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mserra\Documents\GitHub\TCR-Eni\TCR\Impostazioni\"/>
    </mc:Choice>
  </mc:AlternateContent>
  <xr:revisionPtr revIDLastSave="0" documentId="13_ncr:1_{45425392-352E-4D00-9B12-86B7B43B4620}" xr6:coauthVersionLast="47" xr6:coauthVersionMax="47" xr10:uidLastSave="{00000000-0000-0000-0000-000000000000}"/>
  <bookViews>
    <workbookView xWindow="-25560" yWindow="855" windowWidth="80535" windowHeight="11775" tabRatio="617" activeTab="4" xr2:uid="{00000000-000D-0000-FFFF-FFFF00000000}"/>
  </bookViews>
  <sheets>
    <sheet name="NOTE" sheetId="5" r:id="rId1"/>
    <sheet name="TCR" sheetId="1" r:id="rId2"/>
    <sheet name="NETA" sheetId="3" r:id="rId3"/>
    <sheet name="SAP-SD" sheetId="10" r:id="rId4"/>
    <sheet name="XE" sheetId="12" r:id="rId5"/>
    <sheet name="FlagLv1" sheetId="9" r:id="rId6"/>
    <sheet name="Pivot" sheetId="8" r:id="rId7"/>
  </sheets>
  <definedNames>
    <definedName name="_xlnm._FilterDatabase" localSheetId="2" hidden="1">NETA!$A$1:$Y$2528</definedName>
    <definedName name="_xlnm._FilterDatabase" localSheetId="0" hidden="1">NOTE!$A$1:$D$17</definedName>
    <definedName name="_xlnm._FilterDatabase" localSheetId="3" hidden="1">'SAP-SD'!$A$1:$M$715</definedName>
    <definedName name="_xlnm._FilterDatabase" localSheetId="1" hidden="1">TCR!$A$1:$Y$261</definedName>
    <definedName name="_xlnm._FilterDatabase" localSheetId="4" hidden="1">XE!$A$1:$W$1287</definedName>
  </definedNames>
  <calcPr calcId="191029"/>
  <pivotCaches>
    <pivotCache cacheId="0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283" i="12" l="1"/>
  <c r="J1283" i="12"/>
  <c r="I1284" i="12"/>
  <c r="J1284" i="12"/>
  <c r="I1285" i="12"/>
  <c r="J1285" i="12"/>
  <c r="I1286" i="12"/>
  <c r="J1286" i="12"/>
  <c r="I1287" i="12"/>
  <c r="J1287" i="12"/>
  <c r="I710" i="10"/>
  <c r="I711" i="10"/>
  <c r="I712" i="10"/>
  <c r="I713" i="10"/>
  <c r="I714" i="10"/>
  <c r="I715" i="10"/>
  <c r="W2528" i="3"/>
  <c r="I2528" i="3" s="1"/>
  <c r="W2526" i="3"/>
  <c r="I2526" i="3" s="1"/>
  <c r="W2527" i="3"/>
  <c r="I2527" i="3" s="1"/>
  <c r="W2520" i="3" l="1"/>
  <c r="I2520" i="3" s="1"/>
  <c r="W2521" i="3"/>
  <c r="I2521" i="3" s="1"/>
  <c r="W2522" i="3"/>
  <c r="I2522" i="3" s="1"/>
  <c r="W2523" i="3"/>
  <c r="I2523" i="3" s="1"/>
  <c r="W2524" i="3"/>
  <c r="I2524" i="3" s="1"/>
  <c r="W2525" i="3"/>
  <c r="I2525" i="3" s="1"/>
  <c r="I1281" i="12"/>
  <c r="I1282" i="12"/>
  <c r="J1281" i="12"/>
  <c r="J1282" i="12"/>
  <c r="W2519" i="3"/>
  <c r="I2519" i="3" s="1"/>
  <c r="W2518" i="3"/>
  <c r="I2518" i="3" s="1"/>
  <c r="W2517" i="3"/>
  <c r="I2517" i="3" s="1"/>
  <c r="W2516" i="3"/>
  <c r="I2516" i="3" s="1"/>
  <c r="W2515" i="3"/>
  <c r="I2515" i="3" s="1"/>
  <c r="W2514" i="3"/>
  <c r="I2514" i="3" s="1"/>
  <c r="I1279" i="12"/>
  <c r="I1280" i="12"/>
  <c r="J1279" i="12"/>
  <c r="J1280" i="12"/>
  <c r="W2510" i="3"/>
  <c r="I2510" i="3" s="1"/>
  <c r="W2511" i="3"/>
  <c r="I2511" i="3" s="1"/>
  <c r="W2512" i="3"/>
  <c r="I2512" i="3" s="1"/>
  <c r="W2513" i="3"/>
  <c r="I2513" i="3" s="1"/>
  <c r="I1278" i="12" l="1"/>
  <c r="J1278" i="12"/>
  <c r="I1272" i="12" l="1"/>
  <c r="J1272" i="12"/>
  <c r="I1273" i="12"/>
  <c r="J1273" i="12"/>
  <c r="I1274" i="12"/>
  <c r="J1274" i="12"/>
  <c r="I1275" i="12"/>
  <c r="J1275" i="12"/>
  <c r="I1276" i="12"/>
  <c r="J1276" i="12"/>
  <c r="I1277" i="12"/>
  <c r="J1277" i="12"/>
  <c r="P261" i="1"/>
  <c r="N261" i="1"/>
  <c r="M261" i="1"/>
  <c r="P260" i="1"/>
  <c r="N260" i="1"/>
  <c r="M260" i="1"/>
  <c r="E260" i="1"/>
  <c r="E261" i="1"/>
  <c r="A260" i="1"/>
  <c r="A261" i="1"/>
  <c r="W2505" i="3"/>
  <c r="I2505" i="3" s="1"/>
  <c r="W2506" i="3"/>
  <c r="I2506" i="3" s="1"/>
  <c r="W2507" i="3"/>
  <c r="I2507" i="3" s="1"/>
  <c r="W2508" i="3"/>
  <c r="I2508" i="3" s="1"/>
  <c r="W2509" i="3"/>
  <c r="I2509" i="3" s="1"/>
  <c r="I1271" i="12"/>
  <c r="J1271" i="12"/>
  <c r="I750" i="12" l="1"/>
  <c r="J750" i="12"/>
  <c r="I751" i="12"/>
  <c r="J751" i="12"/>
  <c r="I752" i="12"/>
  <c r="J752" i="12"/>
  <c r="I753" i="12"/>
  <c r="J753" i="12"/>
  <c r="I754" i="12"/>
  <c r="J754" i="12"/>
  <c r="I755" i="12"/>
  <c r="J755" i="12"/>
  <c r="I756" i="12"/>
  <c r="J756" i="12"/>
  <c r="I757" i="12"/>
  <c r="J757" i="12"/>
  <c r="I758" i="12"/>
  <c r="J758" i="12"/>
  <c r="I759" i="12"/>
  <c r="J759" i="12"/>
  <c r="I760" i="12"/>
  <c r="J760" i="12"/>
  <c r="I761" i="12"/>
  <c r="J761" i="12"/>
  <c r="I762" i="12"/>
  <c r="J762" i="12"/>
  <c r="I763" i="12"/>
  <c r="J763" i="12"/>
  <c r="I764" i="12"/>
  <c r="J764" i="12"/>
  <c r="I765" i="12"/>
  <c r="J765" i="12"/>
  <c r="I766" i="12"/>
  <c r="J766" i="12"/>
  <c r="I767" i="12"/>
  <c r="J767" i="12"/>
  <c r="I768" i="12"/>
  <c r="J768" i="12"/>
  <c r="I769" i="12"/>
  <c r="J769" i="12"/>
  <c r="I770" i="12"/>
  <c r="J770" i="12"/>
  <c r="I771" i="12"/>
  <c r="J771" i="12"/>
  <c r="I772" i="12"/>
  <c r="J772" i="12"/>
  <c r="I773" i="12"/>
  <c r="J773" i="12"/>
  <c r="I774" i="12"/>
  <c r="J774" i="12"/>
  <c r="I775" i="12"/>
  <c r="J775" i="12"/>
  <c r="I776" i="12"/>
  <c r="J776" i="12"/>
  <c r="I777" i="12"/>
  <c r="J777" i="12"/>
  <c r="I778" i="12"/>
  <c r="J778" i="12"/>
  <c r="I779" i="12"/>
  <c r="J779" i="12"/>
  <c r="I780" i="12"/>
  <c r="J780" i="12"/>
  <c r="I781" i="12"/>
  <c r="J781" i="12"/>
  <c r="I782" i="12"/>
  <c r="J782" i="12"/>
  <c r="I783" i="12"/>
  <c r="J783" i="12"/>
  <c r="I784" i="12"/>
  <c r="J784" i="12"/>
  <c r="I785" i="12"/>
  <c r="J785" i="12"/>
  <c r="I786" i="12"/>
  <c r="J786" i="12"/>
  <c r="I787" i="12"/>
  <c r="J787" i="12"/>
  <c r="I788" i="12"/>
  <c r="J788" i="12"/>
  <c r="I789" i="12"/>
  <c r="J789" i="12"/>
  <c r="I790" i="12"/>
  <c r="J790" i="12"/>
  <c r="I791" i="12"/>
  <c r="J791" i="12"/>
  <c r="I792" i="12"/>
  <c r="J792" i="12"/>
  <c r="I793" i="12"/>
  <c r="J793" i="12"/>
  <c r="I794" i="12"/>
  <c r="J794" i="12"/>
  <c r="I795" i="12"/>
  <c r="J795" i="12"/>
  <c r="I796" i="12"/>
  <c r="J796" i="12"/>
  <c r="I797" i="12"/>
  <c r="J797" i="12"/>
  <c r="I798" i="12"/>
  <c r="J798" i="12"/>
  <c r="I799" i="12"/>
  <c r="J799" i="12"/>
  <c r="I800" i="12"/>
  <c r="J800" i="12"/>
  <c r="I801" i="12"/>
  <c r="J801" i="12"/>
  <c r="I802" i="12"/>
  <c r="J802" i="12"/>
  <c r="I803" i="12"/>
  <c r="J803" i="12"/>
  <c r="I804" i="12"/>
  <c r="J804" i="12"/>
  <c r="I805" i="12"/>
  <c r="J805" i="12"/>
  <c r="I806" i="12"/>
  <c r="J806" i="12"/>
  <c r="I807" i="12"/>
  <c r="J807" i="12"/>
  <c r="I808" i="12"/>
  <c r="J808" i="12"/>
  <c r="I809" i="12"/>
  <c r="J809" i="12"/>
  <c r="I810" i="12"/>
  <c r="J810" i="12"/>
  <c r="I811" i="12"/>
  <c r="J811" i="12"/>
  <c r="I812" i="12"/>
  <c r="J812" i="12"/>
  <c r="I813" i="12"/>
  <c r="J813" i="12"/>
  <c r="I814" i="12"/>
  <c r="J814" i="12"/>
  <c r="I815" i="12"/>
  <c r="J815" i="12"/>
  <c r="I816" i="12"/>
  <c r="J816" i="12"/>
  <c r="I817" i="12"/>
  <c r="J817" i="12"/>
  <c r="I818" i="12"/>
  <c r="J818" i="12"/>
  <c r="I819" i="12"/>
  <c r="J819" i="12"/>
  <c r="I820" i="12"/>
  <c r="J820" i="12"/>
  <c r="I821" i="12"/>
  <c r="J821" i="12"/>
  <c r="I822" i="12"/>
  <c r="J822" i="12"/>
  <c r="I823" i="12"/>
  <c r="J823" i="12"/>
  <c r="I824" i="12"/>
  <c r="J824" i="12"/>
  <c r="I825" i="12"/>
  <c r="J825" i="12"/>
  <c r="I826" i="12"/>
  <c r="J826" i="12"/>
  <c r="I827" i="12"/>
  <c r="J827" i="12"/>
  <c r="I828" i="12"/>
  <c r="J828" i="12"/>
  <c r="I829" i="12"/>
  <c r="J829" i="12"/>
  <c r="I830" i="12"/>
  <c r="J830" i="12"/>
  <c r="I831" i="12"/>
  <c r="J831" i="12"/>
  <c r="I832" i="12"/>
  <c r="J832" i="12"/>
  <c r="I833" i="12"/>
  <c r="J833" i="12"/>
  <c r="I834" i="12"/>
  <c r="J834" i="12"/>
  <c r="I835" i="12"/>
  <c r="J835" i="12"/>
  <c r="I836" i="12"/>
  <c r="J836" i="12"/>
  <c r="I837" i="12"/>
  <c r="J837" i="12"/>
  <c r="I838" i="12"/>
  <c r="J838" i="12"/>
  <c r="I839" i="12"/>
  <c r="J839" i="12"/>
  <c r="I840" i="12"/>
  <c r="J840" i="12"/>
  <c r="I841" i="12"/>
  <c r="J841" i="12"/>
  <c r="I842" i="12"/>
  <c r="J842" i="12"/>
  <c r="I843" i="12"/>
  <c r="J843" i="12"/>
  <c r="I844" i="12"/>
  <c r="J844" i="12"/>
  <c r="I845" i="12"/>
  <c r="J845" i="12"/>
  <c r="I846" i="12"/>
  <c r="J846" i="12"/>
  <c r="I847" i="12"/>
  <c r="J847" i="12"/>
  <c r="I848" i="12"/>
  <c r="J848" i="12"/>
  <c r="I849" i="12"/>
  <c r="J849" i="12"/>
  <c r="I850" i="12"/>
  <c r="J850" i="12"/>
  <c r="I851" i="12"/>
  <c r="J851" i="12"/>
  <c r="I852" i="12"/>
  <c r="J852" i="12"/>
  <c r="I853" i="12"/>
  <c r="J853" i="12"/>
  <c r="I854" i="12"/>
  <c r="J854" i="12"/>
  <c r="I855" i="12"/>
  <c r="J855" i="12"/>
  <c r="I856" i="12"/>
  <c r="J856" i="12"/>
  <c r="I857" i="12"/>
  <c r="J857" i="12"/>
  <c r="I858" i="12"/>
  <c r="J858" i="12"/>
  <c r="I859" i="12"/>
  <c r="J859" i="12"/>
  <c r="I860" i="12"/>
  <c r="J860" i="12"/>
  <c r="I861" i="12"/>
  <c r="J861" i="12"/>
  <c r="I862" i="12"/>
  <c r="J862" i="12"/>
  <c r="I863" i="12"/>
  <c r="J863" i="12"/>
  <c r="I864" i="12"/>
  <c r="J864" i="12"/>
  <c r="I865" i="12"/>
  <c r="J865" i="12"/>
  <c r="I866" i="12"/>
  <c r="J866" i="12"/>
  <c r="I867" i="12"/>
  <c r="J867" i="12"/>
  <c r="I868" i="12"/>
  <c r="J868" i="12"/>
  <c r="I869" i="12"/>
  <c r="J869" i="12"/>
  <c r="I870" i="12"/>
  <c r="J870" i="12"/>
  <c r="I871" i="12"/>
  <c r="J871" i="12"/>
  <c r="I872" i="12"/>
  <c r="J872" i="12"/>
  <c r="I873" i="12"/>
  <c r="J873" i="12"/>
  <c r="I874" i="12"/>
  <c r="J874" i="12"/>
  <c r="I875" i="12"/>
  <c r="J875" i="12"/>
  <c r="I876" i="12"/>
  <c r="J876" i="12"/>
  <c r="I877" i="12"/>
  <c r="J877" i="12"/>
  <c r="I878" i="12"/>
  <c r="J878" i="12"/>
  <c r="I879" i="12"/>
  <c r="J879" i="12"/>
  <c r="I880" i="12"/>
  <c r="J880" i="12"/>
  <c r="I881" i="12"/>
  <c r="J881" i="12"/>
  <c r="I882" i="12"/>
  <c r="J882" i="12"/>
  <c r="I883" i="12"/>
  <c r="J883" i="12"/>
  <c r="I884" i="12"/>
  <c r="J884" i="12"/>
  <c r="I885" i="12"/>
  <c r="J885" i="12"/>
  <c r="I886" i="12"/>
  <c r="J886" i="12"/>
  <c r="I887" i="12"/>
  <c r="J887" i="12"/>
  <c r="I888" i="12"/>
  <c r="J888" i="12"/>
  <c r="I889" i="12"/>
  <c r="J889" i="12"/>
  <c r="I890" i="12"/>
  <c r="J890" i="12"/>
  <c r="I891" i="12"/>
  <c r="J891" i="12"/>
  <c r="I892" i="12"/>
  <c r="J892" i="12"/>
  <c r="I893" i="12"/>
  <c r="J893" i="12"/>
  <c r="I894" i="12"/>
  <c r="J894" i="12"/>
  <c r="I895" i="12"/>
  <c r="J895" i="12"/>
  <c r="I896" i="12"/>
  <c r="J896" i="12"/>
  <c r="I897" i="12"/>
  <c r="J897" i="12"/>
  <c r="I898" i="12"/>
  <c r="J898" i="12"/>
  <c r="I899" i="12"/>
  <c r="J899" i="12"/>
  <c r="I900" i="12"/>
  <c r="J900" i="12"/>
  <c r="I901" i="12"/>
  <c r="J901" i="12"/>
  <c r="I902" i="12"/>
  <c r="J902" i="12"/>
  <c r="I903" i="12"/>
  <c r="J903" i="12"/>
  <c r="I904" i="12"/>
  <c r="J904" i="12"/>
  <c r="I905" i="12"/>
  <c r="J905" i="12"/>
  <c r="I906" i="12"/>
  <c r="J906" i="12"/>
  <c r="I907" i="12"/>
  <c r="J907" i="12"/>
  <c r="I908" i="12"/>
  <c r="J908" i="12"/>
  <c r="I909" i="12"/>
  <c r="J909" i="12"/>
  <c r="I910" i="12"/>
  <c r="J910" i="12"/>
  <c r="I911" i="12"/>
  <c r="J911" i="12"/>
  <c r="I912" i="12"/>
  <c r="J912" i="12"/>
  <c r="I913" i="12"/>
  <c r="J913" i="12"/>
  <c r="I914" i="12"/>
  <c r="J914" i="12"/>
  <c r="I915" i="12"/>
  <c r="J915" i="12"/>
  <c r="I916" i="12"/>
  <c r="J916" i="12"/>
  <c r="I917" i="12"/>
  <c r="J917" i="12"/>
  <c r="I918" i="12"/>
  <c r="J918" i="12"/>
  <c r="I919" i="12"/>
  <c r="J919" i="12"/>
  <c r="I920" i="12"/>
  <c r="J920" i="12"/>
  <c r="I921" i="12"/>
  <c r="J921" i="12"/>
  <c r="I922" i="12"/>
  <c r="J922" i="12"/>
  <c r="I923" i="12"/>
  <c r="J923" i="12"/>
  <c r="I924" i="12"/>
  <c r="J924" i="12"/>
  <c r="I925" i="12"/>
  <c r="J925" i="12"/>
  <c r="I926" i="12"/>
  <c r="J926" i="12"/>
  <c r="I927" i="12"/>
  <c r="J927" i="12"/>
  <c r="I928" i="12"/>
  <c r="J928" i="12"/>
  <c r="I929" i="12"/>
  <c r="J929" i="12"/>
  <c r="I930" i="12"/>
  <c r="J930" i="12"/>
  <c r="I931" i="12"/>
  <c r="J931" i="12"/>
  <c r="I932" i="12"/>
  <c r="J932" i="12"/>
  <c r="I933" i="12"/>
  <c r="J933" i="12"/>
  <c r="I934" i="12"/>
  <c r="J934" i="12"/>
  <c r="I935" i="12"/>
  <c r="J935" i="12"/>
  <c r="I936" i="12"/>
  <c r="J936" i="12"/>
  <c r="I937" i="12"/>
  <c r="J937" i="12"/>
  <c r="I938" i="12"/>
  <c r="J938" i="12"/>
  <c r="I939" i="12"/>
  <c r="J939" i="12"/>
  <c r="I940" i="12"/>
  <c r="J940" i="12"/>
  <c r="I941" i="12"/>
  <c r="J941" i="12"/>
  <c r="I942" i="12"/>
  <c r="J942" i="12"/>
  <c r="I943" i="12"/>
  <c r="J943" i="12"/>
  <c r="I944" i="12"/>
  <c r="J944" i="12"/>
  <c r="I945" i="12"/>
  <c r="J945" i="12"/>
  <c r="I946" i="12"/>
  <c r="J946" i="12"/>
  <c r="I947" i="12"/>
  <c r="J947" i="12"/>
  <c r="I948" i="12"/>
  <c r="J948" i="12"/>
  <c r="I949" i="12"/>
  <c r="J949" i="12"/>
  <c r="I950" i="12"/>
  <c r="J950" i="12"/>
  <c r="I951" i="12"/>
  <c r="J951" i="12"/>
  <c r="I952" i="12"/>
  <c r="J952" i="12"/>
  <c r="I953" i="12"/>
  <c r="J953" i="12"/>
  <c r="I954" i="12"/>
  <c r="J954" i="12"/>
  <c r="I955" i="12"/>
  <c r="J955" i="12"/>
  <c r="I956" i="12"/>
  <c r="J956" i="12"/>
  <c r="I957" i="12"/>
  <c r="J957" i="12"/>
  <c r="I958" i="12"/>
  <c r="J958" i="12"/>
  <c r="I959" i="12"/>
  <c r="J959" i="12"/>
  <c r="I960" i="12"/>
  <c r="J960" i="12"/>
  <c r="I961" i="12"/>
  <c r="J961" i="12"/>
  <c r="I962" i="12"/>
  <c r="J962" i="12"/>
  <c r="I963" i="12"/>
  <c r="J963" i="12"/>
  <c r="I964" i="12"/>
  <c r="J964" i="12"/>
  <c r="I965" i="12"/>
  <c r="J965" i="12"/>
  <c r="I966" i="12"/>
  <c r="J966" i="12"/>
  <c r="I967" i="12"/>
  <c r="J967" i="12"/>
  <c r="I968" i="12"/>
  <c r="J968" i="12"/>
  <c r="I969" i="12"/>
  <c r="J969" i="12"/>
  <c r="I970" i="12"/>
  <c r="J970" i="12"/>
  <c r="I971" i="12"/>
  <c r="J971" i="12"/>
  <c r="I972" i="12"/>
  <c r="J972" i="12"/>
  <c r="I973" i="12"/>
  <c r="J973" i="12"/>
  <c r="I974" i="12"/>
  <c r="J974" i="12"/>
  <c r="I975" i="12"/>
  <c r="J975" i="12"/>
  <c r="I976" i="12"/>
  <c r="J976" i="12"/>
  <c r="I977" i="12"/>
  <c r="J977" i="12"/>
  <c r="I978" i="12"/>
  <c r="J978" i="12"/>
  <c r="I979" i="12"/>
  <c r="J979" i="12"/>
  <c r="I980" i="12"/>
  <c r="J980" i="12"/>
  <c r="I981" i="12"/>
  <c r="J981" i="12"/>
  <c r="I982" i="12"/>
  <c r="J982" i="12"/>
  <c r="I983" i="12"/>
  <c r="J983" i="12"/>
  <c r="I984" i="12"/>
  <c r="J984" i="12"/>
  <c r="I985" i="12"/>
  <c r="J985" i="12"/>
  <c r="I986" i="12"/>
  <c r="J986" i="12"/>
  <c r="I987" i="12"/>
  <c r="J987" i="12"/>
  <c r="I988" i="12"/>
  <c r="J988" i="12"/>
  <c r="I989" i="12"/>
  <c r="J989" i="12"/>
  <c r="I990" i="12"/>
  <c r="J990" i="12"/>
  <c r="I991" i="12"/>
  <c r="J991" i="12"/>
  <c r="I992" i="12"/>
  <c r="J992" i="12"/>
  <c r="I993" i="12"/>
  <c r="J993" i="12"/>
  <c r="I994" i="12"/>
  <c r="J994" i="12"/>
  <c r="I995" i="12"/>
  <c r="J995" i="12"/>
  <c r="I996" i="12"/>
  <c r="J996" i="12"/>
  <c r="I997" i="12"/>
  <c r="J997" i="12"/>
  <c r="I998" i="12"/>
  <c r="J998" i="12"/>
  <c r="I999" i="12"/>
  <c r="J999" i="12"/>
  <c r="I1000" i="12"/>
  <c r="J1000" i="12"/>
  <c r="I1001" i="12"/>
  <c r="J1001" i="12"/>
  <c r="I1002" i="12"/>
  <c r="J1002" i="12"/>
  <c r="I1003" i="12"/>
  <c r="J1003" i="12"/>
  <c r="I1004" i="12"/>
  <c r="J1004" i="12"/>
  <c r="I1005" i="12"/>
  <c r="J1005" i="12"/>
  <c r="I1006" i="12"/>
  <c r="J1006" i="12"/>
  <c r="I1007" i="12"/>
  <c r="J1007" i="12"/>
  <c r="I1008" i="12"/>
  <c r="J1008" i="12"/>
  <c r="I1009" i="12"/>
  <c r="J1009" i="12"/>
  <c r="I1010" i="12"/>
  <c r="J1010" i="12"/>
  <c r="I1011" i="12"/>
  <c r="J1011" i="12"/>
  <c r="I1012" i="12"/>
  <c r="J1012" i="12"/>
  <c r="I1013" i="12"/>
  <c r="J1013" i="12"/>
  <c r="I1014" i="12"/>
  <c r="J1014" i="12"/>
  <c r="I1015" i="12"/>
  <c r="J1015" i="12"/>
  <c r="I1016" i="12"/>
  <c r="J1016" i="12"/>
  <c r="I1017" i="12"/>
  <c r="J1017" i="12"/>
  <c r="I1018" i="12"/>
  <c r="J1018" i="12"/>
  <c r="I1019" i="12"/>
  <c r="J1019" i="12"/>
  <c r="I1020" i="12"/>
  <c r="J1020" i="12"/>
  <c r="I1021" i="12"/>
  <c r="J1021" i="12"/>
  <c r="I1022" i="12"/>
  <c r="J1022" i="12"/>
  <c r="I1023" i="12"/>
  <c r="J1023" i="12"/>
  <c r="I1024" i="12"/>
  <c r="J1024" i="12"/>
  <c r="I1025" i="12"/>
  <c r="J1025" i="12"/>
  <c r="I1026" i="12"/>
  <c r="J1026" i="12"/>
  <c r="I1027" i="12"/>
  <c r="J1027" i="12"/>
  <c r="I1028" i="12"/>
  <c r="J1028" i="12"/>
  <c r="I1029" i="12"/>
  <c r="J1029" i="12"/>
  <c r="I1030" i="12"/>
  <c r="J1030" i="12"/>
  <c r="I1031" i="12"/>
  <c r="J1031" i="12"/>
  <c r="I1032" i="12"/>
  <c r="J1032" i="12"/>
  <c r="I1033" i="12"/>
  <c r="J1033" i="12"/>
  <c r="I1034" i="12"/>
  <c r="J1034" i="12"/>
  <c r="I1035" i="12"/>
  <c r="J1035" i="12"/>
  <c r="I1036" i="12"/>
  <c r="J1036" i="12"/>
  <c r="I1037" i="12"/>
  <c r="J1037" i="12"/>
  <c r="I1038" i="12"/>
  <c r="J1038" i="12"/>
  <c r="I1039" i="12"/>
  <c r="J1039" i="12"/>
  <c r="I1040" i="12"/>
  <c r="J1040" i="12"/>
  <c r="I1041" i="12"/>
  <c r="J1041" i="12"/>
  <c r="I1042" i="12"/>
  <c r="J1042" i="12"/>
  <c r="I1043" i="12"/>
  <c r="J1043" i="12"/>
  <c r="I1044" i="12"/>
  <c r="J1044" i="12"/>
  <c r="I1045" i="12"/>
  <c r="J1045" i="12"/>
  <c r="I1046" i="12"/>
  <c r="J1046" i="12"/>
  <c r="I1047" i="12"/>
  <c r="J1047" i="12"/>
  <c r="I1048" i="12"/>
  <c r="J1048" i="12"/>
  <c r="I1049" i="12"/>
  <c r="J1049" i="12"/>
  <c r="I1050" i="12"/>
  <c r="J1050" i="12"/>
  <c r="I1051" i="12"/>
  <c r="J1051" i="12"/>
  <c r="I1052" i="12"/>
  <c r="J1052" i="12"/>
  <c r="I1053" i="12"/>
  <c r="J1053" i="12"/>
  <c r="I1054" i="12"/>
  <c r="J1054" i="12"/>
  <c r="I1055" i="12"/>
  <c r="J1055" i="12"/>
  <c r="I1056" i="12"/>
  <c r="J1056" i="12"/>
  <c r="I1057" i="12"/>
  <c r="J1057" i="12"/>
  <c r="I1058" i="12"/>
  <c r="J1058" i="12"/>
  <c r="I1059" i="12"/>
  <c r="J1059" i="12"/>
  <c r="I1060" i="12"/>
  <c r="J1060" i="12"/>
  <c r="I1061" i="12"/>
  <c r="J1061" i="12"/>
  <c r="I1062" i="12"/>
  <c r="J1062" i="12"/>
  <c r="I1063" i="12"/>
  <c r="J1063" i="12"/>
  <c r="I1064" i="12"/>
  <c r="J1064" i="12"/>
  <c r="I1065" i="12"/>
  <c r="J1065" i="12"/>
  <c r="I1066" i="12"/>
  <c r="J1066" i="12"/>
  <c r="I1067" i="12"/>
  <c r="J1067" i="12"/>
  <c r="I1068" i="12"/>
  <c r="J1068" i="12"/>
  <c r="I1069" i="12"/>
  <c r="J1069" i="12"/>
  <c r="I1070" i="12"/>
  <c r="J1070" i="12"/>
  <c r="I1071" i="12"/>
  <c r="J1071" i="12"/>
  <c r="I1072" i="12"/>
  <c r="J1072" i="12"/>
  <c r="I1073" i="12"/>
  <c r="J1073" i="12"/>
  <c r="I1074" i="12"/>
  <c r="J1074" i="12"/>
  <c r="I1075" i="12"/>
  <c r="J1075" i="12"/>
  <c r="I1076" i="12"/>
  <c r="J1076" i="12"/>
  <c r="I1077" i="12"/>
  <c r="J1077" i="12"/>
  <c r="I1078" i="12"/>
  <c r="J1078" i="12"/>
  <c r="I1079" i="12"/>
  <c r="J1079" i="12"/>
  <c r="I1080" i="12"/>
  <c r="J1080" i="12"/>
  <c r="I1081" i="12"/>
  <c r="J1081" i="12"/>
  <c r="I1082" i="12"/>
  <c r="J1082" i="12"/>
  <c r="I1083" i="12"/>
  <c r="J1083" i="12"/>
  <c r="I1084" i="12"/>
  <c r="J1084" i="12"/>
  <c r="I1085" i="12"/>
  <c r="J1085" i="12"/>
  <c r="I1086" i="12"/>
  <c r="J1086" i="12"/>
  <c r="I1087" i="12"/>
  <c r="J1087" i="12"/>
  <c r="I1088" i="12"/>
  <c r="J1088" i="12"/>
  <c r="I1089" i="12"/>
  <c r="J1089" i="12"/>
  <c r="I1090" i="12"/>
  <c r="J1090" i="12"/>
  <c r="I1091" i="12"/>
  <c r="J1091" i="12"/>
  <c r="I1092" i="12"/>
  <c r="J1092" i="12"/>
  <c r="I1093" i="12"/>
  <c r="J1093" i="12"/>
  <c r="I1094" i="12"/>
  <c r="J1094" i="12"/>
  <c r="I1095" i="12"/>
  <c r="J1095" i="12"/>
  <c r="I1096" i="12"/>
  <c r="J1096" i="12"/>
  <c r="I1097" i="12"/>
  <c r="J1097" i="12"/>
  <c r="I1098" i="12"/>
  <c r="J1098" i="12"/>
  <c r="I1099" i="12"/>
  <c r="J1099" i="12"/>
  <c r="I1100" i="12"/>
  <c r="J1100" i="12"/>
  <c r="I1101" i="12"/>
  <c r="J1101" i="12"/>
  <c r="I1102" i="12"/>
  <c r="J1102" i="12"/>
  <c r="I1103" i="12"/>
  <c r="J1103" i="12"/>
  <c r="I1104" i="12"/>
  <c r="J1104" i="12"/>
  <c r="I1105" i="12"/>
  <c r="J1105" i="12"/>
  <c r="I1106" i="12"/>
  <c r="J1106" i="12"/>
  <c r="I1107" i="12"/>
  <c r="J1107" i="12"/>
  <c r="I1108" i="12"/>
  <c r="J1108" i="12"/>
  <c r="I1109" i="12"/>
  <c r="J1109" i="12"/>
  <c r="I1110" i="12"/>
  <c r="J1110" i="12"/>
  <c r="I1111" i="12"/>
  <c r="J1111" i="12"/>
  <c r="I1112" i="12"/>
  <c r="J1112" i="12"/>
  <c r="I1113" i="12"/>
  <c r="J1113" i="12"/>
  <c r="I1114" i="12"/>
  <c r="J1114" i="12"/>
  <c r="I1115" i="12"/>
  <c r="J1115" i="12"/>
  <c r="I1116" i="12"/>
  <c r="J1116" i="12"/>
  <c r="I1117" i="12"/>
  <c r="J1117" i="12"/>
  <c r="I1118" i="12"/>
  <c r="J1118" i="12"/>
  <c r="I1119" i="12"/>
  <c r="J1119" i="12"/>
  <c r="I1120" i="12"/>
  <c r="J1120" i="12"/>
  <c r="I1121" i="12"/>
  <c r="J1121" i="12"/>
  <c r="I1122" i="12"/>
  <c r="J1122" i="12"/>
  <c r="I1123" i="12"/>
  <c r="J1123" i="12"/>
  <c r="I1124" i="12"/>
  <c r="J1124" i="12"/>
  <c r="I1125" i="12"/>
  <c r="J1125" i="12"/>
  <c r="I1126" i="12"/>
  <c r="J1126" i="12"/>
  <c r="I1127" i="12"/>
  <c r="J1127" i="12"/>
  <c r="I1128" i="12"/>
  <c r="J1128" i="12"/>
  <c r="I1129" i="12"/>
  <c r="J1129" i="12"/>
  <c r="I1130" i="12"/>
  <c r="J1130" i="12"/>
  <c r="I1131" i="12"/>
  <c r="J1131" i="12"/>
  <c r="I1132" i="12"/>
  <c r="J1132" i="12"/>
  <c r="I1133" i="12"/>
  <c r="J1133" i="12"/>
  <c r="I1134" i="12"/>
  <c r="J1134" i="12"/>
  <c r="I1135" i="12"/>
  <c r="J1135" i="12"/>
  <c r="I1136" i="12"/>
  <c r="J1136" i="12"/>
  <c r="I1137" i="12"/>
  <c r="J1137" i="12"/>
  <c r="I1138" i="12"/>
  <c r="J1138" i="12"/>
  <c r="I1139" i="12"/>
  <c r="J1139" i="12"/>
  <c r="I1140" i="12"/>
  <c r="J1140" i="12"/>
  <c r="I1141" i="12"/>
  <c r="J1141" i="12"/>
  <c r="I1142" i="12"/>
  <c r="J1142" i="12"/>
  <c r="I1143" i="12"/>
  <c r="J1143" i="12"/>
  <c r="I1144" i="12"/>
  <c r="J1144" i="12"/>
  <c r="I1145" i="12"/>
  <c r="J1145" i="12"/>
  <c r="I1146" i="12"/>
  <c r="J1146" i="12"/>
  <c r="I1147" i="12"/>
  <c r="J1147" i="12"/>
  <c r="I1148" i="12"/>
  <c r="J1148" i="12"/>
  <c r="I1149" i="12"/>
  <c r="J1149" i="12"/>
  <c r="I1150" i="12"/>
  <c r="J1150" i="12"/>
  <c r="I1151" i="12"/>
  <c r="J1151" i="12"/>
  <c r="I1152" i="12"/>
  <c r="J1152" i="12"/>
  <c r="I1153" i="12"/>
  <c r="J1153" i="12"/>
  <c r="I1154" i="12"/>
  <c r="J1154" i="12"/>
  <c r="I1155" i="12"/>
  <c r="J1155" i="12"/>
  <c r="I1156" i="12"/>
  <c r="J1156" i="12"/>
  <c r="I1157" i="12"/>
  <c r="J1157" i="12"/>
  <c r="I1158" i="12"/>
  <c r="J1158" i="12"/>
  <c r="I1159" i="12"/>
  <c r="J1159" i="12"/>
  <c r="I1160" i="12"/>
  <c r="J1160" i="12"/>
  <c r="I1161" i="12"/>
  <c r="J1161" i="12"/>
  <c r="I1162" i="12"/>
  <c r="J1162" i="12"/>
  <c r="I1163" i="12"/>
  <c r="J1163" i="12"/>
  <c r="I1164" i="12"/>
  <c r="J1164" i="12"/>
  <c r="I1165" i="12"/>
  <c r="J1165" i="12"/>
  <c r="I1166" i="12"/>
  <c r="J1166" i="12"/>
  <c r="I1167" i="12"/>
  <c r="J1167" i="12"/>
  <c r="I1168" i="12"/>
  <c r="J1168" i="12"/>
  <c r="I1169" i="12"/>
  <c r="J1169" i="12"/>
  <c r="I1170" i="12"/>
  <c r="J1170" i="12"/>
  <c r="I1171" i="12"/>
  <c r="J1171" i="12"/>
  <c r="I1172" i="12"/>
  <c r="J1172" i="12"/>
  <c r="I1173" i="12"/>
  <c r="J1173" i="12"/>
  <c r="I1174" i="12"/>
  <c r="J1174" i="12"/>
  <c r="I1175" i="12"/>
  <c r="J1175" i="12"/>
  <c r="I1176" i="12"/>
  <c r="J1176" i="12"/>
  <c r="I1177" i="12"/>
  <c r="J1177" i="12"/>
  <c r="I1178" i="12"/>
  <c r="J1178" i="12"/>
  <c r="I1179" i="12"/>
  <c r="J1179" i="12"/>
  <c r="I1180" i="12"/>
  <c r="J1180" i="12"/>
  <c r="I1181" i="12"/>
  <c r="J1181" i="12"/>
  <c r="I1182" i="12"/>
  <c r="J1182" i="12"/>
  <c r="I1183" i="12"/>
  <c r="J1183" i="12"/>
  <c r="I1184" i="12"/>
  <c r="J1184" i="12"/>
  <c r="I1185" i="12"/>
  <c r="J1185" i="12"/>
  <c r="I1186" i="12"/>
  <c r="J1186" i="12"/>
  <c r="I1187" i="12"/>
  <c r="J1187" i="12"/>
  <c r="I1188" i="12"/>
  <c r="J1188" i="12"/>
  <c r="I1189" i="12"/>
  <c r="J1189" i="12"/>
  <c r="I1190" i="12"/>
  <c r="J1190" i="12"/>
  <c r="I1191" i="12"/>
  <c r="J1191" i="12"/>
  <c r="I1192" i="12"/>
  <c r="J1192" i="12"/>
  <c r="I1193" i="12"/>
  <c r="J1193" i="12"/>
  <c r="I1194" i="12"/>
  <c r="J1194" i="12"/>
  <c r="I1195" i="12"/>
  <c r="J1195" i="12"/>
  <c r="I1196" i="12"/>
  <c r="J1196" i="12"/>
  <c r="I1197" i="12"/>
  <c r="J1197" i="12"/>
  <c r="I1198" i="12"/>
  <c r="J1198" i="12"/>
  <c r="I1199" i="12"/>
  <c r="J1199" i="12"/>
  <c r="I1200" i="12"/>
  <c r="J1200" i="12"/>
  <c r="I1201" i="12"/>
  <c r="J1201" i="12"/>
  <c r="I1202" i="12"/>
  <c r="J1202" i="12"/>
  <c r="I1203" i="12"/>
  <c r="J1203" i="12"/>
  <c r="I1204" i="12"/>
  <c r="J1204" i="12"/>
  <c r="I1205" i="12"/>
  <c r="J1205" i="12"/>
  <c r="I1206" i="12"/>
  <c r="J1206" i="12"/>
  <c r="I1207" i="12"/>
  <c r="J1207" i="12"/>
  <c r="I1208" i="12"/>
  <c r="J1208" i="12"/>
  <c r="I1209" i="12"/>
  <c r="J1209" i="12"/>
  <c r="I1210" i="12"/>
  <c r="J1210" i="12"/>
  <c r="I1211" i="12"/>
  <c r="J1211" i="12"/>
  <c r="I1212" i="12"/>
  <c r="J1212" i="12"/>
  <c r="I1213" i="12"/>
  <c r="J1213" i="12"/>
  <c r="I1214" i="12"/>
  <c r="J1214" i="12"/>
  <c r="I1215" i="12"/>
  <c r="J1215" i="12"/>
  <c r="I1216" i="12"/>
  <c r="J1216" i="12"/>
  <c r="I1217" i="12"/>
  <c r="J1217" i="12"/>
  <c r="I1218" i="12"/>
  <c r="J1218" i="12"/>
  <c r="I1219" i="12"/>
  <c r="J1219" i="12"/>
  <c r="I1220" i="12"/>
  <c r="J1220" i="12"/>
  <c r="I1221" i="12"/>
  <c r="J1221" i="12"/>
  <c r="I1222" i="12"/>
  <c r="J1222" i="12"/>
  <c r="I1223" i="12"/>
  <c r="J1223" i="12"/>
  <c r="I1224" i="12"/>
  <c r="J1224" i="12"/>
  <c r="I1225" i="12"/>
  <c r="J1225" i="12"/>
  <c r="I1226" i="12"/>
  <c r="J1226" i="12"/>
  <c r="I1227" i="12"/>
  <c r="J1227" i="12"/>
  <c r="I1228" i="12"/>
  <c r="J1228" i="12"/>
  <c r="I1229" i="12"/>
  <c r="J1229" i="12"/>
  <c r="I1230" i="12"/>
  <c r="J1230" i="12"/>
  <c r="I1231" i="12"/>
  <c r="J1231" i="12"/>
  <c r="I1232" i="12"/>
  <c r="J1232" i="12"/>
  <c r="I1233" i="12"/>
  <c r="J1233" i="12"/>
  <c r="I1234" i="12"/>
  <c r="J1234" i="12"/>
  <c r="I1235" i="12"/>
  <c r="J1235" i="12"/>
  <c r="I1236" i="12"/>
  <c r="J1236" i="12"/>
  <c r="I1237" i="12"/>
  <c r="J1237" i="12"/>
  <c r="I1238" i="12"/>
  <c r="J1238" i="12"/>
  <c r="I1239" i="12"/>
  <c r="J1239" i="12"/>
  <c r="I1240" i="12"/>
  <c r="J1240" i="12"/>
  <c r="I1241" i="12"/>
  <c r="J1241" i="12"/>
  <c r="I1242" i="12"/>
  <c r="J1242" i="12"/>
  <c r="I1243" i="12"/>
  <c r="J1243" i="12"/>
  <c r="I1244" i="12"/>
  <c r="J1244" i="12"/>
  <c r="I1245" i="12"/>
  <c r="J1245" i="12"/>
  <c r="I1246" i="12"/>
  <c r="J1246" i="12"/>
  <c r="I1247" i="12"/>
  <c r="J1247" i="12"/>
  <c r="I1248" i="12"/>
  <c r="J1248" i="12"/>
  <c r="I1249" i="12"/>
  <c r="J1249" i="12"/>
  <c r="I1250" i="12"/>
  <c r="J1250" i="12"/>
  <c r="I1251" i="12"/>
  <c r="J1251" i="12"/>
  <c r="I1252" i="12"/>
  <c r="J1252" i="12"/>
  <c r="I1253" i="12"/>
  <c r="J1253" i="12"/>
  <c r="I1254" i="12"/>
  <c r="J1254" i="12"/>
  <c r="I1255" i="12"/>
  <c r="J1255" i="12"/>
  <c r="I1256" i="12"/>
  <c r="J1256" i="12"/>
  <c r="I1257" i="12"/>
  <c r="J1257" i="12"/>
  <c r="I1258" i="12"/>
  <c r="J1258" i="12"/>
  <c r="I1259" i="12"/>
  <c r="J1259" i="12"/>
  <c r="I1260" i="12"/>
  <c r="J1260" i="12"/>
  <c r="I1261" i="12"/>
  <c r="J1261" i="12"/>
  <c r="I1262" i="12"/>
  <c r="J1262" i="12"/>
  <c r="I1263" i="12"/>
  <c r="J1263" i="12"/>
  <c r="I1264" i="12"/>
  <c r="J1264" i="12"/>
  <c r="I1265" i="12"/>
  <c r="J1265" i="12"/>
  <c r="I1266" i="12"/>
  <c r="J1266" i="12"/>
  <c r="I1267" i="12"/>
  <c r="J1267" i="12"/>
  <c r="I1268" i="12"/>
  <c r="J1268" i="12"/>
  <c r="I1269" i="12"/>
  <c r="J1269" i="12"/>
  <c r="I1270" i="12"/>
  <c r="J1270" i="12"/>
  <c r="J749" i="12"/>
  <c r="I749" i="12"/>
  <c r="W2501" i="3" l="1"/>
  <c r="I2501" i="3" s="1"/>
  <c r="W2502" i="3"/>
  <c r="I2502" i="3" s="1"/>
  <c r="W2503" i="3"/>
  <c r="I2503" i="3" s="1"/>
  <c r="W2504" i="3"/>
  <c r="I2504" i="3" s="1"/>
  <c r="I708" i="10"/>
  <c r="I709" i="10"/>
  <c r="W2494" i="3"/>
  <c r="I2494" i="3" s="1"/>
  <c r="W2495" i="3"/>
  <c r="I2495" i="3" s="1"/>
  <c r="W2496" i="3"/>
  <c r="I2496" i="3" s="1"/>
  <c r="W2497" i="3"/>
  <c r="I2497" i="3" s="1"/>
  <c r="W2498" i="3"/>
  <c r="I2498" i="3" s="1"/>
  <c r="W2499" i="3"/>
  <c r="I2499" i="3" s="1"/>
  <c r="W2500" i="3"/>
  <c r="I2500" i="3" s="1"/>
  <c r="J744" i="12"/>
  <c r="J745" i="12"/>
  <c r="J746" i="12"/>
  <c r="J747" i="12"/>
  <c r="J748" i="12"/>
  <c r="V744" i="12" l="1"/>
  <c r="I744" i="12" s="1"/>
  <c r="V745" i="12"/>
  <c r="I745" i="12" s="1"/>
  <c r="V746" i="12"/>
  <c r="I746" i="12" s="1"/>
  <c r="V747" i="12"/>
  <c r="I747" i="12" s="1"/>
  <c r="V748" i="12"/>
  <c r="I748" i="12" s="1"/>
  <c r="W2483" i="3"/>
  <c r="I2483" i="3" s="1"/>
  <c r="W2484" i="3"/>
  <c r="I2484" i="3" s="1"/>
  <c r="W2485" i="3"/>
  <c r="I2485" i="3" s="1"/>
  <c r="W2486" i="3"/>
  <c r="I2486" i="3" s="1"/>
  <c r="W2487" i="3"/>
  <c r="I2487" i="3" s="1"/>
  <c r="W2488" i="3"/>
  <c r="I2488" i="3" s="1"/>
  <c r="W2489" i="3"/>
  <c r="I2489" i="3" s="1"/>
  <c r="W2490" i="3"/>
  <c r="I2490" i="3" s="1"/>
  <c r="W2491" i="3"/>
  <c r="I2491" i="3" s="1"/>
  <c r="W2492" i="3"/>
  <c r="I2492" i="3" s="1"/>
  <c r="W2493" i="3"/>
  <c r="I2493" i="3" s="1"/>
  <c r="I695" i="10"/>
  <c r="I696" i="10"/>
  <c r="I697" i="10"/>
  <c r="I698" i="10"/>
  <c r="I699" i="10"/>
  <c r="I700" i="10"/>
  <c r="I701" i="10"/>
  <c r="I702" i="10"/>
  <c r="I703" i="10"/>
  <c r="I704" i="10"/>
  <c r="I705" i="10"/>
  <c r="I706" i="10"/>
  <c r="I707" i="10"/>
  <c r="I1899" i="3"/>
  <c r="I2369" i="3"/>
  <c r="I2370" i="3"/>
  <c r="I15" i="12"/>
  <c r="V743" i="12"/>
  <c r="I743" i="12" s="1"/>
  <c r="J743" i="12"/>
  <c r="V742" i="12"/>
  <c r="I742" i="12" s="1"/>
  <c r="J742" i="12"/>
  <c r="V741" i="12"/>
  <c r="I741" i="12" s="1"/>
  <c r="J741" i="12"/>
  <c r="W2482" i="3"/>
  <c r="I2482" i="3" s="1"/>
  <c r="W2481" i="3"/>
  <c r="I2481" i="3" s="1"/>
  <c r="W2480" i="3"/>
  <c r="I2480" i="3" s="1"/>
  <c r="W2479" i="3"/>
  <c r="I2479" i="3" s="1"/>
  <c r="W2478" i="3"/>
  <c r="I2478" i="3" s="1"/>
  <c r="W2477" i="3"/>
  <c r="I2477" i="3" s="1"/>
  <c r="W2476" i="3"/>
  <c r="I2476" i="3" s="1"/>
  <c r="W2475" i="3"/>
  <c r="I2475" i="3" s="1"/>
  <c r="W2474" i="3"/>
  <c r="I2474" i="3" s="1"/>
  <c r="W2473" i="3"/>
  <c r="I2473" i="3" s="1"/>
  <c r="W2472" i="3"/>
  <c r="I2472" i="3" s="1"/>
  <c r="W2471" i="3"/>
  <c r="I2471" i="3" s="1"/>
  <c r="W2470" i="3"/>
  <c r="I2470" i="3" s="1"/>
  <c r="W2469" i="3"/>
  <c r="I2469" i="3" s="1"/>
  <c r="W2468" i="3"/>
  <c r="I2468" i="3" s="1"/>
  <c r="W2467" i="3"/>
  <c r="I2467" i="3" s="1"/>
  <c r="W2466" i="3"/>
  <c r="I2466" i="3" s="1"/>
  <c r="J740" i="12" l="1"/>
  <c r="V740" i="12"/>
  <c r="I740" i="12" s="1"/>
  <c r="J3" i="12" l="1"/>
  <c r="J4" i="12"/>
  <c r="J5" i="12"/>
  <c r="J6" i="12"/>
  <c r="J7" i="12"/>
  <c r="J8" i="12"/>
  <c r="J9" i="12"/>
  <c r="J10" i="12"/>
  <c r="J11" i="12"/>
  <c r="J12" i="12"/>
  <c r="J13" i="12"/>
  <c r="J14" i="12"/>
  <c r="J15" i="12"/>
  <c r="J16" i="12"/>
  <c r="J17" i="12"/>
  <c r="J18" i="12"/>
  <c r="J19" i="12"/>
  <c r="J20" i="12"/>
  <c r="J21" i="12"/>
  <c r="J22" i="12"/>
  <c r="J23" i="12"/>
  <c r="J24" i="12"/>
  <c r="J25" i="12"/>
  <c r="J26" i="12"/>
  <c r="J27" i="12"/>
  <c r="J28" i="12"/>
  <c r="J29" i="12"/>
  <c r="J30" i="12"/>
  <c r="J31" i="12"/>
  <c r="J32" i="12"/>
  <c r="J33" i="12"/>
  <c r="J34" i="12"/>
  <c r="J35" i="12"/>
  <c r="J36" i="12"/>
  <c r="J37" i="12"/>
  <c r="J38" i="12"/>
  <c r="J39" i="12"/>
  <c r="J40" i="12"/>
  <c r="J41" i="12"/>
  <c r="J42" i="12"/>
  <c r="J43" i="12"/>
  <c r="J44" i="12"/>
  <c r="J45" i="12"/>
  <c r="J46" i="12"/>
  <c r="J47" i="12"/>
  <c r="J48" i="12"/>
  <c r="J49" i="12"/>
  <c r="J50" i="12"/>
  <c r="J51" i="12"/>
  <c r="J52" i="12"/>
  <c r="J53" i="12"/>
  <c r="J54" i="12"/>
  <c r="J55" i="12"/>
  <c r="J56" i="12"/>
  <c r="J57" i="12"/>
  <c r="J58" i="12"/>
  <c r="J59" i="12"/>
  <c r="J60" i="12"/>
  <c r="J61" i="12"/>
  <c r="J62" i="12"/>
  <c r="J63" i="12"/>
  <c r="J64" i="12"/>
  <c r="J65" i="12"/>
  <c r="J66" i="12"/>
  <c r="J67" i="12"/>
  <c r="J68" i="12"/>
  <c r="J69" i="12"/>
  <c r="J70" i="12"/>
  <c r="J71" i="12"/>
  <c r="J72" i="12"/>
  <c r="J73" i="12"/>
  <c r="J74" i="12"/>
  <c r="J75" i="12"/>
  <c r="J76" i="12"/>
  <c r="J77" i="12"/>
  <c r="J78" i="12"/>
  <c r="J79" i="12"/>
  <c r="J80" i="12"/>
  <c r="J81" i="12"/>
  <c r="J82" i="12"/>
  <c r="J83" i="12"/>
  <c r="J84" i="12"/>
  <c r="J85" i="12"/>
  <c r="J86" i="12"/>
  <c r="J87" i="12"/>
  <c r="J88" i="12"/>
  <c r="J89" i="12"/>
  <c r="J90" i="12"/>
  <c r="J91" i="12"/>
  <c r="J92" i="12"/>
  <c r="J93" i="12"/>
  <c r="J94" i="12"/>
  <c r="J95" i="12"/>
  <c r="J96" i="12"/>
  <c r="J97" i="12"/>
  <c r="J98" i="12"/>
  <c r="J99" i="12"/>
  <c r="J100" i="12"/>
  <c r="J101" i="12"/>
  <c r="J102" i="12"/>
  <c r="J103" i="12"/>
  <c r="J104" i="12"/>
  <c r="J105" i="12"/>
  <c r="J106" i="12"/>
  <c r="J107" i="12"/>
  <c r="J108" i="12"/>
  <c r="J109" i="12"/>
  <c r="J110" i="12"/>
  <c r="J111" i="12"/>
  <c r="J112" i="12"/>
  <c r="J113" i="12"/>
  <c r="J114" i="12"/>
  <c r="J115" i="12"/>
  <c r="J116" i="12"/>
  <c r="J117" i="12"/>
  <c r="J118" i="12"/>
  <c r="J119" i="12"/>
  <c r="J120" i="12"/>
  <c r="J121" i="12"/>
  <c r="J122" i="12"/>
  <c r="J123" i="12"/>
  <c r="J124" i="12"/>
  <c r="J125" i="12"/>
  <c r="J126" i="12"/>
  <c r="J127" i="12"/>
  <c r="J128" i="12"/>
  <c r="J129" i="12"/>
  <c r="J130" i="12"/>
  <c r="J131" i="12"/>
  <c r="J132" i="12"/>
  <c r="J133" i="12"/>
  <c r="J134" i="12"/>
  <c r="J135" i="12"/>
  <c r="J136" i="12"/>
  <c r="J137" i="12"/>
  <c r="J138" i="12"/>
  <c r="J139" i="12"/>
  <c r="J140" i="12"/>
  <c r="J141" i="12"/>
  <c r="J142" i="12"/>
  <c r="J143" i="12"/>
  <c r="J144" i="12"/>
  <c r="J145" i="12"/>
  <c r="J146" i="12"/>
  <c r="J147" i="12"/>
  <c r="J148" i="12"/>
  <c r="J149" i="12"/>
  <c r="J150" i="12"/>
  <c r="J151" i="12"/>
  <c r="J152" i="12"/>
  <c r="J153" i="12"/>
  <c r="J154" i="12"/>
  <c r="J155" i="12"/>
  <c r="J156" i="12"/>
  <c r="J157" i="12"/>
  <c r="J158" i="12"/>
  <c r="J159" i="12"/>
  <c r="J160" i="12"/>
  <c r="J161" i="12"/>
  <c r="J162" i="12"/>
  <c r="J163" i="12"/>
  <c r="J164" i="12"/>
  <c r="J165" i="12"/>
  <c r="J166" i="12"/>
  <c r="J167" i="12"/>
  <c r="J168" i="12"/>
  <c r="J169" i="12"/>
  <c r="J170" i="12"/>
  <c r="J171" i="12"/>
  <c r="J172" i="12"/>
  <c r="J173" i="12"/>
  <c r="J174" i="12"/>
  <c r="J175" i="12"/>
  <c r="J176" i="12"/>
  <c r="J177" i="12"/>
  <c r="J178" i="12"/>
  <c r="J179" i="12"/>
  <c r="J180" i="12"/>
  <c r="J181" i="12"/>
  <c r="J182" i="12"/>
  <c r="J183" i="12"/>
  <c r="J184" i="12"/>
  <c r="J185" i="12"/>
  <c r="J186" i="12"/>
  <c r="J187" i="12"/>
  <c r="J188" i="12"/>
  <c r="J189" i="12"/>
  <c r="J190" i="12"/>
  <c r="J191" i="12"/>
  <c r="J192" i="12"/>
  <c r="J193" i="12"/>
  <c r="J194" i="12"/>
  <c r="J195" i="12"/>
  <c r="J196" i="12"/>
  <c r="J197" i="12"/>
  <c r="J198" i="12"/>
  <c r="J199" i="12"/>
  <c r="J200" i="12"/>
  <c r="J201" i="12"/>
  <c r="J202" i="12"/>
  <c r="J203" i="12"/>
  <c r="J204" i="12"/>
  <c r="J205" i="12"/>
  <c r="J206" i="12"/>
  <c r="J207" i="12"/>
  <c r="J208" i="12"/>
  <c r="J209" i="12"/>
  <c r="J210" i="12"/>
  <c r="J211" i="12"/>
  <c r="J212" i="12"/>
  <c r="J213" i="12"/>
  <c r="J214" i="12"/>
  <c r="J215" i="12"/>
  <c r="J216" i="12"/>
  <c r="J217" i="12"/>
  <c r="J218" i="12"/>
  <c r="J219" i="12"/>
  <c r="J220" i="12"/>
  <c r="J221" i="12"/>
  <c r="J222" i="12"/>
  <c r="J223" i="12"/>
  <c r="J224" i="12"/>
  <c r="J225" i="12"/>
  <c r="J226" i="12"/>
  <c r="J227" i="12"/>
  <c r="J228" i="12"/>
  <c r="J229" i="12"/>
  <c r="J230" i="12"/>
  <c r="J231" i="12"/>
  <c r="J232" i="12"/>
  <c r="J233" i="12"/>
  <c r="J234" i="12"/>
  <c r="J235" i="12"/>
  <c r="J236" i="12"/>
  <c r="J237" i="12"/>
  <c r="J238" i="12"/>
  <c r="J239" i="12"/>
  <c r="J240" i="12"/>
  <c r="J241" i="12"/>
  <c r="J242" i="12"/>
  <c r="J243" i="12"/>
  <c r="J244" i="12"/>
  <c r="J245" i="12"/>
  <c r="J246" i="12"/>
  <c r="J247" i="12"/>
  <c r="J248" i="12"/>
  <c r="J249" i="12"/>
  <c r="J250" i="12"/>
  <c r="J251" i="12"/>
  <c r="J252" i="12"/>
  <c r="J253" i="12"/>
  <c r="J254" i="12"/>
  <c r="J255" i="12"/>
  <c r="J256" i="12"/>
  <c r="J257" i="12"/>
  <c r="J258" i="12"/>
  <c r="J259" i="12"/>
  <c r="J260" i="12"/>
  <c r="J261" i="12"/>
  <c r="J262" i="12"/>
  <c r="J263" i="12"/>
  <c r="J264" i="12"/>
  <c r="J265" i="12"/>
  <c r="J266" i="12"/>
  <c r="J267" i="12"/>
  <c r="J268" i="12"/>
  <c r="J269" i="12"/>
  <c r="J270" i="12"/>
  <c r="J271" i="12"/>
  <c r="J272" i="12"/>
  <c r="J273" i="12"/>
  <c r="J274" i="12"/>
  <c r="J275" i="12"/>
  <c r="J276" i="12"/>
  <c r="J277" i="12"/>
  <c r="J278" i="12"/>
  <c r="J279" i="12"/>
  <c r="J280" i="12"/>
  <c r="J281" i="12"/>
  <c r="J282" i="12"/>
  <c r="J283" i="12"/>
  <c r="J284" i="12"/>
  <c r="J285" i="12"/>
  <c r="J286" i="12"/>
  <c r="J287" i="12"/>
  <c r="J288" i="12"/>
  <c r="J289" i="12"/>
  <c r="J290" i="12"/>
  <c r="J291" i="12"/>
  <c r="J292" i="12"/>
  <c r="J293" i="12"/>
  <c r="J294" i="12"/>
  <c r="J295" i="12"/>
  <c r="J296" i="12"/>
  <c r="J297" i="12"/>
  <c r="J298" i="12"/>
  <c r="J299" i="12"/>
  <c r="J300" i="12"/>
  <c r="J301" i="12"/>
  <c r="J302" i="12"/>
  <c r="J303" i="12"/>
  <c r="J304" i="12"/>
  <c r="J305" i="12"/>
  <c r="J306" i="12"/>
  <c r="J307" i="12"/>
  <c r="J308" i="12"/>
  <c r="J309" i="12"/>
  <c r="J310" i="12"/>
  <c r="J311" i="12"/>
  <c r="J312" i="12"/>
  <c r="J313" i="12"/>
  <c r="J314" i="12"/>
  <c r="J315" i="12"/>
  <c r="J316" i="12"/>
  <c r="J317" i="12"/>
  <c r="J318" i="12"/>
  <c r="J319" i="12"/>
  <c r="J320" i="12"/>
  <c r="J321" i="12"/>
  <c r="J322" i="12"/>
  <c r="J323" i="12"/>
  <c r="J324" i="12"/>
  <c r="J325" i="12"/>
  <c r="J326" i="12"/>
  <c r="J327" i="12"/>
  <c r="J328" i="12"/>
  <c r="J329" i="12"/>
  <c r="J330" i="12"/>
  <c r="J331" i="12"/>
  <c r="J332" i="12"/>
  <c r="J333" i="12"/>
  <c r="J334" i="12"/>
  <c r="J335" i="12"/>
  <c r="J336" i="12"/>
  <c r="J337" i="12"/>
  <c r="J338" i="12"/>
  <c r="J339" i="12"/>
  <c r="J340" i="12"/>
  <c r="J341" i="12"/>
  <c r="J342" i="12"/>
  <c r="J343" i="12"/>
  <c r="J344" i="12"/>
  <c r="J345" i="12"/>
  <c r="J346" i="12"/>
  <c r="J347" i="12"/>
  <c r="J348" i="12"/>
  <c r="J349" i="12"/>
  <c r="J350" i="12"/>
  <c r="J351" i="12"/>
  <c r="J352" i="12"/>
  <c r="J353" i="12"/>
  <c r="J354" i="12"/>
  <c r="J355" i="12"/>
  <c r="J356" i="12"/>
  <c r="J357" i="12"/>
  <c r="J358" i="12"/>
  <c r="J359" i="12"/>
  <c r="J360" i="12"/>
  <c r="J361" i="12"/>
  <c r="J362" i="12"/>
  <c r="J363" i="12"/>
  <c r="J364" i="12"/>
  <c r="J365" i="12"/>
  <c r="J366" i="12"/>
  <c r="J367" i="12"/>
  <c r="J368" i="12"/>
  <c r="J369" i="12"/>
  <c r="J370" i="12"/>
  <c r="J371" i="12"/>
  <c r="J372" i="12"/>
  <c r="J373" i="12"/>
  <c r="J374" i="12"/>
  <c r="J375" i="12"/>
  <c r="J376" i="12"/>
  <c r="J377" i="12"/>
  <c r="J378" i="12"/>
  <c r="J379" i="12"/>
  <c r="J380" i="12"/>
  <c r="J381" i="12"/>
  <c r="J382" i="12"/>
  <c r="J383" i="12"/>
  <c r="J384" i="12"/>
  <c r="J385" i="12"/>
  <c r="J386" i="12"/>
  <c r="J387" i="12"/>
  <c r="J388" i="12"/>
  <c r="J389" i="12"/>
  <c r="J390" i="12"/>
  <c r="J391" i="12"/>
  <c r="J392" i="12"/>
  <c r="J393" i="12"/>
  <c r="J394" i="12"/>
  <c r="J395" i="12"/>
  <c r="J396" i="12"/>
  <c r="J397" i="12"/>
  <c r="J398" i="12"/>
  <c r="J399" i="12"/>
  <c r="J400" i="12"/>
  <c r="J401" i="12"/>
  <c r="J402" i="12"/>
  <c r="J403" i="12"/>
  <c r="J404" i="12"/>
  <c r="J405" i="12"/>
  <c r="J406" i="12"/>
  <c r="J407" i="12"/>
  <c r="J408" i="12"/>
  <c r="J409" i="12"/>
  <c r="J410" i="12"/>
  <c r="J411" i="12"/>
  <c r="J412" i="12"/>
  <c r="J413" i="12"/>
  <c r="J414" i="12"/>
  <c r="J415" i="12"/>
  <c r="J416" i="12"/>
  <c r="J417" i="12"/>
  <c r="J418" i="12"/>
  <c r="J419" i="12"/>
  <c r="J420" i="12"/>
  <c r="J421" i="12"/>
  <c r="J422" i="12"/>
  <c r="J423" i="12"/>
  <c r="J424" i="12"/>
  <c r="J425" i="12"/>
  <c r="J426" i="12"/>
  <c r="J427" i="12"/>
  <c r="J428" i="12"/>
  <c r="J429" i="12"/>
  <c r="J430" i="12"/>
  <c r="J431" i="12"/>
  <c r="J432" i="12"/>
  <c r="J433" i="12"/>
  <c r="J434" i="12"/>
  <c r="J435" i="12"/>
  <c r="J436" i="12"/>
  <c r="J437" i="12"/>
  <c r="J438" i="12"/>
  <c r="J439" i="12"/>
  <c r="J440" i="12"/>
  <c r="J441" i="12"/>
  <c r="J442" i="12"/>
  <c r="J443" i="12"/>
  <c r="J444" i="12"/>
  <c r="J445" i="12"/>
  <c r="J446" i="12"/>
  <c r="J447" i="12"/>
  <c r="J448" i="12"/>
  <c r="J449" i="12"/>
  <c r="J450" i="12"/>
  <c r="J451" i="12"/>
  <c r="J452" i="12"/>
  <c r="J453" i="12"/>
  <c r="J454" i="12"/>
  <c r="J455" i="12"/>
  <c r="J456" i="12"/>
  <c r="J457" i="12"/>
  <c r="J458" i="12"/>
  <c r="J459" i="12"/>
  <c r="J460" i="12"/>
  <c r="J461" i="12"/>
  <c r="J462" i="12"/>
  <c r="J463" i="12"/>
  <c r="J464" i="12"/>
  <c r="J465" i="12"/>
  <c r="J466" i="12"/>
  <c r="J467" i="12"/>
  <c r="J468" i="12"/>
  <c r="J469" i="12"/>
  <c r="J470" i="12"/>
  <c r="J471" i="12"/>
  <c r="J472" i="12"/>
  <c r="J473" i="12"/>
  <c r="J474" i="12"/>
  <c r="J475" i="12"/>
  <c r="J476" i="12"/>
  <c r="J477" i="12"/>
  <c r="J478" i="12"/>
  <c r="J479" i="12"/>
  <c r="J480" i="12"/>
  <c r="J481" i="12"/>
  <c r="J482" i="12"/>
  <c r="J483" i="12"/>
  <c r="J484" i="12"/>
  <c r="J485" i="12"/>
  <c r="J486" i="12"/>
  <c r="J487" i="12"/>
  <c r="J488" i="12"/>
  <c r="J489" i="12"/>
  <c r="J490" i="12"/>
  <c r="J491" i="12"/>
  <c r="J492" i="12"/>
  <c r="J493" i="12"/>
  <c r="J494" i="12"/>
  <c r="J495" i="12"/>
  <c r="J496" i="12"/>
  <c r="J497" i="12"/>
  <c r="J498" i="12"/>
  <c r="J499" i="12"/>
  <c r="J500" i="12"/>
  <c r="J501" i="12"/>
  <c r="J502" i="12"/>
  <c r="J503" i="12"/>
  <c r="J504" i="12"/>
  <c r="J505" i="12"/>
  <c r="J506" i="12"/>
  <c r="J507" i="12"/>
  <c r="J508" i="12"/>
  <c r="J509" i="12"/>
  <c r="J510" i="12"/>
  <c r="J511" i="12"/>
  <c r="J512" i="12"/>
  <c r="J513" i="12"/>
  <c r="J514" i="12"/>
  <c r="J515" i="12"/>
  <c r="J516" i="12"/>
  <c r="J517" i="12"/>
  <c r="J518" i="12"/>
  <c r="J519" i="12"/>
  <c r="J520" i="12"/>
  <c r="J521" i="12"/>
  <c r="J522" i="12"/>
  <c r="J523" i="12"/>
  <c r="J524" i="12"/>
  <c r="J525" i="12"/>
  <c r="J526" i="12"/>
  <c r="J527" i="12"/>
  <c r="J528" i="12"/>
  <c r="J529" i="12"/>
  <c r="J530" i="12"/>
  <c r="J531" i="12"/>
  <c r="J532" i="12"/>
  <c r="J533" i="12"/>
  <c r="J534" i="12"/>
  <c r="J535" i="12"/>
  <c r="J536" i="12"/>
  <c r="J537" i="12"/>
  <c r="J538" i="12"/>
  <c r="J539" i="12"/>
  <c r="J540" i="12"/>
  <c r="J541" i="12"/>
  <c r="J542" i="12"/>
  <c r="J543" i="12"/>
  <c r="J544" i="12"/>
  <c r="J545" i="12"/>
  <c r="J546" i="12"/>
  <c r="J547" i="12"/>
  <c r="J548" i="12"/>
  <c r="J549" i="12"/>
  <c r="J550" i="12"/>
  <c r="J551" i="12"/>
  <c r="J552" i="12"/>
  <c r="J553" i="12"/>
  <c r="J554" i="12"/>
  <c r="J555" i="12"/>
  <c r="J556" i="12"/>
  <c r="J557" i="12"/>
  <c r="J558" i="12"/>
  <c r="J559" i="12"/>
  <c r="J560" i="12"/>
  <c r="J561" i="12"/>
  <c r="J562" i="12"/>
  <c r="J563" i="12"/>
  <c r="J564" i="12"/>
  <c r="J565" i="12"/>
  <c r="J566" i="12"/>
  <c r="J567" i="12"/>
  <c r="J568" i="12"/>
  <c r="J569" i="12"/>
  <c r="J570" i="12"/>
  <c r="J571" i="12"/>
  <c r="J572" i="12"/>
  <c r="J573" i="12"/>
  <c r="J574" i="12"/>
  <c r="J575" i="12"/>
  <c r="J576" i="12"/>
  <c r="J577" i="12"/>
  <c r="J578" i="12"/>
  <c r="J579" i="12"/>
  <c r="J580" i="12"/>
  <c r="J581" i="12"/>
  <c r="J582" i="12"/>
  <c r="J583" i="12"/>
  <c r="J584" i="12"/>
  <c r="J585" i="12"/>
  <c r="J586" i="12"/>
  <c r="J587" i="12"/>
  <c r="J588" i="12"/>
  <c r="J589" i="12"/>
  <c r="J590" i="12"/>
  <c r="J591" i="12"/>
  <c r="J592" i="12"/>
  <c r="J593" i="12"/>
  <c r="J594" i="12"/>
  <c r="J595" i="12"/>
  <c r="J596" i="12"/>
  <c r="J597" i="12"/>
  <c r="J598" i="12"/>
  <c r="J599" i="12"/>
  <c r="J600" i="12"/>
  <c r="J601" i="12"/>
  <c r="J602" i="12"/>
  <c r="J603" i="12"/>
  <c r="J604" i="12"/>
  <c r="J605" i="12"/>
  <c r="J606" i="12"/>
  <c r="J607" i="12"/>
  <c r="J608" i="12"/>
  <c r="J609" i="12"/>
  <c r="J610" i="12"/>
  <c r="J611" i="12"/>
  <c r="J612" i="12"/>
  <c r="J613" i="12"/>
  <c r="J614" i="12"/>
  <c r="J615" i="12"/>
  <c r="J616" i="12"/>
  <c r="J617" i="12"/>
  <c r="J618" i="12"/>
  <c r="J619" i="12"/>
  <c r="J620" i="12"/>
  <c r="J621" i="12"/>
  <c r="J622" i="12"/>
  <c r="J623" i="12"/>
  <c r="J624" i="12"/>
  <c r="J625" i="12"/>
  <c r="J626" i="12"/>
  <c r="J627" i="12"/>
  <c r="J628" i="12"/>
  <c r="J629" i="12"/>
  <c r="J630" i="12"/>
  <c r="J631" i="12"/>
  <c r="J632" i="12"/>
  <c r="J633" i="12"/>
  <c r="J634" i="12"/>
  <c r="J635" i="12"/>
  <c r="J636" i="12"/>
  <c r="J637" i="12"/>
  <c r="J638" i="12"/>
  <c r="J639" i="12"/>
  <c r="J640" i="12"/>
  <c r="J641" i="12"/>
  <c r="J642" i="12"/>
  <c r="J643" i="12"/>
  <c r="J644" i="12"/>
  <c r="J645" i="12"/>
  <c r="J646" i="12"/>
  <c r="J647" i="12"/>
  <c r="J648" i="12"/>
  <c r="J649" i="12"/>
  <c r="J650" i="12"/>
  <c r="J651" i="12"/>
  <c r="J652" i="12"/>
  <c r="J653" i="12"/>
  <c r="J654" i="12"/>
  <c r="J655" i="12"/>
  <c r="J656" i="12"/>
  <c r="J657" i="12"/>
  <c r="J658" i="12"/>
  <c r="J659" i="12"/>
  <c r="J660" i="12"/>
  <c r="J661" i="12"/>
  <c r="J662" i="12"/>
  <c r="J663" i="12"/>
  <c r="J664" i="12"/>
  <c r="J665" i="12"/>
  <c r="J666" i="12"/>
  <c r="J667" i="12"/>
  <c r="J668" i="12"/>
  <c r="J669" i="12"/>
  <c r="J670" i="12"/>
  <c r="J671" i="12"/>
  <c r="J672" i="12"/>
  <c r="J673" i="12"/>
  <c r="J674" i="12"/>
  <c r="J675" i="12"/>
  <c r="J676" i="12"/>
  <c r="J677" i="12"/>
  <c r="J678" i="12"/>
  <c r="J679" i="12"/>
  <c r="J680" i="12"/>
  <c r="J681" i="12"/>
  <c r="J682" i="12"/>
  <c r="J683" i="12"/>
  <c r="J684" i="12"/>
  <c r="J685" i="12"/>
  <c r="J686" i="12"/>
  <c r="J687" i="12"/>
  <c r="J688" i="12"/>
  <c r="J689" i="12"/>
  <c r="J690" i="12"/>
  <c r="J691" i="12"/>
  <c r="J692" i="12"/>
  <c r="J693" i="12"/>
  <c r="J694" i="12"/>
  <c r="J695" i="12"/>
  <c r="J696" i="12"/>
  <c r="J697" i="12"/>
  <c r="J698" i="12"/>
  <c r="J699" i="12"/>
  <c r="J700" i="12"/>
  <c r="J701" i="12"/>
  <c r="J702" i="12"/>
  <c r="J703" i="12"/>
  <c r="J704" i="12"/>
  <c r="J705" i="12"/>
  <c r="J706" i="12"/>
  <c r="J707" i="12"/>
  <c r="J708" i="12"/>
  <c r="J709" i="12"/>
  <c r="J710" i="12"/>
  <c r="J711" i="12"/>
  <c r="J712" i="12"/>
  <c r="J713" i="12"/>
  <c r="J714" i="12"/>
  <c r="J715" i="12"/>
  <c r="J716" i="12"/>
  <c r="J717" i="12"/>
  <c r="J718" i="12"/>
  <c r="J719" i="12"/>
  <c r="J720" i="12"/>
  <c r="J721" i="12"/>
  <c r="J722" i="12"/>
  <c r="J723" i="12"/>
  <c r="J724" i="12"/>
  <c r="J725" i="12"/>
  <c r="J726" i="12"/>
  <c r="J727" i="12"/>
  <c r="J728" i="12"/>
  <c r="J729" i="12"/>
  <c r="J730" i="12"/>
  <c r="J731" i="12"/>
  <c r="J732" i="12"/>
  <c r="J733" i="12"/>
  <c r="J734" i="12"/>
  <c r="J735" i="12"/>
  <c r="J736" i="12"/>
  <c r="J737" i="12"/>
  <c r="J738" i="12"/>
  <c r="J739" i="12"/>
  <c r="J2" i="12"/>
  <c r="W2465" i="3" l="1"/>
  <c r="I2465" i="3" s="1"/>
  <c r="I694" i="10"/>
  <c r="W2464" i="3"/>
  <c r="I2464" i="3" s="1"/>
  <c r="V737" i="12"/>
  <c r="I737" i="12" s="1"/>
  <c r="V738" i="12"/>
  <c r="I738" i="12" s="1"/>
  <c r="V739" i="12"/>
  <c r="I739" i="12" s="1"/>
  <c r="V736" i="12"/>
  <c r="I736" i="12" s="1"/>
  <c r="I677" i="10"/>
  <c r="I678" i="10"/>
  <c r="I679" i="10"/>
  <c r="I680" i="10"/>
  <c r="I681" i="10"/>
  <c r="I682" i="10"/>
  <c r="I683" i="10"/>
  <c r="I684" i="10"/>
  <c r="I685" i="10"/>
  <c r="I686" i="10"/>
  <c r="I687" i="10"/>
  <c r="I688" i="10"/>
  <c r="I689" i="10"/>
  <c r="I690" i="10"/>
  <c r="I691" i="10"/>
  <c r="I692" i="10"/>
  <c r="I693" i="10"/>
  <c r="W2383" i="3"/>
  <c r="I2383" i="3" s="1"/>
  <c r="W2382" i="3"/>
  <c r="I2382" i="3" s="1"/>
  <c r="W2381" i="3"/>
  <c r="I2381" i="3" s="1"/>
  <c r="W2380" i="3"/>
  <c r="I2380" i="3" s="1"/>
  <c r="W2379" i="3"/>
  <c r="I2379" i="3" s="1"/>
  <c r="W2378" i="3"/>
  <c r="I2378" i="3" s="1"/>
  <c r="W2377" i="3"/>
  <c r="I2377" i="3" s="1"/>
  <c r="W2376" i="3"/>
  <c r="I2376" i="3" s="1"/>
  <c r="W2375" i="3"/>
  <c r="I2375" i="3" s="1"/>
  <c r="W2374" i="3"/>
  <c r="I2374" i="3" s="1"/>
  <c r="W2373" i="3"/>
  <c r="I2373" i="3" s="1"/>
  <c r="W2372" i="3"/>
  <c r="I2372" i="3" s="1"/>
  <c r="W2371" i="3"/>
  <c r="I2371" i="3" s="1"/>
  <c r="W2428" i="3"/>
  <c r="I2428" i="3" s="1"/>
  <c r="W2427" i="3"/>
  <c r="I2427" i="3" s="1"/>
  <c r="W2426" i="3"/>
  <c r="I2426" i="3" s="1"/>
  <c r="W2425" i="3"/>
  <c r="I2425" i="3" s="1"/>
  <c r="W2424" i="3"/>
  <c r="I2424" i="3" s="1"/>
  <c r="W2423" i="3"/>
  <c r="I2423" i="3" s="1"/>
  <c r="W2422" i="3"/>
  <c r="I2422" i="3" s="1"/>
  <c r="W2421" i="3"/>
  <c r="I2421" i="3" s="1"/>
  <c r="W2420" i="3"/>
  <c r="I2420" i="3" s="1"/>
  <c r="W2419" i="3"/>
  <c r="I2419" i="3" s="1"/>
  <c r="W2418" i="3"/>
  <c r="I2418" i="3" s="1"/>
  <c r="W2417" i="3"/>
  <c r="I2417" i="3" s="1"/>
  <c r="W2416" i="3"/>
  <c r="I2416" i="3" s="1"/>
  <c r="W2415" i="3"/>
  <c r="I2415" i="3" s="1"/>
  <c r="W2414" i="3"/>
  <c r="I2414" i="3" s="1"/>
  <c r="W2413" i="3"/>
  <c r="I2413" i="3" s="1"/>
  <c r="W2412" i="3"/>
  <c r="I2412" i="3" s="1"/>
  <c r="W2411" i="3"/>
  <c r="I2411" i="3" s="1"/>
  <c r="W2410" i="3"/>
  <c r="I2410" i="3" s="1"/>
  <c r="W2409" i="3"/>
  <c r="I2409" i="3" s="1"/>
  <c r="W2408" i="3"/>
  <c r="I2408" i="3" s="1"/>
  <c r="W2407" i="3"/>
  <c r="I2407" i="3" s="1"/>
  <c r="W2406" i="3"/>
  <c r="I2406" i="3" s="1"/>
  <c r="W2405" i="3"/>
  <c r="I2405" i="3" s="1"/>
  <c r="W2404" i="3"/>
  <c r="I2404" i="3" s="1"/>
  <c r="W2403" i="3"/>
  <c r="I2403" i="3" s="1"/>
  <c r="W2402" i="3"/>
  <c r="I2402" i="3" s="1"/>
  <c r="W2401" i="3"/>
  <c r="I2401" i="3" s="1"/>
  <c r="W2400" i="3"/>
  <c r="I2400" i="3" s="1"/>
  <c r="W2399" i="3"/>
  <c r="I2399" i="3" s="1"/>
  <c r="W2398" i="3"/>
  <c r="I2398" i="3" s="1"/>
  <c r="W2397" i="3"/>
  <c r="I2397" i="3" s="1"/>
  <c r="W2396" i="3"/>
  <c r="I2396" i="3" s="1"/>
  <c r="W2395" i="3"/>
  <c r="I2395" i="3" s="1"/>
  <c r="W2394" i="3"/>
  <c r="I2394" i="3" s="1"/>
  <c r="W2393" i="3"/>
  <c r="I2393" i="3" s="1"/>
  <c r="W2392" i="3"/>
  <c r="I2392" i="3" s="1"/>
  <c r="W2391" i="3"/>
  <c r="I2391" i="3" s="1"/>
  <c r="W2390" i="3"/>
  <c r="I2390" i="3" s="1"/>
  <c r="W2389" i="3"/>
  <c r="I2389" i="3" s="1"/>
  <c r="W2388" i="3"/>
  <c r="I2388" i="3" s="1"/>
  <c r="W2387" i="3"/>
  <c r="I2387" i="3" s="1"/>
  <c r="W2386" i="3"/>
  <c r="I2386" i="3" s="1"/>
  <c r="W2385" i="3"/>
  <c r="I2385" i="3" s="1"/>
  <c r="W2384" i="3"/>
  <c r="I2384" i="3" s="1"/>
  <c r="W2462" i="3" l="1"/>
  <c r="I2462" i="3" s="1"/>
  <c r="W2463" i="3"/>
  <c r="I2463" i="3" s="1"/>
  <c r="V731" i="12"/>
  <c r="I731" i="12" s="1"/>
  <c r="V732" i="12"/>
  <c r="I732" i="12" s="1"/>
  <c r="V733" i="12"/>
  <c r="I733" i="12" s="1"/>
  <c r="V734" i="12"/>
  <c r="I734" i="12" s="1"/>
  <c r="V735" i="12"/>
  <c r="I735" i="12" s="1"/>
  <c r="V730" i="12" l="1"/>
  <c r="I730" i="12" s="1"/>
  <c r="V729" i="12"/>
  <c r="I729" i="12" s="1"/>
  <c r="V728" i="12"/>
  <c r="I728" i="12" s="1"/>
  <c r="V727" i="12"/>
  <c r="I727" i="12" s="1"/>
  <c r="I676" i="10"/>
  <c r="I675" i="10"/>
  <c r="I674" i="10"/>
  <c r="I673" i="10"/>
  <c r="I672" i="10"/>
  <c r="I671" i="10"/>
  <c r="I670" i="10"/>
  <c r="I669" i="10"/>
  <c r="I668" i="10"/>
  <c r="I667" i="10"/>
  <c r="I666" i="10"/>
  <c r="I665" i="10"/>
  <c r="I664" i="10"/>
  <c r="I663" i="10"/>
  <c r="I662" i="10"/>
  <c r="I661" i="10"/>
  <c r="I660" i="10"/>
  <c r="I659" i="10"/>
  <c r="I658" i="10"/>
  <c r="I657" i="10"/>
  <c r="I656" i="10"/>
  <c r="I655" i="10"/>
  <c r="I654" i="10"/>
  <c r="I653" i="10"/>
  <c r="I652" i="10"/>
  <c r="I651" i="10"/>
  <c r="I650" i="10"/>
  <c r="I649" i="10"/>
  <c r="I648" i="10"/>
  <c r="I647" i="10"/>
  <c r="I646" i="10"/>
  <c r="I645" i="10"/>
  <c r="I644" i="10"/>
  <c r="I643" i="10"/>
  <c r="I642" i="10"/>
  <c r="I641" i="10"/>
  <c r="I640" i="10"/>
  <c r="I639" i="10"/>
  <c r="I638" i="10"/>
  <c r="I637" i="10"/>
  <c r="I636" i="10"/>
  <c r="I635" i="10"/>
  <c r="W2461" i="3"/>
  <c r="I2461" i="3" s="1"/>
  <c r="W2460" i="3"/>
  <c r="I2460" i="3" s="1"/>
  <c r="V724" i="12"/>
  <c r="I724" i="12" s="1"/>
  <c r="V725" i="12"/>
  <c r="I725" i="12" s="1"/>
  <c r="V726" i="12"/>
  <c r="I726" i="12" s="1"/>
  <c r="W2451" i="3"/>
  <c r="I2451" i="3" s="1"/>
  <c r="W2452" i="3"/>
  <c r="I2452" i="3" s="1"/>
  <c r="W2453" i="3"/>
  <c r="I2453" i="3" s="1"/>
  <c r="W2454" i="3"/>
  <c r="I2454" i="3" s="1"/>
  <c r="W2455" i="3"/>
  <c r="I2455" i="3" s="1"/>
  <c r="W2456" i="3"/>
  <c r="I2456" i="3" s="1"/>
  <c r="W2457" i="3"/>
  <c r="I2457" i="3" s="1"/>
  <c r="W2458" i="3"/>
  <c r="I2458" i="3" s="1"/>
  <c r="W2459" i="3"/>
  <c r="I2459" i="3" s="1"/>
  <c r="V704" i="12"/>
  <c r="I704" i="12" s="1"/>
  <c r="V705" i="12"/>
  <c r="I705" i="12" s="1"/>
  <c r="V706" i="12"/>
  <c r="I706" i="12" s="1"/>
  <c r="V707" i="12"/>
  <c r="I707" i="12" s="1"/>
  <c r="V708" i="12"/>
  <c r="I708" i="12" s="1"/>
  <c r="V709" i="12"/>
  <c r="I709" i="12" s="1"/>
  <c r="V710" i="12"/>
  <c r="I710" i="12" s="1"/>
  <c r="V711" i="12"/>
  <c r="I711" i="12" s="1"/>
  <c r="V712" i="12"/>
  <c r="I712" i="12" s="1"/>
  <c r="V713" i="12"/>
  <c r="I713" i="12" s="1"/>
  <c r="V714" i="12"/>
  <c r="I714" i="12" s="1"/>
  <c r="V715" i="12"/>
  <c r="I715" i="12" s="1"/>
  <c r="V716" i="12"/>
  <c r="I716" i="12" s="1"/>
  <c r="V717" i="12"/>
  <c r="I717" i="12" s="1"/>
  <c r="V718" i="12"/>
  <c r="I718" i="12" s="1"/>
  <c r="V719" i="12"/>
  <c r="I719" i="12" s="1"/>
  <c r="V720" i="12"/>
  <c r="I720" i="12" s="1"/>
  <c r="V721" i="12"/>
  <c r="I721" i="12" s="1"/>
  <c r="V722" i="12"/>
  <c r="I722" i="12" s="1"/>
  <c r="V723" i="12"/>
  <c r="I723" i="12" s="1"/>
  <c r="W2440" i="3" l="1"/>
  <c r="I2440" i="3" s="1"/>
  <c r="W2441" i="3"/>
  <c r="I2441" i="3" s="1"/>
  <c r="W2442" i="3"/>
  <c r="I2442" i="3" s="1"/>
  <c r="W2443" i="3"/>
  <c r="I2443" i="3" s="1"/>
  <c r="W2444" i="3"/>
  <c r="I2444" i="3" s="1"/>
  <c r="W2445" i="3"/>
  <c r="I2445" i="3" s="1"/>
  <c r="W2446" i="3"/>
  <c r="I2446" i="3" s="1"/>
  <c r="W2447" i="3"/>
  <c r="I2447" i="3" s="1"/>
  <c r="W2448" i="3"/>
  <c r="I2448" i="3" s="1"/>
  <c r="W2449" i="3"/>
  <c r="I2449" i="3" s="1"/>
  <c r="W2450" i="3"/>
  <c r="I2450" i="3" s="1"/>
  <c r="V700" i="12"/>
  <c r="I700" i="12" s="1"/>
  <c r="V701" i="12"/>
  <c r="I701" i="12" s="1"/>
  <c r="V702" i="12"/>
  <c r="I702" i="12" s="1"/>
  <c r="V703" i="12"/>
  <c r="I703" i="12" s="1"/>
  <c r="V690" i="12"/>
  <c r="I690" i="12" s="1"/>
  <c r="V691" i="12"/>
  <c r="I691" i="12" s="1"/>
  <c r="V692" i="12"/>
  <c r="I692" i="12" s="1"/>
  <c r="V693" i="12"/>
  <c r="I693" i="12" s="1"/>
  <c r="V694" i="12"/>
  <c r="I694" i="12" s="1"/>
  <c r="V695" i="12"/>
  <c r="I695" i="12" s="1"/>
  <c r="V696" i="12"/>
  <c r="I696" i="12" s="1"/>
  <c r="V697" i="12"/>
  <c r="I697" i="12" s="1"/>
  <c r="V698" i="12"/>
  <c r="I698" i="12" s="1"/>
  <c r="V699" i="12"/>
  <c r="I699" i="12" s="1"/>
  <c r="W2439" i="3"/>
  <c r="I2439" i="3" s="1"/>
  <c r="W2438" i="3"/>
  <c r="I2438" i="3" s="1"/>
  <c r="W2437" i="3"/>
  <c r="I2437" i="3" s="1"/>
  <c r="W2436" i="3"/>
  <c r="I2436" i="3" s="1"/>
  <c r="W2435" i="3"/>
  <c r="I2435" i="3" s="1"/>
  <c r="W2434" i="3"/>
  <c r="I2434" i="3" s="1"/>
  <c r="W2433" i="3"/>
  <c r="I2433" i="3" s="1"/>
  <c r="W2432" i="3"/>
  <c r="I2432" i="3" s="1"/>
  <c r="W2431" i="3"/>
  <c r="I2431" i="3" s="1"/>
  <c r="W2430" i="3"/>
  <c r="I2430" i="3" s="1"/>
  <c r="W2429" i="3"/>
  <c r="I2429" i="3" s="1"/>
  <c r="V689" i="12" l="1"/>
  <c r="I689" i="12" s="1"/>
  <c r="I631" i="10"/>
  <c r="I632" i="10"/>
  <c r="I633" i="10"/>
  <c r="I634" i="10"/>
  <c r="I630" i="10"/>
  <c r="I629" i="10"/>
  <c r="I628" i="10"/>
  <c r="I627" i="10"/>
  <c r="I626" i="10"/>
  <c r="I625" i="10"/>
  <c r="I624" i="10"/>
  <c r="I623" i="10"/>
  <c r="I622" i="10"/>
  <c r="I621" i="10"/>
  <c r="I620" i="10"/>
  <c r="I619" i="10"/>
  <c r="I618" i="10"/>
  <c r="I617" i="10"/>
  <c r="I616" i="10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254" i="1"/>
  <c r="A255" i="1"/>
  <c r="A256" i="1"/>
  <c r="A257" i="1"/>
  <c r="A258" i="1"/>
  <c r="A259" i="1"/>
  <c r="P259" i="1"/>
  <c r="P258" i="1"/>
  <c r="P257" i="1"/>
  <c r="P256" i="1"/>
  <c r="P255" i="1"/>
  <c r="P254" i="1"/>
  <c r="P253" i="1"/>
  <c r="P252" i="1"/>
  <c r="P251" i="1"/>
  <c r="P250" i="1"/>
  <c r="P249" i="1"/>
  <c r="P248" i="1"/>
  <c r="P247" i="1"/>
  <c r="P246" i="1"/>
  <c r="P245" i="1"/>
  <c r="P244" i="1"/>
  <c r="P243" i="1"/>
  <c r="P242" i="1"/>
  <c r="P241" i="1"/>
  <c r="P240" i="1"/>
  <c r="P239" i="1"/>
  <c r="P238" i="1"/>
  <c r="P237" i="1"/>
  <c r="P236" i="1"/>
  <c r="P235" i="1"/>
  <c r="P234" i="1"/>
  <c r="N259" i="1"/>
  <c r="M259" i="1"/>
  <c r="N258" i="1"/>
  <c r="M258" i="1"/>
  <c r="N257" i="1"/>
  <c r="M257" i="1"/>
  <c r="N256" i="1"/>
  <c r="M256" i="1"/>
  <c r="N255" i="1"/>
  <c r="M255" i="1"/>
  <c r="N254" i="1"/>
  <c r="M254" i="1"/>
  <c r="N253" i="1"/>
  <c r="M253" i="1"/>
  <c r="N252" i="1"/>
  <c r="M252" i="1"/>
  <c r="N251" i="1"/>
  <c r="M251" i="1"/>
  <c r="N250" i="1"/>
  <c r="M250" i="1"/>
  <c r="N249" i="1"/>
  <c r="M249" i="1"/>
  <c r="N248" i="1"/>
  <c r="M248" i="1"/>
  <c r="N247" i="1"/>
  <c r="M247" i="1"/>
  <c r="N246" i="1"/>
  <c r="M246" i="1"/>
  <c r="N245" i="1"/>
  <c r="M245" i="1"/>
  <c r="N244" i="1"/>
  <c r="M244" i="1"/>
  <c r="N243" i="1"/>
  <c r="M243" i="1"/>
  <c r="N242" i="1"/>
  <c r="M242" i="1"/>
  <c r="N241" i="1"/>
  <c r="M241" i="1"/>
  <c r="N240" i="1"/>
  <c r="M240" i="1"/>
  <c r="N239" i="1"/>
  <c r="M239" i="1"/>
  <c r="N238" i="1"/>
  <c r="M238" i="1"/>
  <c r="N237" i="1"/>
  <c r="M237" i="1"/>
  <c r="N236" i="1"/>
  <c r="M236" i="1"/>
  <c r="N235" i="1"/>
  <c r="M235" i="1"/>
  <c r="N234" i="1"/>
  <c r="M234" i="1"/>
  <c r="E259" i="1"/>
  <c r="E258" i="1"/>
  <c r="E257" i="1"/>
  <c r="E256" i="1"/>
  <c r="E255" i="1"/>
  <c r="E254" i="1"/>
  <c r="E253" i="1"/>
  <c r="E252" i="1"/>
  <c r="E251" i="1"/>
  <c r="E250" i="1"/>
  <c r="E249" i="1"/>
  <c r="E248" i="1"/>
  <c r="E247" i="1"/>
  <c r="E246" i="1"/>
  <c r="E245" i="1"/>
  <c r="E244" i="1"/>
  <c r="E243" i="1"/>
  <c r="E242" i="1"/>
  <c r="E241" i="1"/>
  <c r="E240" i="1"/>
  <c r="E239" i="1"/>
  <c r="E238" i="1"/>
  <c r="E237" i="1"/>
  <c r="E236" i="1"/>
  <c r="E235" i="1"/>
  <c r="E234" i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" i="1"/>
  <c r="I615" i="10"/>
  <c r="I614" i="10"/>
  <c r="I613" i="10"/>
  <c r="I612" i="10"/>
  <c r="I611" i="10"/>
  <c r="I610" i="10"/>
  <c r="I609" i="10"/>
  <c r="V688" i="12" l="1"/>
  <c r="I688" i="12" s="1"/>
  <c r="V687" i="12"/>
  <c r="I687" i="12" s="1"/>
  <c r="V686" i="12"/>
  <c r="I686" i="12" s="1"/>
  <c r="V685" i="12"/>
  <c r="I685" i="12" s="1"/>
  <c r="V684" i="12"/>
  <c r="I684" i="12" s="1"/>
  <c r="V683" i="12"/>
  <c r="I683" i="12" s="1"/>
  <c r="V682" i="12"/>
  <c r="I682" i="12" s="1"/>
  <c r="V681" i="12"/>
  <c r="I681" i="12" s="1"/>
  <c r="V680" i="12"/>
  <c r="I680" i="12" s="1"/>
  <c r="V679" i="12"/>
  <c r="I679" i="12" s="1"/>
  <c r="V678" i="12"/>
  <c r="I678" i="12" s="1"/>
  <c r="V677" i="12"/>
  <c r="I677" i="12" s="1"/>
  <c r="V676" i="12"/>
  <c r="I676" i="12" s="1"/>
  <c r="V675" i="12"/>
  <c r="I675" i="12" s="1"/>
  <c r="V674" i="12"/>
  <c r="I674" i="12" s="1"/>
  <c r="V673" i="12"/>
  <c r="I673" i="12" s="1"/>
  <c r="V672" i="12"/>
  <c r="I672" i="12" s="1"/>
  <c r="V671" i="12"/>
  <c r="I671" i="12" s="1"/>
  <c r="V670" i="12"/>
  <c r="I670" i="12" s="1"/>
  <c r="V669" i="12"/>
  <c r="I669" i="12" s="1"/>
  <c r="V668" i="12"/>
  <c r="I668" i="12" s="1"/>
  <c r="V667" i="12"/>
  <c r="I667" i="12" s="1"/>
  <c r="V666" i="12"/>
  <c r="I666" i="12" s="1"/>
  <c r="V665" i="12"/>
  <c r="I665" i="12" s="1"/>
  <c r="V664" i="12"/>
  <c r="I664" i="12" s="1"/>
  <c r="V663" i="12"/>
  <c r="I663" i="12" s="1"/>
  <c r="V662" i="12"/>
  <c r="I662" i="12" s="1"/>
  <c r="V661" i="12"/>
  <c r="I661" i="12" s="1"/>
  <c r="V660" i="12"/>
  <c r="I660" i="12" s="1"/>
  <c r="V659" i="12"/>
  <c r="I659" i="12" s="1"/>
  <c r="V658" i="12"/>
  <c r="I658" i="12" s="1"/>
  <c r="V657" i="12"/>
  <c r="I657" i="12" s="1"/>
  <c r="V656" i="12"/>
  <c r="I656" i="12" s="1"/>
  <c r="V655" i="12"/>
  <c r="I655" i="12" s="1"/>
  <c r="V654" i="12"/>
  <c r="I654" i="12" s="1"/>
  <c r="V653" i="12"/>
  <c r="I653" i="12" s="1"/>
  <c r="V652" i="12"/>
  <c r="I652" i="12" s="1"/>
  <c r="V651" i="12"/>
  <c r="I651" i="12" s="1"/>
  <c r="V650" i="12"/>
  <c r="I650" i="12" s="1"/>
  <c r="V649" i="12"/>
  <c r="I649" i="12" s="1"/>
  <c r="V648" i="12"/>
  <c r="I648" i="12" s="1"/>
  <c r="V647" i="12"/>
  <c r="I647" i="12" s="1"/>
  <c r="V646" i="12"/>
  <c r="I646" i="12" s="1"/>
  <c r="V645" i="12"/>
  <c r="I645" i="12" s="1"/>
  <c r="V644" i="12"/>
  <c r="I644" i="12" s="1"/>
  <c r="V643" i="12"/>
  <c r="I643" i="12" s="1"/>
  <c r="V642" i="12"/>
  <c r="I642" i="12" s="1"/>
  <c r="V641" i="12"/>
  <c r="I641" i="12" s="1"/>
  <c r="V640" i="12"/>
  <c r="I640" i="12" s="1"/>
  <c r="V639" i="12"/>
  <c r="I639" i="12" s="1"/>
  <c r="V638" i="12"/>
  <c r="I638" i="12" s="1"/>
  <c r="V637" i="12"/>
  <c r="I637" i="12" s="1"/>
  <c r="V636" i="12"/>
  <c r="I636" i="12" s="1"/>
  <c r="V635" i="12"/>
  <c r="I635" i="12" s="1"/>
  <c r="V634" i="12"/>
  <c r="I634" i="12" s="1"/>
  <c r="V633" i="12"/>
  <c r="I633" i="12" s="1"/>
  <c r="V632" i="12"/>
  <c r="I632" i="12" s="1"/>
  <c r="V631" i="12"/>
  <c r="I631" i="12" s="1"/>
  <c r="V630" i="12"/>
  <c r="I630" i="12" s="1"/>
  <c r="V629" i="12"/>
  <c r="I629" i="12" s="1"/>
  <c r="V628" i="12"/>
  <c r="I628" i="12" s="1"/>
  <c r="V627" i="12"/>
  <c r="I627" i="12" s="1"/>
  <c r="V626" i="12"/>
  <c r="I626" i="12" s="1"/>
  <c r="V625" i="12"/>
  <c r="I625" i="12" s="1"/>
  <c r="V624" i="12"/>
  <c r="I624" i="12" s="1"/>
  <c r="V623" i="12"/>
  <c r="I623" i="12" s="1"/>
  <c r="V622" i="12"/>
  <c r="I622" i="12" s="1"/>
  <c r="V621" i="12"/>
  <c r="I621" i="12" s="1"/>
  <c r="V620" i="12"/>
  <c r="I620" i="12" s="1"/>
  <c r="V619" i="12"/>
  <c r="I619" i="12" s="1"/>
  <c r="V618" i="12"/>
  <c r="I618" i="12" s="1"/>
  <c r="V617" i="12"/>
  <c r="I617" i="12" s="1"/>
  <c r="V616" i="12"/>
  <c r="I616" i="12" s="1"/>
  <c r="V615" i="12"/>
  <c r="I615" i="12" s="1"/>
  <c r="V614" i="12"/>
  <c r="I614" i="12" s="1"/>
  <c r="V613" i="12"/>
  <c r="I613" i="12" s="1"/>
  <c r="V612" i="12"/>
  <c r="I612" i="12" s="1"/>
  <c r="V611" i="12"/>
  <c r="I611" i="12" s="1"/>
  <c r="V610" i="12"/>
  <c r="I610" i="12" s="1"/>
  <c r="V609" i="12"/>
  <c r="I609" i="12" s="1"/>
  <c r="V608" i="12"/>
  <c r="I608" i="12" s="1"/>
  <c r="V607" i="12"/>
  <c r="I607" i="12" s="1"/>
  <c r="V606" i="12"/>
  <c r="I606" i="12" s="1"/>
  <c r="V605" i="12"/>
  <c r="I605" i="12" s="1"/>
  <c r="V604" i="12"/>
  <c r="I604" i="12" s="1"/>
  <c r="V603" i="12"/>
  <c r="I603" i="12" s="1"/>
  <c r="V602" i="12"/>
  <c r="I602" i="12" s="1"/>
  <c r="V601" i="12"/>
  <c r="I601" i="12" s="1"/>
  <c r="V600" i="12"/>
  <c r="I600" i="12" s="1"/>
  <c r="V599" i="12"/>
  <c r="I599" i="12" s="1"/>
  <c r="V598" i="12"/>
  <c r="I598" i="12" s="1"/>
  <c r="V597" i="12"/>
  <c r="I597" i="12" s="1"/>
  <c r="V596" i="12"/>
  <c r="I596" i="12" s="1"/>
  <c r="V595" i="12"/>
  <c r="I595" i="12" s="1"/>
  <c r="V594" i="12"/>
  <c r="I594" i="12" s="1"/>
  <c r="V593" i="12"/>
  <c r="I593" i="12" s="1"/>
  <c r="V592" i="12"/>
  <c r="I592" i="12" s="1"/>
  <c r="V591" i="12"/>
  <c r="I591" i="12" s="1"/>
  <c r="V590" i="12"/>
  <c r="I590" i="12" s="1"/>
  <c r="V589" i="12"/>
  <c r="I589" i="12" s="1"/>
  <c r="V588" i="12"/>
  <c r="I588" i="12" s="1"/>
  <c r="V587" i="12"/>
  <c r="I587" i="12" s="1"/>
  <c r="V586" i="12"/>
  <c r="I586" i="12" s="1"/>
  <c r="V585" i="12"/>
  <c r="I585" i="12" s="1"/>
  <c r="V584" i="12"/>
  <c r="I584" i="12" s="1"/>
  <c r="V583" i="12"/>
  <c r="I583" i="12" s="1"/>
  <c r="V582" i="12"/>
  <c r="I582" i="12" s="1"/>
  <c r="V581" i="12"/>
  <c r="I581" i="12" s="1"/>
  <c r="V580" i="12"/>
  <c r="I580" i="12" s="1"/>
  <c r="V579" i="12"/>
  <c r="I579" i="12" s="1"/>
  <c r="V578" i="12"/>
  <c r="I578" i="12" s="1"/>
  <c r="V577" i="12"/>
  <c r="I577" i="12" s="1"/>
  <c r="V576" i="12"/>
  <c r="I576" i="12" s="1"/>
  <c r="V575" i="12"/>
  <c r="I575" i="12" s="1"/>
  <c r="V574" i="12"/>
  <c r="I574" i="12" s="1"/>
  <c r="V573" i="12"/>
  <c r="I573" i="12" s="1"/>
  <c r="V572" i="12"/>
  <c r="I572" i="12" s="1"/>
  <c r="V571" i="12"/>
  <c r="I571" i="12" s="1"/>
  <c r="V570" i="12"/>
  <c r="I570" i="12" s="1"/>
  <c r="V569" i="12"/>
  <c r="I569" i="12" s="1"/>
  <c r="V568" i="12"/>
  <c r="I568" i="12" s="1"/>
  <c r="V567" i="12"/>
  <c r="I567" i="12" s="1"/>
  <c r="V566" i="12"/>
  <c r="I566" i="12" s="1"/>
  <c r="V565" i="12"/>
  <c r="I565" i="12" s="1"/>
  <c r="V564" i="12"/>
  <c r="I564" i="12" s="1"/>
  <c r="V563" i="12"/>
  <c r="I563" i="12" s="1"/>
  <c r="V562" i="12"/>
  <c r="I562" i="12" s="1"/>
  <c r="V561" i="12"/>
  <c r="I561" i="12" s="1"/>
  <c r="V560" i="12"/>
  <c r="I560" i="12" s="1"/>
  <c r="V559" i="12"/>
  <c r="I559" i="12" s="1"/>
  <c r="V558" i="12"/>
  <c r="I558" i="12" s="1"/>
  <c r="V557" i="12"/>
  <c r="I557" i="12" s="1"/>
  <c r="V556" i="12"/>
  <c r="I556" i="12" s="1"/>
  <c r="V555" i="12"/>
  <c r="I555" i="12" s="1"/>
  <c r="V554" i="12"/>
  <c r="I554" i="12" s="1"/>
  <c r="V553" i="12"/>
  <c r="I553" i="12" s="1"/>
  <c r="V552" i="12"/>
  <c r="I552" i="12" s="1"/>
  <c r="V551" i="12"/>
  <c r="I551" i="12" s="1"/>
  <c r="V550" i="12"/>
  <c r="I550" i="12" s="1"/>
  <c r="V549" i="12"/>
  <c r="I549" i="12" s="1"/>
  <c r="V548" i="12"/>
  <c r="I548" i="12" s="1"/>
  <c r="V547" i="12"/>
  <c r="I547" i="12" s="1"/>
  <c r="V546" i="12"/>
  <c r="I546" i="12" s="1"/>
  <c r="V545" i="12"/>
  <c r="I545" i="12" s="1"/>
  <c r="V544" i="12"/>
  <c r="I544" i="12" s="1"/>
  <c r="V543" i="12"/>
  <c r="I543" i="12" s="1"/>
  <c r="V542" i="12"/>
  <c r="I542" i="12" s="1"/>
  <c r="V541" i="12"/>
  <c r="I541" i="12" s="1"/>
  <c r="V540" i="12"/>
  <c r="I540" i="12" s="1"/>
  <c r="V539" i="12"/>
  <c r="I539" i="12" s="1"/>
  <c r="V538" i="12"/>
  <c r="I538" i="12" s="1"/>
  <c r="V537" i="12"/>
  <c r="I537" i="12" s="1"/>
  <c r="V536" i="12"/>
  <c r="I536" i="12" s="1"/>
  <c r="V535" i="12"/>
  <c r="I535" i="12" s="1"/>
  <c r="V534" i="12"/>
  <c r="I534" i="12" s="1"/>
  <c r="V533" i="12"/>
  <c r="I533" i="12" s="1"/>
  <c r="V532" i="12"/>
  <c r="I532" i="12" s="1"/>
  <c r="V531" i="12"/>
  <c r="I531" i="12" s="1"/>
  <c r="V530" i="12"/>
  <c r="I530" i="12" s="1"/>
  <c r="V529" i="12"/>
  <c r="I529" i="12" s="1"/>
  <c r="V528" i="12"/>
  <c r="I528" i="12" s="1"/>
  <c r="V527" i="12"/>
  <c r="I527" i="12" s="1"/>
  <c r="V526" i="12"/>
  <c r="I526" i="12" s="1"/>
  <c r="V525" i="12"/>
  <c r="I525" i="12" s="1"/>
  <c r="V524" i="12"/>
  <c r="I524" i="12" s="1"/>
  <c r="V523" i="12"/>
  <c r="I523" i="12" s="1"/>
  <c r="V522" i="12"/>
  <c r="I522" i="12" s="1"/>
  <c r="V521" i="12"/>
  <c r="I521" i="12" s="1"/>
  <c r="V520" i="12"/>
  <c r="I520" i="12" s="1"/>
  <c r="V519" i="12"/>
  <c r="I519" i="12" s="1"/>
  <c r="V518" i="12"/>
  <c r="I518" i="12" s="1"/>
  <c r="V517" i="12"/>
  <c r="I517" i="12" s="1"/>
  <c r="V516" i="12"/>
  <c r="I516" i="12" s="1"/>
  <c r="V515" i="12"/>
  <c r="I515" i="12" s="1"/>
  <c r="V514" i="12"/>
  <c r="I514" i="12" s="1"/>
  <c r="V513" i="12"/>
  <c r="I513" i="12" s="1"/>
  <c r="V512" i="12"/>
  <c r="I512" i="12" s="1"/>
  <c r="V511" i="12"/>
  <c r="I511" i="12" s="1"/>
  <c r="V510" i="12"/>
  <c r="I510" i="12" s="1"/>
  <c r="V509" i="12"/>
  <c r="I509" i="12" s="1"/>
  <c r="V508" i="12"/>
  <c r="I508" i="12" s="1"/>
  <c r="V507" i="12"/>
  <c r="I507" i="12" s="1"/>
  <c r="V506" i="12"/>
  <c r="I506" i="12" s="1"/>
  <c r="V505" i="12"/>
  <c r="I505" i="12" s="1"/>
  <c r="V504" i="12"/>
  <c r="I504" i="12" s="1"/>
  <c r="V503" i="12"/>
  <c r="I503" i="12" s="1"/>
  <c r="V502" i="12"/>
  <c r="I502" i="12" s="1"/>
  <c r="V501" i="12"/>
  <c r="I501" i="12" s="1"/>
  <c r="V500" i="12"/>
  <c r="I500" i="12" s="1"/>
  <c r="V499" i="12"/>
  <c r="I499" i="12" s="1"/>
  <c r="V498" i="12"/>
  <c r="I498" i="12" s="1"/>
  <c r="V497" i="12"/>
  <c r="I497" i="12" s="1"/>
  <c r="V496" i="12"/>
  <c r="I496" i="12" s="1"/>
  <c r="V495" i="12"/>
  <c r="I495" i="12" s="1"/>
  <c r="V494" i="12"/>
  <c r="I494" i="12" s="1"/>
  <c r="V493" i="12"/>
  <c r="I493" i="12" s="1"/>
  <c r="V492" i="12"/>
  <c r="I492" i="12" s="1"/>
  <c r="V491" i="12"/>
  <c r="I491" i="12" s="1"/>
  <c r="V490" i="12"/>
  <c r="I490" i="12" s="1"/>
  <c r="V489" i="12"/>
  <c r="I489" i="12" s="1"/>
  <c r="V488" i="12"/>
  <c r="I488" i="12" s="1"/>
  <c r="V487" i="12"/>
  <c r="I487" i="12" s="1"/>
  <c r="V486" i="12"/>
  <c r="I486" i="12" s="1"/>
  <c r="V485" i="12"/>
  <c r="I485" i="12" s="1"/>
  <c r="V484" i="12"/>
  <c r="I484" i="12" s="1"/>
  <c r="V483" i="12"/>
  <c r="I483" i="12" s="1"/>
  <c r="V482" i="12"/>
  <c r="I482" i="12" s="1"/>
  <c r="V481" i="12"/>
  <c r="I481" i="12" s="1"/>
  <c r="V480" i="12"/>
  <c r="I480" i="12" s="1"/>
  <c r="V479" i="12"/>
  <c r="I479" i="12" s="1"/>
  <c r="V478" i="12"/>
  <c r="I478" i="12" s="1"/>
  <c r="V477" i="12"/>
  <c r="I477" i="12" s="1"/>
  <c r="V476" i="12"/>
  <c r="I476" i="12" s="1"/>
  <c r="V475" i="12"/>
  <c r="I475" i="12" s="1"/>
  <c r="V474" i="12"/>
  <c r="I474" i="12" s="1"/>
  <c r="V473" i="12"/>
  <c r="I473" i="12" s="1"/>
  <c r="V472" i="12"/>
  <c r="I472" i="12" s="1"/>
  <c r="V471" i="12"/>
  <c r="I471" i="12" s="1"/>
  <c r="V470" i="12"/>
  <c r="I470" i="12" s="1"/>
  <c r="V469" i="12"/>
  <c r="I469" i="12" s="1"/>
  <c r="V468" i="12"/>
  <c r="I468" i="12" s="1"/>
  <c r="V467" i="12"/>
  <c r="I467" i="12" s="1"/>
  <c r="V466" i="12"/>
  <c r="I466" i="12" s="1"/>
  <c r="V465" i="12"/>
  <c r="I465" i="12" s="1"/>
  <c r="V464" i="12"/>
  <c r="I464" i="12" s="1"/>
  <c r="V463" i="12"/>
  <c r="I463" i="12" s="1"/>
  <c r="V462" i="12"/>
  <c r="I462" i="12" s="1"/>
  <c r="V461" i="12"/>
  <c r="I461" i="12" s="1"/>
  <c r="V460" i="12"/>
  <c r="I460" i="12" s="1"/>
  <c r="V459" i="12"/>
  <c r="I459" i="12" s="1"/>
  <c r="V458" i="12"/>
  <c r="I458" i="12" s="1"/>
  <c r="V457" i="12"/>
  <c r="I457" i="12" s="1"/>
  <c r="V456" i="12"/>
  <c r="I456" i="12" s="1"/>
  <c r="V455" i="12"/>
  <c r="I455" i="12" s="1"/>
  <c r="V454" i="12"/>
  <c r="I454" i="12" s="1"/>
  <c r="V453" i="12"/>
  <c r="I453" i="12" s="1"/>
  <c r="V452" i="12"/>
  <c r="I452" i="12" s="1"/>
  <c r="V451" i="12"/>
  <c r="I451" i="12" s="1"/>
  <c r="V450" i="12"/>
  <c r="I450" i="12" s="1"/>
  <c r="V449" i="12"/>
  <c r="I449" i="12" s="1"/>
  <c r="V448" i="12"/>
  <c r="I448" i="12" s="1"/>
  <c r="V447" i="12"/>
  <c r="I447" i="12" s="1"/>
  <c r="V446" i="12"/>
  <c r="I446" i="12" s="1"/>
  <c r="V445" i="12"/>
  <c r="I445" i="12" s="1"/>
  <c r="V444" i="12"/>
  <c r="I444" i="12" s="1"/>
  <c r="V443" i="12"/>
  <c r="I443" i="12" s="1"/>
  <c r="V442" i="12"/>
  <c r="I442" i="12" s="1"/>
  <c r="V441" i="12"/>
  <c r="I441" i="12" s="1"/>
  <c r="V440" i="12"/>
  <c r="I440" i="12" s="1"/>
  <c r="V439" i="12"/>
  <c r="I439" i="12" s="1"/>
  <c r="V438" i="12"/>
  <c r="I438" i="12" s="1"/>
  <c r="V437" i="12"/>
  <c r="I437" i="12" s="1"/>
  <c r="V436" i="12"/>
  <c r="I436" i="12" s="1"/>
  <c r="V435" i="12"/>
  <c r="I435" i="12" s="1"/>
  <c r="V434" i="12"/>
  <c r="I434" i="12" s="1"/>
  <c r="V433" i="12"/>
  <c r="I433" i="12" s="1"/>
  <c r="V432" i="12"/>
  <c r="I432" i="12" s="1"/>
  <c r="V431" i="12"/>
  <c r="I431" i="12" s="1"/>
  <c r="V430" i="12"/>
  <c r="I430" i="12" s="1"/>
  <c r="V429" i="12"/>
  <c r="I429" i="12" s="1"/>
  <c r="V428" i="12"/>
  <c r="I428" i="12" s="1"/>
  <c r="V427" i="12"/>
  <c r="I427" i="12" s="1"/>
  <c r="V426" i="12"/>
  <c r="I426" i="12" s="1"/>
  <c r="V425" i="12"/>
  <c r="I425" i="12" s="1"/>
  <c r="V424" i="12"/>
  <c r="I424" i="12" s="1"/>
  <c r="V423" i="12"/>
  <c r="I423" i="12" s="1"/>
  <c r="V422" i="12"/>
  <c r="I422" i="12" s="1"/>
  <c r="V421" i="12"/>
  <c r="I421" i="12" s="1"/>
  <c r="V420" i="12"/>
  <c r="I420" i="12" s="1"/>
  <c r="V419" i="12"/>
  <c r="I419" i="12" s="1"/>
  <c r="V418" i="12"/>
  <c r="I418" i="12" s="1"/>
  <c r="V417" i="12"/>
  <c r="I417" i="12" s="1"/>
  <c r="V416" i="12"/>
  <c r="I416" i="12" s="1"/>
  <c r="V415" i="12"/>
  <c r="I415" i="12" s="1"/>
  <c r="V414" i="12"/>
  <c r="I414" i="12" s="1"/>
  <c r="V413" i="12"/>
  <c r="I413" i="12" s="1"/>
  <c r="V412" i="12"/>
  <c r="I412" i="12" s="1"/>
  <c r="V411" i="12"/>
  <c r="I411" i="12" s="1"/>
  <c r="V410" i="12"/>
  <c r="I410" i="12" s="1"/>
  <c r="V409" i="12"/>
  <c r="I409" i="12" s="1"/>
  <c r="V408" i="12"/>
  <c r="I408" i="12" s="1"/>
  <c r="V407" i="12"/>
  <c r="I407" i="12" s="1"/>
  <c r="V406" i="12"/>
  <c r="I406" i="12" s="1"/>
  <c r="V405" i="12"/>
  <c r="I405" i="12" s="1"/>
  <c r="V404" i="12"/>
  <c r="I404" i="12" s="1"/>
  <c r="V403" i="12"/>
  <c r="I403" i="12" s="1"/>
  <c r="V402" i="12"/>
  <c r="I402" i="12" s="1"/>
  <c r="V401" i="12"/>
  <c r="I401" i="12" s="1"/>
  <c r="V400" i="12"/>
  <c r="I400" i="12" s="1"/>
  <c r="V399" i="12"/>
  <c r="I399" i="12" s="1"/>
  <c r="V398" i="12"/>
  <c r="I398" i="12" s="1"/>
  <c r="V397" i="12"/>
  <c r="I397" i="12" s="1"/>
  <c r="V396" i="12"/>
  <c r="I396" i="12" s="1"/>
  <c r="V395" i="12"/>
  <c r="I395" i="12" s="1"/>
  <c r="V394" i="12"/>
  <c r="I394" i="12" s="1"/>
  <c r="V393" i="12"/>
  <c r="I393" i="12" s="1"/>
  <c r="V392" i="12"/>
  <c r="I392" i="12" s="1"/>
  <c r="V391" i="12"/>
  <c r="I391" i="12" s="1"/>
  <c r="V390" i="12"/>
  <c r="I390" i="12" s="1"/>
  <c r="V389" i="12"/>
  <c r="I389" i="12" s="1"/>
  <c r="V388" i="12"/>
  <c r="I388" i="12" s="1"/>
  <c r="V387" i="12"/>
  <c r="I387" i="12" s="1"/>
  <c r="V386" i="12"/>
  <c r="I386" i="12" s="1"/>
  <c r="V385" i="12"/>
  <c r="I385" i="12" s="1"/>
  <c r="V384" i="12"/>
  <c r="I384" i="12" s="1"/>
  <c r="V383" i="12"/>
  <c r="I383" i="12" s="1"/>
  <c r="V382" i="12"/>
  <c r="I382" i="12" s="1"/>
  <c r="V381" i="12"/>
  <c r="I381" i="12" s="1"/>
  <c r="V380" i="12"/>
  <c r="I380" i="12" s="1"/>
  <c r="V379" i="12"/>
  <c r="I379" i="12" s="1"/>
  <c r="V378" i="12"/>
  <c r="I378" i="12" s="1"/>
  <c r="V377" i="12"/>
  <c r="I377" i="12" s="1"/>
  <c r="V376" i="12"/>
  <c r="I376" i="12" s="1"/>
  <c r="V375" i="12"/>
  <c r="I375" i="12" s="1"/>
  <c r="V374" i="12"/>
  <c r="I374" i="12" s="1"/>
  <c r="V373" i="12"/>
  <c r="I373" i="12" s="1"/>
  <c r="V372" i="12"/>
  <c r="I372" i="12" s="1"/>
  <c r="V371" i="12"/>
  <c r="I371" i="12" s="1"/>
  <c r="V370" i="12"/>
  <c r="I370" i="12" s="1"/>
  <c r="V369" i="12"/>
  <c r="I369" i="12" s="1"/>
  <c r="V368" i="12"/>
  <c r="I368" i="12" s="1"/>
  <c r="V367" i="12"/>
  <c r="I367" i="12" s="1"/>
  <c r="V366" i="12"/>
  <c r="I366" i="12" s="1"/>
  <c r="V365" i="12"/>
  <c r="I365" i="12" s="1"/>
  <c r="V364" i="12"/>
  <c r="I364" i="12" s="1"/>
  <c r="V363" i="12"/>
  <c r="I363" i="12" s="1"/>
  <c r="V362" i="12"/>
  <c r="I362" i="12" s="1"/>
  <c r="V361" i="12"/>
  <c r="I361" i="12" s="1"/>
  <c r="V360" i="12"/>
  <c r="I360" i="12" s="1"/>
  <c r="V359" i="12"/>
  <c r="I359" i="12" s="1"/>
  <c r="V358" i="12"/>
  <c r="I358" i="12" s="1"/>
  <c r="V357" i="12"/>
  <c r="I357" i="12" s="1"/>
  <c r="V356" i="12"/>
  <c r="I356" i="12" s="1"/>
  <c r="V355" i="12"/>
  <c r="I355" i="12" s="1"/>
  <c r="V354" i="12"/>
  <c r="I354" i="12" s="1"/>
  <c r="V353" i="12"/>
  <c r="I353" i="12" s="1"/>
  <c r="V352" i="12"/>
  <c r="I352" i="12" s="1"/>
  <c r="V351" i="12"/>
  <c r="I351" i="12" s="1"/>
  <c r="V350" i="12"/>
  <c r="I350" i="12" s="1"/>
  <c r="V349" i="12"/>
  <c r="I349" i="12" s="1"/>
  <c r="V348" i="12"/>
  <c r="I348" i="12" s="1"/>
  <c r="V347" i="12"/>
  <c r="I347" i="12" s="1"/>
  <c r="V346" i="12"/>
  <c r="I346" i="12" s="1"/>
  <c r="V345" i="12"/>
  <c r="I345" i="12" s="1"/>
  <c r="V344" i="12"/>
  <c r="I344" i="12" s="1"/>
  <c r="V343" i="12"/>
  <c r="I343" i="12" s="1"/>
  <c r="V342" i="12"/>
  <c r="I342" i="12" s="1"/>
  <c r="V341" i="12"/>
  <c r="I341" i="12" s="1"/>
  <c r="V340" i="12"/>
  <c r="I340" i="12" s="1"/>
  <c r="V339" i="12"/>
  <c r="I339" i="12" s="1"/>
  <c r="V338" i="12"/>
  <c r="I338" i="12" s="1"/>
  <c r="V337" i="12"/>
  <c r="I337" i="12" s="1"/>
  <c r="V336" i="12"/>
  <c r="I336" i="12" s="1"/>
  <c r="V335" i="12"/>
  <c r="I335" i="12" s="1"/>
  <c r="V334" i="12"/>
  <c r="I334" i="12" s="1"/>
  <c r="V333" i="12"/>
  <c r="I333" i="12" s="1"/>
  <c r="V332" i="12"/>
  <c r="I332" i="12" s="1"/>
  <c r="V331" i="12"/>
  <c r="I331" i="12" s="1"/>
  <c r="V330" i="12"/>
  <c r="I330" i="12" s="1"/>
  <c r="V329" i="12"/>
  <c r="I329" i="12" s="1"/>
  <c r="V328" i="12"/>
  <c r="I328" i="12" s="1"/>
  <c r="V327" i="12"/>
  <c r="I327" i="12" s="1"/>
  <c r="V326" i="12"/>
  <c r="I326" i="12" s="1"/>
  <c r="V325" i="12"/>
  <c r="I325" i="12" s="1"/>
  <c r="V324" i="12"/>
  <c r="I324" i="12" s="1"/>
  <c r="V323" i="12"/>
  <c r="I323" i="12" s="1"/>
  <c r="V322" i="12"/>
  <c r="I322" i="12" s="1"/>
  <c r="V321" i="12"/>
  <c r="I321" i="12" s="1"/>
  <c r="V320" i="12"/>
  <c r="I320" i="12" s="1"/>
  <c r="V319" i="12"/>
  <c r="I319" i="12" s="1"/>
  <c r="V318" i="12"/>
  <c r="I318" i="12" s="1"/>
  <c r="V317" i="12"/>
  <c r="I317" i="12" s="1"/>
  <c r="V316" i="12"/>
  <c r="I316" i="12" s="1"/>
  <c r="V315" i="12"/>
  <c r="I315" i="12" s="1"/>
  <c r="V314" i="12"/>
  <c r="I314" i="12" s="1"/>
  <c r="V313" i="12"/>
  <c r="I313" i="12" s="1"/>
  <c r="V312" i="12"/>
  <c r="I312" i="12" s="1"/>
  <c r="V311" i="12"/>
  <c r="I311" i="12" s="1"/>
  <c r="V310" i="12"/>
  <c r="I310" i="12" s="1"/>
  <c r="V309" i="12"/>
  <c r="I309" i="12" s="1"/>
  <c r="V308" i="12"/>
  <c r="I308" i="12" s="1"/>
  <c r="V307" i="12"/>
  <c r="I307" i="12" s="1"/>
  <c r="V306" i="12"/>
  <c r="I306" i="12" s="1"/>
  <c r="V305" i="12"/>
  <c r="I305" i="12" s="1"/>
  <c r="V304" i="12"/>
  <c r="I304" i="12" s="1"/>
  <c r="V303" i="12"/>
  <c r="I303" i="12" s="1"/>
  <c r="V302" i="12"/>
  <c r="I302" i="12" s="1"/>
  <c r="V301" i="12"/>
  <c r="I301" i="12" s="1"/>
  <c r="V300" i="12"/>
  <c r="I300" i="12" s="1"/>
  <c r="V299" i="12"/>
  <c r="I299" i="12" s="1"/>
  <c r="V298" i="12"/>
  <c r="I298" i="12" s="1"/>
  <c r="V297" i="12"/>
  <c r="I297" i="12" s="1"/>
  <c r="V296" i="12"/>
  <c r="I296" i="12" s="1"/>
  <c r="V295" i="12"/>
  <c r="I295" i="12" s="1"/>
  <c r="V294" i="12"/>
  <c r="I294" i="12" s="1"/>
  <c r="V293" i="12"/>
  <c r="I293" i="12" s="1"/>
  <c r="V292" i="12"/>
  <c r="I292" i="12" s="1"/>
  <c r="V291" i="12"/>
  <c r="I291" i="12" s="1"/>
  <c r="V290" i="12"/>
  <c r="I290" i="12" s="1"/>
  <c r="V289" i="12"/>
  <c r="I289" i="12" s="1"/>
  <c r="V288" i="12"/>
  <c r="I288" i="12" s="1"/>
  <c r="V287" i="12"/>
  <c r="I287" i="12" s="1"/>
  <c r="V286" i="12"/>
  <c r="I286" i="12" s="1"/>
  <c r="V285" i="12"/>
  <c r="I285" i="12" s="1"/>
  <c r="V284" i="12"/>
  <c r="I284" i="12" s="1"/>
  <c r="V283" i="12"/>
  <c r="I283" i="12" s="1"/>
  <c r="V282" i="12"/>
  <c r="I282" i="12" s="1"/>
  <c r="V281" i="12"/>
  <c r="I281" i="12" s="1"/>
  <c r="V280" i="12"/>
  <c r="I280" i="12" s="1"/>
  <c r="V279" i="12"/>
  <c r="I279" i="12" s="1"/>
  <c r="V278" i="12"/>
  <c r="I278" i="12" s="1"/>
  <c r="V277" i="12"/>
  <c r="I277" i="12" s="1"/>
  <c r="V276" i="12"/>
  <c r="I276" i="12" s="1"/>
  <c r="V275" i="12"/>
  <c r="I275" i="12" s="1"/>
  <c r="V274" i="12"/>
  <c r="I274" i="12" s="1"/>
  <c r="V273" i="12"/>
  <c r="I273" i="12" s="1"/>
  <c r="V272" i="12"/>
  <c r="I272" i="12" s="1"/>
  <c r="V271" i="12"/>
  <c r="I271" i="12" s="1"/>
  <c r="V270" i="12"/>
  <c r="I270" i="12" s="1"/>
  <c r="V269" i="12"/>
  <c r="I269" i="12" s="1"/>
  <c r="V268" i="12"/>
  <c r="I268" i="12" s="1"/>
  <c r="V267" i="12"/>
  <c r="I267" i="12" s="1"/>
  <c r="V266" i="12"/>
  <c r="I266" i="12" s="1"/>
  <c r="V265" i="12"/>
  <c r="I265" i="12" s="1"/>
  <c r="V264" i="12"/>
  <c r="I264" i="12" s="1"/>
  <c r="V263" i="12"/>
  <c r="I263" i="12" s="1"/>
  <c r="V262" i="12"/>
  <c r="I262" i="12" s="1"/>
  <c r="V261" i="12"/>
  <c r="I261" i="12" s="1"/>
  <c r="V260" i="12"/>
  <c r="I260" i="12" s="1"/>
  <c r="V259" i="12"/>
  <c r="I259" i="12" s="1"/>
  <c r="V258" i="12"/>
  <c r="I258" i="12" s="1"/>
  <c r="V257" i="12"/>
  <c r="I257" i="12" s="1"/>
  <c r="V256" i="12"/>
  <c r="I256" i="12" s="1"/>
  <c r="V255" i="12"/>
  <c r="I255" i="12" s="1"/>
  <c r="V254" i="12"/>
  <c r="I254" i="12" s="1"/>
  <c r="V253" i="12"/>
  <c r="I253" i="12" s="1"/>
  <c r="V252" i="12"/>
  <c r="I252" i="12" s="1"/>
  <c r="V251" i="12"/>
  <c r="I251" i="12" s="1"/>
  <c r="V250" i="12"/>
  <c r="I250" i="12" s="1"/>
  <c r="V249" i="12"/>
  <c r="I249" i="12" s="1"/>
  <c r="V248" i="12"/>
  <c r="I248" i="12" s="1"/>
  <c r="V247" i="12"/>
  <c r="I247" i="12" s="1"/>
  <c r="V246" i="12"/>
  <c r="I246" i="12" s="1"/>
  <c r="V245" i="12"/>
  <c r="I245" i="12" s="1"/>
  <c r="V244" i="12"/>
  <c r="I244" i="12" s="1"/>
  <c r="V243" i="12"/>
  <c r="I243" i="12" s="1"/>
  <c r="V242" i="12"/>
  <c r="I242" i="12" s="1"/>
  <c r="V241" i="12"/>
  <c r="I241" i="12" s="1"/>
  <c r="V240" i="12"/>
  <c r="I240" i="12" s="1"/>
  <c r="V239" i="12"/>
  <c r="I239" i="12" s="1"/>
  <c r="V238" i="12"/>
  <c r="I238" i="12" s="1"/>
  <c r="V237" i="12"/>
  <c r="I237" i="12" s="1"/>
  <c r="V236" i="12"/>
  <c r="I236" i="12" s="1"/>
  <c r="V235" i="12"/>
  <c r="I235" i="12" s="1"/>
  <c r="V234" i="12"/>
  <c r="I234" i="12" s="1"/>
  <c r="V233" i="12"/>
  <c r="I233" i="12" s="1"/>
  <c r="V232" i="12"/>
  <c r="I232" i="12" s="1"/>
  <c r="V231" i="12"/>
  <c r="I231" i="12" s="1"/>
  <c r="V230" i="12"/>
  <c r="I230" i="12" s="1"/>
  <c r="V229" i="12"/>
  <c r="I229" i="12" s="1"/>
  <c r="V228" i="12"/>
  <c r="I228" i="12" s="1"/>
  <c r="V227" i="12"/>
  <c r="I227" i="12" s="1"/>
  <c r="V226" i="12"/>
  <c r="I226" i="12" s="1"/>
  <c r="V225" i="12"/>
  <c r="I225" i="12" s="1"/>
  <c r="V224" i="12"/>
  <c r="I224" i="12" s="1"/>
  <c r="V223" i="12"/>
  <c r="I223" i="12" s="1"/>
  <c r="V222" i="12"/>
  <c r="I222" i="12" s="1"/>
  <c r="V221" i="12"/>
  <c r="I221" i="12" s="1"/>
  <c r="V220" i="12"/>
  <c r="I220" i="12" s="1"/>
  <c r="V219" i="12"/>
  <c r="I219" i="12" s="1"/>
  <c r="V218" i="12"/>
  <c r="I218" i="12" s="1"/>
  <c r="V217" i="12"/>
  <c r="I217" i="12" s="1"/>
  <c r="V216" i="12"/>
  <c r="I216" i="12" s="1"/>
  <c r="V215" i="12"/>
  <c r="I215" i="12" s="1"/>
  <c r="V214" i="12"/>
  <c r="I214" i="12" s="1"/>
  <c r="V213" i="12"/>
  <c r="I213" i="12" s="1"/>
  <c r="V212" i="12"/>
  <c r="I212" i="12" s="1"/>
  <c r="V211" i="12"/>
  <c r="I211" i="12" s="1"/>
  <c r="V210" i="12"/>
  <c r="I210" i="12" s="1"/>
  <c r="V209" i="12"/>
  <c r="I209" i="12" s="1"/>
  <c r="V208" i="12"/>
  <c r="I208" i="12" s="1"/>
  <c r="V207" i="12"/>
  <c r="I207" i="12" s="1"/>
  <c r="V206" i="12"/>
  <c r="I206" i="12" s="1"/>
  <c r="V205" i="12"/>
  <c r="I205" i="12" s="1"/>
  <c r="V204" i="12"/>
  <c r="I204" i="12" s="1"/>
  <c r="V203" i="12"/>
  <c r="I203" i="12" s="1"/>
  <c r="V202" i="12"/>
  <c r="I202" i="12" s="1"/>
  <c r="V201" i="12"/>
  <c r="I201" i="12" s="1"/>
  <c r="V200" i="12"/>
  <c r="I200" i="12" s="1"/>
  <c r="V199" i="12"/>
  <c r="I199" i="12" s="1"/>
  <c r="V198" i="12"/>
  <c r="I198" i="12" s="1"/>
  <c r="V197" i="12"/>
  <c r="I197" i="12" s="1"/>
  <c r="V196" i="12"/>
  <c r="I196" i="12" s="1"/>
  <c r="V195" i="12"/>
  <c r="I195" i="12" s="1"/>
  <c r="V194" i="12"/>
  <c r="I194" i="12" s="1"/>
  <c r="V193" i="12"/>
  <c r="I193" i="12" s="1"/>
  <c r="V192" i="12"/>
  <c r="I192" i="12" s="1"/>
  <c r="V191" i="12"/>
  <c r="I191" i="12" s="1"/>
  <c r="V190" i="12"/>
  <c r="I190" i="12" s="1"/>
  <c r="V189" i="12"/>
  <c r="I189" i="12" s="1"/>
  <c r="V188" i="12"/>
  <c r="I188" i="12" s="1"/>
  <c r="V187" i="12"/>
  <c r="I187" i="12" s="1"/>
  <c r="V186" i="12"/>
  <c r="I186" i="12" s="1"/>
  <c r="V185" i="12"/>
  <c r="I185" i="12" s="1"/>
  <c r="V184" i="12"/>
  <c r="I184" i="12" s="1"/>
  <c r="V183" i="12"/>
  <c r="I183" i="12" s="1"/>
  <c r="V182" i="12"/>
  <c r="I182" i="12" s="1"/>
  <c r="V181" i="12"/>
  <c r="I181" i="12" s="1"/>
  <c r="V180" i="12"/>
  <c r="I180" i="12" s="1"/>
  <c r="V179" i="12"/>
  <c r="I179" i="12" s="1"/>
  <c r="V178" i="12"/>
  <c r="I178" i="12" s="1"/>
  <c r="V177" i="12"/>
  <c r="I177" i="12" s="1"/>
  <c r="V176" i="12"/>
  <c r="I176" i="12" s="1"/>
  <c r="V175" i="12"/>
  <c r="I175" i="12" s="1"/>
  <c r="V174" i="12"/>
  <c r="I174" i="12" s="1"/>
  <c r="V173" i="12"/>
  <c r="I173" i="12" s="1"/>
  <c r="V172" i="12"/>
  <c r="I172" i="12" s="1"/>
  <c r="V171" i="12"/>
  <c r="I171" i="12" s="1"/>
  <c r="V170" i="12"/>
  <c r="I170" i="12" s="1"/>
  <c r="V169" i="12"/>
  <c r="I169" i="12" s="1"/>
  <c r="V168" i="12"/>
  <c r="I168" i="12" s="1"/>
  <c r="V167" i="12"/>
  <c r="I167" i="12" s="1"/>
  <c r="V166" i="12"/>
  <c r="I166" i="12" s="1"/>
  <c r="V165" i="12"/>
  <c r="I165" i="12" s="1"/>
  <c r="V164" i="12"/>
  <c r="I164" i="12" s="1"/>
  <c r="V163" i="12"/>
  <c r="I163" i="12" s="1"/>
  <c r="V162" i="12"/>
  <c r="I162" i="12" s="1"/>
  <c r="V161" i="12"/>
  <c r="I161" i="12" s="1"/>
  <c r="V160" i="12"/>
  <c r="I160" i="12" s="1"/>
  <c r="V159" i="12"/>
  <c r="I159" i="12" s="1"/>
  <c r="V158" i="12"/>
  <c r="I158" i="12" s="1"/>
  <c r="V157" i="12"/>
  <c r="I157" i="12" s="1"/>
  <c r="V156" i="12"/>
  <c r="I156" i="12" s="1"/>
  <c r="V155" i="12"/>
  <c r="I155" i="12" s="1"/>
  <c r="V154" i="12"/>
  <c r="I154" i="12" s="1"/>
  <c r="V153" i="12"/>
  <c r="I153" i="12" s="1"/>
  <c r="V152" i="12"/>
  <c r="I152" i="12" s="1"/>
  <c r="V151" i="12"/>
  <c r="I151" i="12" s="1"/>
  <c r="V150" i="12"/>
  <c r="I150" i="12" s="1"/>
  <c r="V149" i="12"/>
  <c r="I149" i="12" s="1"/>
  <c r="V148" i="12"/>
  <c r="I148" i="12" s="1"/>
  <c r="V147" i="12"/>
  <c r="I147" i="12" s="1"/>
  <c r="V146" i="12"/>
  <c r="I146" i="12" s="1"/>
  <c r="V145" i="12"/>
  <c r="I145" i="12" s="1"/>
  <c r="V144" i="12"/>
  <c r="I144" i="12" s="1"/>
  <c r="V143" i="12"/>
  <c r="I143" i="12" s="1"/>
  <c r="V142" i="12"/>
  <c r="I142" i="12" s="1"/>
  <c r="V141" i="12"/>
  <c r="I141" i="12" s="1"/>
  <c r="V140" i="12"/>
  <c r="I140" i="12" s="1"/>
  <c r="V139" i="12"/>
  <c r="I139" i="12" s="1"/>
  <c r="V138" i="12"/>
  <c r="I138" i="12" s="1"/>
  <c r="V137" i="12"/>
  <c r="I137" i="12" s="1"/>
  <c r="V136" i="12"/>
  <c r="I136" i="12" s="1"/>
  <c r="V135" i="12"/>
  <c r="I135" i="12" s="1"/>
  <c r="V134" i="12"/>
  <c r="I134" i="12" s="1"/>
  <c r="V133" i="12"/>
  <c r="I133" i="12" s="1"/>
  <c r="V132" i="12"/>
  <c r="I132" i="12" s="1"/>
  <c r="V131" i="12"/>
  <c r="I131" i="12" s="1"/>
  <c r="V130" i="12"/>
  <c r="I130" i="12" s="1"/>
  <c r="V129" i="12"/>
  <c r="I129" i="12" s="1"/>
  <c r="V128" i="12"/>
  <c r="I128" i="12" s="1"/>
  <c r="V127" i="12"/>
  <c r="I127" i="12" s="1"/>
  <c r="V126" i="12"/>
  <c r="I126" i="12" s="1"/>
  <c r="V125" i="12"/>
  <c r="I125" i="12" s="1"/>
  <c r="V124" i="12"/>
  <c r="I124" i="12" s="1"/>
  <c r="V123" i="12"/>
  <c r="I123" i="12" s="1"/>
  <c r="V122" i="12"/>
  <c r="I122" i="12" s="1"/>
  <c r="V121" i="12"/>
  <c r="I121" i="12" s="1"/>
  <c r="V120" i="12"/>
  <c r="I120" i="12" s="1"/>
  <c r="V119" i="12"/>
  <c r="I119" i="12" s="1"/>
  <c r="V118" i="12"/>
  <c r="I118" i="12" s="1"/>
  <c r="V117" i="12"/>
  <c r="I117" i="12" s="1"/>
  <c r="V116" i="12"/>
  <c r="I116" i="12" s="1"/>
  <c r="V115" i="12"/>
  <c r="I115" i="12" s="1"/>
  <c r="V114" i="12"/>
  <c r="I114" i="12" s="1"/>
  <c r="V113" i="12"/>
  <c r="I113" i="12" s="1"/>
  <c r="V112" i="12"/>
  <c r="I112" i="12" s="1"/>
  <c r="V111" i="12"/>
  <c r="I111" i="12" s="1"/>
  <c r="V110" i="12"/>
  <c r="I110" i="12" s="1"/>
  <c r="V109" i="12"/>
  <c r="I109" i="12" s="1"/>
  <c r="V108" i="12"/>
  <c r="I108" i="12" s="1"/>
  <c r="V107" i="12"/>
  <c r="I107" i="12" s="1"/>
  <c r="V106" i="12"/>
  <c r="I106" i="12" s="1"/>
  <c r="V105" i="12"/>
  <c r="I105" i="12" s="1"/>
  <c r="V104" i="12"/>
  <c r="I104" i="12" s="1"/>
  <c r="V103" i="12"/>
  <c r="I103" i="12" s="1"/>
  <c r="V102" i="12"/>
  <c r="I102" i="12" s="1"/>
  <c r="V101" i="12"/>
  <c r="I101" i="12" s="1"/>
  <c r="V100" i="12"/>
  <c r="I100" i="12" s="1"/>
  <c r="V99" i="12"/>
  <c r="I99" i="12" s="1"/>
  <c r="V98" i="12"/>
  <c r="I98" i="12" s="1"/>
  <c r="V97" i="12"/>
  <c r="I97" i="12" s="1"/>
  <c r="V96" i="12"/>
  <c r="I96" i="12" s="1"/>
  <c r="V95" i="12"/>
  <c r="I95" i="12" s="1"/>
  <c r="V94" i="12"/>
  <c r="I94" i="12" s="1"/>
  <c r="V93" i="12"/>
  <c r="I93" i="12" s="1"/>
  <c r="V92" i="12"/>
  <c r="I92" i="12" s="1"/>
  <c r="V91" i="12"/>
  <c r="I91" i="12" s="1"/>
  <c r="V90" i="12"/>
  <c r="I90" i="12" s="1"/>
  <c r="V89" i="12"/>
  <c r="I89" i="12" s="1"/>
  <c r="V88" i="12"/>
  <c r="I88" i="12" s="1"/>
  <c r="V87" i="12"/>
  <c r="I87" i="12" s="1"/>
  <c r="V86" i="12"/>
  <c r="I86" i="12" s="1"/>
  <c r="V85" i="12"/>
  <c r="I85" i="12" s="1"/>
  <c r="V84" i="12"/>
  <c r="I84" i="12" s="1"/>
  <c r="V83" i="12"/>
  <c r="I83" i="12" s="1"/>
  <c r="V82" i="12"/>
  <c r="I82" i="12" s="1"/>
  <c r="V81" i="12"/>
  <c r="I81" i="12" s="1"/>
  <c r="V80" i="12"/>
  <c r="I80" i="12" s="1"/>
  <c r="V79" i="12"/>
  <c r="I79" i="12" s="1"/>
  <c r="V78" i="12"/>
  <c r="I78" i="12" s="1"/>
  <c r="V77" i="12"/>
  <c r="I77" i="12" s="1"/>
  <c r="V76" i="12"/>
  <c r="I76" i="12" s="1"/>
  <c r="V75" i="12"/>
  <c r="I75" i="12" s="1"/>
  <c r="V74" i="12"/>
  <c r="I74" i="12" s="1"/>
  <c r="V73" i="12"/>
  <c r="I73" i="12" s="1"/>
  <c r="V72" i="12"/>
  <c r="I72" i="12" s="1"/>
  <c r="V71" i="12"/>
  <c r="I71" i="12" s="1"/>
  <c r="V70" i="12"/>
  <c r="I70" i="12" s="1"/>
  <c r="V69" i="12"/>
  <c r="I69" i="12" s="1"/>
  <c r="V68" i="12"/>
  <c r="I68" i="12" s="1"/>
  <c r="V67" i="12"/>
  <c r="I67" i="12" s="1"/>
  <c r="V66" i="12"/>
  <c r="I66" i="12" s="1"/>
  <c r="V65" i="12"/>
  <c r="I65" i="12" s="1"/>
  <c r="V64" i="12"/>
  <c r="I64" i="12" s="1"/>
  <c r="V63" i="12"/>
  <c r="I63" i="12" s="1"/>
  <c r="V62" i="12"/>
  <c r="I62" i="12" s="1"/>
  <c r="V61" i="12"/>
  <c r="I61" i="12" s="1"/>
  <c r="V60" i="12"/>
  <c r="I60" i="12" s="1"/>
  <c r="V59" i="12"/>
  <c r="I59" i="12" s="1"/>
  <c r="V58" i="12"/>
  <c r="I58" i="12" s="1"/>
  <c r="V57" i="12"/>
  <c r="I57" i="12" s="1"/>
  <c r="V56" i="12"/>
  <c r="I56" i="12" s="1"/>
  <c r="V55" i="12"/>
  <c r="I55" i="12" s="1"/>
  <c r="V54" i="12"/>
  <c r="I54" i="12" s="1"/>
  <c r="V53" i="12"/>
  <c r="I53" i="12" s="1"/>
  <c r="V52" i="12"/>
  <c r="I52" i="12" s="1"/>
  <c r="V51" i="12"/>
  <c r="I51" i="12" s="1"/>
  <c r="V50" i="12"/>
  <c r="I50" i="12" s="1"/>
  <c r="V49" i="12"/>
  <c r="I49" i="12" s="1"/>
  <c r="V48" i="12"/>
  <c r="I48" i="12" s="1"/>
  <c r="V47" i="12"/>
  <c r="I47" i="12" s="1"/>
  <c r="V46" i="12"/>
  <c r="I46" i="12" s="1"/>
  <c r="V45" i="12"/>
  <c r="I45" i="12" s="1"/>
  <c r="V44" i="12"/>
  <c r="I44" i="12" s="1"/>
  <c r="V43" i="12"/>
  <c r="I43" i="12" s="1"/>
  <c r="V42" i="12"/>
  <c r="I42" i="12" s="1"/>
  <c r="V41" i="12"/>
  <c r="I41" i="12" s="1"/>
  <c r="V40" i="12"/>
  <c r="I40" i="12" s="1"/>
  <c r="V39" i="12"/>
  <c r="I39" i="12" s="1"/>
  <c r="V38" i="12"/>
  <c r="I38" i="12" s="1"/>
  <c r="V37" i="12"/>
  <c r="I37" i="12" s="1"/>
  <c r="V36" i="12"/>
  <c r="I36" i="12" s="1"/>
  <c r="V35" i="12"/>
  <c r="I35" i="12" s="1"/>
  <c r="V34" i="12"/>
  <c r="I34" i="12" s="1"/>
  <c r="V33" i="12"/>
  <c r="I33" i="12" s="1"/>
  <c r="V32" i="12"/>
  <c r="I32" i="12" s="1"/>
  <c r="V31" i="12"/>
  <c r="I31" i="12" s="1"/>
  <c r="V30" i="12"/>
  <c r="I30" i="12" s="1"/>
  <c r="V29" i="12"/>
  <c r="I29" i="12" s="1"/>
  <c r="V28" i="12"/>
  <c r="I28" i="12" s="1"/>
  <c r="V27" i="12"/>
  <c r="I27" i="12" s="1"/>
  <c r="V26" i="12"/>
  <c r="I26" i="12" s="1"/>
  <c r="V25" i="12"/>
  <c r="I25" i="12" s="1"/>
  <c r="V24" i="12"/>
  <c r="I24" i="12" s="1"/>
  <c r="V23" i="12"/>
  <c r="I23" i="12" s="1"/>
  <c r="V22" i="12"/>
  <c r="I22" i="12" s="1"/>
  <c r="V21" i="12"/>
  <c r="I21" i="12" s="1"/>
  <c r="V20" i="12"/>
  <c r="I20" i="12" s="1"/>
  <c r="V19" i="12"/>
  <c r="I19" i="12" s="1"/>
  <c r="V18" i="12"/>
  <c r="I18" i="12" s="1"/>
  <c r="V17" i="12"/>
  <c r="I17" i="12" s="1"/>
  <c r="V16" i="12"/>
  <c r="I16" i="12" s="1"/>
  <c r="V14" i="12"/>
  <c r="I14" i="12" s="1"/>
  <c r="V13" i="12"/>
  <c r="I13" i="12" s="1"/>
  <c r="V12" i="12"/>
  <c r="I12" i="12" s="1"/>
  <c r="V11" i="12"/>
  <c r="I11" i="12" s="1"/>
  <c r="V10" i="12"/>
  <c r="I10" i="12" s="1"/>
  <c r="V9" i="12"/>
  <c r="I9" i="12" s="1"/>
  <c r="V8" i="12"/>
  <c r="I8" i="12" s="1"/>
  <c r="V7" i="12"/>
  <c r="I7" i="12" s="1"/>
  <c r="V6" i="12"/>
  <c r="I6" i="12" s="1"/>
  <c r="V5" i="12"/>
  <c r="I5" i="12" s="1"/>
  <c r="V4" i="12"/>
  <c r="I4" i="12" s="1"/>
  <c r="V3" i="12"/>
  <c r="I3" i="12" s="1"/>
  <c r="V2" i="12"/>
  <c r="I2" i="12" s="1"/>
  <c r="I604" i="10" l="1"/>
  <c r="I605" i="10"/>
  <c r="I606" i="10"/>
  <c r="I607" i="10"/>
  <c r="I608" i="10"/>
  <c r="P204" i="1" l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M204" i="1"/>
  <c r="N204" i="1"/>
  <c r="M205" i="1"/>
  <c r="N205" i="1"/>
  <c r="M206" i="1"/>
  <c r="N206" i="1"/>
  <c r="M207" i="1"/>
  <c r="N207" i="1"/>
  <c r="M208" i="1"/>
  <c r="N208" i="1"/>
  <c r="M209" i="1"/>
  <c r="N209" i="1"/>
  <c r="M210" i="1"/>
  <c r="N210" i="1"/>
  <c r="M211" i="1"/>
  <c r="N211" i="1"/>
  <c r="M212" i="1"/>
  <c r="N212" i="1"/>
  <c r="M213" i="1"/>
  <c r="N213" i="1"/>
  <c r="M214" i="1"/>
  <c r="N214" i="1"/>
  <c r="M215" i="1"/>
  <c r="N215" i="1"/>
  <c r="M216" i="1"/>
  <c r="N216" i="1"/>
  <c r="M217" i="1"/>
  <c r="N217" i="1"/>
  <c r="M218" i="1"/>
  <c r="N218" i="1"/>
  <c r="M219" i="1"/>
  <c r="N219" i="1"/>
  <c r="M220" i="1"/>
  <c r="N220" i="1"/>
  <c r="M221" i="1"/>
  <c r="N221" i="1"/>
  <c r="M222" i="1"/>
  <c r="N222" i="1"/>
  <c r="M223" i="1"/>
  <c r="N223" i="1"/>
  <c r="M224" i="1"/>
  <c r="N224" i="1"/>
  <c r="M225" i="1"/>
  <c r="N225" i="1"/>
  <c r="M226" i="1"/>
  <c r="N226" i="1"/>
  <c r="M227" i="1"/>
  <c r="N227" i="1"/>
  <c r="M228" i="1"/>
  <c r="N228" i="1"/>
  <c r="M229" i="1"/>
  <c r="N229" i="1"/>
  <c r="M230" i="1"/>
  <c r="N230" i="1"/>
  <c r="M231" i="1"/>
  <c r="N231" i="1"/>
  <c r="M232" i="1"/>
  <c r="N232" i="1"/>
  <c r="M233" i="1"/>
  <c r="N233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W2364" i="3" l="1"/>
  <c r="I2364" i="3" s="1"/>
  <c r="W2365" i="3"/>
  <c r="I2365" i="3" s="1"/>
  <c r="W2366" i="3"/>
  <c r="I2366" i="3" s="1"/>
  <c r="W2367" i="3"/>
  <c r="I2367" i="3" s="1"/>
  <c r="W2368" i="3"/>
  <c r="I2368" i="3" s="1"/>
  <c r="W2359" i="3" l="1"/>
  <c r="I2359" i="3" s="1"/>
  <c r="W2360" i="3"/>
  <c r="I2360" i="3" s="1"/>
  <c r="W2361" i="3"/>
  <c r="I2361" i="3" s="1"/>
  <c r="W2362" i="3"/>
  <c r="I2362" i="3" s="1"/>
  <c r="W562" i="3"/>
  <c r="I562" i="3" s="1"/>
  <c r="W2363" i="3"/>
  <c r="I2363" i="3" s="1"/>
  <c r="I599" i="10" l="1"/>
  <c r="I600" i="10"/>
  <c r="I601" i="10"/>
  <c r="I602" i="10"/>
  <c r="I603" i="10"/>
  <c r="W2349" i="3" l="1"/>
  <c r="I2349" i="3" s="1"/>
  <c r="W2350" i="3"/>
  <c r="I2350" i="3" s="1"/>
  <c r="W2351" i="3"/>
  <c r="I2351" i="3" s="1"/>
  <c r="W2352" i="3"/>
  <c r="I2352" i="3" s="1"/>
  <c r="W2353" i="3"/>
  <c r="I2353" i="3" s="1"/>
  <c r="W2354" i="3"/>
  <c r="I2354" i="3" s="1"/>
  <c r="W2355" i="3"/>
  <c r="I2355" i="3" s="1"/>
  <c r="W2356" i="3"/>
  <c r="I2356" i="3" s="1"/>
  <c r="W2357" i="3"/>
  <c r="I2357" i="3" s="1"/>
  <c r="W2358" i="3"/>
  <c r="I2358" i="3" s="1"/>
  <c r="W2347" i="3" l="1"/>
  <c r="I2347" i="3" s="1"/>
  <c r="W2348" i="3"/>
  <c r="I2348" i="3" s="1"/>
  <c r="I551" i="10" l="1"/>
  <c r="I552" i="10"/>
  <c r="I553" i="10"/>
  <c r="I548" i="10"/>
  <c r="I549" i="10"/>
  <c r="I550" i="10"/>
  <c r="I554" i="10"/>
  <c r="I555" i="10"/>
  <c r="I556" i="10"/>
  <c r="I557" i="10"/>
  <c r="I558" i="10"/>
  <c r="I559" i="10"/>
  <c r="I560" i="10"/>
  <c r="I561" i="10"/>
  <c r="I562" i="10"/>
  <c r="I563" i="10"/>
  <c r="I564" i="10"/>
  <c r="I565" i="10"/>
  <c r="I566" i="10"/>
  <c r="I567" i="10"/>
  <c r="I568" i="10"/>
  <c r="I569" i="10"/>
  <c r="I570" i="10"/>
  <c r="I571" i="10"/>
  <c r="I572" i="10"/>
  <c r="I573" i="10"/>
  <c r="I574" i="10"/>
  <c r="I575" i="10"/>
  <c r="I576" i="10"/>
  <c r="I577" i="10"/>
  <c r="I578" i="10"/>
  <c r="I579" i="10"/>
  <c r="I580" i="10"/>
  <c r="I581" i="10"/>
  <c r="I582" i="10"/>
  <c r="I583" i="10"/>
  <c r="I584" i="10"/>
  <c r="I585" i="10"/>
  <c r="I586" i="10"/>
  <c r="I587" i="10"/>
  <c r="I588" i="10"/>
  <c r="I589" i="10"/>
  <c r="I590" i="10"/>
  <c r="I591" i="10"/>
  <c r="I592" i="10"/>
  <c r="I593" i="10"/>
  <c r="I594" i="10"/>
  <c r="I595" i="10"/>
  <c r="I596" i="10"/>
  <c r="I597" i="10"/>
  <c r="I598" i="10"/>
  <c r="I535" i="10"/>
  <c r="I536" i="10"/>
  <c r="I537" i="10"/>
  <c r="I538" i="10"/>
  <c r="I539" i="10"/>
  <c r="I540" i="10"/>
  <c r="I541" i="10"/>
  <c r="I542" i="10"/>
  <c r="I543" i="10"/>
  <c r="I544" i="10"/>
  <c r="I545" i="10"/>
  <c r="I546" i="10"/>
  <c r="I547" i="10"/>
  <c r="W2342" i="3" l="1"/>
  <c r="I2342" i="3" s="1"/>
  <c r="W2343" i="3"/>
  <c r="I2343" i="3" s="1"/>
  <c r="W2344" i="3"/>
  <c r="I2344" i="3" s="1"/>
  <c r="W2345" i="3"/>
  <c r="I2345" i="3" s="1"/>
  <c r="W2346" i="3"/>
  <c r="I2346" i="3" s="1"/>
  <c r="W561" i="3"/>
  <c r="I561" i="3" s="1"/>
  <c r="W560" i="3" l="1"/>
  <c r="I560" i="3" s="1"/>
  <c r="W2340" i="3"/>
  <c r="I2340" i="3" s="1"/>
  <c r="W2341" i="3"/>
  <c r="I2341" i="3" s="1"/>
  <c r="W2339" i="3" l="1"/>
  <c r="I2339" i="3" s="1"/>
  <c r="W2338" i="3"/>
  <c r="I2338" i="3" s="1"/>
  <c r="W2337" i="3"/>
  <c r="I2337" i="3" s="1"/>
  <c r="W559" i="3"/>
  <c r="I559" i="3" s="1"/>
  <c r="W2336" i="3"/>
  <c r="I2336" i="3" s="1"/>
  <c r="W2335" i="3"/>
  <c r="I2335" i="3" s="1"/>
  <c r="W2334" i="3"/>
  <c r="I2334" i="3" s="1"/>
  <c r="W2333" i="3"/>
  <c r="I2333" i="3" s="1"/>
  <c r="W2332" i="3"/>
  <c r="I2332" i="3" s="1"/>
  <c r="W2331" i="3"/>
  <c r="I2331" i="3" s="1"/>
  <c r="W2330" i="3"/>
  <c r="I2330" i="3" s="1"/>
  <c r="W2329" i="3"/>
  <c r="I2329" i="3" s="1"/>
  <c r="W2328" i="3"/>
  <c r="I2328" i="3" s="1"/>
  <c r="W2327" i="3"/>
  <c r="I2327" i="3" s="1"/>
  <c r="W2324" i="3" l="1"/>
  <c r="I2324" i="3" s="1"/>
  <c r="W2325" i="3"/>
  <c r="I2325" i="3" s="1"/>
  <c r="W2326" i="3"/>
  <c r="I2326" i="3" s="1"/>
  <c r="W2323" i="3" l="1"/>
  <c r="I2323" i="3" s="1"/>
  <c r="W2322" i="3"/>
  <c r="I2322" i="3" s="1"/>
  <c r="W2321" i="3"/>
  <c r="I2321" i="3" s="1"/>
  <c r="W2320" i="3"/>
  <c r="I2320" i="3" s="1"/>
  <c r="W2319" i="3"/>
  <c r="I2319" i="3" s="1"/>
  <c r="E206" i="1"/>
  <c r="E205" i="1"/>
  <c r="W2317" i="3" l="1"/>
  <c r="I2317" i="3" s="1"/>
  <c r="W2318" i="3"/>
  <c r="I2318" i="3" s="1"/>
  <c r="I527" i="10" l="1"/>
  <c r="I528" i="10"/>
  <c r="I529" i="10"/>
  <c r="I530" i="10"/>
  <c r="I531" i="10"/>
  <c r="I532" i="10"/>
  <c r="I533" i="10"/>
  <c r="I534" i="10"/>
  <c r="W2312" i="3"/>
  <c r="I2312" i="3" s="1"/>
  <c r="W2313" i="3"/>
  <c r="I2313" i="3" s="1"/>
  <c r="W2314" i="3"/>
  <c r="I2314" i="3" s="1"/>
  <c r="W2315" i="3"/>
  <c r="I2315" i="3" s="1"/>
  <c r="W2316" i="3"/>
  <c r="I2316" i="3" s="1"/>
  <c r="I525" i="10" l="1"/>
  <c r="I526" i="10"/>
  <c r="I522" i="10" l="1"/>
  <c r="I523" i="10"/>
  <c r="I524" i="10"/>
  <c r="W558" i="3"/>
  <c r="I558" i="3" s="1"/>
  <c r="W2311" i="3"/>
  <c r="I2311" i="3" s="1"/>
  <c r="W2307" i="3" l="1"/>
  <c r="I2307" i="3" s="1"/>
  <c r="W2308" i="3"/>
  <c r="I2308" i="3" s="1"/>
  <c r="W2309" i="3"/>
  <c r="I2309" i="3" s="1"/>
  <c r="W557" i="3"/>
  <c r="I557" i="3" s="1"/>
  <c r="W2310" i="3"/>
  <c r="I2310" i="3" s="1"/>
  <c r="I519" i="10" l="1"/>
  <c r="I520" i="10"/>
  <c r="I521" i="10"/>
  <c r="W2304" i="3" l="1"/>
  <c r="I2304" i="3" s="1"/>
  <c r="W2305" i="3"/>
  <c r="I2305" i="3" s="1"/>
  <c r="W2306" i="3"/>
  <c r="I2306" i="3" s="1"/>
  <c r="W2301" i="3" l="1"/>
  <c r="I2301" i="3" s="1"/>
  <c r="W2302" i="3"/>
  <c r="I2302" i="3" s="1"/>
  <c r="W2303" i="3"/>
  <c r="I2303" i="3" s="1"/>
  <c r="W2293" i="3" l="1"/>
  <c r="I2293" i="3" s="1"/>
  <c r="W2294" i="3"/>
  <c r="I2294" i="3" s="1"/>
  <c r="W2295" i="3"/>
  <c r="I2295" i="3" s="1"/>
  <c r="W2296" i="3"/>
  <c r="I2296" i="3" s="1"/>
  <c r="W2297" i="3"/>
  <c r="I2297" i="3" s="1"/>
  <c r="W2298" i="3"/>
  <c r="I2298" i="3" s="1"/>
  <c r="W2299" i="3"/>
  <c r="I2299" i="3" s="1"/>
  <c r="W2300" i="3"/>
  <c r="I2300" i="3" s="1"/>
  <c r="I506" i="10"/>
  <c r="I507" i="10"/>
  <c r="I508" i="10"/>
  <c r="I509" i="10"/>
  <c r="I510" i="10"/>
  <c r="I511" i="10"/>
  <c r="I512" i="10"/>
  <c r="I513" i="10"/>
  <c r="I514" i="10"/>
  <c r="I515" i="10"/>
  <c r="I516" i="10"/>
  <c r="I517" i="10"/>
  <c r="I518" i="10"/>
  <c r="W2287" i="3" l="1"/>
  <c r="I2287" i="3" s="1"/>
  <c r="W2288" i="3"/>
  <c r="I2288" i="3" s="1"/>
  <c r="W2289" i="3"/>
  <c r="I2289" i="3" s="1"/>
  <c r="W2290" i="3"/>
  <c r="I2290" i="3" s="1"/>
  <c r="W2291" i="3"/>
  <c r="I2291" i="3" s="1"/>
  <c r="W2292" i="3"/>
  <c r="I2292" i="3" s="1"/>
  <c r="W556" i="3" l="1"/>
  <c r="I556" i="3" s="1"/>
  <c r="W2276" i="3"/>
  <c r="I2276" i="3" s="1"/>
  <c r="W2277" i="3"/>
  <c r="I2277" i="3" s="1"/>
  <c r="W2278" i="3"/>
  <c r="I2278" i="3" s="1"/>
  <c r="W2279" i="3"/>
  <c r="I2279" i="3" s="1"/>
  <c r="W2280" i="3"/>
  <c r="I2280" i="3" s="1"/>
  <c r="W2281" i="3"/>
  <c r="I2281" i="3" s="1"/>
  <c r="W2282" i="3"/>
  <c r="I2282" i="3" s="1"/>
  <c r="W2283" i="3"/>
  <c r="I2283" i="3" s="1"/>
  <c r="W2284" i="3"/>
  <c r="I2284" i="3" s="1"/>
  <c r="W2285" i="3"/>
  <c r="I2285" i="3" s="1"/>
  <c r="W2286" i="3"/>
  <c r="I2286" i="3" s="1"/>
  <c r="I477" i="10" l="1"/>
  <c r="I478" i="10"/>
  <c r="I479" i="10"/>
  <c r="I480" i="10"/>
  <c r="I481" i="10"/>
  <c r="I482" i="10"/>
  <c r="I483" i="10"/>
  <c r="I484" i="10"/>
  <c r="I485" i="10"/>
  <c r="I486" i="10"/>
  <c r="I487" i="10"/>
  <c r="I488" i="10"/>
  <c r="I489" i="10"/>
  <c r="I490" i="10"/>
  <c r="I491" i="10"/>
  <c r="I492" i="10"/>
  <c r="I493" i="10"/>
  <c r="I494" i="10"/>
  <c r="I495" i="10"/>
  <c r="I496" i="10"/>
  <c r="I497" i="10"/>
  <c r="I498" i="10"/>
  <c r="I499" i="10"/>
  <c r="I500" i="10"/>
  <c r="I501" i="10"/>
  <c r="I502" i="10"/>
  <c r="I503" i="10"/>
  <c r="I504" i="10"/>
  <c r="I505" i="10"/>
  <c r="W2275" i="3" l="1"/>
  <c r="I2275" i="3" s="1"/>
  <c r="I370" i="10" l="1"/>
  <c r="I371" i="10"/>
  <c r="I372" i="10"/>
  <c r="I373" i="10"/>
  <c r="I374" i="10"/>
  <c r="I375" i="10"/>
  <c r="I376" i="10"/>
  <c r="I377" i="10"/>
  <c r="I378" i="10"/>
  <c r="I379" i="10"/>
  <c r="I380" i="10"/>
  <c r="I381" i="10"/>
  <c r="I382" i="10"/>
  <c r="I383" i="10"/>
  <c r="I384" i="10"/>
  <c r="I385" i="10"/>
  <c r="I386" i="10"/>
  <c r="I387" i="10"/>
  <c r="I388" i="10"/>
  <c r="I389" i="10"/>
  <c r="I390" i="10"/>
  <c r="I391" i="10"/>
  <c r="I392" i="10"/>
  <c r="I393" i="10"/>
  <c r="I394" i="10"/>
  <c r="I395" i="10"/>
  <c r="I396" i="10"/>
  <c r="I397" i="10"/>
  <c r="I398" i="10"/>
  <c r="I399" i="10"/>
  <c r="I400" i="10"/>
  <c r="I401" i="10"/>
  <c r="I402" i="10"/>
  <c r="I403" i="10"/>
  <c r="I404" i="10"/>
  <c r="I405" i="10"/>
  <c r="I406" i="10"/>
  <c r="I407" i="10"/>
  <c r="I408" i="10"/>
  <c r="I409" i="10"/>
  <c r="I410" i="10"/>
  <c r="I411" i="10"/>
  <c r="I412" i="10"/>
  <c r="I413" i="10"/>
  <c r="I414" i="10"/>
  <c r="I415" i="10"/>
  <c r="I416" i="10"/>
  <c r="I417" i="10"/>
  <c r="I418" i="10"/>
  <c r="I419" i="10"/>
  <c r="I420" i="10"/>
  <c r="I421" i="10"/>
  <c r="I422" i="10"/>
  <c r="I423" i="10"/>
  <c r="I424" i="10"/>
  <c r="I425" i="10"/>
  <c r="I426" i="10"/>
  <c r="I427" i="10"/>
  <c r="I428" i="10"/>
  <c r="I429" i="10"/>
  <c r="I430" i="10"/>
  <c r="I431" i="10"/>
  <c r="I432" i="10"/>
  <c r="I433" i="10"/>
  <c r="I434" i="10"/>
  <c r="I435" i="10"/>
  <c r="I436" i="10"/>
  <c r="I437" i="10"/>
  <c r="I438" i="10"/>
  <c r="I439" i="10"/>
  <c r="I440" i="10"/>
  <c r="I441" i="10"/>
  <c r="I442" i="10"/>
  <c r="I443" i="10"/>
  <c r="I444" i="10"/>
  <c r="I445" i="10"/>
  <c r="I446" i="10"/>
  <c r="I447" i="10"/>
  <c r="I448" i="10"/>
  <c r="I449" i="10"/>
  <c r="I450" i="10"/>
  <c r="I451" i="10"/>
  <c r="I452" i="10"/>
  <c r="I453" i="10"/>
  <c r="I454" i="10"/>
  <c r="I455" i="10"/>
  <c r="I456" i="10"/>
  <c r="I457" i="10"/>
  <c r="I458" i="10"/>
  <c r="I459" i="10"/>
  <c r="I460" i="10"/>
  <c r="I461" i="10"/>
  <c r="I462" i="10"/>
  <c r="I463" i="10"/>
  <c r="I464" i="10"/>
  <c r="I465" i="10"/>
  <c r="I466" i="10"/>
  <c r="I467" i="10"/>
  <c r="I468" i="10"/>
  <c r="I469" i="10"/>
  <c r="I470" i="10"/>
  <c r="I471" i="10"/>
  <c r="I472" i="10"/>
  <c r="I473" i="10"/>
  <c r="I474" i="10"/>
  <c r="I475" i="10"/>
  <c r="I476" i="10"/>
  <c r="W2263" i="3"/>
  <c r="I2263" i="3" s="1"/>
  <c r="W2264" i="3"/>
  <c r="I2264" i="3" s="1"/>
  <c r="W2265" i="3"/>
  <c r="I2265" i="3" s="1"/>
  <c r="W2266" i="3"/>
  <c r="I2266" i="3" s="1"/>
  <c r="W2267" i="3"/>
  <c r="I2267" i="3" s="1"/>
  <c r="W2268" i="3"/>
  <c r="I2268" i="3" s="1"/>
  <c r="W2269" i="3"/>
  <c r="I2269" i="3" s="1"/>
  <c r="W2270" i="3"/>
  <c r="I2270" i="3" s="1"/>
  <c r="W2271" i="3"/>
  <c r="I2271" i="3" s="1"/>
  <c r="W2272" i="3"/>
  <c r="I2272" i="3" s="1"/>
  <c r="W2273" i="3"/>
  <c r="I2273" i="3" s="1"/>
  <c r="W2274" i="3"/>
  <c r="I2274" i="3" s="1"/>
  <c r="E200" i="1" l="1"/>
  <c r="E201" i="1"/>
  <c r="E202" i="1"/>
  <c r="E203" i="1"/>
  <c r="E204" i="1"/>
  <c r="M203" i="1" l="1"/>
  <c r="P203" i="1"/>
  <c r="N203" i="1"/>
  <c r="W550" i="3" l="1"/>
  <c r="I550" i="3" s="1"/>
  <c r="W551" i="3"/>
  <c r="I551" i="3" s="1"/>
  <c r="W552" i="3"/>
  <c r="I552" i="3" s="1"/>
  <c r="W553" i="3"/>
  <c r="I553" i="3" s="1"/>
  <c r="W554" i="3"/>
  <c r="I554" i="3" s="1"/>
  <c r="W555" i="3"/>
  <c r="I555" i="3" s="1"/>
  <c r="W2262" i="3" l="1"/>
  <c r="I2262" i="3" s="1"/>
  <c r="W2261" i="3" l="1"/>
  <c r="I2261" i="3" s="1"/>
  <c r="I369" i="10" l="1"/>
  <c r="I367" i="10"/>
  <c r="I368" i="10"/>
  <c r="I2" i="10" l="1"/>
  <c r="I3" i="10"/>
  <c r="I4" i="10" l="1"/>
  <c r="I5" i="10"/>
  <c r="I6" i="10"/>
  <c r="I7" i="10"/>
  <c r="I8" i="10"/>
  <c r="I9" i="10"/>
  <c r="I10" i="10"/>
  <c r="I11" i="10"/>
  <c r="I12" i="10"/>
  <c r="I13" i="10"/>
  <c r="I14" i="10"/>
  <c r="I15" i="10"/>
  <c r="I16" i="10"/>
  <c r="I17" i="10"/>
  <c r="I18" i="10"/>
  <c r="I19" i="10"/>
  <c r="I20" i="10"/>
  <c r="I21" i="10"/>
  <c r="I22" i="10"/>
  <c r="I23" i="10"/>
  <c r="I24" i="10"/>
  <c r="I25" i="10"/>
  <c r="I26" i="10"/>
  <c r="I27" i="10"/>
  <c r="I28" i="10"/>
  <c r="I29" i="10"/>
  <c r="I30" i="10"/>
  <c r="I31" i="10"/>
  <c r="I32" i="10"/>
  <c r="I33" i="10"/>
  <c r="I34" i="10"/>
  <c r="I35" i="10"/>
  <c r="I36" i="10"/>
  <c r="I37" i="10"/>
  <c r="I38" i="10"/>
  <c r="I39" i="10"/>
  <c r="I40" i="10"/>
  <c r="I41" i="10"/>
  <c r="I42" i="10"/>
  <c r="I43" i="10"/>
  <c r="I44" i="10"/>
  <c r="I45" i="10"/>
  <c r="I46" i="10"/>
  <c r="I47" i="10"/>
  <c r="I48" i="10"/>
  <c r="I49" i="10"/>
  <c r="I50" i="10"/>
  <c r="I51" i="10"/>
  <c r="I52" i="10"/>
  <c r="I53" i="10"/>
  <c r="I54" i="10"/>
  <c r="I55" i="10"/>
  <c r="I56" i="10"/>
  <c r="I57" i="10"/>
  <c r="I58" i="10"/>
  <c r="I59" i="10"/>
  <c r="I60" i="10"/>
  <c r="I61" i="10"/>
  <c r="I62" i="10"/>
  <c r="I63" i="10"/>
  <c r="I64" i="10"/>
  <c r="I65" i="10"/>
  <c r="I66" i="10"/>
  <c r="I67" i="10"/>
  <c r="I68" i="10"/>
  <c r="I69" i="10"/>
  <c r="I70" i="10"/>
  <c r="I71" i="10"/>
  <c r="I72" i="10"/>
  <c r="I73" i="10"/>
  <c r="I74" i="10"/>
  <c r="I75" i="10"/>
  <c r="I76" i="10"/>
  <c r="I77" i="10"/>
  <c r="I78" i="10"/>
  <c r="I79" i="10"/>
  <c r="I80" i="10"/>
  <c r="I81" i="10"/>
  <c r="I82" i="10"/>
  <c r="I83" i="10"/>
  <c r="I84" i="10"/>
  <c r="I85" i="10"/>
  <c r="I86" i="10"/>
  <c r="I87" i="10"/>
  <c r="I88" i="10"/>
  <c r="I89" i="10"/>
  <c r="I90" i="10"/>
  <c r="I91" i="10"/>
  <c r="I92" i="10"/>
  <c r="I93" i="10"/>
  <c r="I94" i="10"/>
  <c r="I95" i="10"/>
  <c r="I96" i="10"/>
  <c r="I97" i="10"/>
  <c r="I98" i="10"/>
  <c r="I99" i="10"/>
  <c r="I100" i="10"/>
  <c r="I101" i="10"/>
  <c r="I102" i="10"/>
  <c r="I103" i="10"/>
  <c r="I104" i="10"/>
  <c r="I105" i="10"/>
  <c r="I106" i="10"/>
  <c r="I107" i="10"/>
  <c r="I108" i="10"/>
  <c r="I109" i="10"/>
  <c r="I110" i="10"/>
  <c r="I111" i="10"/>
  <c r="I112" i="10"/>
  <c r="I113" i="10"/>
  <c r="I114" i="10"/>
  <c r="I115" i="10"/>
  <c r="I116" i="10"/>
  <c r="I117" i="10"/>
  <c r="I118" i="10"/>
  <c r="I119" i="10"/>
  <c r="I120" i="10"/>
  <c r="I121" i="10"/>
  <c r="I122" i="10"/>
  <c r="I123" i="10"/>
  <c r="I124" i="10"/>
  <c r="I125" i="10"/>
  <c r="I126" i="10"/>
  <c r="I127" i="10"/>
  <c r="I128" i="10"/>
  <c r="I129" i="10"/>
  <c r="I130" i="10"/>
  <c r="I131" i="10"/>
  <c r="I132" i="10"/>
  <c r="I133" i="10"/>
  <c r="I134" i="10"/>
  <c r="I135" i="10"/>
  <c r="I136" i="10"/>
  <c r="I137" i="10"/>
  <c r="I138" i="10"/>
  <c r="I139" i="10"/>
  <c r="I140" i="10"/>
  <c r="I141" i="10"/>
  <c r="I142" i="10"/>
  <c r="I143" i="10"/>
  <c r="I144" i="10"/>
  <c r="I145" i="10"/>
  <c r="I146" i="10"/>
  <c r="I147" i="10"/>
  <c r="I148" i="10"/>
  <c r="I149" i="10"/>
  <c r="I150" i="10"/>
  <c r="I151" i="10"/>
  <c r="I152" i="10"/>
  <c r="I153" i="10"/>
  <c r="I154" i="10"/>
  <c r="I155" i="10"/>
  <c r="I156" i="10"/>
  <c r="I157" i="10"/>
  <c r="I158" i="10"/>
  <c r="I159" i="10"/>
  <c r="I160" i="10"/>
  <c r="I161" i="10"/>
  <c r="I162" i="10"/>
  <c r="I163" i="10"/>
  <c r="I164" i="10"/>
  <c r="I165" i="10"/>
  <c r="I166" i="10"/>
  <c r="I167" i="10"/>
  <c r="I168" i="10"/>
  <c r="I169" i="10"/>
  <c r="I170" i="10"/>
  <c r="I171" i="10"/>
  <c r="I172" i="10"/>
  <c r="I173" i="10"/>
  <c r="I174" i="10"/>
  <c r="I175" i="10"/>
  <c r="I176" i="10"/>
  <c r="I177" i="10"/>
  <c r="I178" i="10"/>
  <c r="I179" i="10"/>
  <c r="I180" i="10"/>
  <c r="I181" i="10"/>
  <c r="I182" i="10"/>
  <c r="I183" i="10"/>
  <c r="I184" i="10"/>
  <c r="I185" i="10"/>
  <c r="I186" i="10"/>
  <c r="I187" i="10"/>
  <c r="I188" i="10"/>
  <c r="I189" i="10"/>
  <c r="I190" i="10"/>
  <c r="I191" i="10"/>
  <c r="I192" i="10"/>
  <c r="I193" i="10"/>
  <c r="I194" i="10"/>
  <c r="I195" i="10"/>
  <c r="I196" i="10"/>
  <c r="I197" i="10"/>
  <c r="I198" i="10"/>
  <c r="I199" i="10"/>
  <c r="I200" i="10"/>
  <c r="I201" i="10"/>
  <c r="I202" i="10"/>
  <c r="I203" i="10"/>
  <c r="I204" i="10"/>
  <c r="I205" i="10"/>
  <c r="I206" i="10"/>
  <c r="I207" i="10"/>
  <c r="I208" i="10"/>
  <c r="I209" i="10"/>
  <c r="I210" i="10"/>
  <c r="I211" i="10"/>
  <c r="I212" i="10"/>
  <c r="I213" i="10"/>
  <c r="I214" i="10"/>
  <c r="I215" i="10"/>
  <c r="I216" i="10"/>
  <c r="I217" i="10"/>
  <c r="I218" i="10"/>
  <c r="I219" i="10"/>
  <c r="I220" i="10"/>
  <c r="I221" i="10"/>
  <c r="I222" i="10"/>
  <c r="I223" i="10"/>
  <c r="I224" i="10"/>
  <c r="I225" i="10"/>
  <c r="I226" i="10"/>
  <c r="I227" i="10"/>
  <c r="I228" i="10"/>
  <c r="I229" i="10"/>
  <c r="I230" i="10"/>
  <c r="I231" i="10"/>
  <c r="I232" i="10"/>
  <c r="I233" i="10"/>
  <c r="I234" i="10"/>
  <c r="I235" i="10"/>
  <c r="I236" i="10"/>
  <c r="I237" i="10"/>
  <c r="I238" i="10"/>
  <c r="I239" i="10"/>
  <c r="I240" i="10"/>
  <c r="I241" i="10"/>
  <c r="I242" i="10"/>
  <c r="I243" i="10"/>
  <c r="I244" i="10"/>
  <c r="I245" i="10"/>
  <c r="I246" i="10"/>
  <c r="I247" i="10"/>
  <c r="I248" i="10"/>
  <c r="I249" i="10"/>
  <c r="I250" i="10"/>
  <c r="I251" i="10"/>
  <c r="I252" i="10"/>
  <c r="I253" i="10"/>
  <c r="I254" i="10"/>
  <c r="I255" i="10"/>
  <c r="I256" i="10"/>
  <c r="I257" i="10"/>
  <c r="I258" i="10"/>
  <c r="I259" i="10"/>
  <c r="I260" i="10"/>
  <c r="I261" i="10"/>
  <c r="I262" i="10"/>
  <c r="I263" i="10"/>
  <c r="I264" i="10"/>
  <c r="I265" i="10"/>
  <c r="I266" i="10"/>
  <c r="I267" i="10"/>
  <c r="I268" i="10"/>
  <c r="I269" i="10"/>
  <c r="I270" i="10"/>
  <c r="I271" i="10"/>
  <c r="I272" i="10"/>
  <c r="I273" i="10"/>
  <c r="I274" i="10"/>
  <c r="I275" i="10"/>
  <c r="I276" i="10"/>
  <c r="I277" i="10"/>
  <c r="I278" i="10"/>
  <c r="I279" i="10"/>
  <c r="I280" i="10"/>
  <c r="I281" i="10"/>
  <c r="I282" i="10"/>
  <c r="I283" i="10"/>
  <c r="I284" i="10"/>
  <c r="I285" i="10"/>
  <c r="I286" i="10"/>
  <c r="I287" i="10"/>
  <c r="I288" i="10"/>
  <c r="I289" i="10"/>
  <c r="I290" i="10"/>
  <c r="I291" i="10"/>
  <c r="I292" i="10"/>
  <c r="I293" i="10"/>
  <c r="I294" i="10"/>
  <c r="I295" i="10"/>
  <c r="I296" i="10"/>
  <c r="I297" i="10"/>
  <c r="I298" i="10"/>
  <c r="I299" i="10"/>
  <c r="I300" i="10"/>
  <c r="I301" i="10"/>
  <c r="I302" i="10"/>
  <c r="I303" i="10"/>
  <c r="I304" i="10"/>
  <c r="I305" i="10"/>
  <c r="I306" i="10"/>
  <c r="I307" i="10"/>
  <c r="I308" i="10"/>
  <c r="I309" i="10"/>
  <c r="I310" i="10"/>
  <c r="I311" i="10"/>
  <c r="I312" i="10"/>
  <c r="I313" i="10"/>
  <c r="I314" i="10"/>
  <c r="I315" i="10"/>
  <c r="I316" i="10"/>
  <c r="I317" i="10"/>
  <c r="I318" i="10"/>
  <c r="I319" i="10"/>
  <c r="I320" i="10"/>
  <c r="I321" i="10"/>
  <c r="I322" i="10"/>
  <c r="I323" i="10"/>
  <c r="I324" i="10"/>
  <c r="I325" i="10"/>
  <c r="I326" i="10"/>
  <c r="I327" i="10"/>
  <c r="I328" i="10"/>
  <c r="I329" i="10"/>
  <c r="I330" i="10"/>
  <c r="I331" i="10"/>
  <c r="I332" i="10"/>
  <c r="I333" i="10"/>
  <c r="I334" i="10"/>
  <c r="I335" i="10"/>
  <c r="I336" i="10"/>
  <c r="I337" i="10"/>
  <c r="I338" i="10"/>
  <c r="I339" i="10"/>
  <c r="I340" i="10"/>
  <c r="I341" i="10"/>
  <c r="I342" i="10"/>
  <c r="I343" i="10"/>
  <c r="I344" i="10"/>
  <c r="I345" i="10"/>
  <c r="I346" i="10"/>
  <c r="I347" i="10"/>
  <c r="I348" i="10"/>
  <c r="I349" i="10"/>
  <c r="I350" i="10"/>
  <c r="I351" i="10"/>
  <c r="I352" i="10"/>
  <c r="I353" i="10"/>
  <c r="I354" i="10"/>
  <c r="I355" i="10"/>
  <c r="I356" i="10"/>
  <c r="I357" i="10"/>
  <c r="I358" i="10"/>
  <c r="I359" i="10"/>
  <c r="I360" i="10"/>
  <c r="I361" i="10"/>
  <c r="I362" i="10"/>
  <c r="I363" i="10"/>
  <c r="I364" i="10"/>
  <c r="I365" i="10"/>
  <c r="I366" i="10"/>
  <c r="W549" i="3" l="1"/>
  <c r="I549" i="3" s="1"/>
  <c r="W2251" i="3"/>
  <c r="I2251" i="3" s="1"/>
  <c r="W2252" i="3"/>
  <c r="I2252" i="3" s="1"/>
  <c r="W2253" i="3"/>
  <c r="I2253" i="3" s="1"/>
  <c r="W2254" i="3"/>
  <c r="I2254" i="3" s="1"/>
  <c r="W2255" i="3"/>
  <c r="I2255" i="3" s="1"/>
  <c r="W2256" i="3"/>
  <c r="I2256" i="3" s="1"/>
  <c r="W2257" i="3"/>
  <c r="I2257" i="3" s="1"/>
  <c r="W2258" i="3"/>
  <c r="I2258" i="3" s="1"/>
  <c r="W2259" i="3"/>
  <c r="I2259" i="3" s="1"/>
  <c r="W2260" i="3"/>
  <c r="I2260" i="3" s="1"/>
  <c r="W2249" i="3" l="1"/>
  <c r="I2249" i="3" s="1"/>
  <c r="W2250" i="3"/>
  <c r="I2250" i="3" s="1"/>
  <c r="W545" i="3" l="1"/>
  <c r="I545" i="3" s="1"/>
  <c r="W546" i="3"/>
  <c r="I546" i="3" s="1"/>
  <c r="W2242" i="3"/>
  <c r="I2242" i="3" s="1"/>
  <c r="W2243" i="3"/>
  <c r="I2243" i="3" s="1"/>
  <c r="W2244" i="3"/>
  <c r="I2244" i="3" s="1"/>
  <c r="W2245" i="3"/>
  <c r="I2245" i="3" s="1"/>
  <c r="W2246" i="3"/>
  <c r="I2246" i="3" s="1"/>
  <c r="W2247" i="3"/>
  <c r="I2247" i="3" s="1"/>
  <c r="W2248" i="3"/>
  <c r="I2248" i="3" s="1"/>
  <c r="W547" i="3"/>
  <c r="I547" i="3" s="1"/>
  <c r="W548" i="3"/>
  <c r="I548" i="3" s="1"/>
  <c r="P76" i="1" l="1"/>
  <c r="P77" i="1"/>
  <c r="P78" i="1"/>
  <c r="P79" i="1"/>
  <c r="P80" i="1"/>
  <c r="P81" i="1"/>
  <c r="P82" i="1"/>
  <c r="P83" i="1"/>
  <c r="N76" i="1"/>
  <c r="N77" i="1"/>
  <c r="N78" i="1"/>
  <c r="N79" i="1"/>
  <c r="N80" i="1"/>
  <c r="N81" i="1"/>
  <c r="N82" i="1"/>
  <c r="N83" i="1"/>
  <c r="M76" i="1"/>
  <c r="M77" i="1"/>
  <c r="M78" i="1"/>
  <c r="M79" i="1"/>
  <c r="M80" i="1"/>
  <c r="M81" i="1"/>
  <c r="M82" i="1"/>
  <c r="M83" i="1"/>
  <c r="E83" i="1"/>
  <c r="E76" i="1"/>
  <c r="E77" i="1"/>
  <c r="E78" i="1"/>
  <c r="E79" i="1"/>
  <c r="E80" i="1"/>
  <c r="E81" i="1"/>
  <c r="E82" i="1"/>
  <c r="P193" i="1" l="1"/>
  <c r="N193" i="1"/>
  <c r="M193" i="1"/>
  <c r="E193" i="1"/>
  <c r="W2239" i="3" l="1"/>
  <c r="I2239" i="3" s="1"/>
  <c r="W2240" i="3"/>
  <c r="I2240" i="3" s="1"/>
  <c r="W2241" i="3"/>
  <c r="I2241" i="3" s="1"/>
  <c r="W544" i="3"/>
  <c r="I544" i="3" s="1"/>
  <c r="W2224" i="3" l="1"/>
  <c r="I2224" i="3" s="1"/>
  <c r="W2225" i="3"/>
  <c r="I2225" i="3" s="1"/>
  <c r="W2226" i="3"/>
  <c r="I2226" i="3" s="1"/>
  <c r="W2227" i="3"/>
  <c r="I2227" i="3" s="1"/>
  <c r="W2228" i="3"/>
  <c r="I2228" i="3" s="1"/>
  <c r="W2229" i="3"/>
  <c r="I2229" i="3" s="1"/>
  <c r="W2230" i="3"/>
  <c r="I2230" i="3" s="1"/>
  <c r="W2231" i="3"/>
  <c r="I2231" i="3" s="1"/>
  <c r="W2232" i="3"/>
  <c r="I2232" i="3" s="1"/>
  <c r="W2233" i="3"/>
  <c r="I2233" i="3" s="1"/>
  <c r="W2234" i="3"/>
  <c r="I2234" i="3" s="1"/>
  <c r="W2235" i="3"/>
  <c r="I2235" i="3" s="1"/>
  <c r="W2236" i="3"/>
  <c r="I2236" i="3" s="1"/>
  <c r="W2237" i="3"/>
  <c r="I2237" i="3" s="1"/>
  <c r="W2238" i="3"/>
  <c r="I2238" i="3" s="1"/>
  <c r="P3" i="1" l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4" i="1"/>
  <c r="P195" i="1"/>
  <c r="P196" i="1"/>
  <c r="P197" i="1"/>
  <c r="P198" i="1"/>
  <c r="P199" i="1"/>
  <c r="P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4" i="1"/>
  <c r="N195" i="1"/>
  <c r="N196" i="1"/>
  <c r="N197" i="1"/>
  <c r="N198" i="1"/>
  <c r="N199" i="1"/>
  <c r="N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4" i="1"/>
  <c r="M195" i="1"/>
  <c r="M196" i="1"/>
  <c r="M197" i="1"/>
  <c r="M198" i="1"/>
  <c r="M199" i="1"/>
  <c r="M2" i="1"/>
  <c r="E124" i="1" l="1"/>
  <c r="E125" i="1"/>
  <c r="E112" i="1"/>
  <c r="E171" i="1" l="1"/>
  <c r="W2221" i="3" l="1"/>
  <c r="I2221" i="3" s="1"/>
  <c r="W2222" i="3"/>
  <c r="I2222" i="3" s="1"/>
  <c r="W2223" i="3"/>
  <c r="I2223" i="3" s="1"/>
  <c r="W2219" i="3" l="1"/>
  <c r="I2219" i="3" s="1"/>
  <c r="W2220" i="3"/>
  <c r="I2220" i="3" s="1"/>
  <c r="W2217" i="3" l="1"/>
  <c r="I2217" i="3" s="1"/>
  <c r="W2218" i="3"/>
  <c r="I2218" i="3" s="1"/>
  <c r="W2209" i="3" l="1"/>
  <c r="I2209" i="3" s="1"/>
  <c r="W2210" i="3"/>
  <c r="I2210" i="3" s="1"/>
  <c r="W2211" i="3"/>
  <c r="I2211" i="3" s="1"/>
  <c r="W2212" i="3"/>
  <c r="I2212" i="3" s="1"/>
  <c r="W2213" i="3"/>
  <c r="I2213" i="3" s="1"/>
  <c r="W2214" i="3"/>
  <c r="I2214" i="3" s="1"/>
  <c r="W2215" i="3"/>
  <c r="I2215" i="3" s="1"/>
  <c r="W2216" i="3"/>
  <c r="I2216" i="3" s="1"/>
  <c r="W543" i="3"/>
  <c r="I543" i="3" s="1"/>
  <c r="E199" i="1"/>
  <c r="E58" i="1" l="1"/>
  <c r="E59" i="1"/>
  <c r="E60" i="1"/>
  <c r="E35" i="1"/>
  <c r="E36" i="1"/>
  <c r="W2202" i="3" l="1"/>
  <c r="I2202" i="3" s="1"/>
  <c r="W2203" i="3"/>
  <c r="I2203" i="3" s="1"/>
  <c r="W2204" i="3"/>
  <c r="I2204" i="3" s="1"/>
  <c r="W2205" i="3"/>
  <c r="I2205" i="3" s="1"/>
  <c r="W2206" i="3"/>
  <c r="I2206" i="3" s="1"/>
  <c r="W2207" i="3"/>
  <c r="I2207" i="3" s="1"/>
  <c r="W2208" i="3"/>
  <c r="I2208" i="3" s="1"/>
  <c r="E113" i="1" l="1"/>
  <c r="E126" i="1" l="1"/>
  <c r="W2201" i="3" l="1"/>
  <c r="I2201" i="3" s="1"/>
  <c r="W2199" i="3" l="1"/>
  <c r="I2199" i="3" s="1"/>
  <c r="W2200" i="3"/>
  <c r="I2200" i="3" s="1"/>
  <c r="W542" i="3"/>
  <c r="I542" i="3" s="1"/>
  <c r="W2198" i="3" l="1"/>
  <c r="I2198" i="3" s="1"/>
  <c r="W2197" i="3"/>
  <c r="I2197" i="3" s="1"/>
  <c r="W2196" i="3"/>
  <c r="I2196" i="3" s="1"/>
  <c r="E121" i="1"/>
  <c r="W2194" i="3" l="1"/>
  <c r="I2194" i="3" s="1"/>
  <c r="W2195" i="3"/>
  <c r="I2195" i="3" s="1"/>
  <c r="E118" i="1" l="1"/>
  <c r="W2190" i="3" l="1"/>
  <c r="I2190" i="3" s="1"/>
  <c r="W2191" i="3"/>
  <c r="I2191" i="3" s="1"/>
  <c r="W2192" i="3"/>
  <c r="I2192" i="3" s="1"/>
  <c r="W2193" i="3"/>
  <c r="I2193" i="3" s="1"/>
  <c r="W541" i="3"/>
  <c r="I541" i="3" s="1"/>
  <c r="W2188" i="3" l="1"/>
  <c r="I2188" i="3" s="1"/>
  <c r="W2189" i="3"/>
  <c r="I2189" i="3" s="1"/>
  <c r="W2166" i="3" l="1"/>
  <c r="I2166" i="3" s="1"/>
  <c r="W2167" i="3"/>
  <c r="I2167" i="3" s="1"/>
  <c r="W2168" i="3"/>
  <c r="I2168" i="3" s="1"/>
  <c r="W2169" i="3"/>
  <c r="I2169" i="3" s="1"/>
  <c r="W2170" i="3"/>
  <c r="I2170" i="3" s="1"/>
  <c r="W2171" i="3"/>
  <c r="I2171" i="3" s="1"/>
  <c r="W2172" i="3"/>
  <c r="I2172" i="3" s="1"/>
  <c r="W2173" i="3"/>
  <c r="I2173" i="3" s="1"/>
  <c r="W2174" i="3"/>
  <c r="I2174" i="3" s="1"/>
  <c r="W2175" i="3"/>
  <c r="I2175" i="3" s="1"/>
  <c r="W539" i="3"/>
  <c r="I539" i="3" s="1"/>
  <c r="W2176" i="3"/>
  <c r="I2176" i="3" s="1"/>
  <c r="W2177" i="3"/>
  <c r="I2177" i="3" s="1"/>
  <c r="W2178" i="3"/>
  <c r="I2178" i="3" s="1"/>
  <c r="W2179" i="3"/>
  <c r="I2179" i="3" s="1"/>
  <c r="W2180" i="3"/>
  <c r="I2180" i="3" s="1"/>
  <c r="W2181" i="3"/>
  <c r="I2181" i="3" s="1"/>
  <c r="W2182" i="3"/>
  <c r="I2182" i="3" s="1"/>
  <c r="W2183" i="3"/>
  <c r="I2183" i="3" s="1"/>
  <c r="W2184" i="3"/>
  <c r="I2184" i="3" s="1"/>
  <c r="W2185" i="3"/>
  <c r="I2185" i="3" s="1"/>
  <c r="W2186" i="3"/>
  <c r="I2186" i="3" s="1"/>
  <c r="W2187" i="3"/>
  <c r="I2187" i="3" s="1"/>
  <c r="W540" i="3"/>
  <c r="I540" i="3" s="1"/>
  <c r="W2164" i="3" l="1"/>
  <c r="I2164" i="3" s="1"/>
  <c r="W2165" i="3"/>
  <c r="I2165" i="3" s="1"/>
  <c r="W538" i="3"/>
  <c r="I538" i="3" s="1"/>
  <c r="W2159" i="3" l="1"/>
  <c r="I2159" i="3" s="1"/>
  <c r="W2160" i="3"/>
  <c r="I2160" i="3" s="1"/>
  <c r="W2161" i="3"/>
  <c r="I2161" i="3" s="1"/>
  <c r="W2162" i="3"/>
  <c r="I2162" i="3" s="1"/>
  <c r="W2163" i="3"/>
  <c r="I2163" i="3" s="1"/>
  <c r="W2156" i="3" l="1"/>
  <c r="I2156" i="3" s="1"/>
  <c r="W2157" i="3"/>
  <c r="I2157" i="3" s="1"/>
  <c r="W2158" i="3"/>
  <c r="I2158" i="3" s="1"/>
  <c r="W536" i="3"/>
  <c r="I536" i="3" s="1"/>
  <c r="W537" i="3"/>
  <c r="I537" i="3" s="1"/>
  <c r="W2147" i="3" l="1"/>
  <c r="I2147" i="3" s="1"/>
  <c r="W2148" i="3"/>
  <c r="I2148" i="3" s="1"/>
  <c r="W2149" i="3"/>
  <c r="I2149" i="3" s="1"/>
  <c r="W2150" i="3"/>
  <c r="I2150" i="3" s="1"/>
  <c r="W2083" i="3"/>
  <c r="I2083" i="3" s="1"/>
  <c r="W2152" i="3"/>
  <c r="I2152" i="3" s="1"/>
  <c r="W2153" i="3"/>
  <c r="I2153" i="3" s="1"/>
  <c r="W2154" i="3"/>
  <c r="I2154" i="3" s="1"/>
  <c r="W535" i="3"/>
  <c r="I535" i="3" s="1"/>
  <c r="W2155" i="3"/>
  <c r="I2155" i="3" s="1"/>
  <c r="W532" i="3" l="1"/>
  <c r="I532" i="3" s="1"/>
  <c r="W533" i="3"/>
  <c r="I533" i="3" s="1"/>
  <c r="W534" i="3"/>
  <c r="I534" i="3" s="1"/>
  <c r="W2141" i="3"/>
  <c r="I2141" i="3" s="1"/>
  <c r="W2142" i="3"/>
  <c r="I2142" i="3" s="1"/>
  <c r="W2143" i="3"/>
  <c r="I2143" i="3" s="1"/>
  <c r="W2144" i="3"/>
  <c r="I2144" i="3" s="1"/>
  <c r="W2145" i="3"/>
  <c r="I2145" i="3" s="1"/>
  <c r="W2146" i="3"/>
  <c r="I2146" i="3" s="1"/>
  <c r="W2124" i="3" l="1"/>
  <c r="I2124" i="3" s="1"/>
  <c r="W2125" i="3"/>
  <c r="I2125" i="3" s="1"/>
  <c r="W2126" i="3"/>
  <c r="I2126" i="3" s="1"/>
  <c r="W2127" i="3"/>
  <c r="I2127" i="3" s="1"/>
  <c r="W2128" i="3"/>
  <c r="I2128" i="3" s="1"/>
  <c r="W2129" i="3"/>
  <c r="I2129" i="3" s="1"/>
  <c r="W2130" i="3"/>
  <c r="I2130" i="3" s="1"/>
  <c r="W2131" i="3"/>
  <c r="I2131" i="3" s="1"/>
  <c r="W2132" i="3"/>
  <c r="I2132" i="3" s="1"/>
  <c r="W2133" i="3"/>
  <c r="I2133" i="3" s="1"/>
  <c r="W2134" i="3"/>
  <c r="I2134" i="3" s="1"/>
  <c r="W2135" i="3"/>
  <c r="I2135" i="3" s="1"/>
  <c r="W2136" i="3"/>
  <c r="I2136" i="3" s="1"/>
  <c r="W2137" i="3"/>
  <c r="I2137" i="3" s="1"/>
  <c r="W2138" i="3"/>
  <c r="I2138" i="3" s="1"/>
  <c r="W2139" i="3"/>
  <c r="I2139" i="3" s="1"/>
  <c r="W524" i="3"/>
  <c r="I524" i="3" s="1"/>
  <c r="W525" i="3"/>
  <c r="I525" i="3" s="1"/>
  <c r="W2140" i="3"/>
  <c r="I2140" i="3" s="1"/>
  <c r="W526" i="3"/>
  <c r="I526" i="3" s="1"/>
  <c r="W527" i="3"/>
  <c r="I527" i="3" s="1"/>
  <c r="W528" i="3"/>
  <c r="I528" i="3" s="1"/>
  <c r="W529" i="3"/>
  <c r="I529" i="3" s="1"/>
  <c r="W530" i="3"/>
  <c r="I530" i="3" s="1"/>
  <c r="W531" i="3"/>
  <c r="I531" i="3" s="1"/>
  <c r="E111" i="1" l="1"/>
  <c r="W2100" i="3" l="1"/>
  <c r="I2100" i="3" s="1"/>
  <c r="W2101" i="3"/>
  <c r="I2101" i="3" s="1"/>
  <c r="W2102" i="3"/>
  <c r="I2102" i="3" s="1"/>
  <c r="W2103" i="3"/>
  <c r="I2103" i="3" s="1"/>
  <c r="W2104" i="3"/>
  <c r="I2104" i="3" s="1"/>
  <c r="W2105" i="3"/>
  <c r="I2105" i="3" s="1"/>
  <c r="W2106" i="3"/>
  <c r="I2106" i="3" s="1"/>
  <c r="W2107" i="3"/>
  <c r="I2107" i="3" s="1"/>
  <c r="W2108" i="3"/>
  <c r="I2108" i="3" s="1"/>
  <c r="W2109" i="3"/>
  <c r="I2109" i="3" s="1"/>
  <c r="W2110" i="3"/>
  <c r="I2110" i="3" s="1"/>
  <c r="W2111" i="3"/>
  <c r="I2111" i="3" s="1"/>
  <c r="W2112" i="3"/>
  <c r="I2112" i="3" s="1"/>
  <c r="W2113" i="3"/>
  <c r="I2113" i="3" s="1"/>
  <c r="W2114" i="3"/>
  <c r="I2114" i="3" s="1"/>
  <c r="W2115" i="3"/>
  <c r="I2115" i="3" s="1"/>
  <c r="W2116" i="3"/>
  <c r="I2116" i="3" s="1"/>
  <c r="W2117" i="3"/>
  <c r="I2117" i="3" s="1"/>
  <c r="W2118" i="3"/>
  <c r="I2118" i="3" s="1"/>
  <c r="W2119" i="3"/>
  <c r="I2119" i="3" s="1"/>
  <c r="W2120" i="3"/>
  <c r="I2120" i="3" s="1"/>
  <c r="W2121" i="3"/>
  <c r="I2121" i="3" s="1"/>
  <c r="W522" i="3"/>
  <c r="I522" i="3" s="1"/>
  <c r="W2122" i="3"/>
  <c r="I2122" i="3" s="1"/>
  <c r="W2123" i="3"/>
  <c r="I2123" i="3" s="1"/>
  <c r="W523" i="3"/>
  <c r="I523" i="3" s="1"/>
  <c r="E195" i="1" l="1"/>
  <c r="E115" i="1" l="1"/>
  <c r="E116" i="1"/>
  <c r="E117" i="1"/>
  <c r="E119" i="1"/>
  <c r="E120" i="1"/>
  <c r="E122" i="1"/>
  <c r="E3" i="1" l="1"/>
  <c r="E4" i="1"/>
  <c r="E5" i="1"/>
  <c r="E6" i="1"/>
  <c r="E7" i="1"/>
  <c r="E8" i="1"/>
  <c r="E9" i="1"/>
  <c r="E10" i="1"/>
  <c r="E11" i="1"/>
  <c r="E12" i="1"/>
  <c r="E14" i="1"/>
  <c r="E15" i="1"/>
  <c r="E16" i="1"/>
  <c r="E17" i="1"/>
  <c r="E18" i="1"/>
  <c r="E19" i="1"/>
  <c r="E20" i="1"/>
  <c r="E21" i="1"/>
  <c r="E22" i="1"/>
  <c r="E23" i="1"/>
  <c r="E25" i="1"/>
  <c r="E26" i="1"/>
  <c r="E27" i="1"/>
  <c r="E28" i="1"/>
  <c r="E29" i="1"/>
  <c r="E31" i="1"/>
  <c r="E32" i="1"/>
  <c r="E34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4" i="1"/>
  <c r="E123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4" i="1"/>
  <c r="E196" i="1"/>
  <c r="E197" i="1"/>
  <c r="E198" i="1"/>
  <c r="E2" i="1"/>
  <c r="H2528" i="3" l="1"/>
  <c r="F2528" i="3"/>
  <c r="D2528" i="3"/>
  <c r="E2528" i="3"/>
  <c r="C2528" i="3"/>
  <c r="H2527" i="3"/>
  <c r="F2527" i="3"/>
  <c r="E2527" i="3"/>
  <c r="D2527" i="3"/>
  <c r="C2527" i="3"/>
  <c r="H2526" i="3"/>
  <c r="F2526" i="3"/>
  <c r="E2526" i="3"/>
  <c r="D2526" i="3"/>
  <c r="C2526" i="3"/>
  <c r="F714" i="10"/>
  <c r="E714" i="10"/>
  <c r="D714" i="10"/>
  <c r="H714" i="10"/>
  <c r="C714" i="10"/>
  <c r="H715" i="10"/>
  <c r="F715" i="10"/>
  <c r="E715" i="10"/>
  <c r="D715" i="10"/>
  <c r="C715" i="10"/>
  <c r="H713" i="10"/>
  <c r="F713" i="10"/>
  <c r="E713" i="10"/>
  <c r="D713" i="10"/>
  <c r="C713" i="10"/>
  <c r="H712" i="10"/>
  <c r="F712" i="10"/>
  <c r="E712" i="10"/>
  <c r="D712" i="10"/>
  <c r="C712" i="10"/>
  <c r="H710" i="10"/>
  <c r="F710" i="10"/>
  <c r="E710" i="10"/>
  <c r="D710" i="10"/>
  <c r="C710" i="10"/>
  <c r="H711" i="10"/>
  <c r="F711" i="10"/>
  <c r="E711" i="10"/>
  <c r="C711" i="10"/>
  <c r="D711" i="10"/>
  <c r="H1287" i="12"/>
  <c r="F1287" i="12"/>
  <c r="C1287" i="12"/>
  <c r="E1287" i="12"/>
  <c r="D1287" i="12"/>
  <c r="F1286" i="12"/>
  <c r="E1286" i="12"/>
  <c r="D1286" i="12"/>
  <c r="H1286" i="12"/>
  <c r="C1286" i="12"/>
  <c r="H1285" i="12"/>
  <c r="F1285" i="12"/>
  <c r="E1285" i="12"/>
  <c r="D1285" i="12"/>
  <c r="C1285" i="12"/>
  <c r="F1284" i="12"/>
  <c r="E1284" i="12"/>
  <c r="D1284" i="12"/>
  <c r="C1284" i="12"/>
  <c r="H1284" i="12"/>
  <c r="H1283" i="12"/>
  <c r="F1283" i="12"/>
  <c r="E1283" i="12"/>
  <c r="D1283" i="12"/>
  <c r="C1283" i="12"/>
  <c r="H2521" i="3"/>
  <c r="C2523" i="3"/>
  <c r="F2522" i="3"/>
  <c r="F2521" i="3"/>
  <c r="E2521" i="3"/>
  <c r="D2521" i="3"/>
  <c r="F2525" i="3"/>
  <c r="C2524" i="3"/>
  <c r="E2522" i="3"/>
  <c r="H1281" i="12"/>
  <c r="F1281" i="12"/>
  <c r="D2525" i="3"/>
  <c r="C2522" i="3"/>
  <c r="E2523" i="3"/>
  <c r="D1281" i="12"/>
  <c r="C2520" i="3"/>
  <c r="D1282" i="12"/>
  <c r="C2521" i="3"/>
  <c r="E2525" i="3"/>
  <c r="H2523" i="3"/>
  <c r="D2522" i="3"/>
  <c r="F2523" i="3"/>
  <c r="E1281" i="12"/>
  <c r="E2524" i="3"/>
  <c r="D2524" i="3"/>
  <c r="H2520" i="3"/>
  <c r="H1282" i="12"/>
  <c r="F2520" i="3"/>
  <c r="C2525" i="3"/>
  <c r="H2522" i="3"/>
  <c r="E2520" i="3"/>
  <c r="H2524" i="3"/>
  <c r="D2523" i="3"/>
  <c r="F1282" i="12"/>
  <c r="C1281" i="12"/>
  <c r="D2520" i="3"/>
  <c r="F2524" i="3"/>
  <c r="E1282" i="12"/>
  <c r="H2525" i="3"/>
  <c r="C1282" i="12"/>
  <c r="H2515" i="3"/>
  <c r="H2519" i="3"/>
  <c r="E2515" i="3"/>
  <c r="E2516" i="3"/>
  <c r="E2517" i="3"/>
  <c r="E2518" i="3"/>
  <c r="E2519" i="3"/>
  <c r="D2514" i="3"/>
  <c r="E1280" i="12"/>
  <c r="F1279" i="12"/>
  <c r="H2516" i="3"/>
  <c r="H2514" i="3"/>
  <c r="F2515" i="3"/>
  <c r="F2516" i="3"/>
  <c r="F2517" i="3"/>
  <c r="F2518" i="3"/>
  <c r="F2519" i="3"/>
  <c r="C2514" i="3"/>
  <c r="D1280" i="12"/>
  <c r="E1279" i="12"/>
  <c r="H2517" i="3"/>
  <c r="C2515" i="3"/>
  <c r="C2516" i="3"/>
  <c r="C2517" i="3"/>
  <c r="C2518" i="3"/>
  <c r="C2519" i="3"/>
  <c r="F2514" i="3"/>
  <c r="H1280" i="12"/>
  <c r="C1280" i="12"/>
  <c r="D1279" i="12"/>
  <c r="H2518" i="3"/>
  <c r="D2515" i="3"/>
  <c r="D2516" i="3"/>
  <c r="D2517" i="3"/>
  <c r="D2518" i="3"/>
  <c r="D2519" i="3"/>
  <c r="E2514" i="3"/>
  <c r="F1280" i="12"/>
  <c r="H1279" i="12"/>
  <c r="C1279" i="12"/>
  <c r="H2513" i="3"/>
  <c r="D2512" i="3"/>
  <c r="F2510" i="3"/>
  <c r="E2511" i="3"/>
  <c r="H2512" i="3"/>
  <c r="E2512" i="3"/>
  <c r="F2513" i="3"/>
  <c r="C2512" i="3"/>
  <c r="E2510" i="3"/>
  <c r="C2513" i="3"/>
  <c r="C2511" i="3"/>
  <c r="H2510" i="3"/>
  <c r="E2513" i="3"/>
  <c r="H2511" i="3"/>
  <c r="D2510" i="3"/>
  <c r="D2513" i="3"/>
  <c r="F2511" i="3"/>
  <c r="C2510" i="3"/>
  <c r="D2511" i="3"/>
  <c r="F2512" i="3"/>
  <c r="H1278" i="12"/>
  <c r="F1278" i="12"/>
  <c r="E1278" i="12"/>
  <c r="D1278" i="12"/>
  <c r="C1278" i="12"/>
  <c r="H1273" i="12"/>
  <c r="D1276" i="12"/>
  <c r="D1274" i="12"/>
  <c r="D1272" i="12"/>
  <c r="C1274" i="12"/>
  <c r="E1277" i="12"/>
  <c r="E1273" i="12"/>
  <c r="C1277" i="12"/>
  <c r="C1273" i="12"/>
  <c r="H1272" i="12"/>
  <c r="C1276" i="12"/>
  <c r="C1272" i="12"/>
  <c r="F1277" i="12"/>
  <c r="F1275" i="12"/>
  <c r="F1273" i="12"/>
  <c r="E1275" i="12"/>
  <c r="H1277" i="12"/>
  <c r="D1277" i="12"/>
  <c r="D1275" i="12"/>
  <c r="D1273" i="12"/>
  <c r="H1276" i="12"/>
  <c r="H1275" i="12"/>
  <c r="F1276" i="12"/>
  <c r="F1274" i="12"/>
  <c r="F1272" i="12"/>
  <c r="H1274" i="12"/>
  <c r="E1276" i="12"/>
  <c r="E1274" i="12"/>
  <c r="E1272" i="12"/>
  <c r="C1275" i="12"/>
  <c r="C1271" i="12"/>
  <c r="E2508" i="3"/>
  <c r="H2507" i="3"/>
  <c r="F2509" i="3"/>
  <c r="E2509" i="3"/>
  <c r="H2505" i="3"/>
  <c r="D2509" i="3"/>
  <c r="C2507" i="3"/>
  <c r="E2505" i="3"/>
  <c r="H2509" i="3"/>
  <c r="D2508" i="3"/>
  <c r="F2507" i="3"/>
  <c r="C2508" i="3"/>
  <c r="E2507" i="3"/>
  <c r="D2507" i="3"/>
  <c r="F2505" i="3"/>
  <c r="C2509" i="3"/>
  <c r="E1271" i="12"/>
  <c r="H2508" i="3"/>
  <c r="D2505" i="3"/>
  <c r="D1271" i="12"/>
  <c r="F2508" i="3"/>
  <c r="C2505" i="3"/>
  <c r="H1271" i="12"/>
  <c r="F1271" i="12"/>
  <c r="F2506" i="3"/>
  <c r="E2506" i="3"/>
  <c r="D2506" i="3"/>
  <c r="H2506" i="3"/>
  <c r="C2506" i="3"/>
  <c r="E750" i="12"/>
  <c r="E752" i="12"/>
  <c r="E754" i="12"/>
  <c r="E756" i="12"/>
  <c r="E758" i="12"/>
  <c r="E760" i="12"/>
  <c r="E762" i="12"/>
  <c r="E764" i="12"/>
  <c r="E766" i="12"/>
  <c r="E768" i="12"/>
  <c r="E770" i="12"/>
  <c r="E772" i="12"/>
  <c r="E774" i="12"/>
  <c r="E776" i="12"/>
  <c r="E778" i="12"/>
  <c r="E780" i="12"/>
  <c r="E782" i="12"/>
  <c r="E784" i="12"/>
  <c r="E786" i="12"/>
  <c r="E788" i="12"/>
  <c r="E790" i="12"/>
  <c r="E792" i="12"/>
  <c r="E794" i="12"/>
  <c r="E796" i="12"/>
  <c r="E798" i="12"/>
  <c r="E800" i="12"/>
  <c r="E802" i="12"/>
  <c r="E804" i="12"/>
  <c r="E806" i="12"/>
  <c r="E808" i="12"/>
  <c r="E810" i="12"/>
  <c r="E812" i="12"/>
  <c r="E814" i="12"/>
  <c r="E816" i="12"/>
  <c r="E818" i="12"/>
  <c r="E820" i="12"/>
  <c r="E822" i="12"/>
  <c r="E824" i="12"/>
  <c r="E826" i="12"/>
  <c r="E828" i="12"/>
  <c r="E830" i="12"/>
  <c r="E832" i="12"/>
  <c r="E834" i="12"/>
  <c r="E836" i="12"/>
  <c r="E838" i="12"/>
  <c r="E840" i="12"/>
  <c r="E842" i="12"/>
  <c r="E844" i="12"/>
  <c r="E846" i="12"/>
  <c r="E848" i="12"/>
  <c r="E850" i="12"/>
  <c r="E852" i="12"/>
  <c r="E854" i="12"/>
  <c r="E856" i="12"/>
  <c r="E858" i="12"/>
  <c r="E860" i="12"/>
  <c r="E862" i="12"/>
  <c r="E864" i="12"/>
  <c r="E866" i="12"/>
  <c r="E868" i="12"/>
  <c r="E870" i="12"/>
  <c r="E872" i="12"/>
  <c r="E874" i="12"/>
  <c r="E876" i="12"/>
  <c r="E878" i="12"/>
  <c r="E880" i="12"/>
  <c r="E882" i="12"/>
  <c r="E884" i="12"/>
  <c r="E886" i="12"/>
  <c r="E888" i="12"/>
  <c r="E890" i="12"/>
  <c r="E892" i="12"/>
  <c r="E894" i="12"/>
  <c r="E896" i="12"/>
  <c r="E898" i="12"/>
  <c r="E900" i="12"/>
  <c r="E902" i="12"/>
  <c r="E904" i="12"/>
  <c r="E906" i="12"/>
  <c r="E908" i="12"/>
  <c r="E910" i="12"/>
  <c r="E912" i="12"/>
  <c r="E914" i="12"/>
  <c r="E916" i="12"/>
  <c r="E918" i="12"/>
  <c r="F750" i="12"/>
  <c r="F752" i="12"/>
  <c r="F754" i="12"/>
  <c r="F756" i="12"/>
  <c r="F758" i="12"/>
  <c r="F760" i="12"/>
  <c r="F762" i="12"/>
  <c r="F764" i="12"/>
  <c r="F766" i="12"/>
  <c r="F768" i="12"/>
  <c r="F770" i="12"/>
  <c r="F772" i="12"/>
  <c r="F774" i="12"/>
  <c r="F776" i="12"/>
  <c r="F778" i="12"/>
  <c r="F780" i="12"/>
  <c r="F782" i="12"/>
  <c r="F784" i="12"/>
  <c r="F786" i="12"/>
  <c r="F788" i="12"/>
  <c r="F790" i="12"/>
  <c r="F792" i="12"/>
  <c r="F794" i="12"/>
  <c r="F796" i="12"/>
  <c r="F798" i="12"/>
  <c r="F800" i="12"/>
  <c r="F802" i="12"/>
  <c r="F804" i="12"/>
  <c r="F806" i="12"/>
  <c r="F808" i="12"/>
  <c r="F810" i="12"/>
  <c r="F812" i="12"/>
  <c r="F814" i="12"/>
  <c r="F816" i="12"/>
  <c r="F818" i="12"/>
  <c r="F820" i="12"/>
  <c r="F822" i="12"/>
  <c r="F824" i="12"/>
  <c r="F826" i="12"/>
  <c r="F828" i="12"/>
  <c r="F830" i="12"/>
  <c r="F832" i="12"/>
  <c r="F834" i="12"/>
  <c r="F836" i="12"/>
  <c r="F838" i="12"/>
  <c r="F840" i="12"/>
  <c r="F842" i="12"/>
  <c r="F844" i="12"/>
  <c r="F846" i="12"/>
  <c r="F848" i="12"/>
  <c r="F850" i="12"/>
  <c r="F852" i="12"/>
  <c r="F854" i="12"/>
  <c r="F856" i="12"/>
  <c r="F858" i="12"/>
  <c r="F860" i="12"/>
  <c r="F862" i="12"/>
  <c r="F864" i="12"/>
  <c r="F866" i="12"/>
  <c r="F868" i="12"/>
  <c r="F870" i="12"/>
  <c r="F872" i="12"/>
  <c r="F874" i="12"/>
  <c r="F876" i="12"/>
  <c r="F878" i="12"/>
  <c r="F880" i="12"/>
  <c r="F882" i="12"/>
  <c r="F884" i="12"/>
  <c r="F886" i="12"/>
  <c r="F888" i="12"/>
  <c r="F890" i="12"/>
  <c r="C749" i="12"/>
  <c r="C751" i="12"/>
  <c r="C753" i="12"/>
  <c r="C755" i="12"/>
  <c r="C757" i="12"/>
  <c r="C759" i="12"/>
  <c r="C761" i="12"/>
  <c r="C763" i="12"/>
  <c r="C765" i="12"/>
  <c r="C767" i="12"/>
  <c r="C769" i="12"/>
  <c r="C771" i="12"/>
  <c r="C773" i="12"/>
  <c r="C775" i="12"/>
  <c r="C777" i="12"/>
  <c r="C779" i="12"/>
  <c r="C781" i="12"/>
  <c r="C783" i="12"/>
  <c r="C785" i="12"/>
  <c r="C787" i="12"/>
  <c r="C789" i="12"/>
  <c r="C791" i="12"/>
  <c r="C793" i="12"/>
  <c r="C795" i="12"/>
  <c r="C797" i="12"/>
  <c r="C799" i="12"/>
  <c r="C801" i="12"/>
  <c r="C803" i="12"/>
  <c r="C805" i="12"/>
  <c r="C807" i="12"/>
  <c r="C809" i="12"/>
  <c r="C811" i="12"/>
  <c r="C813" i="12"/>
  <c r="C815" i="12"/>
  <c r="C817" i="12"/>
  <c r="C819" i="12"/>
  <c r="C821" i="12"/>
  <c r="C823" i="12"/>
  <c r="C825" i="12"/>
  <c r="C827" i="12"/>
  <c r="C829" i="12"/>
  <c r="C831" i="12"/>
  <c r="C833" i="12"/>
  <c r="C835" i="12"/>
  <c r="C837" i="12"/>
  <c r="C839" i="12"/>
  <c r="C841" i="12"/>
  <c r="C843" i="12"/>
  <c r="C845" i="12"/>
  <c r="C847" i="12"/>
  <c r="C849" i="12"/>
  <c r="C851" i="12"/>
  <c r="C853" i="12"/>
  <c r="C855" i="12"/>
  <c r="C857" i="12"/>
  <c r="C859" i="12"/>
  <c r="C861" i="12"/>
  <c r="C863" i="12"/>
  <c r="C865" i="12"/>
  <c r="C867" i="12"/>
  <c r="C869" i="12"/>
  <c r="C871" i="12"/>
  <c r="C873" i="12"/>
  <c r="C875" i="12"/>
  <c r="C877" i="12"/>
  <c r="C879" i="12"/>
  <c r="C881" i="12"/>
  <c r="C883" i="12"/>
  <c r="C885" i="12"/>
  <c r="C887" i="12"/>
  <c r="C889" i="12"/>
  <c r="C891" i="12"/>
  <c r="C893" i="12"/>
  <c r="C895" i="12"/>
  <c r="C897" i="12"/>
  <c r="C899" i="12"/>
  <c r="C901" i="12"/>
  <c r="C903" i="12"/>
  <c r="C905" i="12"/>
  <c r="C907" i="12"/>
  <c r="C909" i="12"/>
  <c r="C911" i="12"/>
  <c r="C913" i="12"/>
  <c r="C915" i="12"/>
  <c r="C917" i="12"/>
  <c r="D749" i="12"/>
  <c r="D751" i="12"/>
  <c r="D753" i="12"/>
  <c r="D755" i="12"/>
  <c r="D757" i="12"/>
  <c r="D759" i="12"/>
  <c r="D761" i="12"/>
  <c r="D763" i="12"/>
  <c r="D765" i="12"/>
  <c r="D767" i="12"/>
  <c r="D769" i="12"/>
  <c r="D771" i="12"/>
  <c r="D773" i="12"/>
  <c r="D775" i="12"/>
  <c r="D777" i="12"/>
  <c r="D779" i="12"/>
  <c r="D781" i="12"/>
  <c r="D783" i="12"/>
  <c r="D785" i="12"/>
  <c r="D787" i="12"/>
  <c r="D789" i="12"/>
  <c r="D791" i="12"/>
  <c r="D793" i="12"/>
  <c r="D795" i="12"/>
  <c r="D797" i="12"/>
  <c r="D799" i="12"/>
  <c r="D801" i="12"/>
  <c r="D803" i="12"/>
  <c r="D805" i="12"/>
  <c r="D807" i="12"/>
  <c r="D809" i="12"/>
  <c r="D811" i="12"/>
  <c r="D813" i="12"/>
  <c r="D815" i="12"/>
  <c r="D817" i="12"/>
  <c r="D819" i="12"/>
  <c r="D821" i="12"/>
  <c r="D823" i="12"/>
  <c r="D825" i="12"/>
  <c r="D827" i="12"/>
  <c r="D829" i="12"/>
  <c r="D831" i="12"/>
  <c r="D833" i="12"/>
  <c r="D835" i="12"/>
  <c r="E749" i="12"/>
  <c r="E751" i="12"/>
  <c r="E753" i="12"/>
  <c r="E755" i="12"/>
  <c r="E757" i="12"/>
  <c r="E759" i="12"/>
  <c r="E761" i="12"/>
  <c r="E763" i="12"/>
  <c r="E765" i="12"/>
  <c r="E767" i="12"/>
  <c r="E769" i="12"/>
  <c r="E771" i="12"/>
  <c r="E773" i="12"/>
  <c r="E775" i="12"/>
  <c r="E777" i="12"/>
  <c r="E779" i="12"/>
  <c r="E781" i="12"/>
  <c r="E783" i="12"/>
  <c r="E785" i="12"/>
  <c r="E787" i="12"/>
  <c r="E789" i="12"/>
  <c r="E791" i="12"/>
  <c r="E793" i="12"/>
  <c r="E795" i="12"/>
  <c r="E797" i="12"/>
  <c r="E799" i="12"/>
  <c r="E801" i="12"/>
  <c r="E803" i="12"/>
  <c r="E805" i="12"/>
  <c r="E807" i="12"/>
  <c r="E809" i="12"/>
  <c r="E811" i="12"/>
  <c r="E813" i="12"/>
  <c r="E815" i="12"/>
  <c r="E817" i="12"/>
  <c r="E819" i="12"/>
  <c r="E821" i="12"/>
  <c r="E823" i="12"/>
  <c r="E825" i="12"/>
  <c r="E827" i="12"/>
  <c r="E829" i="12"/>
  <c r="E831" i="12"/>
  <c r="E833" i="12"/>
  <c r="E835" i="12"/>
  <c r="E837" i="12"/>
  <c r="E839" i="12"/>
  <c r="E841" i="12"/>
  <c r="E843" i="12"/>
  <c r="E845" i="12"/>
  <c r="E847" i="12"/>
  <c r="E849" i="12"/>
  <c r="E851" i="12"/>
  <c r="E853" i="12"/>
  <c r="E855" i="12"/>
  <c r="E857" i="12"/>
  <c r="E859" i="12"/>
  <c r="E861" i="12"/>
  <c r="E863" i="12"/>
  <c r="E865" i="12"/>
  <c r="E867" i="12"/>
  <c r="E869" i="12"/>
  <c r="E871" i="12"/>
  <c r="E873" i="12"/>
  <c r="E875" i="12"/>
  <c r="E877" i="12"/>
  <c r="E879" i="12"/>
  <c r="E881" i="12"/>
  <c r="E883" i="12"/>
  <c r="E885" i="12"/>
  <c r="E887" i="12"/>
  <c r="E889" i="12"/>
  <c r="E891" i="12"/>
  <c r="E893" i="12"/>
  <c r="E895" i="12"/>
  <c r="F749" i="12"/>
  <c r="F751" i="12"/>
  <c r="F753" i="12"/>
  <c r="F755" i="12"/>
  <c r="F757" i="12"/>
  <c r="F759" i="12"/>
  <c r="F761" i="12"/>
  <c r="F763" i="12"/>
  <c r="F765" i="12"/>
  <c r="F767" i="12"/>
  <c r="F769" i="12"/>
  <c r="F771" i="12"/>
  <c r="F773" i="12"/>
  <c r="F775" i="12"/>
  <c r="F777" i="12"/>
  <c r="F779" i="12"/>
  <c r="F781" i="12"/>
  <c r="F783" i="12"/>
  <c r="F785" i="12"/>
  <c r="F787" i="12"/>
  <c r="F789" i="12"/>
  <c r="F791" i="12"/>
  <c r="F793" i="12"/>
  <c r="F795" i="12"/>
  <c r="F797" i="12"/>
  <c r="F799" i="12"/>
  <c r="F801" i="12"/>
  <c r="F803" i="12"/>
  <c r="F805" i="12"/>
  <c r="F807" i="12"/>
  <c r="F809" i="12"/>
  <c r="F811" i="12"/>
  <c r="F813" i="12"/>
  <c r="F815" i="12"/>
  <c r="F817" i="12"/>
  <c r="F819" i="12"/>
  <c r="F821" i="12"/>
  <c r="F823" i="12"/>
  <c r="F825" i="12"/>
  <c r="F827" i="12"/>
  <c r="F829" i="12"/>
  <c r="F831" i="12"/>
  <c r="F833" i="12"/>
  <c r="F835" i="12"/>
  <c r="F837" i="12"/>
  <c r="F839" i="12"/>
  <c r="F841" i="12"/>
  <c r="F843" i="12"/>
  <c r="F845" i="12"/>
  <c r="F847" i="12"/>
  <c r="F849" i="12"/>
  <c r="F851" i="12"/>
  <c r="F853" i="12"/>
  <c r="F855" i="12"/>
  <c r="F857" i="12"/>
  <c r="F859" i="12"/>
  <c r="F861" i="12"/>
  <c r="F863" i="12"/>
  <c r="F865" i="12"/>
  <c r="F867" i="12"/>
  <c r="F869" i="12"/>
  <c r="F871" i="12"/>
  <c r="F873" i="12"/>
  <c r="F875" i="12"/>
  <c r="F877" i="12"/>
  <c r="F879" i="12"/>
  <c r="F881" i="12"/>
  <c r="F883" i="12"/>
  <c r="C756" i="12"/>
  <c r="C764" i="12"/>
  <c r="C772" i="12"/>
  <c r="C780" i="12"/>
  <c r="C788" i="12"/>
  <c r="C796" i="12"/>
  <c r="C804" i="12"/>
  <c r="C812" i="12"/>
  <c r="C820" i="12"/>
  <c r="C828" i="12"/>
  <c r="C836" i="12"/>
  <c r="D841" i="12"/>
  <c r="D846" i="12"/>
  <c r="C852" i="12"/>
  <c r="D857" i="12"/>
  <c r="D862" i="12"/>
  <c r="C868" i="12"/>
  <c r="D873" i="12"/>
  <c r="D878" i="12"/>
  <c r="C884" i="12"/>
  <c r="C888" i="12"/>
  <c r="C892" i="12"/>
  <c r="D895" i="12"/>
  <c r="C898" i="12"/>
  <c r="F900" i="12"/>
  <c r="E903" i="12"/>
  <c r="C906" i="12"/>
  <c r="F908" i="12"/>
  <c r="E911" i="12"/>
  <c r="C914" i="12"/>
  <c r="F916" i="12"/>
  <c r="D919" i="12"/>
  <c r="D921" i="12"/>
  <c r="D923" i="12"/>
  <c r="D925" i="12"/>
  <c r="D927" i="12"/>
  <c r="D929" i="12"/>
  <c r="D931" i="12"/>
  <c r="D933" i="12"/>
  <c r="D935" i="12"/>
  <c r="D937" i="12"/>
  <c r="D939" i="12"/>
  <c r="D941" i="12"/>
  <c r="D943" i="12"/>
  <c r="D945" i="12"/>
  <c r="D947" i="12"/>
  <c r="D949" i="12"/>
  <c r="D951" i="12"/>
  <c r="D953" i="12"/>
  <c r="D955" i="12"/>
  <c r="D957" i="12"/>
  <c r="D959" i="12"/>
  <c r="D961" i="12"/>
  <c r="D963" i="12"/>
  <c r="D965" i="12"/>
  <c r="D967" i="12"/>
  <c r="D969" i="12"/>
  <c r="D971" i="12"/>
  <c r="D973" i="12"/>
  <c r="D975" i="12"/>
  <c r="D977" i="12"/>
  <c r="D979" i="12"/>
  <c r="D981" i="12"/>
  <c r="D983" i="12"/>
  <c r="D985" i="12"/>
  <c r="D987" i="12"/>
  <c r="D989" i="12"/>
  <c r="D991" i="12"/>
  <c r="D993" i="12"/>
  <c r="D995" i="12"/>
  <c r="D997" i="12"/>
  <c r="D999" i="12"/>
  <c r="D1001" i="12"/>
  <c r="D1003" i="12"/>
  <c r="D1005" i="12"/>
  <c r="D1007" i="12"/>
  <c r="D1009" i="12"/>
  <c r="D1011" i="12"/>
  <c r="D1013" i="12"/>
  <c r="D1015" i="12"/>
  <c r="D1017" i="12"/>
  <c r="D1019" i="12"/>
  <c r="D1021" i="12"/>
  <c r="D1023" i="12"/>
  <c r="D1025" i="12"/>
  <c r="D756" i="12"/>
  <c r="D764" i="12"/>
  <c r="D772" i="12"/>
  <c r="D780" i="12"/>
  <c r="D788" i="12"/>
  <c r="D796" i="12"/>
  <c r="D804" i="12"/>
  <c r="D812" i="12"/>
  <c r="D820" i="12"/>
  <c r="D828" i="12"/>
  <c r="D836" i="12"/>
  <c r="C842" i="12"/>
  <c r="D847" i="12"/>
  <c r="D852" i="12"/>
  <c r="C858" i="12"/>
  <c r="D863" i="12"/>
  <c r="D868" i="12"/>
  <c r="C874" i="12"/>
  <c r="D879" i="12"/>
  <c r="D884" i="12"/>
  <c r="D888" i="12"/>
  <c r="D892" i="12"/>
  <c r="F895" i="12"/>
  <c r="D898" i="12"/>
  <c r="D901" i="12"/>
  <c r="F903" i="12"/>
  <c r="D906" i="12"/>
  <c r="D909" i="12"/>
  <c r="F911" i="12"/>
  <c r="D914" i="12"/>
  <c r="D917" i="12"/>
  <c r="E919" i="12"/>
  <c r="E921" i="12"/>
  <c r="E923" i="12"/>
  <c r="E925" i="12"/>
  <c r="E927" i="12"/>
  <c r="E929" i="12"/>
  <c r="E931" i="12"/>
  <c r="E933" i="12"/>
  <c r="E935" i="12"/>
  <c r="E937" i="12"/>
  <c r="E939" i="12"/>
  <c r="E941" i="12"/>
  <c r="E943" i="12"/>
  <c r="E945" i="12"/>
  <c r="E947" i="12"/>
  <c r="E949" i="12"/>
  <c r="E951" i="12"/>
  <c r="E953" i="12"/>
  <c r="E955" i="12"/>
  <c r="E957" i="12"/>
  <c r="E959" i="12"/>
  <c r="E961" i="12"/>
  <c r="E963" i="12"/>
  <c r="E965" i="12"/>
  <c r="E967" i="12"/>
  <c r="E969" i="12"/>
  <c r="E971" i="12"/>
  <c r="E973" i="12"/>
  <c r="E975" i="12"/>
  <c r="E977" i="12"/>
  <c r="E979" i="12"/>
  <c r="E981" i="12"/>
  <c r="E983" i="12"/>
  <c r="E985" i="12"/>
  <c r="E987" i="12"/>
  <c r="E989" i="12"/>
  <c r="E991" i="12"/>
  <c r="E993" i="12"/>
  <c r="E995" i="12"/>
  <c r="E997" i="12"/>
  <c r="E999" i="12"/>
  <c r="E1001" i="12"/>
  <c r="E1003" i="12"/>
  <c r="E1005" i="12"/>
  <c r="E1007" i="12"/>
  <c r="E1009" i="12"/>
  <c r="E1011" i="12"/>
  <c r="E1013" i="12"/>
  <c r="C750" i="12"/>
  <c r="C758" i="12"/>
  <c r="C766" i="12"/>
  <c r="C774" i="12"/>
  <c r="C782" i="12"/>
  <c r="C790" i="12"/>
  <c r="C798" i="12"/>
  <c r="C806" i="12"/>
  <c r="C814" i="12"/>
  <c r="C822" i="12"/>
  <c r="C830" i="12"/>
  <c r="D837" i="12"/>
  <c r="D842" i="12"/>
  <c r="C848" i="12"/>
  <c r="D853" i="12"/>
  <c r="D858" i="12"/>
  <c r="C864" i="12"/>
  <c r="D869" i="12"/>
  <c r="D874" i="12"/>
  <c r="C880" i="12"/>
  <c r="D885" i="12"/>
  <c r="D889" i="12"/>
  <c r="F892" i="12"/>
  <c r="C896" i="12"/>
  <c r="F898" i="12"/>
  <c r="E901" i="12"/>
  <c r="C904" i="12"/>
  <c r="F906" i="12"/>
  <c r="E909" i="12"/>
  <c r="C912" i="12"/>
  <c r="F914" i="12"/>
  <c r="E917" i="12"/>
  <c r="F919" i="12"/>
  <c r="F921" i="12"/>
  <c r="F923" i="12"/>
  <c r="F925" i="12"/>
  <c r="F927" i="12"/>
  <c r="F929" i="12"/>
  <c r="F931" i="12"/>
  <c r="F933" i="12"/>
  <c r="F935" i="12"/>
  <c r="F937" i="12"/>
  <c r="F939" i="12"/>
  <c r="F941" i="12"/>
  <c r="F943" i="12"/>
  <c r="F945" i="12"/>
  <c r="F947" i="12"/>
  <c r="F949" i="12"/>
  <c r="F951" i="12"/>
  <c r="F953" i="12"/>
  <c r="F955" i="12"/>
  <c r="F957" i="12"/>
  <c r="F959" i="12"/>
  <c r="F961" i="12"/>
  <c r="F963" i="12"/>
  <c r="F965" i="12"/>
  <c r="F967" i="12"/>
  <c r="F969" i="12"/>
  <c r="F971" i="12"/>
  <c r="F973" i="12"/>
  <c r="F975" i="12"/>
  <c r="F977" i="12"/>
  <c r="C752" i="12"/>
  <c r="C760" i="12"/>
  <c r="C768" i="12"/>
  <c r="C776" i="12"/>
  <c r="C784" i="12"/>
  <c r="C792" i="12"/>
  <c r="C800" i="12"/>
  <c r="C808" i="12"/>
  <c r="C816" i="12"/>
  <c r="C824" i="12"/>
  <c r="C832" i="12"/>
  <c r="D838" i="12"/>
  <c r="C844" i="12"/>
  <c r="D849" i="12"/>
  <c r="D854" i="12"/>
  <c r="C860" i="12"/>
  <c r="D865" i="12"/>
  <c r="D870" i="12"/>
  <c r="C876" i="12"/>
  <c r="D881" i="12"/>
  <c r="C886" i="12"/>
  <c r="C890" i="12"/>
  <c r="F893" i="12"/>
  <c r="F896" i="12"/>
  <c r="E899" i="12"/>
  <c r="C902" i="12"/>
  <c r="F904" i="12"/>
  <c r="E907" i="12"/>
  <c r="C910" i="12"/>
  <c r="F912" i="12"/>
  <c r="E915" i="12"/>
  <c r="C918" i="12"/>
  <c r="D920" i="12"/>
  <c r="D922" i="12"/>
  <c r="D924" i="12"/>
  <c r="D926" i="12"/>
  <c r="D928" i="12"/>
  <c r="D930" i="12"/>
  <c r="D932" i="12"/>
  <c r="D934" i="12"/>
  <c r="D936" i="12"/>
  <c r="D938" i="12"/>
  <c r="D940" i="12"/>
  <c r="D942" i="12"/>
  <c r="D944" i="12"/>
  <c r="D946" i="12"/>
  <c r="D948" i="12"/>
  <c r="D950" i="12"/>
  <c r="D952" i="12"/>
  <c r="D954" i="12"/>
  <c r="D956" i="12"/>
  <c r="D958" i="12"/>
  <c r="D960" i="12"/>
  <c r="D962" i="12"/>
  <c r="D964" i="12"/>
  <c r="D966" i="12"/>
  <c r="D968" i="12"/>
  <c r="D970" i="12"/>
  <c r="D972" i="12"/>
  <c r="D974" i="12"/>
  <c r="D976" i="12"/>
  <c r="D978" i="12"/>
  <c r="D980" i="12"/>
  <c r="D982" i="12"/>
  <c r="D984" i="12"/>
  <c r="D986" i="12"/>
  <c r="D988" i="12"/>
  <c r="D990" i="12"/>
  <c r="D992" i="12"/>
  <c r="D752" i="12"/>
  <c r="D760" i="12"/>
  <c r="D768" i="12"/>
  <c r="D776" i="12"/>
  <c r="D784" i="12"/>
  <c r="D792" i="12"/>
  <c r="D800" i="12"/>
  <c r="D808" i="12"/>
  <c r="D816" i="12"/>
  <c r="D824" i="12"/>
  <c r="D832" i="12"/>
  <c r="D839" i="12"/>
  <c r="D844" i="12"/>
  <c r="C850" i="12"/>
  <c r="D855" i="12"/>
  <c r="D860" i="12"/>
  <c r="C866" i="12"/>
  <c r="D871" i="12"/>
  <c r="D876" i="12"/>
  <c r="C882" i="12"/>
  <c r="D886" i="12"/>
  <c r="D890" i="12"/>
  <c r="C894" i="12"/>
  <c r="D897" i="12"/>
  <c r="F899" i="12"/>
  <c r="D902" i="12"/>
  <c r="D905" i="12"/>
  <c r="F907" i="12"/>
  <c r="D910" i="12"/>
  <c r="D913" i="12"/>
  <c r="F915" i="12"/>
  <c r="D918" i="12"/>
  <c r="E920" i="12"/>
  <c r="E922" i="12"/>
  <c r="E924" i="12"/>
  <c r="E926" i="12"/>
  <c r="E928" i="12"/>
  <c r="E930" i="12"/>
  <c r="E932" i="12"/>
  <c r="E934" i="12"/>
  <c r="E936" i="12"/>
  <c r="E938" i="12"/>
  <c r="E940" i="12"/>
  <c r="E942" i="12"/>
  <c r="E944" i="12"/>
  <c r="E946" i="12"/>
  <c r="E948" i="12"/>
  <c r="E950" i="12"/>
  <c r="E952" i="12"/>
  <c r="E954" i="12"/>
  <c r="E956" i="12"/>
  <c r="E958" i="12"/>
  <c r="E960" i="12"/>
  <c r="E962" i="12"/>
  <c r="E964" i="12"/>
  <c r="E966" i="12"/>
  <c r="E968" i="12"/>
  <c r="E970" i="12"/>
  <c r="E972" i="12"/>
  <c r="E974" i="12"/>
  <c r="E976" i="12"/>
  <c r="E978" i="12"/>
  <c r="E980" i="12"/>
  <c r="E982" i="12"/>
  <c r="E984" i="12"/>
  <c r="E986" i="12"/>
  <c r="E988" i="12"/>
  <c r="E990" i="12"/>
  <c r="E992" i="12"/>
  <c r="E994" i="12"/>
  <c r="E996" i="12"/>
  <c r="E998" i="12"/>
  <c r="E1000" i="12"/>
  <c r="E1002" i="12"/>
  <c r="E1004" i="12"/>
  <c r="E1006" i="12"/>
  <c r="E1008" i="12"/>
  <c r="E1010" i="12"/>
  <c r="E1012" i="12"/>
  <c r="E1014" i="12"/>
  <c r="E1016" i="12"/>
  <c r="E1018" i="12"/>
  <c r="E1020" i="12"/>
  <c r="E1022" i="12"/>
  <c r="E1024" i="12"/>
  <c r="D766" i="12"/>
  <c r="D786" i="12"/>
  <c r="C810" i="12"/>
  <c r="D830" i="12"/>
  <c r="C846" i="12"/>
  <c r="D861" i="12"/>
  <c r="D875" i="12"/>
  <c r="F887" i="12"/>
  <c r="E897" i="12"/>
  <c r="D904" i="12"/>
  <c r="D911" i="12"/>
  <c r="F918" i="12"/>
  <c r="C924" i="12"/>
  <c r="C929" i="12"/>
  <c r="F934" i="12"/>
  <c r="C940" i="12"/>
  <c r="C945" i="12"/>
  <c r="F950" i="12"/>
  <c r="C956" i="12"/>
  <c r="C961" i="12"/>
  <c r="F966" i="12"/>
  <c r="C972" i="12"/>
  <c r="C977" i="12"/>
  <c r="F981" i="12"/>
  <c r="F985" i="12"/>
  <c r="F989" i="12"/>
  <c r="F993" i="12"/>
  <c r="F996" i="12"/>
  <c r="C1000" i="12"/>
  <c r="C1003" i="12"/>
  <c r="D1006" i="12"/>
  <c r="F1009" i="12"/>
  <c r="F1012" i="12"/>
  <c r="F1015" i="12"/>
  <c r="D1018" i="12"/>
  <c r="C1021" i="12"/>
  <c r="F1023" i="12"/>
  <c r="D1026" i="12"/>
  <c r="D1028" i="12"/>
  <c r="D1030" i="12"/>
  <c r="D1032" i="12"/>
  <c r="D1034" i="12"/>
  <c r="D1036" i="12"/>
  <c r="D1038" i="12"/>
  <c r="D1040" i="12"/>
  <c r="D1042" i="12"/>
  <c r="D1044" i="12"/>
  <c r="D1046" i="12"/>
  <c r="D1048" i="12"/>
  <c r="D1050" i="12"/>
  <c r="D1052" i="12"/>
  <c r="D1054" i="12"/>
  <c r="D1056" i="12"/>
  <c r="D1058" i="12"/>
  <c r="D1060" i="12"/>
  <c r="D1062" i="12"/>
  <c r="D1064" i="12"/>
  <c r="D1066" i="12"/>
  <c r="D1068" i="12"/>
  <c r="D1070" i="12"/>
  <c r="D1072" i="12"/>
  <c r="D1074" i="12"/>
  <c r="D1076" i="12"/>
  <c r="C770" i="12"/>
  <c r="D790" i="12"/>
  <c r="D810" i="12"/>
  <c r="C834" i="12"/>
  <c r="D848" i="12"/>
  <c r="C862" i="12"/>
  <c r="D877" i="12"/>
  <c r="F889" i="12"/>
  <c r="F897" i="12"/>
  <c r="E905" i="12"/>
  <c r="D912" i="12"/>
  <c r="C919" i="12"/>
  <c r="F924" i="12"/>
  <c r="C930" i="12"/>
  <c r="C935" i="12"/>
  <c r="F940" i="12"/>
  <c r="C946" i="12"/>
  <c r="C951" i="12"/>
  <c r="F956" i="12"/>
  <c r="C962" i="12"/>
  <c r="C967" i="12"/>
  <c r="F972" i="12"/>
  <c r="C978" i="12"/>
  <c r="C982" i="12"/>
  <c r="C986" i="12"/>
  <c r="C990" i="12"/>
  <c r="C994" i="12"/>
  <c r="C997" i="12"/>
  <c r="D1000" i="12"/>
  <c r="F1003" i="12"/>
  <c r="F1006" i="12"/>
  <c r="C1010" i="12"/>
  <c r="C1013" i="12"/>
  <c r="C1016" i="12"/>
  <c r="F1018" i="12"/>
  <c r="E1021" i="12"/>
  <c r="C1024" i="12"/>
  <c r="E1026" i="12"/>
  <c r="E1028" i="12"/>
  <c r="E1030" i="12"/>
  <c r="E1032" i="12"/>
  <c r="E1034" i="12"/>
  <c r="E1036" i="12"/>
  <c r="E1038" i="12"/>
  <c r="E1040" i="12"/>
  <c r="E1042" i="12"/>
  <c r="E1044" i="12"/>
  <c r="E1046" i="12"/>
  <c r="E1048" i="12"/>
  <c r="E1050" i="12"/>
  <c r="E1052" i="12"/>
  <c r="E1054" i="12"/>
  <c r="E1056" i="12"/>
  <c r="E1058" i="12"/>
  <c r="E1060" i="12"/>
  <c r="E1062" i="12"/>
  <c r="E1064" i="12"/>
  <c r="E1066" i="12"/>
  <c r="E1068" i="12"/>
  <c r="E1070" i="12"/>
  <c r="E1072" i="12"/>
  <c r="E1074" i="12"/>
  <c r="E1076" i="12"/>
  <c r="D750" i="12"/>
  <c r="D770" i="12"/>
  <c r="C794" i="12"/>
  <c r="D814" i="12"/>
  <c r="D834" i="12"/>
  <c r="D850" i="12"/>
  <c r="D864" i="12"/>
  <c r="C878" i="12"/>
  <c r="D891" i="12"/>
  <c r="D899" i="12"/>
  <c r="F905" i="12"/>
  <c r="E913" i="12"/>
  <c r="C920" i="12"/>
  <c r="C925" i="12"/>
  <c r="F930" i="12"/>
  <c r="C936" i="12"/>
  <c r="C941" i="12"/>
  <c r="F946" i="12"/>
  <c r="C952" i="12"/>
  <c r="C957" i="12"/>
  <c r="F962" i="12"/>
  <c r="C968" i="12"/>
  <c r="C973" i="12"/>
  <c r="F978" i="12"/>
  <c r="F982" i="12"/>
  <c r="F986" i="12"/>
  <c r="F990" i="12"/>
  <c r="D994" i="12"/>
  <c r="F997" i="12"/>
  <c r="F1000" i="12"/>
  <c r="C1004" i="12"/>
  <c r="C1007" i="12"/>
  <c r="D1010" i="12"/>
  <c r="F1013" i="12"/>
  <c r="D1016" i="12"/>
  <c r="C1019" i="12"/>
  <c r="F1021" i="12"/>
  <c r="D1024" i="12"/>
  <c r="F1026" i="12"/>
  <c r="F1028" i="12"/>
  <c r="F1030" i="12"/>
  <c r="F1032" i="12"/>
  <c r="F1034" i="12"/>
  <c r="F1036" i="12"/>
  <c r="F1038" i="12"/>
  <c r="F1040" i="12"/>
  <c r="F1042" i="12"/>
  <c r="F1044" i="12"/>
  <c r="F1046" i="12"/>
  <c r="F1048" i="12"/>
  <c r="F1050" i="12"/>
  <c r="F1052" i="12"/>
  <c r="F1054" i="12"/>
  <c r="F1056" i="12"/>
  <c r="F1058" i="12"/>
  <c r="F1060" i="12"/>
  <c r="F1062" i="12"/>
  <c r="F1064" i="12"/>
  <c r="F1066" i="12"/>
  <c r="F1068" i="12"/>
  <c r="F1070" i="12"/>
  <c r="F1072" i="12"/>
  <c r="F1074" i="12"/>
  <c r="F1076" i="12"/>
  <c r="F1078" i="12"/>
  <c r="F1080" i="12"/>
  <c r="F1082" i="12"/>
  <c r="F1084" i="12"/>
  <c r="F1086" i="12"/>
  <c r="F1088" i="12"/>
  <c r="F1090" i="12"/>
  <c r="F1092" i="12"/>
  <c r="F1094" i="12"/>
  <c r="F1096" i="12"/>
  <c r="F1098" i="12"/>
  <c r="F1100" i="12"/>
  <c r="F1102" i="12"/>
  <c r="F1104" i="12"/>
  <c r="F1106" i="12"/>
  <c r="F1108" i="12"/>
  <c r="F1110" i="12"/>
  <c r="F1112" i="12"/>
  <c r="F1114" i="12"/>
  <c r="F1116" i="12"/>
  <c r="F1118" i="12"/>
  <c r="F1120" i="12"/>
  <c r="F1122" i="12"/>
  <c r="C754" i="12"/>
  <c r="D774" i="12"/>
  <c r="D794" i="12"/>
  <c r="C818" i="12"/>
  <c r="C838" i="12"/>
  <c r="D851" i="12"/>
  <c r="D866" i="12"/>
  <c r="D880" i="12"/>
  <c r="F891" i="12"/>
  <c r="C900" i="12"/>
  <c r="D907" i="12"/>
  <c r="F913" i="12"/>
  <c r="F920" i="12"/>
  <c r="C926" i="12"/>
  <c r="C931" i="12"/>
  <c r="F936" i="12"/>
  <c r="C942" i="12"/>
  <c r="C947" i="12"/>
  <c r="F952" i="12"/>
  <c r="C958" i="12"/>
  <c r="C963" i="12"/>
  <c r="F968" i="12"/>
  <c r="C974" i="12"/>
  <c r="C979" i="12"/>
  <c r="C983" i="12"/>
  <c r="C987" i="12"/>
  <c r="C991" i="12"/>
  <c r="F994" i="12"/>
  <c r="C998" i="12"/>
  <c r="C1001" i="12"/>
  <c r="D1004" i="12"/>
  <c r="F1007" i="12"/>
  <c r="F1010" i="12"/>
  <c r="C1014" i="12"/>
  <c r="F1016" i="12"/>
  <c r="E1019" i="12"/>
  <c r="C1022" i="12"/>
  <c r="F1024" i="12"/>
  <c r="C1027" i="12"/>
  <c r="C1029" i="12"/>
  <c r="C1031" i="12"/>
  <c r="C1033" i="12"/>
  <c r="C1035" i="12"/>
  <c r="C1037" i="12"/>
  <c r="C1039" i="12"/>
  <c r="C1041" i="12"/>
  <c r="C1043" i="12"/>
  <c r="C1045" i="12"/>
  <c r="C1047" i="12"/>
  <c r="C1049" i="12"/>
  <c r="C1051" i="12"/>
  <c r="C1053" i="12"/>
  <c r="C1055" i="12"/>
  <c r="C1057" i="12"/>
  <c r="C1059" i="12"/>
  <c r="C1061" i="12"/>
  <c r="C1063" i="12"/>
  <c r="C1065" i="12"/>
  <c r="C1067" i="12"/>
  <c r="C1069" i="12"/>
  <c r="C1071" i="12"/>
  <c r="C1073" i="12"/>
  <c r="C1075" i="12"/>
  <c r="C1077" i="12"/>
  <c r="C1079" i="12"/>
  <c r="C1081" i="12"/>
  <c r="C1083" i="12"/>
  <c r="C1085" i="12"/>
  <c r="C1087" i="12"/>
  <c r="C1089" i="12"/>
  <c r="C1091" i="12"/>
  <c r="C1093" i="12"/>
  <c r="C1095" i="12"/>
  <c r="C1097" i="12"/>
  <c r="C1099" i="12"/>
  <c r="C1101" i="12"/>
  <c r="D754" i="12"/>
  <c r="C778" i="12"/>
  <c r="D798" i="12"/>
  <c r="D818" i="12"/>
  <c r="C840" i="12"/>
  <c r="C854" i="12"/>
  <c r="D867" i="12"/>
  <c r="D882" i="12"/>
  <c r="D893" i="12"/>
  <c r="D900" i="12"/>
  <c r="C908" i="12"/>
  <c r="D915" i="12"/>
  <c r="C921" i="12"/>
  <c r="F926" i="12"/>
  <c r="C932" i="12"/>
  <c r="C937" i="12"/>
  <c r="F942" i="12"/>
  <c r="C948" i="12"/>
  <c r="C953" i="12"/>
  <c r="F958" i="12"/>
  <c r="C964" i="12"/>
  <c r="C969" i="12"/>
  <c r="F974" i="12"/>
  <c r="F979" i="12"/>
  <c r="F983" i="12"/>
  <c r="F987" i="12"/>
  <c r="F991" i="12"/>
  <c r="C995" i="12"/>
  <c r="D998" i="12"/>
  <c r="F1001" i="12"/>
  <c r="F1004" i="12"/>
  <c r="C1008" i="12"/>
  <c r="C1011" i="12"/>
  <c r="D1014" i="12"/>
  <c r="C1017" i="12"/>
  <c r="F1019" i="12"/>
  <c r="D1022" i="12"/>
  <c r="C1025" i="12"/>
  <c r="D1027" i="12"/>
  <c r="D1029" i="12"/>
  <c r="D1031" i="12"/>
  <c r="D1033" i="12"/>
  <c r="D1035" i="12"/>
  <c r="D1037" i="12"/>
  <c r="D1039" i="12"/>
  <c r="D1041" i="12"/>
  <c r="D1043" i="12"/>
  <c r="D1045" i="12"/>
  <c r="D1047" i="12"/>
  <c r="D1049" i="12"/>
  <c r="D1051" i="12"/>
  <c r="D1053" i="12"/>
  <c r="D1055" i="12"/>
  <c r="D1057" i="12"/>
  <c r="D1059" i="12"/>
  <c r="D1061" i="12"/>
  <c r="D1063" i="12"/>
  <c r="D1065" i="12"/>
  <c r="D1067" i="12"/>
  <c r="D1069" i="12"/>
  <c r="D1071" i="12"/>
  <c r="D1073" i="12"/>
  <c r="D1075" i="12"/>
  <c r="D1077" i="12"/>
  <c r="D1079" i="12"/>
  <c r="D1081" i="12"/>
  <c r="D1083" i="12"/>
  <c r="D1085" i="12"/>
  <c r="D1087" i="12"/>
  <c r="D1089" i="12"/>
  <c r="D1091" i="12"/>
  <c r="D1093" i="12"/>
  <c r="D1095" i="12"/>
  <c r="D1097" i="12"/>
  <c r="D1099" i="12"/>
  <c r="C762" i="12"/>
  <c r="D782" i="12"/>
  <c r="D802" i="12"/>
  <c r="C826" i="12"/>
  <c r="D843" i="12"/>
  <c r="D856" i="12"/>
  <c r="C872" i="12"/>
  <c r="F885" i="12"/>
  <c r="F894" i="12"/>
  <c r="F902" i="12"/>
  <c r="F909" i="12"/>
  <c r="D916" i="12"/>
  <c r="F922" i="12"/>
  <c r="C928" i="12"/>
  <c r="C933" i="12"/>
  <c r="F938" i="12"/>
  <c r="C944" i="12"/>
  <c r="C949" i="12"/>
  <c r="F954" i="12"/>
  <c r="C960" i="12"/>
  <c r="C965" i="12"/>
  <c r="F970" i="12"/>
  <c r="C976" i="12"/>
  <c r="F980" i="12"/>
  <c r="F984" i="12"/>
  <c r="F988" i="12"/>
  <c r="F992" i="12"/>
  <c r="C996" i="12"/>
  <c r="C999" i="12"/>
  <c r="D1002" i="12"/>
  <c r="F1005" i="12"/>
  <c r="F1008" i="12"/>
  <c r="C1012" i="12"/>
  <c r="C1015" i="12"/>
  <c r="F1017" i="12"/>
  <c r="D1020" i="12"/>
  <c r="C1023" i="12"/>
  <c r="F1025" i="12"/>
  <c r="F1027" i="12"/>
  <c r="F1029" i="12"/>
  <c r="F1031" i="12"/>
  <c r="F1033" i="12"/>
  <c r="F1035" i="12"/>
  <c r="F1037" i="12"/>
  <c r="F1039" i="12"/>
  <c r="F1041" i="12"/>
  <c r="F1043" i="12"/>
  <c r="F1045" i="12"/>
  <c r="F1047" i="12"/>
  <c r="F1049" i="12"/>
  <c r="F1051" i="12"/>
  <c r="F1053" i="12"/>
  <c r="F1055" i="12"/>
  <c r="F1057" i="12"/>
  <c r="F1059" i="12"/>
  <c r="F1061" i="12"/>
  <c r="F1063" i="12"/>
  <c r="F1065" i="12"/>
  <c r="F1067" i="12"/>
  <c r="F1069" i="12"/>
  <c r="F1071" i="12"/>
  <c r="F1073" i="12"/>
  <c r="F1075" i="12"/>
  <c r="F1077" i="12"/>
  <c r="F1079" i="12"/>
  <c r="F1081" i="12"/>
  <c r="F1083" i="12"/>
  <c r="F1085" i="12"/>
  <c r="F1087" i="12"/>
  <c r="F1089" i="12"/>
  <c r="F1091" i="12"/>
  <c r="F1093" i="12"/>
  <c r="F1095" i="12"/>
  <c r="F1097" i="12"/>
  <c r="F1099" i="12"/>
  <c r="F1101" i="12"/>
  <c r="F1103" i="12"/>
  <c r="F1105" i="12"/>
  <c r="F1107" i="12"/>
  <c r="F1109" i="12"/>
  <c r="F1111" i="12"/>
  <c r="F1113" i="12"/>
  <c r="F1115" i="12"/>
  <c r="F1117" i="12"/>
  <c r="F1119" i="12"/>
  <c r="D762" i="12"/>
  <c r="C786" i="12"/>
  <c r="D806" i="12"/>
  <c r="D826" i="12"/>
  <c r="D845" i="12"/>
  <c r="D859" i="12"/>
  <c r="D872" i="12"/>
  <c r="D887" i="12"/>
  <c r="D896" i="12"/>
  <c r="D903" i="12"/>
  <c r="F910" i="12"/>
  <c r="F917" i="12"/>
  <c r="C923" i="12"/>
  <c r="F928" i="12"/>
  <c r="C934" i="12"/>
  <c r="C939" i="12"/>
  <c r="F944" i="12"/>
  <c r="C950" i="12"/>
  <c r="C955" i="12"/>
  <c r="F960" i="12"/>
  <c r="C966" i="12"/>
  <c r="C971" i="12"/>
  <c r="F976" i="12"/>
  <c r="C981" i="12"/>
  <c r="C985" i="12"/>
  <c r="C989" i="12"/>
  <c r="C993" i="12"/>
  <c r="D996" i="12"/>
  <c r="F999" i="12"/>
  <c r="F1002" i="12"/>
  <c r="C1006" i="12"/>
  <c r="C1009" i="12"/>
  <c r="D1012" i="12"/>
  <c r="E1015" i="12"/>
  <c r="C1018" i="12"/>
  <c r="F1020" i="12"/>
  <c r="E1023" i="12"/>
  <c r="C1026" i="12"/>
  <c r="C1028" i="12"/>
  <c r="C1030" i="12"/>
  <c r="C1032" i="12"/>
  <c r="C1034" i="12"/>
  <c r="C1036" i="12"/>
  <c r="C1038" i="12"/>
  <c r="C1040" i="12"/>
  <c r="C1042" i="12"/>
  <c r="C1044" i="12"/>
  <c r="C1046" i="12"/>
  <c r="C1048" i="12"/>
  <c r="C1050" i="12"/>
  <c r="C1052" i="12"/>
  <c r="C1054" i="12"/>
  <c r="C870" i="12"/>
  <c r="F932" i="12"/>
  <c r="C975" i="12"/>
  <c r="C1005" i="12"/>
  <c r="E1027" i="12"/>
  <c r="E1043" i="12"/>
  <c r="E1057" i="12"/>
  <c r="E1065" i="12"/>
  <c r="E1073" i="12"/>
  <c r="E1079" i="12"/>
  <c r="E1083" i="12"/>
  <c r="E1087" i="12"/>
  <c r="E1091" i="12"/>
  <c r="E1095" i="12"/>
  <c r="E1099" i="12"/>
  <c r="E1102" i="12"/>
  <c r="D1105" i="12"/>
  <c r="C1108" i="12"/>
  <c r="E1110" i="12"/>
  <c r="D1113" i="12"/>
  <c r="C1116" i="12"/>
  <c r="E1118" i="12"/>
  <c r="D1121" i="12"/>
  <c r="E1123" i="12"/>
  <c r="E1125" i="12"/>
  <c r="E1127" i="12"/>
  <c r="E1129" i="12"/>
  <c r="E1131" i="12"/>
  <c r="E1133" i="12"/>
  <c r="E1135" i="12"/>
  <c r="E1137" i="12"/>
  <c r="E1139" i="12"/>
  <c r="E1141" i="12"/>
  <c r="E1143" i="12"/>
  <c r="E1145" i="12"/>
  <c r="E1147" i="12"/>
  <c r="E1149" i="12"/>
  <c r="E1151" i="12"/>
  <c r="E1153" i="12"/>
  <c r="E1155" i="12"/>
  <c r="E1157" i="12"/>
  <c r="E1159" i="12"/>
  <c r="E1161" i="12"/>
  <c r="E1163" i="12"/>
  <c r="E1165" i="12"/>
  <c r="E1167" i="12"/>
  <c r="E1169" i="12"/>
  <c r="E1171" i="12"/>
  <c r="E1173" i="12"/>
  <c r="E1175" i="12"/>
  <c r="E1177" i="12"/>
  <c r="E1179" i="12"/>
  <c r="E1181" i="12"/>
  <c r="E1183" i="12"/>
  <c r="E1185" i="12"/>
  <c r="E1187" i="12"/>
  <c r="E1189" i="12"/>
  <c r="D883" i="12"/>
  <c r="C938" i="12"/>
  <c r="C980" i="12"/>
  <c r="D1008" i="12"/>
  <c r="E1029" i="12"/>
  <c r="E1045" i="12"/>
  <c r="C1058" i="12"/>
  <c r="C1066" i="12"/>
  <c r="C1074" i="12"/>
  <c r="C1080" i="12"/>
  <c r="C1084" i="12"/>
  <c r="C1088" i="12"/>
  <c r="C1092" i="12"/>
  <c r="C1096" i="12"/>
  <c r="C1100" i="12"/>
  <c r="C1103" i="12"/>
  <c r="E1105" i="12"/>
  <c r="D1108" i="12"/>
  <c r="C1111" i="12"/>
  <c r="E1113" i="12"/>
  <c r="D1116" i="12"/>
  <c r="C1119" i="12"/>
  <c r="E1121" i="12"/>
  <c r="F1123" i="12"/>
  <c r="F1125" i="12"/>
  <c r="F1127" i="12"/>
  <c r="F1129" i="12"/>
  <c r="F1131" i="12"/>
  <c r="F1133" i="12"/>
  <c r="F1135" i="12"/>
  <c r="F1137" i="12"/>
  <c r="F1139" i="12"/>
  <c r="F1141" i="12"/>
  <c r="F1143" i="12"/>
  <c r="F1145" i="12"/>
  <c r="F1147" i="12"/>
  <c r="F1149" i="12"/>
  <c r="F1151" i="12"/>
  <c r="F1153" i="12"/>
  <c r="F1155" i="12"/>
  <c r="F1157" i="12"/>
  <c r="F1159" i="12"/>
  <c r="F1161" i="12"/>
  <c r="F1163" i="12"/>
  <c r="F1165" i="12"/>
  <c r="F1167" i="12"/>
  <c r="F1169" i="12"/>
  <c r="F1171" i="12"/>
  <c r="F1173" i="12"/>
  <c r="F1175" i="12"/>
  <c r="F1177" i="12"/>
  <c r="F1179" i="12"/>
  <c r="F1181" i="12"/>
  <c r="F1183" i="12"/>
  <c r="F1185" i="12"/>
  <c r="F1187" i="12"/>
  <c r="F1189" i="12"/>
  <c r="F1191" i="12"/>
  <c r="F1193" i="12"/>
  <c r="F1195" i="12"/>
  <c r="F1197" i="12"/>
  <c r="F1199" i="12"/>
  <c r="F1201" i="12"/>
  <c r="F1203" i="12"/>
  <c r="F1205" i="12"/>
  <c r="F1207" i="12"/>
  <c r="F1209" i="12"/>
  <c r="F1211" i="12"/>
  <c r="F1213" i="12"/>
  <c r="F1215" i="12"/>
  <c r="F1217" i="12"/>
  <c r="F1219" i="12"/>
  <c r="F1221" i="12"/>
  <c r="F1223" i="12"/>
  <c r="F1225" i="12"/>
  <c r="F1227" i="12"/>
  <c r="F1229" i="12"/>
  <c r="F1231" i="12"/>
  <c r="F1233" i="12"/>
  <c r="F1235" i="12"/>
  <c r="F1237" i="12"/>
  <c r="F1239" i="12"/>
  <c r="F1241" i="12"/>
  <c r="F1243" i="12"/>
  <c r="F1245" i="12"/>
  <c r="D758" i="12"/>
  <c r="D894" i="12"/>
  <c r="C943" i="12"/>
  <c r="C984" i="12"/>
  <c r="F1011" i="12"/>
  <c r="E1031" i="12"/>
  <c r="E1047" i="12"/>
  <c r="E1059" i="12"/>
  <c r="E1067" i="12"/>
  <c r="E1075" i="12"/>
  <c r="D1080" i="12"/>
  <c r="D1084" i="12"/>
  <c r="D1088" i="12"/>
  <c r="D1092" i="12"/>
  <c r="D1096" i="12"/>
  <c r="D1100" i="12"/>
  <c r="D1103" i="12"/>
  <c r="C1106" i="12"/>
  <c r="E1108" i="12"/>
  <c r="D1111" i="12"/>
  <c r="C1114" i="12"/>
  <c r="E1116" i="12"/>
  <c r="D1119" i="12"/>
  <c r="F1121" i="12"/>
  <c r="C1124" i="12"/>
  <c r="C1126" i="12"/>
  <c r="C1128" i="12"/>
  <c r="C1130" i="12"/>
  <c r="C1132" i="12"/>
  <c r="C1134" i="12"/>
  <c r="C1136" i="12"/>
  <c r="C1138" i="12"/>
  <c r="C1140" i="12"/>
  <c r="C1142" i="12"/>
  <c r="C1144" i="12"/>
  <c r="C1146" i="12"/>
  <c r="C1148" i="12"/>
  <c r="C1150" i="12"/>
  <c r="C1152" i="12"/>
  <c r="C1154" i="12"/>
  <c r="C1156" i="12"/>
  <c r="C1158" i="12"/>
  <c r="C1160" i="12"/>
  <c r="C1162" i="12"/>
  <c r="C1164" i="12"/>
  <c r="C1166" i="12"/>
  <c r="C1168" i="12"/>
  <c r="C1170" i="12"/>
  <c r="C1172" i="12"/>
  <c r="C1174" i="12"/>
  <c r="C1176" i="12"/>
  <c r="C1178" i="12"/>
  <c r="C1180" i="12"/>
  <c r="C1182" i="12"/>
  <c r="C1184" i="12"/>
  <c r="C1186" i="12"/>
  <c r="C1188" i="12"/>
  <c r="C1190" i="12"/>
  <c r="C1192" i="12"/>
  <c r="D778" i="12"/>
  <c r="F901" i="12"/>
  <c r="F948" i="12"/>
  <c r="C988" i="12"/>
  <c r="F1014" i="12"/>
  <c r="E1033" i="12"/>
  <c r="E1049" i="12"/>
  <c r="C1060" i="12"/>
  <c r="C1068" i="12"/>
  <c r="C1076" i="12"/>
  <c r="E1080" i="12"/>
  <c r="E1084" i="12"/>
  <c r="E1088" i="12"/>
  <c r="E1092" i="12"/>
  <c r="E1096" i="12"/>
  <c r="E1100" i="12"/>
  <c r="E1103" i="12"/>
  <c r="D1106" i="12"/>
  <c r="C1109" i="12"/>
  <c r="E1111" i="12"/>
  <c r="D1114" i="12"/>
  <c r="C1117" i="12"/>
  <c r="E1119" i="12"/>
  <c r="C1122" i="12"/>
  <c r="D1124" i="12"/>
  <c r="D1126" i="12"/>
  <c r="D1128" i="12"/>
  <c r="D1130" i="12"/>
  <c r="D1132" i="12"/>
  <c r="D1134" i="12"/>
  <c r="D1136" i="12"/>
  <c r="D1138" i="12"/>
  <c r="D1140" i="12"/>
  <c r="D1142" i="12"/>
  <c r="D1144" i="12"/>
  <c r="D1146" i="12"/>
  <c r="D1148" i="12"/>
  <c r="D1150" i="12"/>
  <c r="D1152" i="12"/>
  <c r="D1154" i="12"/>
  <c r="D1156" i="12"/>
  <c r="D1158" i="12"/>
  <c r="D1160" i="12"/>
  <c r="D1162" i="12"/>
  <c r="D1164" i="12"/>
  <c r="D1166" i="12"/>
  <c r="D1168" i="12"/>
  <c r="D1170" i="12"/>
  <c r="D1172" i="12"/>
  <c r="D1174" i="12"/>
  <c r="D1176" i="12"/>
  <c r="D1178" i="12"/>
  <c r="D1180" i="12"/>
  <c r="D1182" i="12"/>
  <c r="D1184" i="12"/>
  <c r="D1186" i="12"/>
  <c r="D1188" i="12"/>
  <c r="D1190" i="12"/>
  <c r="D1192" i="12"/>
  <c r="C802" i="12"/>
  <c r="D908" i="12"/>
  <c r="C954" i="12"/>
  <c r="C992" i="12"/>
  <c r="E1017" i="12"/>
  <c r="E1035" i="12"/>
  <c r="E1051" i="12"/>
  <c r="E1061" i="12"/>
  <c r="E1069" i="12"/>
  <c r="E1077" i="12"/>
  <c r="E1081" i="12"/>
  <c r="E1085" i="12"/>
  <c r="E1089" i="12"/>
  <c r="E1093" i="12"/>
  <c r="E1097" i="12"/>
  <c r="D1101" i="12"/>
  <c r="C1104" i="12"/>
  <c r="E1106" i="12"/>
  <c r="D1109" i="12"/>
  <c r="C1112" i="12"/>
  <c r="E1114" i="12"/>
  <c r="D1117" i="12"/>
  <c r="C1120" i="12"/>
  <c r="D1122" i="12"/>
  <c r="E1124" i="12"/>
  <c r="E1126" i="12"/>
  <c r="E1128" i="12"/>
  <c r="E1130" i="12"/>
  <c r="E1132" i="12"/>
  <c r="E1134" i="12"/>
  <c r="E1136" i="12"/>
  <c r="E1138" i="12"/>
  <c r="E1140" i="12"/>
  <c r="E1142" i="12"/>
  <c r="E1144" i="12"/>
  <c r="E1146" i="12"/>
  <c r="E1148" i="12"/>
  <c r="E1150" i="12"/>
  <c r="E1152" i="12"/>
  <c r="E1154" i="12"/>
  <c r="E1156" i="12"/>
  <c r="E1158" i="12"/>
  <c r="E1160" i="12"/>
  <c r="E1162" i="12"/>
  <c r="E1164" i="12"/>
  <c r="E1166" i="12"/>
  <c r="E1168" i="12"/>
  <c r="E1170" i="12"/>
  <c r="E1172" i="12"/>
  <c r="D840" i="12"/>
  <c r="C922" i="12"/>
  <c r="F964" i="12"/>
  <c r="F998" i="12"/>
  <c r="F1022" i="12"/>
  <c r="E1039" i="12"/>
  <c r="E1055" i="12"/>
  <c r="E1063" i="12"/>
  <c r="E1071" i="12"/>
  <c r="D1078" i="12"/>
  <c r="D1082" i="12"/>
  <c r="D1086" i="12"/>
  <c r="D1090" i="12"/>
  <c r="D1094" i="12"/>
  <c r="D1098" i="12"/>
  <c r="C1102" i="12"/>
  <c r="E1104" i="12"/>
  <c r="D1107" i="12"/>
  <c r="C1110" i="12"/>
  <c r="E1112" i="12"/>
  <c r="D1115" i="12"/>
  <c r="C1118" i="12"/>
  <c r="E1120" i="12"/>
  <c r="C1123" i="12"/>
  <c r="C1125" i="12"/>
  <c r="C1127" i="12"/>
  <c r="C1129" i="12"/>
  <c r="C1131" i="12"/>
  <c r="C1133" i="12"/>
  <c r="C1135" i="12"/>
  <c r="C856" i="12"/>
  <c r="C927" i="12"/>
  <c r="C970" i="12"/>
  <c r="C1002" i="12"/>
  <c r="E1025" i="12"/>
  <c r="E1041" i="12"/>
  <c r="C1056" i="12"/>
  <c r="C1064" i="12"/>
  <c r="C1072" i="12"/>
  <c r="E1078" i="12"/>
  <c r="E1082" i="12"/>
  <c r="E1086" i="12"/>
  <c r="E1090" i="12"/>
  <c r="E1094" i="12"/>
  <c r="E1098" i="12"/>
  <c r="D1102" i="12"/>
  <c r="C1105" i="12"/>
  <c r="E1107" i="12"/>
  <c r="D1110" i="12"/>
  <c r="C1113" i="12"/>
  <c r="E1115" i="12"/>
  <c r="D1118" i="12"/>
  <c r="C1121" i="12"/>
  <c r="D1123" i="12"/>
  <c r="D1125" i="12"/>
  <c r="D1127" i="12"/>
  <c r="D1129" i="12"/>
  <c r="D1131" i="12"/>
  <c r="D1133" i="12"/>
  <c r="D1135" i="12"/>
  <c r="D1137" i="12"/>
  <c r="D1139" i="12"/>
  <c r="D1141" i="12"/>
  <c r="D1143" i="12"/>
  <c r="D1145" i="12"/>
  <c r="D1147" i="12"/>
  <c r="D1149" i="12"/>
  <c r="D1151" i="12"/>
  <c r="D1153" i="12"/>
  <c r="D1155" i="12"/>
  <c r="D1157" i="12"/>
  <c r="D1159" i="12"/>
  <c r="D1161" i="12"/>
  <c r="D1163" i="12"/>
  <c r="D1165" i="12"/>
  <c r="D1167" i="12"/>
  <c r="D1169" i="12"/>
  <c r="D1171" i="12"/>
  <c r="D1173" i="12"/>
  <c r="D1175" i="12"/>
  <c r="D1177" i="12"/>
  <c r="D1179" i="12"/>
  <c r="D1181" i="12"/>
  <c r="D1183" i="12"/>
  <c r="D1185" i="12"/>
  <c r="D1187" i="12"/>
  <c r="D1189" i="12"/>
  <c r="D1191" i="12"/>
  <c r="D1193" i="12"/>
  <c r="D1195" i="12"/>
  <c r="D1197" i="12"/>
  <c r="D1199" i="12"/>
  <c r="D1201" i="12"/>
  <c r="D1203" i="12"/>
  <c r="D1205" i="12"/>
  <c r="D1207" i="12"/>
  <c r="D1209" i="12"/>
  <c r="D1211" i="12"/>
  <c r="D1213" i="12"/>
  <c r="D1215" i="12"/>
  <c r="D1217" i="12"/>
  <c r="D1219" i="12"/>
  <c r="D1221" i="12"/>
  <c r="D1223" i="12"/>
  <c r="D1225" i="12"/>
  <c r="D1227" i="12"/>
  <c r="D1229" i="12"/>
  <c r="D1231" i="12"/>
  <c r="D1233" i="12"/>
  <c r="D1235" i="12"/>
  <c r="D1237" i="12"/>
  <c r="D1239" i="12"/>
  <c r="D1241" i="12"/>
  <c r="D1243" i="12"/>
  <c r="D1245" i="12"/>
  <c r="E1053" i="12"/>
  <c r="C1098" i="12"/>
  <c r="D1120" i="12"/>
  <c r="F1136" i="12"/>
  <c r="F1144" i="12"/>
  <c r="F1152" i="12"/>
  <c r="F1160" i="12"/>
  <c r="F1168" i="12"/>
  <c r="C1175" i="12"/>
  <c r="F1180" i="12"/>
  <c r="E1186" i="12"/>
  <c r="C1191" i="12"/>
  <c r="E1194" i="12"/>
  <c r="C1197" i="12"/>
  <c r="C1200" i="12"/>
  <c r="E1202" i="12"/>
  <c r="C1205" i="12"/>
  <c r="C1208" i="12"/>
  <c r="E1210" i="12"/>
  <c r="C1213" i="12"/>
  <c r="C1216" i="12"/>
  <c r="E1218" i="12"/>
  <c r="C1062" i="12"/>
  <c r="E1101" i="12"/>
  <c r="E1122" i="12"/>
  <c r="C1137" i="12"/>
  <c r="C1145" i="12"/>
  <c r="C1153" i="12"/>
  <c r="C1161" i="12"/>
  <c r="C1169" i="12"/>
  <c r="E1176" i="12"/>
  <c r="C1181" i="12"/>
  <c r="F1186" i="12"/>
  <c r="E1191" i="12"/>
  <c r="F1194" i="12"/>
  <c r="E1197" i="12"/>
  <c r="D1200" i="12"/>
  <c r="F1202" i="12"/>
  <c r="E1205" i="12"/>
  <c r="D1208" i="12"/>
  <c r="F1210" i="12"/>
  <c r="E1213" i="12"/>
  <c r="D1216" i="12"/>
  <c r="F1218" i="12"/>
  <c r="E1221" i="12"/>
  <c r="D1224" i="12"/>
  <c r="F1226" i="12"/>
  <c r="E1229" i="12"/>
  <c r="D1232" i="12"/>
  <c r="F1234" i="12"/>
  <c r="E1237" i="12"/>
  <c r="D822" i="12"/>
  <c r="C1070" i="12"/>
  <c r="D1104" i="12"/>
  <c r="F1124" i="12"/>
  <c r="F1138" i="12"/>
  <c r="F1146" i="12"/>
  <c r="F1154" i="12"/>
  <c r="F1162" i="12"/>
  <c r="F1170" i="12"/>
  <c r="F1176" i="12"/>
  <c r="E1182" i="12"/>
  <c r="C1187" i="12"/>
  <c r="E1192" i="12"/>
  <c r="C1195" i="12"/>
  <c r="C1198" i="12"/>
  <c r="E1200" i="12"/>
  <c r="C1203" i="12"/>
  <c r="C1206" i="12"/>
  <c r="E1208" i="12"/>
  <c r="C1211" i="12"/>
  <c r="C1214" i="12"/>
  <c r="E1216" i="12"/>
  <c r="C1219" i="12"/>
  <c r="C1222" i="12"/>
  <c r="E1224" i="12"/>
  <c r="C1227" i="12"/>
  <c r="C1230" i="12"/>
  <c r="E1232" i="12"/>
  <c r="C1235" i="12"/>
  <c r="C1238" i="12"/>
  <c r="E1240" i="12"/>
  <c r="C1243" i="12"/>
  <c r="C1246" i="12"/>
  <c r="C1248" i="12"/>
  <c r="C1250" i="12"/>
  <c r="C1252" i="12"/>
  <c r="C1254" i="12"/>
  <c r="C1256" i="12"/>
  <c r="C1258" i="12"/>
  <c r="C1260" i="12"/>
  <c r="C1262" i="12"/>
  <c r="C1264" i="12"/>
  <c r="C1266" i="12"/>
  <c r="C1268" i="12"/>
  <c r="C1270" i="12"/>
  <c r="H753" i="12"/>
  <c r="H761" i="12"/>
  <c r="H769" i="12"/>
  <c r="H777" i="12"/>
  <c r="H785" i="12"/>
  <c r="H793" i="12"/>
  <c r="H801" i="12"/>
  <c r="H809" i="12"/>
  <c r="H817" i="12"/>
  <c r="H825" i="12"/>
  <c r="H833" i="12"/>
  <c r="H841" i="12"/>
  <c r="H849" i="12"/>
  <c r="H857" i="12"/>
  <c r="H865" i="12"/>
  <c r="H873" i="12"/>
  <c r="H881" i="12"/>
  <c r="H889" i="12"/>
  <c r="H897" i="12"/>
  <c r="H905" i="12"/>
  <c r="H913" i="12"/>
  <c r="C916" i="12"/>
  <c r="C1078" i="12"/>
  <c r="C1107" i="12"/>
  <c r="F1126" i="12"/>
  <c r="C1139" i="12"/>
  <c r="C1147" i="12"/>
  <c r="C1155" i="12"/>
  <c r="C1163" i="12"/>
  <c r="C1171" i="12"/>
  <c r="C1177" i="12"/>
  <c r="F1182" i="12"/>
  <c r="E1188" i="12"/>
  <c r="F1192" i="12"/>
  <c r="E1195" i="12"/>
  <c r="D1198" i="12"/>
  <c r="F1200" i="12"/>
  <c r="E1203" i="12"/>
  <c r="D1206" i="12"/>
  <c r="F1208" i="12"/>
  <c r="E1211" i="12"/>
  <c r="D1214" i="12"/>
  <c r="F1216" i="12"/>
  <c r="E1219" i="12"/>
  <c r="D1222" i="12"/>
  <c r="F1224" i="12"/>
  <c r="E1227" i="12"/>
  <c r="D1230" i="12"/>
  <c r="F1232" i="12"/>
  <c r="E1235" i="12"/>
  <c r="D1238" i="12"/>
  <c r="F1240" i="12"/>
  <c r="E1243" i="12"/>
  <c r="D1246" i="12"/>
  <c r="D1248" i="12"/>
  <c r="D1250" i="12"/>
  <c r="D1252" i="12"/>
  <c r="D1254" i="12"/>
  <c r="D1256" i="12"/>
  <c r="D1258" i="12"/>
  <c r="D1260" i="12"/>
  <c r="D1262" i="12"/>
  <c r="D1264" i="12"/>
  <c r="D1266" i="12"/>
  <c r="D1268" i="12"/>
  <c r="D1270" i="12"/>
  <c r="H754" i="12"/>
  <c r="H762" i="12"/>
  <c r="H770" i="12"/>
  <c r="H778" i="12"/>
  <c r="H786" i="12"/>
  <c r="H794" i="12"/>
  <c r="H802" i="12"/>
  <c r="H810" i="12"/>
  <c r="H818" i="12"/>
  <c r="H826" i="12"/>
  <c r="H834" i="12"/>
  <c r="H842" i="12"/>
  <c r="H850" i="12"/>
  <c r="H858" i="12"/>
  <c r="H866" i="12"/>
  <c r="H874" i="12"/>
  <c r="H882" i="12"/>
  <c r="H890" i="12"/>
  <c r="H898" i="12"/>
  <c r="H906" i="12"/>
  <c r="H914" i="12"/>
  <c r="H922" i="12"/>
  <c r="H930" i="12"/>
  <c r="H938" i="12"/>
  <c r="H946" i="12"/>
  <c r="H954" i="12"/>
  <c r="H962" i="12"/>
  <c r="H970" i="12"/>
  <c r="H978" i="12"/>
  <c r="H986" i="12"/>
  <c r="H994" i="12"/>
  <c r="H1002" i="12"/>
  <c r="H1010" i="12"/>
  <c r="H1018" i="12"/>
  <c r="H1026" i="12"/>
  <c r="H1034" i="12"/>
  <c r="H1042" i="12"/>
  <c r="H1050" i="12"/>
  <c r="H1058" i="12"/>
  <c r="H1066" i="12"/>
  <c r="C959" i="12"/>
  <c r="C1082" i="12"/>
  <c r="E1109" i="12"/>
  <c r="F1128" i="12"/>
  <c r="F1140" i="12"/>
  <c r="F1148" i="12"/>
  <c r="F1156" i="12"/>
  <c r="F1164" i="12"/>
  <c r="F1172" i="12"/>
  <c r="E1178" i="12"/>
  <c r="C1183" i="12"/>
  <c r="F1188" i="12"/>
  <c r="C1193" i="12"/>
  <c r="C1196" i="12"/>
  <c r="E1198" i="12"/>
  <c r="C1201" i="12"/>
  <c r="C1204" i="12"/>
  <c r="E1206" i="12"/>
  <c r="C1209" i="12"/>
  <c r="C1212" i="12"/>
  <c r="E1214" i="12"/>
  <c r="C1217" i="12"/>
  <c r="C1220" i="12"/>
  <c r="E1222" i="12"/>
  <c r="C1225" i="12"/>
  <c r="C1228" i="12"/>
  <c r="E1230" i="12"/>
  <c r="C1233" i="12"/>
  <c r="C1236" i="12"/>
  <c r="E1238" i="12"/>
  <c r="C1241" i="12"/>
  <c r="C1244" i="12"/>
  <c r="E1246" i="12"/>
  <c r="E1248" i="12"/>
  <c r="E1250" i="12"/>
  <c r="E1252" i="12"/>
  <c r="E1254" i="12"/>
  <c r="E1256" i="12"/>
  <c r="E1258" i="12"/>
  <c r="E1260" i="12"/>
  <c r="E1262" i="12"/>
  <c r="E1264" i="12"/>
  <c r="E1266" i="12"/>
  <c r="E1268" i="12"/>
  <c r="E1270" i="12"/>
  <c r="H755" i="12"/>
  <c r="H763" i="12"/>
  <c r="H771" i="12"/>
  <c r="H779" i="12"/>
  <c r="H787" i="12"/>
  <c r="D1112" i="12"/>
  <c r="C1143" i="12"/>
  <c r="F1166" i="12"/>
  <c r="E1184" i="12"/>
  <c r="D1194" i="12"/>
  <c r="C1202" i="12"/>
  <c r="E1209" i="12"/>
  <c r="E1215" i="12"/>
  <c r="F1222" i="12"/>
  <c r="D1228" i="12"/>
  <c r="E1233" i="12"/>
  <c r="F1238" i="12"/>
  <c r="E1242" i="12"/>
  <c r="C1247" i="12"/>
  <c r="F1249" i="12"/>
  <c r="D1253" i="12"/>
  <c r="F1256" i="12"/>
  <c r="E1259" i="12"/>
  <c r="C1263" i="12"/>
  <c r="F1265" i="12"/>
  <c r="D1269" i="12"/>
  <c r="H756" i="12"/>
  <c r="H767" i="12"/>
  <c r="H781" i="12"/>
  <c r="H792" i="12"/>
  <c r="H804" i="12"/>
  <c r="H814" i="12"/>
  <c r="H824" i="12"/>
  <c r="H836" i="12"/>
  <c r="H846" i="12"/>
  <c r="H856" i="12"/>
  <c r="H868" i="12"/>
  <c r="H878" i="12"/>
  <c r="H888" i="12"/>
  <c r="H900" i="12"/>
  <c r="H910" i="12"/>
  <c r="H920" i="12"/>
  <c r="H929" i="12"/>
  <c r="H939" i="12"/>
  <c r="H948" i="12"/>
  <c r="H957" i="12"/>
  <c r="H966" i="12"/>
  <c r="H975" i="12"/>
  <c r="H984" i="12"/>
  <c r="H993" i="12"/>
  <c r="H1003" i="12"/>
  <c r="H1012" i="12"/>
  <c r="H1021" i="12"/>
  <c r="H1030" i="12"/>
  <c r="H1039" i="12"/>
  <c r="H1048" i="12"/>
  <c r="H1057" i="12"/>
  <c r="H1067" i="12"/>
  <c r="H1075" i="12"/>
  <c r="H1083" i="12"/>
  <c r="H1091" i="12"/>
  <c r="H1099" i="12"/>
  <c r="H1107" i="12"/>
  <c r="H1115" i="12"/>
  <c r="H1123" i="12"/>
  <c r="H1131" i="12"/>
  <c r="H1139" i="12"/>
  <c r="H1147" i="12"/>
  <c r="H1155" i="12"/>
  <c r="H1163" i="12"/>
  <c r="H1171" i="12"/>
  <c r="H1179" i="12"/>
  <c r="H1187" i="12"/>
  <c r="H1195" i="12"/>
  <c r="H1203" i="12"/>
  <c r="H1211" i="12"/>
  <c r="H1219" i="12"/>
  <c r="H1227" i="12"/>
  <c r="H1235" i="12"/>
  <c r="H1243" i="12"/>
  <c r="H1251" i="12"/>
  <c r="H1259" i="12"/>
  <c r="H1267" i="12"/>
  <c r="H988" i="12"/>
  <c r="C1115" i="12"/>
  <c r="C1149" i="12"/>
  <c r="C1167" i="12"/>
  <c r="F1184" i="12"/>
  <c r="D1196" i="12"/>
  <c r="D1202" i="12"/>
  <c r="C1210" i="12"/>
  <c r="E1217" i="12"/>
  <c r="C1223" i="12"/>
  <c r="E1228" i="12"/>
  <c r="C1234" i="12"/>
  <c r="C1239" i="12"/>
  <c r="F1242" i="12"/>
  <c r="D1247" i="12"/>
  <c r="F1250" i="12"/>
  <c r="E1253" i="12"/>
  <c r="C1257" i="12"/>
  <c r="F1259" i="12"/>
  <c r="D1263" i="12"/>
  <c r="F1266" i="12"/>
  <c r="E1269" i="12"/>
  <c r="H757" i="12"/>
  <c r="H768" i="12"/>
  <c r="H782" i="12"/>
  <c r="H795" i="12"/>
  <c r="H805" i="12"/>
  <c r="H815" i="12"/>
  <c r="H827" i="12"/>
  <c r="H837" i="12"/>
  <c r="H847" i="12"/>
  <c r="H859" i="12"/>
  <c r="H869" i="12"/>
  <c r="H879" i="12"/>
  <c r="H891" i="12"/>
  <c r="H901" i="12"/>
  <c r="H911" i="12"/>
  <c r="H921" i="12"/>
  <c r="H931" i="12"/>
  <c r="H940" i="12"/>
  <c r="H949" i="12"/>
  <c r="H958" i="12"/>
  <c r="H967" i="12"/>
  <c r="H976" i="12"/>
  <c r="H985" i="12"/>
  <c r="H995" i="12"/>
  <c r="H1004" i="12"/>
  <c r="H1013" i="12"/>
  <c r="H1022" i="12"/>
  <c r="H1031" i="12"/>
  <c r="H1040" i="12"/>
  <c r="H1049" i="12"/>
  <c r="H1059" i="12"/>
  <c r="H1068" i="12"/>
  <c r="H1076" i="12"/>
  <c r="H1084" i="12"/>
  <c r="H1092" i="12"/>
  <c r="H1100" i="12"/>
  <c r="H1108" i="12"/>
  <c r="H1116" i="12"/>
  <c r="H1124" i="12"/>
  <c r="H1132" i="12"/>
  <c r="H1140" i="12"/>
  <c r="H1148" i="12"/>
  <c r="H1156" i="12"/>
  <c r="H1164" i="12"/>
  <c r="H1172" i="12"/>
  <c r="H1180" i="12"/>
  <c r="H1188" i="12"/>
  <c r="H1196" i="12"/>
  <c r="H1204" i="12"/>
  <c r="H1212" i="12"/>
  <c r="H1220" i="12"/>
  <c r="H1228" i="12"/>
  <c r="H1236" i="12"/>
  <c r="H1244" i="12"/>
  <c r="H1252" i="12"/>
  <c r="H1260" i="12"/>
  <c r="H1268" i="12"/>
  <c r="H871" i="12"/>
  <c r="H1078" i="12"/>
  <c r="H1118" i="12"/>
  <c r="H1142" i="12"/>
  <c r="H1166" i="12"/>
  <c r="H1190" i="12"/>
  <c r="H1214" i="12"/>
  <c r="F995" i="12"/>
  <c r="E1117" i="12"/>
  <c r="F1150" i="12"/>
  <c r="C1173" i="12"/>
  <c r="C1185" i="12"/>
  <c r="E1196" i="12"/>
  <c r="D1204" i="12"/>
  <c r="D1210" i="12"/>
  <c r="C1218" i="12"/>
  <c r="E1223" i="12"/>
  <c r="F1228" i="12"/>
  <c r="D1234" i="12"/>
  <c r="E1239" i="12"/>
  <c r="D1244" i="12"/>
  <c r="E1247" i="12"/>
  <c r="C1251" i="12"/>
  <c r="F1253" i="12"/>
  <c r="D1257" i="12"/>
  <c r="F1260" i="12"/>
  <c r="E1263" i="12"/>
  <c r="C1267" i="12"/>
  <c r="F1269" i="12"/>
  <c r="H758" i="12"/>
  <c r="H772" i="12"/>
  <c r="H783" i="12"/>
  <c r="H796" i="12"/>
  <c r="H806" i="12"/>
  <c r="H816" i="12"/>
  <c r="H828" i="12"/>
  <c r="H838" i="12"/>
  <c r="H848" i="12"/>
  <c r="H860" i="12"/>
  <c r="H870" i="12"/>
  <c r="H880" i="12"/>
  <c r="H892" i="12"/>
  <c r="H902" i="12"/>
  <c r="H912" i="12"/>
  <c r="H923" i="12"/>
  <c r="H932" i="12"/>
  <c r="H941" i="12"/>
  <c r="H950" i="12"/>
  <c r="H959" i="12"/>
  <c r="H968" i="12"/>
  <c r="H977" i="12"/>
  <c r="H987" i="12"/>
  <c r="H996" i="12"/>
  <c r="H1005" i="12"/>
  <c r="H1014" i="12"/>
  <c r="H1023" i="12"/>
  <c r="H1032" i="12"/>
  <c r="H1041" i="12"/>
  <c r="H1051" i="12"/>
  <c r="H1060" i="12"/>
  <c r="H1069" i="12"/>
  <c r="H1077" i="12"/>
  <c r="H1085" i="12"/>
  <c r="H1093" i="12"/>
  <c r="H1101" i="12"/>
  <c r="H1109" i="12"/>
  <c r="H1117" i="12"/>
  <c r="H1125" i="12"/>
  <c r="H1133" i="12"/>
  <c r="H1141" i="12"/>
  <c r="H1149" i="12"/>
  <c r="H1157" i="12"/>
  <c r="H1165" i="12"/>
  <c r="H1173" i="12"/>
  <c r="H1181" i="12"/>
  <c r="H1189" i="12"/>
  <c r="H1197" i="12"/>
  <c r="H1205" i="12"/>
  <c r="H1213" i="12"/>
  <c r="H1221" i="12"/>
  <c r="H1229" i="12"/>
  <c r="H1237" i="12"/>
  <c r="H1245" i="12"/>
  <c r="H1253" i="12"/>
  <c r="H1261" i="12"/>
  <c r="H1269" i="12"/>
  <c r="D1267" i="12"/>
  <c r="H861" i="12"/>
  <c r="H893" i="12"/>
  <c r="H915" i="12"/>
  <c r="H933" i="12"/>
  <c r="H951" i="12"/>
  <c r="H969" i="12"/>
  <c r="H997" i="12"/>
  <c r="H1015" i="12"/>
  <c r="H1033" i="12"/>
  <c r="H1052" i="12"/>
  <c r="H1070" i="12"/>
  <c r="H1094" i="12"/>
  <c r="H1110" i="12"/>
  <c r="H1134" i="12"/>
  <c r="H1150" i="12"/>
  <c r="H1174" i="12"/>
  <c r="H1198" i="12"/>
  <c r="H1222" i="12"/>
  <c r="C1020" i="12"/>
  <c r="F1130" i="12"/>
  <c r="C1151" i="12"/>
  <c r="E1174" i="12"/>
  <c r="C1189" i="12"/>
  <c r="F1196" i="12"/>
  <c r="E1204" i="12"/>
  <c r="D1212" i="12"/>
  <c r="D1218" i="12"/>
  <c r="C1224" i="12"/>
  <c r="C1229" i="12"/>
  <c r="E1234" i="12"/>
  <c r="C1240" i="12"/>
  <c r="E1244" i="12"/>
  <c r="F1247" i="12"/>
  <c r="D1251" i="12"/>
  <c r="F1254" i="12"/>
  <c r="E1257" i="12"/>
  <c r="C1261" i="12"/>
  <c r="F1263" i="12"/>
  <c r="F1270" i="12"/>
  <c r="H759" i="12"/>
  <c r="H773" i="12"/>
  <c r="H784" i="12"/>
  <c r="H797" i="12"/>
  <c r="H807" i="12"/>
  <c r="H819" i="12"/>
  <c r="H829" i="12"/>
  <c r="H839" i="12"/>
  <c r="H851" i="12"/>
  <c r="H883" i="12"/>
  <c r="H903" i="12"/>
  <c r="H924" i="12"/>
  <c r="H942" i="12"/>
  <c r="H960" i="12"/>
  <c r="H979" i="12"/>
  <c r="H1006" i="12"/>
  <c r="H1024" i="12"/>
  <c r="H1043" i="12"/>
  <c r="H1061" i="12"/>
  <c r="H1086" i="12"/>
  <c r="H1102" i="12"/>
  <c r="H1126" i="12"/>
  <c r="H1158" i="12"/>
  <c r="H1182" i="12"/>
  <c r="H1206" i="12"/>
  <c r="H1230" i="12"/>
  <c r="E1037" i="12"/>
  <c r="F1132" i="12"/>
  <c r="C1157" i="12"/>
  <c r="F1174" i="12"/>
  <c r="E1190" i="12"/>
  <c r="F1198" i="12"/>
  <c r="F1204" i="12"/>
  <c r="E1212" i="12"/>
  <c r="D1220" i="12"/>
  <c r="E1225" i="12"/>
  <c r="F1230" i="12"/>
  <c r="D1236" i="12"/>
  <c r="D1240" i="12"/>
  <c r="F1244" i="12"/>
  <c r="F1248" i="12"/>
  <c r="E1251" i="12"/>
  <c r="C1255" i="12"/>
  <c r="F1257" i="12"/>
  <c r="D1261" i="12"/>
  <c r="F1264" i="12"/>
  <c r="E1267" i="12"/>
  <c r="H749" i="12"/>
  <c r="H760" i="12"/>
  <c r="H774" i="12"/>
  <c r="H788" i="12"/>
  <c r="H798" i="12"/>
  <c r="H808" i="12"/>
  <c r="H820" i="12"/>
  <c r="H830" i="12"/>
  <c r="H840" i="12"/>
  <c r="H852" i="12"/>
  <c r="H862" i="12"/>
  <c r="H872" i="12"/>
  <c r="H884" i="12"/>
  <c r="H894" i="12"/>
  <c r="H904" i="12"/>
  <c r="H916" i="12"/>
  <c r="H925" i="12"/>
  <c r="H934" i="12"/>
  <c r="H943" i="12"/>
  <c r="H952" i="12"/>
  <c r="H961" i="12"/>
  <c r="H971" i="12"/>
  <c r="H980" i="12"/>
  <c r="H989" i="12"/>
  <c r="H998" i="12"/>
  <c r="H1007" i="12"/>
  <c r="H1016" i="12"/>
  <c r="H1025" i="12"/>
  <c r="H1035" i="12"/>
  <c r="H1044" i="12"/>
  <c r="H1053" i="12"/>
  <c r="H1062" i="12"/>
  <c r="H1071" i="12"/>
  <c r="H1079" i="12"/>
  <c r="H1087" i="12"/>
  <c r="H1095" i="12"/>
  <c r="H1103" i="12"/>
  <c r="H1111" i="12"/>
  <c r="H1119" i="12"/>
  <c r="H1127" i="12"/>
  <c r="H1135" i="12"/>
  <c r="H1143" i="12"/>
  <c r="H1151" i="12"/>
  <c r="H1159" i="12"/>
  <c r="H1167" i="12"/>
  <c r="H1175" i="12"/>
  <c r="H1183" i="12"/>
  <c r="H1191" i="12"/>
  <c r="H1199" i="12"/>
  <c r="H1207" i="12"/>
  <c r="H1215" i="12"/>
  <c r="H1223" i="12"/>
  <c r="H1231" i="12"/>
  <c r="H1239" i="12"/>
  <c r="H1247" i="12"/>
  <c r="H1255" i="12"/>
  <c r="H1263" i="12"/>
  <c r="C1086" i="12"/>
  <c r="F1134" i="12"/>
  <c r="F1158" i="12"/>
  <c r="F1178" i="12"/>
  <c r="F1190" i="12"/>
  <c r="C1199" i="12"/>
  <c r="F1206" i="12"/>
  <c r="F1212" i="12"/>
  <c r="E1220" i="12"/>
  <c r="C1226" i="12"/>
  <c r="C1231" i="12"/>
  <c r="E1236" i="12"/>
  <c r="E1241" i="12"/>
  <c r="C1245" i="12"/>
  <c r="C1249" i="12"/>
  <c r="F1251" i="12"/>
  <c r="D1255" i="12"/>
  <c r="F1258" i="12"/>
  <c r="E1261" i="12"/>
  <c r="C1265" i="12"/>
  <c r="F1267" i="12"/>
  <c r="H750" i="12"/>
  <c r="H764" i="12"/>
  <c r="H775" i="12"/>
  <c r="H789" i="12"/>
  <c r="H799" i="12"/>
  <c r="H811" i="12"/>
  <c r="H821" i="12"/>
  <c r="H831" i="12"/>
  <c r="H843" i="12"/>
  <c r="H853" i="12"/>
  <c r="H863" i="12"/>
  <c r="H875" i="12"/>
  <c r="H885" i="12"/>
  <c r="H895" i="12"/>
  <c r="H907" i="12"/>
  <c r="H917" i="12"/>
  <c r="H926" i="12"/>
  <c r="H935" i="12"/>
  <c r="H944" i="12"/>
  <c r="H953" i="12"/>
  <c r="H963" i="12"/>
  <c r="H972" i="12"/>
  <c r="H981" i="12"/>
  <c r="H990" i="12"/>
  <c r="H999" i="12"/>
  <c r="H1008" i="12"/>
  <c r="H1017" i="12"/>
  <c r="H1027" i="12"/>
  <c r="H1036" i="12"/>
  <c r="H1045" i="12"/>
  <c r="H1054" i="12"/>
  <c r="H1063" i="12"/>
  <c r="H1072" i="12"/>
  <c r="H1080" i="12"/>
  <c r="H1088" i="12"/>
  <c r="H1096" i="12"/>
  <c r="H1104" i="12"/>
  <c r="H1112" i="12"/>
  <c r="H1120" i="12"/>
  <c r="H1128" i="12"/>
  <c r="H1136" i="12"/>
  <c r="H1144" i="12"/>
  <c r="H1152" i="12"/>
  <c r="H1160" i="12"/>
  <c r="H1168" i="12"/>
  <c r="H1176" i="12"/>
  <c r="H1184" i="12"/>
  <c r="H1192" i="12"/>
  <c r="H1200" i="12"/>
  <c r="H1208" i="12"/>
  <c r="H1216" i="12"/>
  <c r="C1179" i="12"/>
  <c r="F1214" i="12"/>
  <c r="F1236" i="12"/>
  <c r="F1252" i="12"/>
  <c r="D1265" i="12"/>
  <c r="H776" i="12"/>
  <c r="H822" i="12"/>
  <c r="H864" i="12"/>
  <c r="H908" i="12"/>
  <c r="H945" i="12"/>
  <c r="H982" i="12"/>
  <c r="H1019" i="12"/>
  <c r="H1055" i="12"/>
  <c r="H1089" i="12"/>
  <c r="H1121" i="12"/>
  <c r="H1153" i="12"/>
  <c r="H1185" i="12"/>
  <c r="H1217" i="12"/>
  <c r="H1238" i="12"/>
  <c r="H1254" i="12"/>
  <c r="H1270" i="12"/>
  <c r="E1180" i="12"/>
  <c r="C1215" i="12"/>
  <c r="C1237" i="12"/>
  <c r="C1253" i="12"/>
  <c r="E1265" i="12"/>
  <c r="H780" i="12"/>
  <c r="H823" i="12"/>
  <c r="H867" i="12"/>
  <c r="H909" i="12"/>
  <c r="H983" i="12"/>
  <c r="H1020" i="12"/>
  <c r="H1056" i="12"/>
  <c r="H1090" i="12"/>
  <c r="H1122" i="12"/>
  <c r="H1154" i="12"/>
  <c r="H1186" i="12"/>
  <c r="H1218" i="12"/>
  <c r="H1240" i="12"/>
  <c r="H1256" i="12"/>
  <c r="H973" i="12"/>
  <c r="E1207" i="12"/>
  <c r="H813" i="12"/>
  <c r="H899" i="12"/>
  <c r="H1047" i="12"/>
  <c r="H1178" i="12"/>
  <c r="H947" i="12"/>
  <c r="H1177" i="12"/>
  <c r="E1249" i="12"/>
  <c r="H974" i="12"/>
  <c r="H1114" i="12"/>
  <c r="H1250" i="12"/>
  <c r="C1090" i="12"/>
  <c r="E1193" i="12"/>
  <c r="F1220" i="12"/>
  <c r="C1242" i="12"/>
  <c r="E1255" i="12"/>
  <c r="F1268" i="12"/>
  <c r="H790" i="12"/>
  <c r="H832" i="12"/>
  <c r="H876" i="12"/>
  <c r="H918" i="12"/>
  <c r="H955" i="12"/>
  <c r="H991" i="12"/>
  <c r="H1028" i="12"/>
  <c r="H1064" i="12"/>
  <c r="H1097" i="12"/>
  <c r="H1129" i="12"/>
  <c r="H1161" i="12"/>
  <c r="H1193" i="12"/>
  <c r="H1224" i="12"/>
  <c r="H1241" i="12"/>
  <c r="H1257" i="12"/>
  <c r="C1094" i="12"/>
  <c r="C1194" i="12"/>
  <c r="C1221" i="12"/>
  <c r="D1242" i="12"/>
  <c r="F1255" i="12"/>
  <c r="C1269" i="12"/>
  <c r="H791" i="12"/>
  <c r="H835" i="12"/>
  <c r="H877" i="12"/>
  <c r="H956" i="12"/>
  <c r="H992" i="12"/>
  <c r="H1029" i="12"/>
  <c r="H1065" i="12"/>
  <c r="H1098" i="12"/>
  <c r="H1130" i="12"/>
  <c r="H1162" i="12"/>
  <c r="H1194" i="12"/>
  <c r="H1225" i="12"/>
  <c r="H1258" i="12"/>
  <c r="H1145" i="12"/>
  <c r="H919" i="12"/>
  <c r="H1242" i="12"/>
  <c r="H854" i="12"/>
  <c r="C1232" i="12"/>
  <c r="H937" i="12"/>
  <c r="H1082" i="12"/>
  <c r="H1234" i="12"/>
  <c r="C1141" i="12"/>
  <c r="E1199" i="12"/>
  <c r="D1226" i="12"/>
  <c r="E1245" i="12"/>
  <c r="C1259" i="12"/>
  <c r="H751" i="12"/>
  <c r="H800" i="12"/>
  <c r="H844" i="12"/>
  <c r="H886" i="12"/>
  <c r="H927" i="12"/>
  <c r="H964" i="12"/>
  <c r="H1000" i="12"/>
  <c r="H1037" i="12"/>
  <c r="H1073" i="12"/>
  <c r="H1105" i="12"/>
  <c r="H1137" i="12"/>
  <c r="H1169" i="12"/>
  <c r="H1201" i="12"/>
  <c r="H1226" i="12"/>
  <c r="H1246" i="12"/>
  <c r="H1262" i="12"/>
  <c r="H1202" i="12"/>
  <c r="C1207" i="12"/>
  <c r="D1249" i="12"/>
  <c r="H765" i="12"/>
  <c r="H896" i="12"/>
  <c r="H1009" i="12"/>
  <c r="H1113" i="12"/>
  <c r="H1233" i="12"/>
  <c r="H1265" i="12"/>
  <c r="F1262" i="12"/>
  <c r="H1210" i="12"/>
  <c r="F1142" i="12"/>
  <c r="E1201" i="12"/>
  <c r="E1226" i="12"/>
  <c r="F1246" i="12"/>
  <c r="D1259" i="12"/>
  <c r="H752" i="12"/>
  <c r="H803" i="12"/>
  <c r="H845" i="12"/>
  <c r="H887" i="12"/>
  <c r="H928" i="12"/>
  <c r="H965" i="12"/>
  <c r="H1001" i="12"/>
  <c r="H1038" i="12"/>
  <c r="H1074" i="12"/>
  <c r="H1106" i="12"/>
  <c r="H1138" i="12"/>
  <c r="H1170" i="12"/>
  <c r="H1232" i="12"/>
  <c r="H1248" i="12"/>
  <c r="H1264" i="12"/>
  <c r="C1159" i="12"/>
  <c r="E1231" i="12"/>
  <c r="F1261" i="12"/>
  <c r="H812" i="12"/>
  <c r="H936" i="12"/>
  <c r="H1046" i="12"/>
  <c r="H1081" i="12"/>
  <c r="H1209" i="12"/>
  <c r="H1249" i="12"/>
  <c r="C1165" i="12"/>
  <c r="H766" i="12"/>
  <c r="H855" i="12"/>
  <c r="H1011" i="12"/>
  <c r="H1146" i="12"/>
  <c r="H1266" i="12"/>
  <c r="H2504" i="3"/>
  <c r="C2504" i="3"/>
  <c r="D2503" i="3"/>
  <c r="E2502" i="3"/>
  <c r="F2501" i="3"/>
  <c r="D2502" i="3"/>
  <c r="E2501" i="3"/>
  <c r="C2501" i="3"/>
  <c r="F2504" i="3"/>
  <c r="H2503" i="3"/>
  <c r="C2503" i="3"/>
  <c r="F2502" i="3"/>
  <c r="E2504" i="3"/>
  <c r="F2503" i="3"/>
  <c r="H2502" i="3"/>
  <c r="C2502" i="3"/>
  <c r="D2501" i="3"/>
  <c r="D2504" i="3"/>
  <c r="E2503" i="3"/>
  <c r="H2501" i="3"/>
  <c r="H2500" i="3"/>
  <c r="F2500" i="3"/>
  <c r="E2500" i="3"/>
  <c r="F2499" i="3"/>
  <c r="H2498" i="3"/>
  <c r="C2498" i="3"/>
  <c r="D2497" i="3"/>
  <c r="E2494" i="3"/>
  <c r="F709" i="10"/>
  <c r="H708" i="10"/>
  <c r="C708" i="10"/>
  <c r="D2499" i="3"/>
  <c r="E2498" i="3"/>
  <c r="H2494" i="3"/>
  <c r="D709" i="10"/>
  <c r="H2499" i="3"/>
  <c r="C2499" i="3"/>
  <c r="D2498" i="3"/>
  <c r="E2497" i="3"/>
  <c r="H709" i="10"/>
  <c r="D2500" i="3"/>
  <c r="E2499" i="3"/>
  <c r="F2498" i="3"/>
  <c r="H2497" i="3"/>
  <c r="C2497" i="3"/>
  <c r="D2494" i="3"/>
  <c r="E709" i="10"/>
  <c r="F708" i="10"/>
  <c r="C2500" i="3"/>
  <c r="F2497" i="3"/>
  <c r="C2494" i="3"/>
  <c r="E708" i="10"/>
  <c r="F2494" i="3"/>
  <c r="C709" i="10"/>
  <c r="D708" i="10"/>
  <c r="H747" i="12"/>
  <c r="C747" i="12"/>
  <c r="D746" i="12"/>
  <c r="E748" i="12"/>
  <c r="F745" i="12"/>
  <c r="H744" i="12"/>
  <c r="C744" i="12"/>
  <c r="E707" i="10"/>
  <c r="F705" i="10"/>
  <c r="H706" i="10"/>
  <c r="C706" i="10"/>
  <c r="D699" i="10"/>
  <c r="E698" i="10"/>
  <c r="F697" i="10"/>
  <c r="H701" i="10"/>
  <c r="C701" i="10"/>
  <c r="D704" i="10"/>
  <c r="E703" i="10"/>
  <c r="F702" i="10"/>
  <c r="H700" i="10"/>
  <c r="C700" i="10"/>
  <c r="D696" i="10"/>
  <c r="E695" i="10"/>
  <c r="F2493" i="3"/>
  <c r="H2492" i="3"/>
  <c r="C2492" i="3"/>
  <c r="D2491" i="3"/>
  <c r="E2490" i="3"/>
  <c r="F2487" i="3"/>
  <c r="H2486" i="3"/>
  <c r="C2486" i="3"/>
  <c r="D2489" i="3"/>
  <c r="E2488" i="3"/>
  <c r="F2484" i="3"/>
  <c r="H2485" i="3"/>
  <c r="C2485" i="3"/>
  <c r="D2483" i="3"/>
  <c r="F748" i="12"/>
  <c r="D744" i="12"/>
  <c r="C705" i="10"/>
  <c r="F698" i="10"/>
  <c r="D701" i="10"/>
  <c r="H702" i="10"/>
  <c r="E696" i="10"/>
  <c r="C2493" i="3"/>
  <c r="H2487" i="3"/>
  <c r="E2489" i="3"/>
  <c r="C2484" i="3"/>
  <c r="F747" i="12"/>
  <c r="H746" i="12"/>
  <c r="C746" i="12"/>
  <c r="D748" i="12"/>
  <c r="E745" i="12"/>
  <c r="F744" i="12"/>
  <c r="D707" i="10"/>
  <c r="E705" i="10"/>
  <c r="F706" i="10"/>
  <c r="H699" i="10"/>
  <c r="C699" i="10"/>
  <c r="D698" i="10"/>
  <c r="E697" i="10"/>
  <c r="F701" i="10"/>
  <c r="H704" i="10"/>
  <c r="C704" i="10"/>
  <c r="D703" i="10"/>
  <c r="E702" i="10"/>
  <c r="F700" i="10"/>
  <c r="H696" i="10"/>
  <c r="C696" i="10"/>
  <c r="D695" i="10"/>
  <c r="E2493" i="3"/>
  <c r="F2492" i="3"/>
  <c r="H2491" i="3"/>
  <c r="C2491" i="3"/>
  <c r="D2490" i="3"/>
  <c r="E2487" i="3"/>
  <c r="F2486" i="3"/>
  <c r="H2489" i="3"/>
  <c r="C2489" i="3"/>
  <c r="D2488" i="3"/>
  <c r="E2484" i="3"/>
  <c r="F2485" i="3"/>
  <c r="H2483" i="3"/>
  <c r="C2483" i="3"/>
  <c r="E746" i="12"/>
  <c r="C745" i="12"/>
  <c r="F707" i="10"/>
  <c r="D706" i="10"/>
  <c r="H697" i="10"/>
  <c r="F703" i="10"/>
  <c r="D700" i="10"/>
  <c r="F695" i="10"/>
  <c r="D2492" i="3"/>
  <c r="C2487" i="3"/>
  <c r="F2488" i="3"/>
  <c r="D2485" i="3"/>
  <c r="E747" i="12"/>
  <c r="F746" i="12"/>
  <c r="H748" i="12"/>
  <c r="C748" i="12"/>
  <c r="D745" i="12"/>
  <c r="E744" i="12"/>
  <c r="H707" i="10"/>
  <c r="C707" i="10"/>
  <c r="D705" i="10"/>
  <c r="E706" i="10"/>
  <c r="F699" i="10"/>
  <c r="H698" i="10"/>
  <c r="C698" i="10"/>
  <c r="D697" i="10"/>
  <c r="E701" i="10"/>
  <c r="F704" i="10"/>
  <c r="H703" i="10"/>
  <c r="C703" i="10"/>
  <c r="D702" i="10"/>
  <c r="E700" i="10"/>
  <c r="F696" i="10"/>
  <c r="H695" i="10"/>
  <c r="C695" i="10"/>
  <c r="D2493" i="3"/>
  <c r="E2492" i="3"/>
  <c r="F2491" i="3"/>
  <c r="H2490" i="3"/>
  <c r="C2490" i="3"/>
  <c r="D2487" i="3"/>
  <c r="E2486" i="3"/>
  <c r="F2489" i="3"/>
  <c r="H2488" i="3"/>
  <c r="C2488" i="3"/>
  <c r="D2484" i="3"/>
  <c r="E2485" i="3"/>
  <c r="F2483" i="3"/>
  <c r="D747" i="12"/>
  <c r="H745" i="12"/>
  <c r="H705" i="10"/>
  <c r="E699" i="10"/>
  <c r="C697" i="10"/>
  <c r="E704" i="10"/>
  <c r="C702" i="10"/>
  <c r="H2493" i="3"/>
  <c r="E2491" i="3"/>
  <c r="F2490" i="3"/>
  <c r="D2486" i="3"/>
  <c r="H2484" i="3"/>
  <c r="E2483" i="3"/>
  <c r="D743" i="12"/>
  <c r="E742" i="12"/>
  <c r="F741" i="12"/>
  <c r="E2482" i="3"/>
  <c r="F2481" i="3"/>
  <c r="H2480" i="3"/>
  <c r="C2480" i="3"/>
  <c r="D2479" i="3"/>
  <c r="E2478" i="3"/>
  <c r="F2477" i="3"/>
  <c r="H2476" i="3"/>
  <c r="C2476" i="3"/>
  <c r="D2475" i="3"/>
  <c r="E2474" i="3"/>
  <c r="F2473" i="3"/>
  <c r="H2472" i="3"/>
  <c r="C2472" i="3"/>
  <c r="D2471" i="3"/>
  <c r="E2470" i="3"/>
  <c r="F2469" i="3"/>
  <c r="H2468" i="3"/>
  <c r="C2468" i="3"/>
  <c r="D2467" i="3"/>
  <c r="E2466" i="3"/>
  <c r="H743" i="12"/>
  <c r="C743" i="12"/>
  <c r="D742" i="12"/>
  <c r="E741" i="12"/>
  <c r="D2482" i="3"/>
  <c r="E2481" i="3"/>
  <c r="F2480" i="3"/>
  <c r="H2479" i="3"/>
  <c r="C2479" i="3"/>
  <c r="D2478" i="3"/>
  <c r="E2477" i="3"/>
  <c r="F2476" i="3"/>
  <c r="H2475" i="3"/>
  <c r="C2475" i="3"/>
  <c r="D2474" i="3"/>
  <c r="E2473" i="3"/>
  <c r="F2472" i="3"/>
  <c r="H2471" i="3"/>
  <c r="C2471" i="3"/>
  <c r="D2470" i="3"/>
  <c r="E2469" i="3"/>
  <c r="F2468" i="3"/>
  <c r="H2467" i="3"/>
  <c r="C2467" i="3"/>
  <c r="D2466" i="3"/>
  <c r="F743" i="12"/>
  <c r="H742" i="12"/>
  <c r="C742" i="12"/>
  <c r="D741" i="12"/>
  <c r="H2482" i="3"/>
  <c r="C2482" i="3"/>
  <c r="D2481" i="3"/>
  <c r="E2480" i="3"/>
  <c r="F2479" i="3"/>
  <c r="H2478" i="3"/>
  <c r="C2478" i="3"/>
  <c r="D2477" i="3"/>
  <c r="E2476" i="3"/>
  <c r="F2475" i="3"/>
  <c r="H2474" i="3"/>
  <c r="C2474" i="3"/>
  <c r="D2473" i="3"/>
  <c r="E2472" i="3"/>
  <c r="F2471" i="3"/>
  <c r="H2470" i="3"/>
  <c r="C2470" i="3"/>
  <c r="D2469" i="3"/>
  <c r="E2468" i="3"/>
  <c r="F2467" i="3"/>
  <c r="H2466" i="3"/>
  <c r="C2466" i="3"/>
  <c r="E743" i="12"/>
  <c r="F742" i="12"/>
  <c r="H741" i="12"/>
  <c r="C741" i="12"/>
  <c r="F2482" i="3"/>
  <c r="H2481" i="3"/>
  <c r="C2481" i="3"/>
  <c r="D2480" i="3"/>
  <c r="E2479" i="3"/>
  <c r="F2478" i="3"/>
  <c r="C2477" i="3"/>
  <c r="H2473" i="3"/>
  <c r="F2470" i="3"/>
  <c r="E2467" i="3"/>
  <c r="D2476" i="3"/>
  <c r="C2473" i="3"/>
  <c r="H2469" i="3"/>
  <c r="F2466" i="3"/>
  <c r="E2475" i="3"/>
  <c r="D2472" i="3"/>
  <c r="C2469" i="3"/>
  <c r="H2477" i="3"/>
  <c r="F2474" i="3"/>
  <c r="E2471" i="3"/>
  <c r="D2468" i="3"/>
  <c r="C740" i="12"/>
  <c r="H740" i="12"/>
  <c r="D740" i="12"/>
  <c r="E740" i="12"/>
  <c r="F740" i="12"/>
  <c r="E2465" i="3"/>
  <c r="C694" i="10"/>
  <c r="D2465" i="3"/>
  <c r="C2465" i="3"/>
  <c r="H694" i="10"/>
  <c r="H2465" i="3"/>
  <c r="E694" i="10"/>
  <c r="F2465" i="3"/>
  <c r="D694" i="10"/>
  <c r="F694" i="10"/>
  <c r="H737" i="12"/>
  <c r="C737" i="12"/>
  <c r="D739" i="12"/>
  <c r="E738" i="12"/>
  <c r="F2464" i="3"/>
  <c r="F737" i="12"/>
  <c r="H739" i="12"/>
  <c r="C739" i="12"/>
  <c r="D738" i="12"/>
  <c r="E2464" i="3"/>
  <c r="E737" i="12"/>
  <c r="F739" i="12"/>
  <c r="H738" i="12"/>
  <c r="C738" i="12"/>
  <c r="D2464" i="3"/>
  <c r="D737" i="12"/>
  <c r="E739" i="12"/>
  <c r="F738" i="12"/>
  <c r="H2464" i="3"/>
  <c r="C2464" i="3"/>
  <c r="H692" i="10"/>
  <c r="C692" i="10"/>
  <c r="D693" i="10"/>
  <c r="E689" i="10"/>
  <c r="F688" i="10"/>
  <c r="H690" i="10"/>
  <c r="C690" i="10"/>
  <c r="D687" i="10"/>
  <c r="E684" i="10"/>
  <c r="F683" i="10"/>
  <c r="H682" i="10"/>
  <c r="C682" i="10"/>
  <c r="D681" i="10"/>
  <c r="E691" i="10"/>
  <c r="F686" i="10"/>
  <c r="H685" i="10"/>
  <c r="C685" i="10"/>
  <c r="D680" i="10"/>
  <c r="E679" i="10"/>
  <c r="F678" i="10"/>
  <c r="H677" i="10"/>
  <c r="C677" i="10"/>
  <c r="D736" i="12"/>
  <c r="H735" i="12"/>
  <c r="H731" i="12"/>
  <c r="H727" i="12"/>
  <c r="H723" i="12"/>
  <c r="H719" i="12"/>
  <c r="H715" i="12"/>
  <c r="H711" i="12"/>
  <c r="H707" i="12"/>
  <c r="H703" i="12"/>
  <c r="H699" i="12"/>
  <c r="H674" i="10"/>
  <c r="H670" i="10"/>
  <c r="H666" i="10"/>
  <c r="H662" i="10"/>
  <c r="H658" i="10"/>
  <c r="H654" i="10"/>
  <c r="H650" i="10"/>
  <c r="H646" i="10"/>
  <c r="H642" i="10"/>
  <c r="H638" i="10"/>
  <c r="H634" i="10"/>
  <c r="H630" i="10"/>
  <c r="H626" i="10"/>
  <c r="H622" i="10"/>
  <c r="H618" i="10"/>
  <c r="H614" i="10"/>
  <c r="H2461" i="3"/>
  <c r="H2457" i="3"/>
  <c r="H2453" i="3"/>
  <c r="H2449" i="3"/>
  <c r="H2445" i="3"/>
  <c r="H2441" i="3"/>
  <c r="H2437" i="3"/>
  <c r="H2433" i="3"/>
  <c r="H2429" i="3"/>
  <c r="H2425" i="3"/>
  <c r="H2421" i="3"/>
  <c r="H2417" i="3"/>
  <c r="H2413" i="3"/>
  <c r="H2409" i="3"/>
  <c r="H2405" i="3"/>
  <c r="H2401" i="3"/>
  <c r="H2397" i="3"/>
  <c r="H2393" i="3"/>
  <c r="H2389" i="3"/>
  <c r="H2385" i="3"/>
  <c r="H2381" i="3"/>
  <c r="H2377" i="3"/>
  <c r="C735" i="12"/>
  <c r="C734" i="12"/>
  <c r="C733" i="12"/>
  <c r="C732" i="12"/>
  <c r="C731" i="12"/>
  <c r="C730" i="12"/>
  <c r="C729" i="12"/>
  <c r="C728" i="12"/>
  <c r="C727" i="12"/>
  <c r="C726" i="12"/>
  <c r="C725" i="12"/>
  <c r="C724" i="12"/>
  <c r="C723" i="12"/>
  <c r="C722" i="12"/>
  <c r="F692" i="10"/>
  <c r="H693" i="10"/>
  <c r="C693" i="10"/>
  <c r="D689" i="10"/>
  <c r="E688" i="10"/>
  <c r="F690" i="10"/>
  <c r="H687" i="10"/>
  <c r="C687" i="10"/>
  <c r="D684" i="10"/>
  <c r="E683" i="10"/>
  <c r="F682" i="10"/>
  <c r="H681" i="10"/>
  <c r="C681" i="10"/>
  <c r="D691" i="10"/>
  <c r="E686" i="10"/>
  <c r="F685" i="10"/>
  <c r="H680" i="10"/>
  <c r="C680" i="10"/>
  <c r="D679" i="10"/>
  <c r="E678" i="10"/>
  <c r="F677" i="10"/>
  <c r="H736" i="12"/>
  <c r="C736" i="12"/>
  <c r="H734" i="12"/>
  <c r="H730" i="12"/>
  <c r="H726" i="12"/>
  <c r="H722" i="12"/>
  <c r="H718" i="12"/>
  <c r="H714" i="12"/>
  <c r="H710" i="12"/>
  <c r="H706" i="12"/>
  <c r="H702" i="12"/>
  <c r="H698" i="12"/>
  <c r="H673" i="10"/>
  <c r="H669" i="10"/>
  <c r="H665" i="10"/>
  <c r="H661" i="10"/>
  <c r="H657" i="10"/>
  <c r="H653" i="10"/>
  <c r="H649" i="10"/>
  <c r="H645" i="10"/>
  <c r="H641" i="10"/>
  <c r="H637" i="10"/>
  <c r="H633" i="10"/>
  <c r="H629" i="10"/>
  <c r="H625" i="10"/>
  <c r="H621" i="10"/>
  <c r="H617" i="10"/>
  <c r="H613" i="10"/>
  <c r="H2460" i="3"/>
  <c r="H2456" i="3"/>
  <c r="H2452" i="3"/>
  <c r="H2448" i="3"/>
  <c r="H2444" i="3"/>
  <c r="H2440" i="3"/>
  <c r="H2436" i="3"/>
  <c r="H2432" i="3"/>
  <c r="H2428" i="3"/>
  <c r="H2424" i="3"/>
  <c r="H2420" i="3"/>
  <c r="H2416" i="3"/>
  <c r="H2412" i="3"/>
  <c r="H2408" i="3"/>
  <c r="H2404" i="3"/>
  <c r="H2400" i="3"/>
  <c r="H2396" i="3"/>
  <c r="H2392" i="3"/>
  <c r="H2388" i="3"/>
  <c r="H2384" i="3"/>
  <c r="H2380" i="3"/>
  <c r="F735" i="12"/>
  <c r="F734" i="12"/>
  <c r="F733" i="12"/>
  <c r="F732" i="12"/>
  <c r="F731" i="12"/>
  <c r="F730" i="12"/>
  <c r="F729" i="12"/>
  <c r="F728" i="12"/>
  <c r="F727" i="12"/>
  <c r="F726" i="12"/>
  <c r="F725" i="12"/>
  <c r="F724" i="12"/>
  <c r="F723" i="12"/>
  <c r="F722" i="12"/>
  <c r="F721" i="12"/>
  <c r="D692" i="10"/>
  <c r="E693" i="10"/>
  <c r="F689" i="10"/>
  <c r="H688" i="10"/>
  <c r="C688" i="10"/>
  <c r="D690" i="10"/>
  <c r="E687" i="10"/>
  <c r="F684" i="10"/>
  <c r="H683" i="10"/>
  <c r="C683" i="10"/>
  <c r="D682" i="10"/>
  <c r="E681" i="10"/>
  <c r="F691" i="10"/>
  <c r="H686" i="10"/>
  <c r="C686" i="10"/>
  <c r="D685" i="10"/>
  <c r="E680" i="10"/>
  <c r="F679" i="10"/>
  <c r="H678" i="10"/>
  <c r="C678" i="10"/>
  <c r="D677" i="10"/>
  <c r="E736" i="12"/>
  <c r="H732" i="12"/>
  <c r="H728" i="12"/>
  <c r="H724" i="12"/>
  <c r="H720" i="12"/>
  <c r="H716" i="12"/>
  <c r="H712" i="12"/>
  <c r="H708" i="12"/>
  <c r="H704" i="12"/>
  <c r="H700" i="12"/>
  <c r="H675" i="10"/>
  <c r="H671" i="10"/>
  <c r="H667" i="10"/>
  <c r="H663" i="10"/>
  <c r="H659" i="10"/>
  <c r="H655" i="10"/>
  <c r="H651" i="10"/>
  <c r="H647" i="10"/>
  <c r="H643" i="10"/>
  <c r="H639" i="10"/>
  <c r="H635" i="10"/>
  <c r="H631" i="10"/>
  <c r="H627" i="10"/>
  <c r="H623" i="10"/>
  <c r="H619" i="10"/>
  <c r="H615" i="10"/>
  <c r="H2462" i="3"/>
  <c r="H2458" i="3"/>
  <c r="H2454" i="3"/>
  <c r="H2450" i="3"/>
  <c r="H2446" i="3"/>
  <c r="H2442" i="3"/>
  <c r="H2438" i="3"/>
  <c r="H2434" i="3"/>
  <c r="H2430" i="3"/>
  <c r="H2426" i="3"/>
  <c r="H2422" i="3"/>
  <c r="H2418" i="3"/>
  <c r="H2414" i="3"/>
  <c r="H2410" i="3"/>
  <c r="H2406" i="3"/>
  <c r="H2402" i="3"/>
  <c r="H2398" i="3"/>
  <c r="H2394" i="3"/>
  <c r="H2390" i="3"/>
  <c r="H2386" i="3"/>
  <c r="H2382" i="3"/>
  <c r="H2378" i="3"/>
  <c r="D735" i="12"/>
  <c r="E692" i="10"/>
  <c r="D688" i="10"/>
  <c r="C684" i="10"/>
  <c r="H691" i="10"/>
  <c r="F680" i="10"/>
  <c r="E677" i="10"/>
  <c r="H733" i="12"/>
  <c r="H717" i="12"/>
  <c r="H701" i="12"/>
  <c r="H664" i="10"/>
  <c r="H648" i="10"/>
  <c r="H632" i="10"/>
  <c r="H616" i="10"/>
  <c r="H2451" i="3"/>
  <c r="H2435" i="3"/>
  <c r="H2419" i="3"/>
  <c r="H2403" i="3"/>
  <c r="H2387" i="3"/>
  <c r="E734" i="12"/>
  <c r="E732" i="12"/>
  <c r="E730" i="12"/>
  <c r="E728" i="12"/>
  <c r="E726" i="12"/>
  <c r="E724" i="12"/>
  <c r="E722" i="12"/>
  <c r="C721" i="12"/>
  <c r="C720" i="12"/>
  <c r="C719" i="12"/>
  <c r="C718" i="12"/>
  <c r="C717" i="12"/>
  <c r="C676" i="10"/>
  <c r="C675" i="10"/>
  <c r="C674" i="10"/>
  <c r="C673" i="10"/>
  <c r="C672" i="10"/>
  <c r="C671" i="10"/>
  <c r="C670" i="10"/>
  <c r="C669" i="10"/>
  <c r="C668" i="10"/>
  <c r="C667" i="10"/>
  <c r="C666" i="10"/>
  <c r="C665" i="10"/>
  <c r="C664" i="10"/>
  <c r="C663" i="10"/>
  <c r="C662" i="10"/>
  <c r="C661" i="10"/>
  <c r="C660" i="10"/>
  <c r="C659" i="10"/>
  <c r="C658" i="10"/>
  <c r="C657" i="10"/>
  <c r="C656" i="10"/>
  <c r="C655" i="10"/>
  <c r="C654" i="10"/>
  <c r="C653" i="10"/>
  <c r="C652" i="10"/>
  <c r="C651" i="10"/>
  <c r="C650" i="10"/>
  <c r="C649" i="10"/>
  <c r="C648" i="10"/>
  <c r="C647" i="10"/>
  <c r="C646" i="10"/>
  <c r="C645" i="10"/>
  <c r="C644" i="10"/>
  <c r="C643" i="10"/>
  <c r="C642" i="10"/>
  <c r="C641" i="10"/>
  <c r="C640" i="10"/>
  <c r="C639" i="10"/>
  <c r="C638" i="10"/>
  <c r="C637" i="10"/>
  <c r="C636" i="10"/>
  <c r="C635" i="10"/>
  <c r="C634" i="10"/>
  <c r="C633" i="10"/>
  <c r="C632" i="10"/>
  <c r="C631" i="10"/>
  <c r="C630" i="10"/>
  <c r="C629" i="10"/>
  <c r="C628" i="10"/>
  <c r="C627" i="10"/>
  <c r="C626" i="10"/>
  <c r="C625" i="10"/>
  <c r="C624" i="10"/>
  <c r="C623" i="10"/>
  <c r="E2463" i="3"/>
  <c r="E2462" i="3"/>
  <c r="F693" i="10"/>
  <c r="E690" i="10"/>
  <c r="D683" i="10"/>
  <c r="C691" i="10"/>
  <c r="H679" i="10"/>
  <c r="F736" i="12"/>
  <c r="H729" i="12"/>
  <c r="H713" i="12"/>
  <c r="H676" i="10"/>
  <c r="H660" i="10"/>
  <c r="H644" i="10"/>
  <c r="H628" i="10"/>
  <c r="H2463" i="3"/>
  <c r="H2447" i="3"/>
  <c r="H2431" i="3"/>
  <c r="H2415" i="3"/>
  <c r="H2399" i="3"/>
  <c r="H2383" i="3"/>
  <c r="D734" i="12"/>
  <c r="D732" i="12"/>
  <c r="D730" i="12"/>
  <c r="D728" i="12"/>
  <c r="D726" i="12"/>
  <c r="D724" i="12"/>
  <c r="D722" i="12"/>
  <c r="F720" i="12"/>
  <c r="F719" i="12"/>
  <c r="F718" i="12"/>
  <c r="F717" i="12"/>
  <c r="F676" i="10"/>
  <c r="F675" i="10"/>
  <c r="F674" i="10"/>
  <c r="F673" i="10"/>
  <c r="F672" i="10"/>
  <c r="F671" i="10"/>
  <c r="F670" i="10"/>
  <c r="F669" i="10"/>
  <c r="F668" i="10"/>
  <c r="F667" i="10"/>
  <c r="F666" i="10"/>
  <c r="F665" i="10"/>
  <c r="F664" i="10"/>
  <c r="F663" i="10"/>
  <c r="F662" i="10"/>
  <c r="F661" i="10"/>
  <c r="F660" i="10"/>
  <c r="F659" i="10"/>
  <c r="F658" i="10"/>
  <c r="F657" i="10"/>
  <c r="F656" i="10"/>
  <c r="F655" i="10"/>
  <c r="F654" i="10"/>
  <c r="F653" i="10"/>
  <c r="F652" i="10"/>
  <c r="F651" i="10"/>
  <c r="F650" i="10"/>
  <c r="F649" i="10"/>
  <c r="F648" i="10"/>
  <c r="F647" i="10"/>
  <c r="F646" i="10"/>
  <c r="F645" i="10"/>
  <c r="F644" i="10"/>
  <c r="F643" i="10"/>
  <c r="F642" i="10"/>
  <c r="F641" i="10"/>
  <c r="F640" i="10"/>
  <c r="F639" i="10"/>
  <c r="F638" i="10"/>
  <c r="F637" i="10"/>
  <c r="F636" i="10"/>
  <c r="F635" i="10"/>
  <c r="F634" i="10"/>
  <c r="F633" i="10"/>
  <c r="F632" i="10"/>
  <c r="F631" i="10"/>
  <c r="F630" i="10"/>
  <c r="F629" i="10"/>
  <c r="F628" i="10"/>
  <c r="F627" i="10"/>
  <c r="F626" i="10"/>
  <c r="F625" i="10"/>
  <c r="F624" i="10"/>
  <c r="F623" i="10"/>
  <c r="D2463" i="3"/>
  <c r="D2462" i="3"/>
  <c r="H689" i="10"/>
  <c r="F687" i="10"/>
  <c r="E682" i="10"/>
  <c r="D686" i="10"/>
  <c r="C679" i="10"/>
  <c r="H725" i="12"/>
  <c r="H709" i="12"/>
  <c r="H672" i="10"/>
  <c r="H656" i="10"/>
  <c r="H640" i="10"/>
  <c r="H624" i="10"/>
  <c r="H2459" i="3"/>
  <c r="H2443" i="3"/>
  <c r="H2427" i="3"/>
  <c r="H2411" i="3"/>
  <c r="H2395" i="3"/>
  <c r="H2379" i="3"/>
  <c r="E733" i="12"/>
  <c r="E731" i="12"/>
  <c r="E729" i="12"/>
  <c r="E727" i="12"/>
  <c r="E725" i="12"/>
  <c r="E723" i="12"/>
  <c r="E721" i="12"/>
  <c r="E720" i="12"/>
  <c r="E719" i="12"/>
  <c r="E718" i="12"/>
  <c r="E717" i="12"/>
  <c r="E676" i="10"/>
  <c r="E675" i="10"/>
  <c r="E674" i="10"/>
  <c r="E673" i="10"/>
  <c r="E672" i="10"/>
  <c r="E671" i="10"/>
  <c r="E670" i="10"/>
  <c r="E669" i="10"/>
  <c r="E668" i="10"/>
  <c r="E667" i="10"/>
  <c r="E666" i="10"/>
  <c r="E665" i="10"/>
  <c r="E664" i="10"/>
  <c r="E663" i="10"/>
  <c r="E662" i="10"/>
  <c r="E661" i="10"/>
  <c r="E660" i="10"/>
  <c r="E659" i="10"/>
  <c r="E658" i="10"/>
  <c r="E657" i="10"/>
  <c r="E656" i="10"/>
  <c r="E655" i="10"/>
  <c r="E654" i="10"/>
  <c r="E653" i="10"/>
  <c r="E652" i="10"/>
  <c r="E651" i="10"/>
  <c r="E650" i="10"/>
  <c r="E649" i="10"/>
  <c r="E648" i="10"/>
  <c r="E647" i="10"/>
  <c r="E646" i="10"/>
  <c r="E645" i="10"/>
  <c r="E644" i="10"/>
  <c r="E643" i="10"/>
  <c r="E642" i="10"/>
  <c r="E641" i="10"/>
  <c r="E640" i="10"/>
  <c r="E639" i="10"/>
  <c r="E638" i="10"/>
  <c r="E637" i="10"/>
  <c r="E636" i="10"/>
  <c r="E635" i="10"/>
  <c r="E634" i="10"/>
  <c r="E633" i="10"/>
  <c r="E632" i="10"/>
  <c r="E631" i="10"/>
  <c r="E630" i="10"/>
  <c r="E629" i="10"/>
  <c r="E628" i="10"/>
  <c r="E627" i="10"/>
  <c r="C689" i="10"/>
  <c r="D678" i="10"/>
  <c r="H705" i="12"/>
  <c r="H620" i="10"/>
  <c r="H2407" i="3"/>
  <c r="D731" i="12"/>
  <c r="D723" i="12"/>
  <c r="D718" i="12"/>
  <c r="D674" i="10"/>
  <c r="D670" i="10"/>
  <c r="D666" i="10"/>
  <c r="D662" i="10"/>
  <c r="D658" i="10"/>
  <c r="D654" i="10"/>
  <c r="D650" i="10"/>
  <c r="D646" i="10"/>
  <c r="D642" i="10"/>
  <c r="D638" i="10"/>
  <c r="D634" i="10"/>
  <c r="D630" i="10"/>
  <c r="E626" i="10"/>
  <c r="E624" i="10"/>
  <c r="F2462" i="3"/>
  <c r="D2461" i="3"/>
  <c r="D2460" i="3"/>
  <c r="D2459" i="3"/>
  <c r="D2458" i="3"/>
  <c r="D2457" i="3"/>
  <c r="D2456" i="3"/>
  <c r="D2455" i="3"/>
  <c r="D2454" i="3"/>
  <c r="D2453" i="3"/>
  <c r="D2452" i="3"/>
  <c r="D2451" i="3"/>
  <c r="D2450" i="3"/>
  <c r="D2449" i="3"/>
  <c r="D2448" i="3"/>
  <c r="D2447" i="3"/>
  <c r="D2446" i="3"/>
  <c r="D2445" i="3"/>
  <c r="D2444" i="3"/>
  <c r="D2443" i="3"/>
  <c r="D2442" i="3"/>
  <c r="D2441" i="3"/>
  <c r="D2440" i="3"/>
  <c r="D2439" i="3"/>
  <c r="D2438" i="3"/>
  <c r="D2437" i="3"/>
  <c r="D2436" i="3"/>
  <c r="D2435" i="3"/>
  <c r="D2434" i="3"/>
  <c r="D2433" i="3"/>
  <c r="D2432" i="3"/>
  <c r="D2431" i="3"/>
  <c r="D2430" i="3"/>
  <c r="D2429" i="3"/>
  <c r="D2428" i="3"/>
  <c r="D2427" i="3"/>
  <c r="D2426" i="3"/>
  <c r="D2425" i="3"/>
  <c r="D2424" i="3"/>
  <c r="D2423" i="3"/>
  <c r="D2422" i="3"/>
  <c r="D2421" i="3"/>
  <c r="D2420" i="3"/>
  <c r="D2419" i="3"/>
  <c r="D2418" i="3"/>
  <c r="D2417" i="3"/>
  <c r="D2416" i="3"/>
  <c r="D2415" i="3"/>
  <c r="D2414" i="3"/>
  <c r="D2413" i="3"/>
  <c r="D2412" i="3"/>
  <c r="D2411" i="3"/>
  <c r="D2410" i="3"/>
  <c r="D2409" i="3"/>
  <c r="D2408" i="3"/>
  <c r="D2407" i="3"/>
  <c r="D2406" i="3"/>
  <c r="D2405" i="3"/>
  <c r="D2404" i="3"/>
  <c r="D2403" i="3"/>
  <c r="D2402" i="3"/>
  <c r="D2401" i="3"/>
  <c r="D2400" i="3"/>
  <c r="D2399" i="3"/>
  <c r="D2398" i="3"/>
  <c r="D2397" i="3"/>
  <c r="D2396" i="3"/>
  <c r="D2395" i="3"/>
  <c r="D2394" i="3"/>
  <c r="D2393" i="3"/>
  <c r="D2392" i="3"/>
  <c r="D2391" i="3"/>
  <c r="D2390" i="3"/>
  <c r="D2389" i="3"/>
  <c r="D2388" i="3"/>
  <c r="D2387" i="3"/>
  <c r="D2386" i="3"/>
  <c r="D2385" i="3"/>
  <c r="D2384" i="3"/>
  <c r="D2383" i="3"/>
  <c r="D2382" i="3"/>
  <c r="C2386" i="3"/>
  <c r="C2384" i="3"/>
  <c r="C2382" i="3"/>
  <c r="F2420" i="3"/>
  <c r="F2417" i="3"/>
  <c r="F2415" i="3"/>
  <c r="F2412" i="3"/>
  <c r="F2410" i="3"/>
  <c r="F2407" i="3"/>
  <c r="F2404" i="3"/>
  <c r="F2403" i="3"/>
  <c r="F2400" i="3"/>
  <c r="F2397" i="3"/>
  <c r="F2394" i="3"/>
  <c r="F2391" i="3"/>
  <c r="F2389" i="3"/>
  <c r="F2386" i="3"/>
  <c r="F2384" i="3"/>
  <c r="D2381" i="3"/>
  <c r="E685" i="10"/>
  <c r="D733" i="12"/>
  <c r="D675" i="10"/>
  <c r="D667" i="10"/>
  <c r="D655" i="10"/>
  <c r="D647" i="10"/>
  <c r="D635" i="10"/>
  <c r="D625" i="10"/>
  <c r="C2463" i="3"/>
  <c r="E2459" i="3"/>
  <c r="E2457" i="3"/>
  <c r="E2454" i="3"/>
  <c r="E2451" i="3"/>
  <c r="E2448" i="3"/>
  <c r="E2446" i="3"/>
  <c r="E2443" i="3"/>
  <c r="E2440" i="3"/>
  <c r="E2438" i="3"/>
  <c r="E2435" i="3"/>
  <c r="E2432" i="3"/>
  <c r="E2431" i="3"/>
  <c r="E2428" i="3"/>
  <c r="H684" i="10"/>
  <c r="H668" i="10"/>
  <c r="H2455" i="3"/>
  <c r="H2391" i="3"/>
  <c r="D729" i="12"/>
  <c r="D721" i="12"/>
  <c r="D717" i="12"/>
  <c r="D673" i="10"/>
  <c r="D669" i="10"/>
  <c r="D665" i="10"/>
  <c r="D661" i="10"/>
  <c r="D657" i="10"/>
  <c r="D653" i="10"/>
  <c r="D649" i="10"/>
  <c r="D645" i="10"/>
  <c r="D641" i="10"/>
  <c r="D637" i="10"/>
  <c r="D633" i="10"/>
  <c r="D629" i="10"/>
  <c r="D626" i="10"/>
  <c r="D624" i="10"/>
  <c r="C2462" i="3"/>
  <c r="C2461" i="3"/>
  <c r="C2460" i="3"/>
  <c r="C2459" i="3"/>
  <c r="C2458" i="3"/>
  <c r="C2457" i="3"/>
  <c r="C2456" i="3"/>
  <c r="C2455" i="3"/>
  <c r="C2454" i="3"/>
  <c r="C2453" i="3"/>
  <c r="C2452" i="3"/>
  <c r="C2451" i="3"/>
  <c r="C2450" i="3"/>
  <c r="C2449" i="3"/>
  <c r="C2448" i="3"/>
  <c r="C2447" i="3"/>
  <c r="C2446" i="3"/>
  <c r="C2445" i="3"/>
  <c r="C2444" i="3"/>
  <c r="C2443" i="3"/>
  <c r="C2442" i="3"/>
  <c r="C2441" i="3"/>
  <c r="C2440" i="3"/>
  <c r="C2439" i="3"/>
  <c r="C2438" i="3"/>
  <c r="C2437" i="3"/>
  <c r="C2436" i="3"/>
  <c r="C2435" i="3"/>
  <c r="C2434" i="3"/>
  <c r="C2433" i="3"/>
  <c r="C2432" i="3"/>
  <c r="C2431" i="3"/>
  <c r="C2430" i="3"/>
  <c r="C2429" i="3"/>
  <c r="C2428" i="3"/>
  <c r="C2427" i="3"/>
  <c r="C2426" i="3"/>
  <c r="C2425" i="3"/>
  <c r="C2424" i="3"/>
  <c r="C2423" i="3"/>
  <c r="C2422" i="3"/>
  <c r="C2421" i="3"/>
  <c r="C2420" i="3"/>
  <c r="C2419" i="3"/>
  <c r="C2418" i="3"/>
  <c r="C2417" i="3"/>
  <c r="C2416" i="3"/>
  <c r="C2415" i="3"/>
  <c r="C2414" i="3"/>
  <c r="C2413" i="3"/>
  <c r="C2412" i="3"/>
  <c r="C2411" i="3"/>
  <c r="C2410" i="3"/>
  <c r="C2409" i="3"/>
  <c r="C2408" i="3"/>
  <c r="C2407" i="3"/>
  <c r="C2406" i="3"/>
  <c r="C2405" i="3"/>
  <c r="C2404" i="3"/>
  <c r="C2403" i="3"/>
  <c r="C2402" i="3"/>
  <c r="C2401" i="3"/>
  <c r="C2400" i="3"/>
  <c r="C2399" i="3"/>
  <c r="C2398" i="3"/>
  <c r="C2397" i="3"/>
  <c r="C2396" i="3"/>
  <c r="C2395" i="3"/>
  <c r="C2394" i="3"/>
  <c r="C2393" i="3"/>
  <c r="C2392" i="3"/>
  <c r="C2391" i="3"/>
  <c r="C2390" i="3"/>
  <c r="C2389" i="3"/>
  <c r="C2388" i="3"/>
  <c r="C2387" i="3"/>
  <c r="C2385" i="3"/>
  <c r="C2383" i="3"/>
  <c r="F2422" i="3"/>
  <c r="F2419" i="3"/>
  <c r="F2416" i="3"/>
  <c r="F2413" i="3"/>
  <c r="F2411" i="3"/>
  <c r="F2408" i="3"/>
  <c r="F2405" i="3"/>
  <c r="F2402" i="3"/>
  <c r="F2399" i="3"/>
  <c r="F2398" i="3"/>
  <c r="F2395" i="3"/>
  <c r="F2392" i="3"/>
  <c r="F2390" i="3"/>
  <c r="F2387" i="3"/>
  <c r="F2385" i="3"/>
  <c r="F2382" i="3"/>
  <c r="H636" i="10"/>
  <c r="H2423" i="3"/>
  <c r="D719" i="12"/>
  <c r="D671" i="10"/>
  <c r="D659" i="10"/>
  <c r="D651" i="10"/>
  <c r="D639" i="10"/>
  <c r="D627" i="10"/>
  <c r="D623" i="10"/>
  <c r="E2460" i="3"/>
  <c r="E2458" i="3"/>
  <c r="E2455" i="3"/>
  <c r="E2452" i="3"/>
  <c r="E2449" i="3"/>
  <c r="E2447" i="3"/>
  <c r="E2444" i="3"/>
  <c r="E2441" i="3"/>
  <c r="E2439" i="3"/>
  <c r="E2436" i="3"/>
  <c r="E2433" i="3"/>
  <c r="E2430" i="3"/>
  <c r="E2427" i="3"/>
  <c r="F681" i="10"/>
  <c r="H652" i="10"/>
  <c r="H2439" i="3"/>
  <c r="E735" i="12"/>
  <c r="D727" i="12"/>
  <c r="D720" i="12"/>
  <c r="D676" i="10"/>
  <c r="D672" i="10"/>
  <c r="D668" i="10"/>
  <c r="D664" i="10"/>
  <c r="D660" i="10"/>
  <c r="D656" i="10"/>
  <c r="D652" i="10"/>
  <c r="D648" i="10"/>
  <c r="D644" i="10"/>
  <c r="D640" i="10"/>
  <c r="D636" i="10"/>
  <c r="D632" i="10"/>
  <c r="D628" i="10"/>
  <c r="E625" i="10"/>
  <c r="E623" i="10"/>
  <c r="F2463" i="3"/>
  <c r="F2461" i="3"/>
  <c r="F2460" i="3"/>
  <c r="F2459" i="3"/>
  <c r="F2458" i="3"/>
  <c r="F2457" i="3"/>
  <c r="F2456" i="3"/>
  <c r="F2455" i="3"/>
  <c r="F2454" i="3"/>
  <c r="F2453" i="3"/>
  <c r="F2452" i="3"/>
  <c r="F2451" i="3"/>
  <c r="F2450" i="3"/>
  <c r="F2449" i="3"/>
  <c r="F2448" i="3"/>
  <c r="F2447" i="3"/>
  <c r="F2446" i="3"/>
  <c r="F2445" i="3"/>
  <c r="F2444" i="3"/>
  <c r="F2443" i="3"/>
  <c r="F2442" i="3"/>
  <c r="F2441" i="3"/>
  <c r="F2440" i="3"/>
  <c r="F2439" i="3"/>
  <c r="F2438" i="3"/>
  <c r="F2437" i="3"/>
  <c r="F2436" i="3"/>
  <c r="F2435" i="3"/>
  <c r="F2434" i="3"/>
  <c r="F2433" i="3"/>
  <c r="F2432" i="3"/>
  <c r="F2431" i="3"/>
  <c r="F2430" i="3"/>
  <c r="F2429" i="3"/>
  <c r="F2428" i="3"/>
  <c r="F2427" i="3"/>
  <c r="F2426" i="3"/>
  <c r="F2425" i="3"/>
  <c r="F2424" i="3"/>
  <c r="F2423" i="3"/>
  <c r="F2421" i="3"/>
  <c r="F2418" i="3"/>
  <c r="F2414" i="3"/>
  <c r="F2409" i="3"/>
  <c r="F2406" i="3"/>
  <c r="F2401" i="3"/>
  <c r="F2396" i="3"/>
  <c r="F2393" i="3"/>
  <c r="F2388" i="3"/>
  <c r="F2383" i="3"/>
  <c r="H721" i="12"/>
  <c r="D725" i="12"/>
  <c r="D663" i="10"/>
  <c r="D643" i="10"/>
  <c r="D631" i="10"/>
  <c r="E2461" i="3"/>
  <c r="E2456" i="3"/>
  <c r="E2453" i="3"/>
  <c r="E2450" i="3"/>
  <c r="E2445" i="3"/>
  <c r="E2442" i="3"/>
  <c r="E2437" i="3"/>
  <c r="E2434" i="3"/>
  <c r="E2429" i="3"/>
  <c r="E2426" i="3"/>
  <c r="E2422" i="3"/>
  <c r="E2418" i="3"/>
  <c r="E2414" i="3"/>
  <c r="E2410" i="3"/>
  <c r="E2406" i="3"/>
  <c r="E2402" i="3"/>
  <c r="E2398" i="3"/>
  <c r="E2394" i="3"/>
  <c r="E2390" i="3"/>
  <c r="E2386" i="3"/>
  <c r="E2382" i="3"/>
  <c r="E2389" i="3"/>
  <c r="E2385" i="3"/>
  <c r="E2419" i="3"/>
  <c r="E2407" i="3"/>
  <c r="E2399" i="3"/>
  <c r="E2387" i="3"/>
  <c r="E2383" i="3"/>
  <c r="E2425" i="3"/>
  <c r="E2421" i="3"/>
  <c r="E2417" i="3"/>
  <c r="E2413" i="3"/>
  <c r="E2409" i="3"/>
  <c r="E2405" i="3"/>
  <c r="E2401" i="3"/>
  <c r="E2397" i="3"/>
  <c r="E2393" i="3"/>
  <c r="E2384" i="3"/>
  <c r="E2415" i="3"/>
  <c r="E2395" i="3"/>
  <c r="E2424" i="3"/>
  <c r="E2420" i="3"/>
  <c r="E2416" i="3"/>
  <c r="E2412" i="3"/>
  <c r="E2408" i="3"/>
  <c r="E2404" i="3"/>
  <c r="E2400" i="3"/>
  <c r="E2396" i="3"/>
  <c r="E2392" i="3"/>
  <c r="E2388" i="3"/>
  <c r="E2423" i="3"/>
  <c r="E2411" i="3"/>
  <c r="E2403" i="3"/>
  <c r="E2391" i="3"/>
  <c r="F709" i="12"/>
  <c r="C708" i="12"/>
  <c r="D704" i="12"/>
  <c r="E714" i="12"/>
  <c r="F715" i="12"/>
  <c r="C713" i="12"/>
  <c r="D712" i="12"/>
  <c r="E710" i="12"/>
  <c r="F716" i="12"/>
  <c r="D711" i="12"/>
  <c r="C705" i="12"/>
  <c r="D707" i="12"/>
  <c r="E706" i="12"/>
  <c r="E709" i="12"/>
  <c r="F708" i="12"/>
  <c r="C704" i="12"/>
  <c r="D714" i="12"/>
  <c r="E715" i="12"/>
  <c r="F713" i="12"/>
  <c r="C712" i="12"/>
  <c r="D710" i="12"/>
  <c r="E716" i="12"/>
  <c r="C711" i="12"/>
  <c r="F705" i="12"/>
  <c r="C707" i="12"/>
  <c r="D706" i="12"/>
  <c r="D708" i="12"/>
  <c r="E704" i="12"/>
  <c r="F714" i="12"/>
  <c r="C715" i="12"/>
  <c r="E712" i="12"/>
  <c r="E711" i="12"/>
  <c r="D705" i="12"/>
  <c r="F706" i="12"/>
  <c r="D709" i="12"/>
  <c r="E708" i="12"/>
  <c r="F704" i="12"/>
  <c r="C714" i="12"/>
  <c r="D715" i="12"/>
  <c r="E713" i="12"/>
  <c r="F712" i="12"/>
  <c r="C710" i="12"/>
  <c r="D716" i="12"/>
  <c r="F711" i="12"/>
  <c r="E705" i="12"/>
  <c r="F707" i="12"/>
  <c r="C706" i="12"/>
  <c r="C709" i="12"/>
  <c r="D713" i="12"/>
  <c r="F710" i="12"/>
  <c r="C716" i="12"/>
  <c r="E707" i="12"/>
  <c r="C703" i="12"/>
  <c r="D700" i="12"/>
  <c r="E700" i="12"/>
  <c r="F703" i="12"/>
  <c r="C700" i="12"/>
  <c r="E703" i="12"/>
  <c r="F700" i="12"/>
  <c r="D703" i="12"/>
  <c r="F702" i="12"/>
  <c r="C701" i="12"/>
  <c r="F694" i="12"/>
  <c r="C692" i="12"/>
  <c r="E697" i="12"/>
  <c r="D696" i="12"/>
  <c r="F691" i="12"/>
  <c r="C690" i="12"/>
  <c r="D689" i="12"/>
  <c r="F693" i="12"/>
  <c r="C697" i="12"/>
  <c r="H695" i="12"/>
  <c r="E702" i="12"/>
  <c r="E694" i="12"/>
  <c r="H693" i="12"/>
  <c r="D697" i="12"/>
  <c r="F698" i="12"/>
  <c r="C696" i="12"/>
  <c r="E691" i="12"/>
  <c r="C689" i="12"/>
  <c r="D694" i="12"/>
  <c r="E698" i="12"/>
  <c r="D691" i="12"/>
  <c r="D702" i="12"/>
  <c r="C702" i="12"/>
  <c r="C694" i="12"/>
  <c r="E693" i="12"/>
  <c r="D698" i="12"/>
  <c r="F695" i="12"/>
  <c r="C691" i="12"/>
  <c r="H692" i="12"/>
  <c r="D693" i="12"/>
  <c r="F699" i="12"/>
  <c r="C698" i="12"/>
  <c r="E695" i="12"/>
  <c r="H690" i="12"/>
  <c r="D690" i="12"/>
  <c r="E689" i="12"/>
  <c r="F701" i="12"/>
  <c r="F692" i="12"/>
  <c r="C693" i="12"/>
  <c r="E699" i="12"/>
  <c r="H696" i="12"/>
  <c r="D695" i="12"/>
  <c r="F690" i="12"/>
  <c r="H689" i="12"/>
  <c r="E692" i="12"/>
  <c r="H697" i="12"/>
  <c r="D699" i="12"/>
  <c r="F696" i="12"/>
  <c r="C695" i="12"/>
  <c r="E690" i="12"/>
  <c r="F689" i="12"/>
  <c r="D701" i="12"/>
  <c r="H694" i="12"/>
  <c r="D692" i="12"/>
  <c r="F697" i="12"/>
  <c r="C699" i="12"/>
  <c r="H691" i="12"/>
  <c r="E701" i="12"/>
  <c r="E696" i="12"/>
  <c r="F621" i="10"/>
  <c r="D620" i="10"/>
  <c r="F617" i="10"/>
  <c r="D616" i="10"/>
  <c r="E621" i="10"/>
  <c r="C620" i="10"/>
  <c r="E617" i="10"/>
  <c r="C616" i="10"/>
  <c r="F622" i="10"/>
  <c r="D621" i="10"/>
  <c r="F618" i="10"/>
  <c r="D617" i="10"/>
  <c r="E622" i="10"/>
  <c r="C621" i="10"/>
  <c r="E618" i="10"/>
  <c r="C617" i="10"/>
  <c r="D622" i="10"/>
  <c r="F619" i="10"/>
  <c r="D618" i="10"/>
  <c r="C622" i="10"/>
  <c r="E619" i="10"/>
  <c r="C618" i="10"/>
  <c r="F620" i="10"/>
  <c r="D619" i="10"/>
  <c r="F616" i="10"/>
  <c r="E620" i="10"/>
  <c r="C619" i="10"/>
  <c r="E616" i="10"/>
  <c r="H3" i="10"/>
  <c r="H4" i="10"/>
  <c r="H12" i="10"/>
  <c r="H20" i="10"/>
  <c r="H28" i="10"/>
  <c r="H36" i="10"/>
  <c r="H44" i="10"/>
  <c r="H52" i="10"/>
  <c r="H60" i="10"/>
  <c r="H68" i="10"/>
  <c r="H76" i="10"/>
  <c r="H84" i="10"/>
  <c r="H92" i="10"/>
  <c r="H100" i="10"/>
  <c r="H108" i="10"/>
  <c r="H116" i="10"/>
  <c r="H124" i="10"/>
  <c r="H132" i="10"/>
  <c r="H140" i="10"/>
  <c r="H148" i="10"/>
  <c r="H156" i="10"/>
  <c r="H164" i="10"/>
  <c r="H172" i="10"/>
  <c r="H180" i="10"/>
  <c r="H188" i="10"/>
  <c r="H196" i="10"/>
  <c r="H204" i="10"/>
  <c r="H212" i="10"/>
  <c r="H220" i="10"/>
  <c r="H228" i="10"/>
  <c r="H236" i="10"/>
  <c r="H244" i="10"/>
  <c r="H252" i="10"/>
  <c r="H260" i="10"/>
  <c r="H268" i="10"/>
  <c r="H276" i="10"/>
  <c r="H284" i="10"/>
  <c r="H292" i="10"/>
  <c r="H300" i="10"/>
  <c r="H308" i="10"/>
  <c r="H316" i="10"/>
  <c r="H324" i="10"/>
  <c r="H332" i="10"/>
  <c r="H340" i="10"/>
  <c r="H348" i="10"/>
  <c r="H356" i="10"/>
  <c r="H364" i="10"/>
  <c r="H372" i="10"/>
  <c r="H380" i="10"/>
  <c r="H388" i="10"/>
  <c r="H396" i="10"/>
  <c r="H404" i="10"/>
  <c r="H412" i="10"/>
  <c r="H420" i="10"/>
  <c r="H428" i="10"/>
  <c r="H436" i="10"/>
  <c r="H444" i="10"/>
  <c r="H452" i="10"/>
  <c r="H460" i="10"/>
  <c r="H468" i="10"/>
  <c r="H476" i="10"/>
  <c r="H484" i="10"/>
  <c r="H492" i="10"/>
  <c r="H500" i="10"/>
  <c r="H508" i="10"/>
  <c r="H516" i="10"/>
  <c r="H524" i="10"/>
  <c r="H532" i="10"/>
  <c r="H540" i="10"/>
  <c r="H548" i="10"/>
  <c r="H556" i="10"/>
  <c r="H564" i="10"/>
  <c r="H572" i="10"/>
  <c r="H580" i="10"/>
  <c r="H588" i="10"/>
  <c r="H596" i="10"/>
  <c r="H5" i="10"/>
  <c r="H13" i="10"/>
  <c r="H21" i="10"/>
  <c r="H29" i="10"/>
  <c r="H37" i="10"/>
  <c r="H45" i="10"/>
  <c r="H53" i="10"/>
  <c r="H61" i="10"/>
  <c r="H69" i="10"/>
  <c r="H77" i="10"/>
  <c r="H85" i="10"/>
  <c r="H93" i="10"/>
  <c r="H101" i="10"/>
  <c r="H109" i="10"/>
  <c r="H117" i="10"/>
  <c r="H125" i="10"/>
  <c r="H133" i="10"/>
  <c r="H141" i="10"/>
  <c r="H149" i="10"/>
  <c r="H157" i="10"/>
  <c r="H6" i="10"/>
  <c r="H14" i="10"/>
  <c r="H22" i="10"/>
  <c r="H30" i="10"/>
  <c r="H38" i="10"/>
  <c r="H46" i="10"/>
  <c r="H54" i="10"/>
  <c r="H62" i="10"/>
  <c r="H70" i="10"/>
  <c r="H78" i="10"/>
  <c r="H86" i="10"/>
  <c r="H94" i="10"/>
  <c r="H102" i="10"/>
  <c r="H110" i="10"/>
  <c r="H118" i="10"/>
  <c r="H126" i="10"/>
  <c r="H134" i="10"/>
  <c r="H142" i="10"/>
  <c r="H150" i="10"/>
  <c r="H158" i="10"/>
  <c r="H166" i="10"/>
  <c r="H174" i="10"/>
  <c r="H182" i="10"/>
  <c r="H190" i="10"/>
  <c r="H198" i="10"/>
  <c r="H206" i="10"/>
  <c r="H214" i="10"/>
  <c r="H222" i="10"/>
  <c r="H230" i="10"/>
  <c r="H238" i="10"/>
  <c r="H246" i="10"/>
  <c r="H254" i="10"/>
  <c r="H262" i="10"/>
  <c r="H270" i="10"/>
  <c r="H278" i="10"/>
  <c r="H286" i="10"/>
  <c r="H294" i="10"/>
  <c r="H302" i="10"/>
  <c r="H310" i="10"/>
  <c r="H318" i="10"/>
  <c r="H326" i="10"/>
  <c r="H334" i="10"/>
  <c r="H342" i="10"/>
  <c r="H350" i="10"/>
  <c r="H358" i="10"/>
  <c r="H366" i="10"/>
  <c r="H374" i="10"/>
  <c r="H382" i="10"/>
  <c r="H390" i="10"/>
  <c r="H398" i="10"/>
  <c r="H406" i="10"/>
  <c r="H414" i="10"/>
  <c r="H422" i="10"/>
  <c r="H430" i="10"/>
  <c r="H438" i="10"/>
  <c r="H446" i="10"/>
  <c r="H454" i="10"/>
  <c r="H462" i="10"/>
  <c r="H470" i="10"/>
  <c r="H478" i="10"/>
  <c r="H486" i="10"/>
  <c r="H494" i="10"/>
  <c r="H502" i="10"/>
  <c r="H510" i="10"/>
  <c r="H518" i="10"/>
  <c r="H526" i="10"/>
  <c r="H534" i="10"/>
  <c r="H542" i="10"/>
  <c r="H550" i="10"/>
  <c r="H558" i="10"/>
  <c r="H566" i="10"/>
  <c r="H574" i="10"/>
  <c r="H582" i="10"/>
  <c r="H590" i="10"/>
  <c r="H598" i="10"/>
  <c r="H606" i="10"/>
  <c r="E4" i="10"/>
  <c r="E6" i="10"/>
  <c r="E8" i="10"/>
  <c r="E10" i="10"/>
  <c r="E12" i="10"/>
  <c r="E14" i="10"/>
  <c r="E16" i="10"/>
  <c r="E18" i="10"/>
  <c r="H7" i="10"/>
  <c r="H15" i="10"/>
  <c r="H23" i="10"/>
  <c r="H31" i="10"/>
  <c r="H39" i="10"/>
  <c r="H47" i="10"/>
  <c r="H55" i="10"/>
  <c r="H63" i="10"/>
  <c r="H71" i="10"/>
  <c r="H79" i="10"/>
  <c r="H87" i="10"/>
  <c r="H95" i="10"/>
  <c r="H103" i="10"/>
  <c r="H111" i="10"/>
  <c r="H119" i="10"/>
  <c r="H127" i="10"/>
  <c r="H135" i="10"/>
  <c r="H143" i="10"/>
  <c r="H151" i="10"/>
  <c r="H159" i="10"/>
  <c r="H167" i="10"/>
  <c r="H175" i="10"/>
  <c r="H183" i="10"/>
  <c r="H191" i="10"/>
  <c r="H199" i="10"/>
  <c r="H207" i="10"/>
  <c r="H215" i="10"/>
  <c r="H223" i="10"/>
  <c r="H231" i="10"/>
  <c r="H239" i="10"/>
  <c r="H247" i="10"/>
  <c r="H255" i="10"/>
  <c r="H263" i="10"/>
  <c r="H271" i="10"/>
  <c r="H279" i="10"/>
  <c r="H287" i="10"/>
  <c r="H295" i="10"/>
  <c r="H303" i="10"/>
  <c r="H311" i="10"/>
  <c r="H319" i="10"/>
  <c r="H327" i="10"/>
  <c r="H335" i="10"/>
  <c r="H343" i="10"/>
  <c r="H351" i="10"/>
  <c r="H359" i="10"/>
  <c r="H367" i="10"/>
  <c r="H375" i="10"/>
  <c r="H383" i="10"/>
  <c r="H391" i="10"/>
  <c r="H399" i="10"/>
  <c r="H407" i="10"/>
  <c r="H415" i="10"/>
  <c r="H423" i="10"/>
  <c r="H431" i="10"/>
  <c r="H439" i="10"/>
  <c r="H447" i="10"/>
  <c r="H455" i="10"/>
  <c r="H463" i="10"/>
  <c r="H471" i="10"/>
  <c r="H479" i="10"/>
  <c r="H487" i="10"/>
  <c r="H495" i="10"/>
  <c r="H503" i="10"/>
  <c r="H511" i="10"/>
  <c r="H519" i="10"/>
  <c r="H527" i="10"/>
  <c r="H535" i="10"/>
  <c r="H543" i="10"/>
  <c r="H551" i="10"/>
  <c r="H559" i="10"/>
  <c r="H567" i="10"/>
  <c r="H575" i="10"/>
  <c r="H583" i="10"/>
  <c r="H591" i="10"/>
  <c r="H599" i="10"/>
  <c r="H607" i="10"/>
  <c r="F4" i="10"/>
  <c r="F6" i="10"/>
  <c r="F8" i="10"/>
  <c r="F10" i="10"/>
  <c r="F12" i="10"/>
  <c r="H8" i="10"/>
  <c r="H16" i="10"/>
  <c r="H24" i="10"/>
  <c r="H32" i="10"/>
  <c r="H40" i="10"/>
  <c r="H48" i="10"/>
  <c r="H56" i="10"/>
  <c r="H64" i="10"/>
  <c r="H72" i="10"/>
  <c r="H80" i="10"/>
  <c r="H88" i="10"/>
  <c r="H96" i="10"/>
  <c r="H104" i="10"/>
  <c r="H112" i="10"/>
  <c r="H120" i="10"/>
  <c r="H128" i="10"/>
  <c r="H136" i="10"/>
  <c r="H144" i="10"/>
  <c r="H152" i="10"/>
  <c r="H160" i="10"/>
  <c r="H168" i="10"/>
  <c r="H176" i="10"/>
  <c r="H184" i="10"/>
  <c r="H192" i="10"/>
  <c r="H200" i="10"/>
  <c r="H208" i="10"/>
  <c r="H216" i="10"/>
  <c r="H224" i="10"/>
  <c r="H232" i="10"/>
  <c r="H240" i="10"/>
  <c r="H248" i="10"/>
  <c r="H256" i="10"/>
  <c r="H264" i="10"/>
  <c r="H272" i="10"/>
  <c r="H280" i="10"/>
  <c r="H288" i="10"/>
  <c r="H296" i="10"/>
  <c r="H304" i="10"/>
  <c r="H312" i="10"/>
  <c r="H320" i="10"/>
  <c r="H328" i="10"/>
  <c r="H336" i="10"/>
  <c r="H344" i="10"/>
  <c r="H352" i="10"/>
  <c r="H360" i="10"/>
  <c r="H368" i="10"/>
  <c r="H376" i="10"/>
  <c r="H384" i="10"/>
  <c r="H392" i="10"/>
  <c r="H400" i="10"/>
  <c r="H408" i="10"/>
  <c r="H416" i="10"/>
  <c r="H424" i="10"/>
  <c r="H432" i="10"/>
  <c r="H440" i="10"/>
  <c r="H448" i="10"/>
  <c r="H456" i="10"/>
  <c r="H464" i="10"/>
  <c r="H472" i="10"/>
  <c r="H480" i="10"/>
  <c r="H488" i="10"/>
  <c r="H496" i="10"/>
  <c r="H504" i="10"/>
  <c r="H512" i="10"/>
  <c r="H520" i="10"/>
  <c r="H528" i="10"/>
  <c r="H536" i="10"/>
  <c r="H544" i="10"/>
  <c r="H552" i="10"/>
  <c r="H560" i="10"/>
  <c r="H568" i="10"/>
  <c r="H576" i="10"/>
  <c r="H584" i="10"/>
  <c r="H592" i="10"/>
  <c r="H600" i="10"/>
  <c r="H608" i="10"/>
  <c r="H9" i="10"/>
  <c r="H17" i="10"/>
  <c r="H25" i="10"/>
  <c r="H33" i="10"/>
  <c r="H41" i="10"/>
  <c r="H49" i="10"/>
  <c r="H57" i="10"/>
  <c r="H65" i="10"/>
  <c r="H73" i="10"/>
  <c r="H81" i="10"/>
  <c r="H89" i="10"/>
  <c r="H97" i="10"/>
  <c r="H105" i="10"/>
  <c r="H113" i="10"/>
  <c r="H121" i="10"/>
  <c r="H129" i="10"/>
  <c r="H137" i="10"/>
  <c r="H145" i="10"/>
  <c r="H153" i="10"/>
  <c r="H161" i="10"/>
  <c r="H169" i="10"/>
  <c r="H177" i="10"/>
  <c r="H185" i="10"/>
  <c r="H193" i="10"/>
  <c r="H201" i="10"/>
  <c r="H209" i="10"/>
  <c r="H217" i="10"/>
  <c r="H225" i="10"/>
  <c r="H233" i="10"/>
  <c r="H241" i="10"/>
  <c r="H249" i="10"/>
  <c r="H257" i="10"/>
  <c r="H265" i="10"/>
  <c r="H273" i="10"/>
  <c r="H281" i="10"/>
  <c r="H289" i="10"/>
  <c r="H297" i="10"/>
  <c r="H305" i="10"/>
  <c r="H313" i="10"/>
  <c r="H321" i="10"/>
  <c r="H329" i="10"/>
  <c r="H337" i="10"/>
  <c r="H345" i="10"/>
  <c r="H353" i="10"/>
  <c r="H361" i="10"/>
  <c r="H369" i="10"/>
  <c r="H377" i="10"/>
  <c r="H385" i="10"/>
  <c r="H393" i="10"/>
  <c r="H401" i="10"/>
  <c r="H409" i="10"/>
  <c r="H417" i="10"/>
  <c r="H425" i="10"/>
  <c r="H433" i="10"/>
  <c r="H441" i="10"/>
  <c r="H449" i="10"/>
  <c r="H457" i="10"/>
  <c r="H465" i="10"/>
  <c r="H473" i="10"/>
  <c r="H481" i="10"/>
  <c r="H489" i="10"/>
  <c r="H497" i="10"/>
  <c r="H505" i="10"/>
  <c r="H513" i="10"/>
  <c r="H521" i="10"/>
  <c r="H529" i="10"/>
  <c r="H537" i="10"/>
  <c r="H545" i="10"/>
  <c r="H553" i="10"/>
  <c r="H561" i="10"/>
  <c r="H569" i="10"/>
  <c r="H577" i="10"/>
  <c r="H585" i="10"/>
  <c r="H593" i="10"/>
  <c r="H601" i="10"/>
  <c r="H609" i="10"/>
  <c r="D3" i="10"/>
  <c r="D5" i="10"/>
  <c r="D7" i="10"/>
  <c r="D9" i="10"/>
  <c r="D11" i="10"/>
  <c r="D13" i="10"/>
  <c r="D15" i="10"/>
  <c r="D17" i="10"/>
  <c r="D19" i="10"/>
  <c r="H10" i="10"/>
  <c r="H18" i="10"/>
  <c r="H26" i="10"/>
  <c r="H34" i="10"/>
  <c r="H42" i="10"/>
  <c r="H50" i="10"/>
  <c r="H58" i="10"/>
  <c r="H66" i="10"/>
  <c r="H74" i="10"/>
  <c r="H82" i="10"/>
  <c r="H90" i="10"/>
  <c r="H98" i="10"/>
  <c r="H106" i="10"/>
  <c r="H114" i="10"/>
  <c r="H122" i="10"/>
  <c r="H130" i="10"/>
  <c r="H138" i="10"/>
  <c r="H146" i="10"/>
  <c r="H154" i="10"/>
  <c r="H162" i="10"/>
  <c r="H170" i="10"/>
  <c r="H178" i="10"/>
  <c r="H186" i="10"/>
  <c r="H194" i="10"/>
  <c r="H11" i="10"/>
  <c r="H75" i="10"/>
  <c r="H139" i="10"/>
  <c r="H19" i="10"/>
  <c r="H83" i="10"/>
  <c r="H147" i="10"/>
  <c r="H187" i="10"/>
  <c r="H211" i="10"/>
  <c r="H234" i="10"/>
  <c r="H253" i="10"/>
  <c r="H27" i="10"/>
  <c r="H91" i="10"/>
  <c r="H155" i="10"/>
  <c r="H189" i="10"/>
  <c r="H213" i="10"/>
  <c r="H235" i="10"/>
  <c r="H258" i="10"/>
  <c r="H277" i="10"/>
  <c r="H299" i="10"/>
  <c r="H322" i="10"/>
  <c r="H341" i="10"/>
  <c r="H363" i="10"/>
  <c r="H386" i="10"/>
  <c r="H405" i="10"/>
  <c r="H427" i="10"/>
  <c r="H450" i="10"/>
  <c r="H469" i="10"/>
  <c r="H491" i="10"/>
  <c r="H514" i="10"/>
  <c r="H533" i="10"/>
  <c r="H555" i="10"/>
  <c r="H578" i="10"/>
  <c r="H597" i="10"/>
  <c r="H35" i="10"/>
  <c r="H99" i="10"/>
  <c r="H163" i="10"/>
  <c r="H195" i="10"/>
  <c r="H218" i="10"/>
  <c r="H237" i="10"/>
  <c r="H259" i="10"/>
  <c r="H282" i="10"/>
  <c r="H301" i="10"/>
  <c r="H323" i="10"/>
  <c r="H346" i="10"/>
  <c r="H365" i="10"/>
  <c r="H387" i="10"/>
  <c r="H410" i="10"/>
  <c r="H429" i="10"/>
  <c r="H451" i="10"/>
  <c r="H474" i="10"/>
  <c r="H493" i="10"/>
  <c r="H515" i="10"/>
  <c r="H538" i="10"/>
  <c r="H557" i="10"/>
  <c r="H579" i="10"/>
  <c r="H602" i="10"/>
  <c r="C3" i="10"/>
  <c r="C6" i="10"/>
  <c r="E9" i="10"/>
  <c r="D12" i="10"/>
  <c r="E15" i="10"/>
  <c r="C18" i="10"/>
  <c r="E20" i="10"/>
  <c r="E22" i="10"/>
  <c r="E24" i="10"/>
  <c r="E26" i="10"/>
  <c r="E28" i="10"/>
  <c r="E30" i="10"/>
  <c r="E32" i="10"/>
  <c r="E34" i="10"/>
  <c r="E36" i="10"/>
  <c r="E38" i="10"/>
  <c r="E40" i="10"/>
  <c r="E42" i="10"/>
  <c r="E44" i="10"/>
  <c r="E46" i="10"/>
  <c r="E48" i="10"/>
  <c r="E50" i="10"/>
  <c r="E52" i="10"/>
  <c r="E54" i="10"/>
  <c r="E56" i="10"/>
  <c r="E58" i="10"/>
  <c r="E60" i="10"/>
  <c r="E62" i="10"/>
  <c r="E64" i="10"/>
  <c r="E66" i="10"/>
  <c r="E68" i="10"/>
  <c r="E70" i="10"/>
  <c r="E72" i="10"/>
  <c r="E74" i="10"/>
  <c r="E76" i="10"/>
  <c r="E78" i="10"/>
  <c r="E80" i="10"/>
  <c r="E82" i="10"/>
  <c r="E84" i="10"/>
  <c r="E86" i="10"/>
  <c r="E88" i="10"/>
  <c r="E90" i="10"/>
  <c r="E92" i="10"/>
  <c r="E94" i="10"/>
  <c r="E96" i="10"/>
  <c r="E98" i="10"/>
  <c r="E100" i="10"/>
  <c r="E102" i="10"/>
  <c r="E104" i="10"/>
  <c r="E106" i="10"/>
  <c r="E108" i="10"/>
  <c r="E110" i="10"/>
  <c r="E112" i="10"/>
  <c r="E114" i="10"/>
  <c r="E116" i="10"/>
  <c r="E118" i="10"/>
  <c r="E120" i="10"/>
  <c r="E122" i="10"/>
  <c r="E124" i="10"/>
  <c r="E126" i="10"/>
  <c r="E128" i="10"/>
  <c r="E130" i="10"/>
  <c r="E132" i="10"/>
  <c r="E134" i="10"/>
  <c r="H51" i="10"/>
  <c r="H115" i="10"/>
  <c r="H171" i="10"/>
  <c r="H202" i="10"/>
  <c r="H221" i="10"/>
  <c r="H243" i="10"/>
  <c r="H266" i="10"/>
  <c r="H285" i="10"/>
  <c r="H307" i="10"/>
  <c r="H330" i="10"/>
  <c r="H349" i="10"/>
  <c r="H371" i="10"/>
  <c r="H394" i="10"/>
  <c r="H413" i="10"/>
  <c r="H435" i="10"/>
  <c r="H458" i="10"/>
  <c r="H477" i="10"/>
  <c r="H499" i="10"/>
  <c r="H522" i="10"/>
  <c r="H541" i="10"/>
  <c r="H563" i="10"/>
  <c r="H586" i="10"/>
  <c r="H604" i="10"/>
  <c r="F3" i="10"/>
  <c r="C7" i="10"/>
  <c r="C10" i="10"/>
  <c r="E13" i="10"/>
  <c r="C16" i="10"/>
  <c r="F18" i="10"/>
  <c r="C21" i="10"/>
  <c r="C23" i="10"/>
  <c r="C25" i="10"/>
  <c r="C27" i="10"/>
  <c r="C29" i="10"/>
  <c r="C31" i="10"/>
  <c r="C33" i="10"/>
  <c r="C35" i="10"/>
  <c r="C37" i="10"/>
  <c r="C39" i="10"/>
  <c r="C41" i="10"/>
  <c r="C43" i="10"/>
  <c r="C45" i="10"/>
  <c r="C47" i="10"/>
  <c r="C49" i="10"/>
  <c r="C51" i="10"/>
  <c r="C53" i="10"/>
  <c r="C55" i="10"/>
  <c r="C57" i="10"/>
  <c r="C59" i="10"/>
  <c r="H59" i="10"/>
  <c r="H123" i="10"/>
  <c r="H173" i="10"/>
  <c r="H203" i="10"/>
  <c r="H226" i="10"/>
  <c r="H245" i="10"/>
  <c r="H267" i="10"/>
  <c r="H290" i="10"/>
  <c r="H309" i="10"/>
  <c r="H331" i="10"/>
  <c r="H354" i="10"/>
  <c r="H373" i="10"/>
  <c r="H395" i="10"/>
  <c r="H418" i="10"/>
  <c r="H437" i="10"/>
  <c r="H459" i="10"/>
  <c r="H482" i="10"/>
  <c r="H501" i="10"/>
  <c r="H523" i="10"/>
  <c r="H546" i="10"/>
  <c r="H565" i="10"/>
  <c r="H587" i="10"/>
  <c r="H605" i="10"/>
  <c r="C4" i="10"/>
  <c r="E7" i="10"/>
  <c r="D10" i="10"/>
  <c r="F13" i="10"/>
  <c r="D16" i="10"/>
  <c r="C19" i="10"/>
  <c r="D21" i="10"/>
  <c r="D23" i="10"/>
  <c r="D25" i="10"/>
  <c r="D27" i="10"/>
  <c r="D29" i="10"/>
  <c r="D31" i="10"/>
  <c r="D33" i="10"/>
  <c r="D35" i="10"/>
  <c r="D37" i="10"/>
  <c r="D39" i="10"/>
  <c r="D41" i="10"/>
  <c r="D43" i="10"/>
  <c r="D45" i="10"/>
  <c r="D47" i="10"/>
  <c r="D49" i="10"/>
  <c r="D51" i="10"/>
  <c r="D53" i="10"/>
  <c r="D55" i="10"/>
  <c r="D57" i="10"/>
  <c r="D59" i="10"/>
  <c r="D61" i="10"/>
  <c r="D63" i="10"/>
  <c r="D65" i="10"/>
  <c r="D67" i="10"/>
  <c r="D69" i="10"/>
  <c r="D71" i="10"/>
  <c r="D73" i="10"/>
  <c r="D75" i="10"/>
  <c r="D77" i="10"/>
  <c r="D79" i="10"/>
  <c r="D81" i="10"/>
  <c r="D83" i="10"/>
  <c r="D85" i="10"/>
  <c r="D87" i="10"/>
  <c r="D89" i="10"/>
  <c r="D91" i="10"/>
  <c r="D93" i="10"/>
  <c r="D95" i="10"/>
  <c r="D97" i="10"/>
  <c r="D99" i="10"/>
  <c r="D101" i="10"/>
  <c r="D103" i="10"/>
  <c r="D105" i="10"/>
  <c r="D107" i="10"/>
  <c r="D109" i="10"/>
  <c r="D111" i="10"/>
  <c r="D113" i="10"/>
  <c r="D115" i="10"/>
  <c r="D117" i="10"/>
  <c r="D119" i="10"/>
  <c r="D121" i="10"/>
  <c r="D123" i="10"/>
  <c r="D125" i="10"/>
  <c r="D127" i="10"/>
  <c r="D129" i="10"/>
  <c r="D131" i="10"/>
  <c r="H43" i="10"/>
  <c r="H205" i="10"/>
  <c r="H261" i="10"/>
  <c r="H306" i="10"/>
  <c r="H347" i="10"/>
  <c r="H389" i="10"/>
  <c r="H434" i="10"/>
  <c r="H475" i="10"/>
  <c r="H517" i="10"/>
  <c r="H562" i="10"/>
  <c r="H603" i="10"/>
  <c r="F5" i="10"/>
  <c r="E11" i="10"/>
  <c r="F15" i="10"/>
  <c r="C20" i="10"/>
  <c r="E23" i="10"/>
  <c r="D26" i="10"/>
  <c r="F29" i="10"/>
  <c r="F32" i="10"/>
  <c r="C36" i="10"/>
  <c r="E39" i="10"/>
  <c r="D42" i="10"/>
  <c r="F45" i="10"/>
  <c r="F48" i="10"/>
  <c r="C52" i="10"/>
  <c r="E55" i="10"/>
  <c r="D58" i="10"/>
  <c r="E61" i="10"/>
  <c r="C64" i="10"/>
  <c r="F66" i="10"/>
  <c r="E69" i="10"/>
  <c r="C72" i="10"/>
  <c r="F74" i="10"/>
  <c r="E77" i="10"/>
  <c r="C80" i="10"/>
  <c r="F82" i="10"/>
  <c r="E85" i="10"/>
  <c r="C88" i="10"/>
  <c r="F90" i="10"/>
  <c r="E93" i="10"/>
  <c r="C96" i="10"/>
  <c r="F98" i="10"/>
  <c r="E101" i="10"/>
  <c r="C104" i="10"/>
  <c r="F106" i="10"/>
  <c r="E109" i="10"/>
  <c r="C112" i="10"/>
  <c r="F114" i="10"/>
  <c r="E117" i="10"/>
  <c r="C120" i="10"/>
  <c r="F122" i="10"/>
  <c r="E125" i="10"/>
  <c r="C128" i="10"/>
  <c r="F130" i="10"/>
  <c r="D133" i="10"/>
  <c r="E135" i="10"/>
  <c r="E137" i="10"/>
  <c r="E139" i="10"/>
  <c r="E141" i="10"/>
  <c r="E143" i="10"/>
  <c r="E145" i="10"/>
  <c r="E147" i="10"/>
  <c r="E149" i="10"/>
  <c r="E151" i="10"/>
  <c r="E153" i="10"/>
  <c r="E155" i="10"/>
  <c r="E157" i="10"/>
  <c r="E159" i="10"/>
  <c r="E161" i="10"/>
  <c r="E163" i="10"/>
  <c r="E165" i="10"/>
  <c r="E167" i="10"/>
  <c r="E169" i="10"/>
  <c r="E171" i="10"/>
  <c r="E173" i="10"/>
  <c r="E175" i="10"/>
  <c r="E177" i="10"/>
  <c r="E179" i="10"/>
  <c r="E181" i="10"/>
  <c r="E183" i="10"/>
  <c r="E185" i="10"/>
  <c r="E187" i="10"/>
  <c r="E189" i="10"/>
  <c r="E191" i="10"/>
  <c r="E193" i="10"/>
  <c r="H67" i="10"/>
  <c r="H210" i="10"/>
  <c r="H269" i="10"/>
  <c r="H314" i="10"/>
  <c r="H355" i="10"/>
  <c r="H397" i="10"/>
  <c r="H442" i="10"/>
  <c r="H483" i="10"/>
  <c r="H525" i="10"/>
  <c r="H570" i="10"/>
  <c r="H610" i="10"/>
  <c r="D6" i="10"/>
  <c r="F11" i="10"/>
  <c r="F16" i="10"/>
  <c r="D20" i="10"/>
  <c r="F23" i="10"/>
  <c r="F26" i="10"/>
  <c r="C30" i="10"/>
  <c r="E33" i="10"/>
  <c r="D36" i="10"/>
  <c r="F39" i="10"/>
  <c r="F42" i="10"/>
  <c r="C46" i="10"/>
  <c r="E49" i="10"/>
  <c r="D52" i="10"/>
  <c r="F55" i="10"/>
  <c r="F58" i="10"/>
  <c r="F61" i="10"/>
  <c r="D64" i="10"/>
  <c r="C67" i="10"/>
  <c r="F69" i="10"/>
  <c r="D72" i="10"/>
  <c r="C75" i="10"/>
  <c r="F77" i="10"/>
  <c r="D80" i="10"/>
  <c r="C83" i="10"/>
  <c r="F85" i="10"/>
  <c r="D88" i="10"/>
  <c r="C91" i="10"/>
  <c r="F93" i="10"/>
  <c r="D96" i="10"/>
  <c r="C99" i="10"/>
  <c r="F101" i="10"/>
  <c r="D104" i="10"/>
  <c r="C107" i="10"/>
  <c r="F109" i="10"/>
  <c r="D112" i="10"/>
  <c r="C115" i="10"/>
  <c r="F117" i="10"/>
  <c r="D120" i="10"/>
  <c r="C123" i="10"/>
  <c r="F125" i="10"/>
  <c r="D128" i="10"/>
  <c r="C131" i="10"/>
  <c r="E133" i="10"/>
  <c r="F135" i="10"/>
  <c r="F137" i="10"/>
  <c r="F139" i="10"/>
  <c r="F141" i="10"/>
  <c r="F143" i="10"/>
  <c r="F145" i="10"/>
  <c r="F147" i="10"/>
  <c r="F149" i="10"/>
  <c r="F151" i="10"/>
  <c r="F153" i="10"/>
  <c r="F155" i="10"/>
  <c r="F157" i="10"/>
  <c r="F159" i="10"/>
  <c r="F161" i="10"/>
  <c r="F163" i="10"/>
  <c r="F165" i="10"/>
  <c r="F167" i="10"/>
  <c r="F169" i="10"/>
  <c r="F171" i="10"/>
  <c r="F173" i="10"/>
  <c r="F175" i="10"/>
  <c r="F177" i="10"/>
  <c r="F179" i="10"/>
  <c r="F181" i="10"/>
  <c r="F183" i="10"/>
  <c r="F185" i="10"/>
  <c r="F187" i="10"/>
  <c r="F189" i="10"/>
  <c r="F191" i="10"/>
  <c r="F193" i="10"/>
  <c r="H107" i="10"/>
  <c r="H219" i="10"/>
  <c r="H274" i="10"/>
  <c r="H315" i="10"/>
  <c r="H357" i="10"/>
  <c r="H402" i="10"/>
  <c r="H443" i="10"/>
  <c r="H485" i="10"/>
  <c r="H530" i="10"/>
  <c r="H571" i="10"/>
  <c r="H611" i="10"/>
  <c r="F7" i="10"/>
  <c r="C12" i="10"/>
  <c r="C17" i="10"/>
  <c r="F20" i="10"/>
  <c r="C24" i="10"/>
  <c r="E27" i="10"/>
  <c r="D30" i="10"/>
  <c r="F33" i="10"/>
  <c r="F36" i="10"/>
  <c r="C40" i="10"/>
  <c r="E43" i="10"/>
  <c r="D46" i="10"/>
  <c r="H131" i="10"/>
  <c r="H227" i="10"/>
  <c r="H275" i="10"/>
  <c r="H317" i="10"/>
  <c r="H362" i="10"/>
  <c r="H403" i="10"/>
  <c r="H445" i="10"/>
  <c r="H490" i="10"/>
  <c r="H531" i="10"/>
  <c r="H573" i="10"/>
  <c r="H612" i="10"/>
  <c r="C8" i="10"/>
  <c r="C13" i="10"/>
  <c r="E17" i="10"/>
  <c r="E21" i="10"/>
  <c r="D24" i="10"/>
  <c r="F27" i="10"/>
  <c r="F30" i="10"/>
  <c r="C34" i="10"/>
  <c r="E37" i="10"/>
  <c r="D40" i="10"/>
  <c r="F43" i="10"/>
  <c r="F46" i="10"/>
  <c r="C50" i="10"/>
  <c r="E53" i="10"/>
  <c r="D56" i="10"/>
  <c r="F59" i="10"/>
  <c r="D62" i="10"/>
  <c r="C65" i="10"/>
  <c r="F67" i="10"/>
  <c r="D70" i="10"/>
  <c r="C73" i="10"/>
  <c r="F75" i="10"/>
  <c r="D78" i="10"/>
  <c r="C81" i="10"/>
  <c r="F83" i="10"/>
  <c r="D86" i="10"/>
  <c r="C89" i="10"/>
  <c r="F91" i="10"/>
  <c r="D94" i="10"/>
  <c r="C97" i="10"/>
  <c r="F99" i="10"/>
  <c r="D102" i="10"/>
  <c r="C105" i="10"/>
  <c r="F107" i="10"/>
  <c r="D110" i="10"/>
  <c r="C113" i="10"/>
  <c r="F115" i="10"/>
  <c r="D118" i="10"/>
  <c r="C121" i="10"/>
  <c r="F123" i="10"/>
  <c r="D126" i="10"/>
  <c r="C129" i="10"/>
  <c r="F131" i="10"/>
  <c r="C134" i="10"/>
  <c r="D136" i="10"/>
  <c r="D138" i="10"/>
  <c r="D140" i="10"/>
  <c r="D142" i="10"/>
  <c r="D144" i="10"/>
  <c r="D146" i="10"/>
  <c r="D148" i="10"/>
  <c r="D150" i="10"/>
  <c r="D152" i="10"/>
  <c r="D154" i="10"/>
  <c r="D156" i="10"/>
  <c r="D158" i="10"/>
  <c r="D160" i="10"/>
  <c r="D162" i="10"/>
  <c r="D164" i="10"/>
  <c r="D166" i="10"/>
  <c r="D168" i="10"/>
  <c r="D170" i="10"/>
  <c r="D172" i="10"/>
  <c r="D174" i="10"/>
  <c r="D176" i="10"/>
  <c r="D178" i="10"/>
  <c r="D180" i="10"/>
  <c r="D182" i="10"/>
  <c r="D184" i="10"/>
  <c r="D186" i="10"/>
  <c r="D188" i="10"/>
  <c r="D190" i="10"/>
  <c r="D192" i="10"/>
  <c r="D194" i="10"/>
  <c r="D196" i="10"/>
  <c r="D198" i="10"/>
  <c r="H165" i="10"/>
  <c r="H229" i="10"/>
  <c r="H283" i="10"/>
  <c r="H325" i="10"/>
  <c r="H370" i="10"/>
  <c r="H411" i="10"/>
  <c r="H453" i="10"/>
  <c r="H498" i="10"/>
  <c r="H539" i="10"/>
  <c r="H581" i="10"/>
  <c r="E3" i="10"/>
  <c r="D8" i="10"/>
  <c r="C14" i="10"/>
  <c r="F17" i="10"/>
  <c r="F21" i="10"/>
  <c r="F24" i="10"/>
  <c r="C28" i="10"/>
  <c r="E31" i="10"/>
  <c r="D34" i="10"/>
  <c r="F37" i="10"/>
  <c r="F40" i="10"/>
  <c r="C44" i="10"/>
  <c r="E47" i="10"/>
  <c r="D50" i="10"/>
  <c r="F53" i="10"/>
  <c r="F56" i="10"/>
  <c r="C60" i="10"/>
  <c r="F62" i="10"/>
  <c r="E65" i="10"/>
  <c r="C68" i="10"/>
  <c r="F70" i="10"/>
  <c r="E73" i="10"/>
  <c r="C76" i="10"/>
  <c r="F78" i="10"/>
  <c r="E81" i="10"/>
  <c r="C84" i="10"/>
  <c r="F86" i="10"/>
  <c r="E89" i="10"/>
  <c r="C92" i="10"/>
  <c r="F94" i="10"/>
  <c r="E97" i="10"/>
  <c r="C100" i="10"/>
  <c r="F102" i="10"/>
  <c r="E105" i="10"/>
  <c r="C108" i="10"/>
  <c r="F110" i="10"/>
  <c r="E113" i="10"/>
  <c r="C116" i="10"/>
  <c r="F118" i="10"/>
  <c r="E121" i="10"/>
  <c r="C124" i="10"/>
  <c r="F126" i="10"/>
  <c r="E129" i="10"/>
  <c r="C132" i="10"/>
  <c r="D134" i="10"/>
  <c r="E136" i="10"/>
  <c r="E138" i="10"/>
  <c r="E140" i="10"/>
  <c r="E142" i="10"/>
  <c r="E144" i="10"/>
  <c r="E146" i="10"/>
  <c r="E148" i="10"/>
  <c r="E150" i="10"/>
  <c r="E152" i="10"/>
  <c r="E154" i="10"/>
  <c r="E156" i="10"/>
  <c r="E158" i="10"/>
  <c r="E160" i="10"/>
  <c r="E162" i="10"/>
  <c r="E164" i="10"/>
  <c r="E166" i="10"/>
  <c r="E168" i="10"/>
  <c r="E170" i="10"/>
  <c r="E172" i="10"/>
  <c r="E174" i="10"/>
  <c r="E176" i="10"/>
  <c r="E178" i="10"/>
  <c r="H179" i="10"/>
  <c r="H242" i="10"/>
  <c r="H291" i="10"/>
  <c r="H333" i="10"/>
  <c r="H378" i="10"/>
  <c r="H419" i="10"/>
  <c r="H461" i="10"/>
  <c r="H506" i="10"/>
  <c r="H547" i="10"/>
  <c r="H589" i="10"/>
  <c r="D4" i="10"/>
  <c r="C9" i="10"/>
  <c r="D14" i="10"/>
  <c r="D18" i="10"/>
  <c r="C22" i="10"/>
  <c r="E25" i="10"/>
  <c r="D28" i="10"/>
  <c r="F31" i="10"/>
  <c r="F34" i="10"/>
  <c r="C38" i="10"/>
  <c r="E41" i="10"/>
  <c r="D44" i="10"/>
  <c r="F47" i="10"/>
  <c r="F50" i="10"/>
  <c r="C54" i="10"/>
  <c r="E57" i="10"/>
  <c r="D60" i="10"/>
  <c r="C63" i="10"/>
  <c r="F65" i="10"/>
  <c r="D68" i="10"/>
  <c r="C71" i="10"/>
  <c r="F73" i="10"/>
  <c r="D76" i="10"/>
  <c r="C79" i="10"/>
  <c r="F81" i="10"/>
  <c r="D84" i="10"/>
  <c r="C87" i="10"/>
  <c r="F89" i="10"/>
  <c r="D92" i="10"/>
  <c r="C95" i="10"/>
  <c r="H181" i="10"/>
  <c r="H250" i="10"/>
  <c r="H293" i="10"/>
  <c r="H338" i="10"/>
  <c r="H379" i="10"/>
  <c r="H421" i="10"/>
  <c r="H466" i="10"/>
  <c r="H507" i="10"/>
  <c r="H549" i="10"/>
  <c r="H594" i="10"/>
  <c r="C5" i="10"/>
  <c r="F9" i="10"/>
  <c r="F14" i="10"/>
  <c r="E19" i="10"/>
  <c r="D22" i="10"/>
  <c r="F25" i="10"/>
  <c r="F28" i="10"/>
  <c r="C32" i="10"/>
  <c r="E35" i="10"/>
  <c r="D38" i="10"/>
  <c r="F41" i="10"/>
  <c r="F44" i="10"/>
  <c r="C48" i="10"/>
  <c r="E51" i="10"/>
  <c r="D54" i="10"/>
  <c r="F57" i="10"/>
  <c r="F60" i="10"/>
  <c r="E63" i="10"/>
  <c r="C66" i="10"/>
  <c r="F68" i="10"/>
  <c r="E71" i="10"/>
  <c r="C74" i="10"/>
  <c r="F76" i="10"/>
  <c r="E79" i="10"/>
  <c r="C82" i="10"/>
  <c r="F84" i="10"/>
  <c r="E87" i="10"/>
  <c r="C90" i="10"/>
  <c r="F92" i="10"/>
  <c r="E95" i="10"/>
  <c r="C98" i="10"/>
  <c r="F100" i="10"/>
  <c r="E103" i="10"/>
  <c r="C106" i="10"/>
  <c r="F108" i="10"/>
  <c r="E111" i="10"/>
  <c r="C114" i="10"/>
  <c r="F116" i="10"/>
  <c r="E119" i="10"/>
  <c r="C122" i="10"/>
  <c r="F124" i="10"/>
  <c r="E127" i="10"/>
  <c r="C130" i="10"/>
  <c r="F132" i="10"/>
  <c r="C135" i="10"/>
  <c r="C137" i="10"/>
  <c r="C139" i="10"/>
  <c r="C141" i="10"/>
  <c r="C143" i="10"/>
  <c r="C145" i="10"/>
  <c r="C147" i="10"/>
  <c r="C149" i="10"/>
  <c r="C151" i="10"/>
  <c r="C153" i="10"/>
  <c r="C155" i="10"/>
  <c r="C157" i="10"/>
  <c r="C159" i="10"/>
  <c r="C161" i="10"/>
  <c r="C163" i="10"/>
  <c r="C165" i="10"/>
  <c r="C167" i="10"/>
  <c r="C169" i="10"/>
  <c r="C171" i="10"/>
  <c r="C173" i="10"/>
  <c r="C175" i="10"/>
  <c r="C177" i="10"/>
  <c r="C179" i="10"/>
  <c r="C181" i="10"/>
  <c r="C183" i="10"/>
  <c r="C185" i="10"/>
  <c r="C187" i="10"/>
  <c r="C189" i="10"/>
  <c r="C191" i="10"/>
  <c r="C193" i="10"/>
  <c r="C195" i="10"/>
  <c r="C197" i="10"/>
  <c r="C199" i="10"/>
  <c r="H197" i="10"/>
  <c r="H554" i="10"/>
  <c r="E29" i="10"/>
  <c r="F51" i="10"/>
  <c r="F63" i="10"/>
  <c r="D74" i="10"/>
  <c r="C85" i="10"/>
  <c r="F95" i="10"/>
  <c r="C103" i="10"/>
  <c r="C110" i="10"/>
  <c r="C117" i="10"/>
  <c r="D124" i="10"/>
  <c r="E131" i="10"/>
  <c r="D137" i="10"/>
  <c r="F142" i="10"/>
  <c r="C148" i="10"/>
  <c r="D153" i="10"/>
  <c r="F158" i="10"/>
  <c r="C164" i="10"/>
  <c r="D169" i="10"/>
  <c r="F174" i="10"/>
  <c r="C180" i="10"/>
  <c r="C184" i="10"/>
  <c r="C188" i="10"/>
  <c r="C192" i="10"/>
  <c r="E195" i="10"/>
  <c r="C198" i="10"/>
  <c r="E200" i="10"/>
  <c r="E202" i="10"/>
  <c r="E204" i="10"/>
  <c r="E206" i="10"/>
  <c r="E208" i="10"/>
  <c r="H251" i="10"/>
  <c r="H595" i="10"/>
  <c r="D32" i="10"/>
  <c r="F52" i="10"/>
  <c r="F64" i="10"/>
  <c r="E75" i="10"/>
  <c r="C86" i="10"/>
  <c r="F96" i="10"/>
  <c r="F103" i="10"/>
  <c r="C111" i="10"/>
  <c r="C118" i="10"/>
  <c r="C125" i="10"/>
  <c r="D132" i="10"/>
  <c r="C138" i="10"/>
  <c r="D143" i="10"/>
  <c r="F148" i="10"/>
  <c r="C154" i="10"/>
  <c r="D159" i="10"/>
  <c r="F164" i="10"/>
  <c r="C170" i="10"/>
  <c r="D175" i="10"/>
  <c r="E180" i="10"/>
  <c r="E184" i="10"/>
  <c r="E188" i="10"/>
  <c r="E192" i="10"/>
  <c r="F195" i="10"/>
  <c r="E198" i="10"/>
  <c r="F200" i="10"/>
  <c r="F202" i="10"/>
  <c r="F204" i="10"/>
  <c r="F206" i="10"/>
  <c r="F208" i="10"/>
  <c r="F210" i="10"/>
  <c r="F212" i="10"/>
  <c r="F214" i="10"/>
  <c r="F216" i="10"/>
  <c r="F218" i="10"/>
  <c r="F220" i="10"/>
  <c r="F222" i="10"/>
  <c r="F224" i="10"/>
  <c r="F226" i="10"/>
  <c r="F228" i="10"/>
  <c r="F230" i="10"/>
  <c r="F232" i="10"/>
  <c r="F234" i="10"/>
  <c r="F236" i="10"/>
  <c r="F238" i="10"/>
  <c r="F240" i="10"/>
  <c r="F242" i="10"/>
  <c r="F244" i="10"/>
  <c r="F246" i="10"/>
  <c r="F248" i="10"/>
  <c r="F250" i="10"/>
  <c r="F252" i="10"/>
  <c r="F254" i="10"/>
  <c r="F256" i="10"/>
  <c r="F258" i="10"/>
  <c r="F260" i="10"/>
  <c r="F262" i="10"/>
  <c r="F264" i="10"/>
  <c r="F266" i="10"/>
  <c r="F268" i="10"/>
  <c r="F270" i="10"/>
  <c r="F272" i="10"/>
  <c r="F274" i="10"/>
  <c r="F276" i="10"/>
  <c r="F278" i="10"/>
  <c r="F280" i="10"/>
  <c r="F282" i="10"/>
  <c r="F284" i="10"/>
  <c r="F286" i="10"/>
  <c r="F288" i="10"/>
  <c r="F290" i="10"/>
  <c r="F292" i="10"/>
  <c r="F294" i="10"/>
  <c r="F296" i="10"/>
  <c r="F298" i="10"/>
  <c r="F300" i="10"/>
  <c r="F302" i="10"/>
  <c r="F304" i="10"/>
  <c r="F306" i="10"/>
  <c r="F308" i="10"/>
  <c r="F310" i="10"/>
  <c r="F312" i="10"/>
  <c r="F314" i="10"/>
  <c r="H298" i="10"/>
  <c r="E5" i="10"/>
  <c r="F35" i="10"/>
  <c r="F54" i="10"/>
  <c r="D66" i="10"/>
  <c r="C77" i="10"/>
  <c r="F87" i="10"/>
  <c r="F97" i="10"/>
  <c r="F104" i="10"/>
  <c r="F111" i="10"/>
  <c r="C119" i="10"/>
  <c r="C126" i="10"/>
  <c r="C133" i="10"/>
  <c r="F138" i="10"/>
  <c r="C144" i="10"/>
  <c r="D149" i="10"/>
  <c r="F154" i="10"/>
  <c r="C160" i="10"/>
  <c r="D165" i="10"/>
  <c r="F170" i="10"/>
  <c r="C176" i="10"/>
  <c r="F180" i="10"/>
  <c r="F184" i="10"/>
  <c r="F188" i="10"/>
  <c r="F192" i="10"/>
  <c r="C196" i="10"/>
  <c r="F198" i="10"/>
  <c r="C201" i="10"/>
  <c r="C203" i="10"/>
  <c r="C205" i="10"/>
  <c r="C207" i="10"/>
  <c r="C209" i="10"/>
  <c r="C211" i="10"/>
  <c r="C213" i="10"/>
  <c r="C215" i="10"/>
  <c r="C217" i="10"/>
  <c r="C219" i="10"/>
  <c r="C221" i="10"/>
  <c r="C223" i="10"/>
  <c r="C225" i="10"/>
  <c r="C227" i="10"/>
  <c r="C229" i="10"/>
  <c r="C231" i="10"/>
  <c r="C233" i="10"/>
  <c r="C235" i="10"/>
  <c r="C237" i="10"/>
  <c r="C239" i="10"/>
  <c r="C241" i="10"/>
  <c r="C243" i="10"/>
  <c r="C245" i="10"/>
  <c r="C247" i="10"/>
  <c r="C249" i="10"/>
  <c r="C251" i="10"/>
  <c r="C253" i="10"/>
  <c r="H339" i="10"/>
  <c r="C11" i="10"/>
  <c r="F38" i="10"/>
  <c r="C56" i="10"/>
  <c r="E67" i="10"/>
  <c r="C78" i="10"/>
  <c r="F88" i="10"/>
  <c r="D98" i="10"/>
  <c r="F105" i="10"/>
  <c r="F112" i="10"/>
  <c r="F119" i="10"/>
  <c r="C127" i="10"/>
  <c r="F133" i="10"/>
  <c r="D139" i="10"/>
  <c r="F144" i="10"/>
  <c r="C150" i="10"/>
  <c r="D155" i="10"/>
  <c r="F160" i="10"/>
  <c r="C166" i="10"/>
  <c r="D171" i="10"/>
  <c r="F176" i="10"/>
  <c r="D181" i="10"/>
  <c r="D185" i="10"/>
  <c r="D189" i="10"/>
  <c r="D193" i="10"/>
  <c r="E196" i="10"/>
  <c r="D199" i="10"/>
  <c r="D201" i="10"/>
  <c r="D203" i="10"/>
  <c r="D205" i="10"/>
  <c r="D207" i="10"/>
  <c r="D209" i="10"/>
  <c r="D211" i="10"/>
  <c r="D213" i="10"/>
  <c r="D215" i="10"/>
  <c r="D217" i="10"/>
  <c r="D219" i="10"/>
  <c r="D221" i="10"/>
  <c r="D223" i="10"/>
  <c r="D225" i="10"/>
  <c r="D227" i="10"/>
  <c r="D229" i="10"/>
  <c r="D231" i="10"/>
  <c r="D233" i="10"/>
  <c r="D235" i="10"/>
  <c r="D237" i="10"/>
  <c r="D239" i="10"/>
  <c r="D241" i="10"/>
  <c r="D243" i="10"/>
  <c r="D245" i="10"/>
  <c r="D247" i="10"/>
  <c r="D249" i="10"/>
  <c r="D251" i="10"/>
  <c r="D253" i="10"/>
  <c r="D255" i="10"/>
  <c r="D257" i="10"/>
  <c r="D259" i="10"/>
  <c r="D261" i="10"/>
  <c r="D263" i="10"/>
  <c r="D265" i="10"/>
  <c r="D267" i="10"/>
  <c r="D269" i="10"/>
  <c r="D271" i="10"/>
  <c r="D273" i="10"/>
  <c r="D275" i="10"/>
  <c r="D277" i="10"/>
  <c r="D279" i="10"/>
  <c r="D281" i="10"/>
  <c r="D283" i="10"/>
  <c r="D285" i="10"/>
  <c r="D287" i="10"/>
  <c r="D289" i="10"/>
  <c r="D291" i="10"/>
  <c r="D293" i="10"/>
  <c r="D295" i="10"/>
  <c r="D297" i="10"/>
  <c r="D299" i="10"/>
  <c r="D301" i="10"/>
  <c r="D303" i="10"/>
  <c r="D305" i="10"/>
  <c r="D307" i="10"/>
  <c r="D309" i="10"/>
  <c r="D311" i="10"/>
  <c r="D313" i="10"/>
  <c r="D315" i="10"/>
  <c r="D317" i="10"/>
  <c r="H381" i="10"/>
  <c r="C15" i="10"/>
  <c r="C42" i="10"/>
  <c r="C58" i="10"/>
  <c r="C69" i="10"/>
  <c r="F79" i="10"/>
  <c r="D90" i="10"/>
  <c r="E99" i="10"/>
  <c r="D106" i="10"/>
  <c r="F113" i="10"/>
  <c r="F120" i="10"/>
  <c r="F127" i="10"/>
  <c r="F134" i="10"/>
  <c r="C140" i="10"/>
  <c r="D145" i="10"/>
  <c r="F150" i="10"/>
  <c r="C156" i="10"/>
  <c r="D161" i="10"/>
  <c r="F166" i="10"/>
  <c r="C172" i="10"/>
  <c r="D177" i="10"/>
  <c r="C182" i="10"/>
  <c r="C186" i="10"/>
  <c r="C190" i="10"/>
  <c r="C194" i="10"/>
  <c r="F196" i="10"/>
  <c r="E199" i="10"/>
  <c r="E201" i="10"/>
  <c r="E203" i="10"/>
  <c r="E205" i="10"/>
  <c r="E207" i="10"/>
  <c r="E209" i="10"/>
  <c r="E211" i="10"/>
  <c r="E213" i="10"/>
  <c r="E215" i="10"/>
  <c r="E217" i="10"/>
  <c r="E219" i="10"/>
  <c r="E221" i="10"/>
  <c r="E223" i="10"/>
  <c r="E225" i="10"/>
  <c r="E227" i="10"/>
  <c r="E229" i="10"/>
  <c r="E231" i="10"/>
  <c r="E233" i="10"/>
  <c r="E235" i="10"/>
  <c r="E237" i="10"/>
  <c r="E239" i="10"/>
  <c r="E241" i="10"/>
  <c r="E243" i="10"/>
  <c r="E245" i="10"/>
  <c r="E247" i="10"/>
  <c r="E249" i="10"/>
  <c r="E251" i="10"/>
  <c r="E253" i="10"/>
  <c r="E255" i="10"/>
  <c r="E257" i="10"/>
  <c r="E259" i="10"/>
  <c r="E261" i="10"/>
  <c r="E263" i="10"/>
  <c r="E265" i="10"/>
  <c r="E267" i="10"/>
  <c r="E269" i="10"/>
  <c r="E271" i="10"/>
  <c r="E273" i="10"/>
  <c r="E275" i="10"/>
  <c r="E277" i="10"/>
  <c r="E279" i="10"/>
  <c r="E281" i="10"/>
  <c r="H426" i="10"/>
  <c r="F19" i="10"/>
  <c r="E45" i="10"/>
  <c r="E59" i="10"/>
  <c r="C70" i="10"/>
  <c r="F80" i="10"/>
  <c r="E91" i="10"/>
  <c r="D100" i="10"/>
  <c r="E107" i="10"/>
  <c r="D114" i="10"/>
  <c r="F121" i="10"/>
  <c r="F128" i="10"/>
  <c r="D135" i="10"/>
  <c r="F140" i="10"/>
  <c r="C146" i="10"/>
  <c r="D151" i="10"/>
  <c r="F156" i="10"/>
  <c r="C162" i="10"/>
  <c r="D167" i="10"/>
  <c r="F172" i="10"/>
  <c r="C178" i="10"/>
  <c r="E182" i="10"/>
  <c r="E186" i="10"/>
  <c r="E190" i="10"/>
  <c r="E194" i="10"/>
  <c r="D197" i="10"/>
  <c r="F199" i="10"/>
  <c r="F201" i="10"/>
  <c r="F203" i="10"/>
  <c r="F205" i="10"/>
  <c r="F207" i="10"/>
  <c r="H467" i="10"/>
  <c r="F71" i="10"/>
  <c r="D108" i="10"/>
  <c r="C136" i="10"/>
  <c r="D157" i="10"/>
  <c r="F178" i="10"/>
  <c r="F194" i="10"/>
  <c r="C204" i="10"/>
  <c r="D210" i="10"/>
  <c r="D214" i="10"/>
  <c r="D218" i="10"/>
  <c r="D222" i="10"/>
  <c r="D226" i="10"/>
  <c r="H509" i="10"/>
  <c r="F72" i="10"/>
  <c r="C109" i="10"/>
  <c r="F136" i="10"/>
  <c r="C158" i="10"/>
  <c r="D179" i="10"/>
  <c r="D195" i="10"/>
  <c r="D204" i="10"/>
  <c r="E210" i="10"/>
  <c r="E214" i="10"/>
  <c r="E218" i="10"/>
  <c r="E222" i="10"/>
  <c r="E226" i="10"/>
  <c r="E230" i="10"/>
  <c r="E234" i="10"/>
  <c r="E238" i="10"/>
  <c r="E242" i="10"/>
  <c r="E246" i="10"/>
  <c r="E250" i="10"/>
  <c r="E254" i="10"/>
  <c r="C258" i="10"/>
  <c r="C261" i="10"/>
  <c r="D264" i="10"/>
  <c r="F267" i="10"/>
  <c r="E270" i="10"/>
  <c r="C274" i="10"/>
  <c r="C277" i="10"/>
  <c r="D280" i="10"/>
  <c r="E283" i="10"/>
  <c r="C286" i="10"/>
  <c r="E288" i="10"/>
  <c r="E291" i="10"/>
  <c r="C294" i="10"/>
  <c r="E296" i="10"/>
  <c r="E299" i="10"/>
  <c r="C302" i="10"/>
  <c r="E304" i="10"/>
  <c r="E307" i="10"/>
  <c r="C310" i="10"/>
  <c r="E312" i="10"/>
  <c r="E315" i="10"/>
  <c r="F317" i="10"/>
  <c r="F319" i="10"/>
  <c r="F321" i="10"/>
  <c r="F323" i="10"/>
  <c r="F325" i="10"/>
  <c r="F327" i="10"/>
  <c r="F329" i="10"/>
  <c r="F331" i="10"/>
  <c r="F333" i="10"/>
  <c r="F335" i="10"/>
  <c r="F337" i="10"/>
  <c r="F339" i="10"/>
  <c r="F341" i="10"/>
  <c r="F343" i="10"/>
  <c r="F345" i="10"/>
  <c r="F347" i="10"/>
  <c r="F349" i="10"/>
  <c r="F351" i="10"/>
  <c r="F353" i="10"/>
  <c r="F355" i="10"/>
  <c r="F357" i="10"/>
  <c r="F359" i="10"/>
  <c r="F361" i="10"/>
  <c r="F363" i="10"/>
  <c r="F365" i="10"/>
  <c r="F367" i="10"/>
  <c r="F369" i="10"/>
  <c r="F371" i="10"/>
  <c r="F373" i="10"/>
  <c r="F375" i="10"/>
  <c r="F377" i="10"/>
  <c r="F379" i="10"/>
  <c r="F381" i="10"/>
  <c r="F383" i="10"/>
  <c r="F385" i="10"/>
  <c r="F387" i="10"/>
  <c r="F389" i="10"/>
  <c r="F391" i="10"/>
  <c r="F393" i="10"/>
  <c r="F395" i="10"/>
  <c r="F397" i="10"/>
  <c r="F399" i="10"/>
  <c r="F401" i="10"/>
  <c r="F403" i="10"/>
  <c r="F405" i="10"/>
  <c r="F22" i="10"/>
  <c r="D82" i="10"/>
  <c r="E115" i="10"/>
  <c r="D141" i="10"/>
  <c r="F162" i="10"/>
  <c r="F182" i="10"/>
  <c r="E197" i="10"/>
  <c r="C206" i="10"/>
  <c r="F211" i="10"/>
  <c r="F215" i="10"/>
  <c r="F219" i="10"/>
  <c r="F223" i="10"/>
  <c r="F227" i="10"/>
  <c r="F231" i="10"/>
  <c r="F235" i="10"/>
  <c r="F239" i="10"/>
  <c r="F243" i="10"/>
  <c r="F247" i="10"/>
  <c r="F251" i="10"/>
  <c r="C255" i="10"/>
  <c r="D258" i="10"/>
  <c r="F261" i="10"/>
  <c r="E264" i="10"/>
  <c r="C268" i="10"/>
  <c r="C271" i="10"/>
  <c r="D274" i="10"/>
  <c r="F277" i="10"/>
  <c r="E280" i="10"/>
  <c r="F283" i="10"/>
  <c r="D286" i="10"/>
  <c r="C289" i="10"/>
  <c r="F291" i="10"/>
  <c r="D294" i="10"/>
  <c r="C297" i="10"/>
  <c r="F299" i="10"/>
  <c r="D302" i="10"/>
  <c r="C305" i="10"/>
  <c r="F307" i="10"/>
  <c r="D310" i="10"/>
  <c r="C313" i="10"/>
  <c r="F315" i="10"/>
  <c r="C318" i="10"/>
  <c r="C320" i="10"/>
  <c r="C322" i="10"/>
  <c r="C324" i="10"/>
  <c r="C326" i="10"/>
  <c r="C328" i="10"/>
  <c r="C330" i="10"/>
  <c r="C332" i="10"/>
  <c r="C334" i="10"/>
  <c r="C336" i="10"/>
  <c r="C338" i="10"/>
  <c r="C340" i="10"/>
  <c r="C342" i="10"/>
  <c r="C344" i="10"/>
  <c r="C346" i="10"/>
  <c r="C348" i="10"/>
  <c r="C350" i="10"/>
  <c r="C352" i="10"/>
  <c r="C354" i="10"/>
  <c r="C356" i="10"/>
  <c r="C358" i="10"/>
  <c r="C360" i="10"/>
  <c r="C362" i="10"/>
  <c r="C364" i="10"/>
  <c r="C26" i="10"/>
  <c r="E83" i="10"/>
  <c r="D116" i="10"/>
  <c r="C142" i="10"/>
  <c r="D163" i="10"/>
  <c r="D183" i="10"/>
  <c r="F197" i="10"/>
  <c r="D206" i="10"/>
  <c r="C212" i="10"/>
  <c r="C216" i="10"/>
  <c r="C220" i="10"/>
  <c r="C224" i="10"/>
  <c r="C228" i="10"/>
  <c r="C232" i="10"/>
  <c r="C236" i="10"/>
  <c r="C240" i="10"/>
  <c r="C244" i="10"/>
  <c r="C248" i="10"/>
  <c r="C252" i="10"/>
  <c r="F255" i="10"/>
  <c r="E258" i="10"/>
  <c r="C262" i="10"/>
  <c r="C265" i="10"/>
  <c r="D268" i="10"/>
  <c r="F271" i="10"/>
  <c r="E274" i="10"/>
  <c r="C278" i="10"/>
  <c r="C281" i="10"/>
  <c r="C284" i="10"/>
  <c r="E286" i="10"/>
  <c r="E289" i="10"/>
  <c r="C292" i="10"/>
  <c r="E294" i="10"/>
  <c r="E297" i="10"/>
  <c r="C300" i="10"/>
  <c r="E302" i="10"/>
  <c r="E305" i="10"/>
  <c r="C308" i="10"/>
  <c r="E310" i="10"/>
  <c r="E313" i="10"/>
  <c r="C316" i="10"/>
  <c r="D318" i="10"/>
  <c r="D320" i="10"/>
  <c r="D322" i="10"/>
  <c r="D324" i="10"/>
  <c r="D326" i="10"/>
  <c r="D328" i="10"/>
  <c r="D330" i="10"/>
  <c r="D332" i="10"/>
  <c r="D334" i="10"/>
  <c r="D336" i="10"/>
  <c r="D338" i="10"/>
  <c r="D340" i="10"/>
  <c r="D342" i="10"/>
  <c r="D344" i="10"/>
  <c r="D346" i="10"/>
  <c r="D348" i="10"/>
  <c r="D350" i="10"/>
  <c r="D352" i="10"/>
  <c r="D354" i="10"/>
  <c r="D356" i="10"/>
  <c r="D358" i="10"/>
  <c r="D360" i="10"/>
  <c r="D362" i="10"/>
  <c r="D364" i="10"/>
  <c r="D366" i="10"/>
  <c r="D368" i="10"/>
  <c r="D48" i="10"/>
  <c r="C93" i="10"/>
  <c r="D122" i="10"/>
  <c r="F146" i="10"/>
  <c r="C168" i="10"/>
  <c r="F186" i="10"/>
  <c r="C200" i="10"/>
  <c r="C208" i="10"/>
  <c r="D212" i="10"/>
  <c r="D216" i="10"/>
  <c r="D220" i="10"/>
  <c r="D224" i="10"/>
  <c r="D228" i="10"/>
  <c r="D232" i="10"/>
  <c r="D236" i="10"/>
  <c r="D240" i="10"/>
  <c r="D244" i="10"/>
  <c r="D248" i="10"/>
  <c r="D252" i="10"/>
  <c r="C256" i="10"/>
  <c r="C259" i="10"/>
  <c r="D262" i="10"/>
  <c r="F265" i="10"/>
  <c r="E268" i="10"/>
  <c r="C272" i="10"/>
  <c r="C275" i="10"/>
  <c r="D278" i="10"/>
  <c r="F281" i="10"/>
  <c r="D284" i="10"/>
  <c r="C287" i="10"/>
  <c r="F289" i="10"/>
  <c r="D292" i="10"/>
  <c r="C295" i="10"/>
  <c r="F297" i="10"/>
  <c r="D300" i="10"/>
  <c r="C303" i="10"/>
  <c r="F305" i="10"/>
  <c r="D308" i="10"/>
  <c r="C311" i="10"/>
  <c r="F313" i="10"/>
  <c r="D316" i="10"/>
  <c r="E318" i="10"/>
  <c r="E320" i="10"/>
  <c r="E322" i="10"/>
  <c r="E324" i="10"/>
  <c r="E326" i="10"/>
  <c r="E328" i="10"/>
  <c r="E330" i="10"/>
  <c r="E332" i="10"/>
  <c r="E334" i="10"/>
  <c r="E336" i="10"/>
  <c r="E338" i="10"/>
  <c r="E340" i="10"/>
  <c r="E342" i="10"/>
  <c r="E344" i="10"/>
  <c r="E346" i="10"/>
  <c r="E348" i="10"/>
  <c r="E350" i="10"/>
  <c r="E352" i="10"/>
  <c r="E354" i="10"/>
  <c r="E356" i="10"/>
  <c r="E358" i="10"/>
  <c r="E360" i="10"/>
  <c r="E362" i="10"/>
  <c r="E364" i="10"/>
  <c r="E366" i="10"/>
  <c r="E368" i="10"/>
  <c r="F49" i="10"/>
  <c r="C94" i="10"/>
  <c r="E123" i="10"/>
  <c r="D147" i="10"/>
  <c r="F168" i="10"/>
  <c r="D187" i="10"/>
  <c r="D200" i="10"/>
  <c r="D208" i="10"/>
  <c r="E212" i="10"/>
  <c r="E216" i="10"/>
  <c r="E220" i="10"/>
  <c r="E224" i="10"/>
  <c r="E228" i="10"/>
  <c r="E232" i="10"/>
  <c r="E236" i="10"/>
  <c r="E240" i="10"/>
  <c r="E244" i="10"/>
  <c r="E248" i="10"/>
  <c r="E252" i="10"/>
  <c r="D256" i="10"/>
  <c r="F259" i="10"/>
  <c r="E262" i="10"/>
  <c r="C266" i="10"/>
  <c r="C269" i="10"/>
  <c r="D272" i="10"/>
  <c r="F275" i="10"/>
  <c r="E278" i="10"/>
  <c r="C282" i="10"/>
  <c r="E284" i="10"/>
  <c r="E287" i="10"/>
  <c r="C290" i="10"/>
  <c r="E292" i="10"/>
  <c r="E295" i="10"/>
  <c r="C298" i="10"/>
  <c r="E300" i="10"/>
  <c r="E303" i="10"/>
  <c r="C306" i="10"/>
  <c r="E308" i="10"/>
  <c r="E311" i="10"/>
  <c r="C314" i="10"/>
  <c r="E316" i="10"/>
  <c r="F318" i="10"/>
  <c r="F320" i="10"/>
  <c r="F322" i="10"/>
  <c r="F324" i="10"/>
  <c r="F326" i="10"/>
  <c r="F328" i="10"/>
  <c r="F330" i="10"/>
  <c r="F332" i="10"/>
  <c r="F334" i="10"/>
  <c r="F336" i="10"/>
  <c r="F338" i="10"/>
  <c r="F340" i="10"/>
  <c r="F342" i="10"/>
  <c r="F344" i="10"/>
  <c r="F346" i="10"/>
  <c r="F348" i="10"/>
  <c r="F350" i="10"/>
  <c r="F352" i="10"/>
  <c r="F354" i="10"/>
  <c r="F356" i="10"/>
  <c r="F358" i="10"/>
  <c r="F360" i="10"/>
  <c r="F362" i="10"/>
  <c r="F364" i="10"/>
  <c r="F366" i="10"/>
  <c r="F368" i="10"/>
  <c r="F370" i="10"/>
  <c r="F372" i="10"/>
  <c r="F374" i="10"/>
  <c r="F376" i="10"/>
  <c r="F378" i="10"/>
  <c r="F380" i="10"/>
  <c r="F382" i="10"/>
  <c r="F384" i="10"/>
  <c r="F386" i="10"/>
  <c r="F388" i="10"/>
  <c r="F390" i="10"/>
  <c r="F392" i="10"/>
  <c r="F394" i="10"/>
  <c r="F396" i="10"/>
  <c r="F398" i="10"/>
  <c r="F400" i="10"/>
  <c r="F402" i="10"/>
  <c r="F404" i="10"/>
  <c r="C61" i="10"/>
  <c r="D173" i="10"/>
  <c r="F213" i="10"/>
  <c r="F229" i="10"/>
  <c r="D238" i="10"/>
  <c r="C250" i="10"/>
  <c r="C260" i="10"/>
  <c r="C267" i="10"/>
  <c r="D276" i="10"/>
  <c r="C285" i="10"/>
  <c r="C291" i="10"/>
  <c r="E298" i="10"/>
  <c r="D306" i="10"/>
  <c r="D312" i="10"/>
  <c r="D319" i="10"/>
  <c r="C325" i="10"/>
  <c r="E329" i="10"/>
  <c r="D335" i="10"/>
  <c r="C341" i="10"/>
  <c r="E345" i="10"/>
  <c r="D351" i="10"/>
  <c r="C357" i="10"/>
  <c r="E361" i="10"/>
  <c r="C367" i="10"/>
  <c r="D370" i="10"/>
  <c r="C373" i="10"/>
  <c r="E375" i="10"/>
  <c r="D378" i="10"/>
  <c r="C381" i="10"/>
  <c r="E383" i="10"/>
  <c r="D386" i="10"/>
  <c r="C389" i="10"/>
  <c r="E391" i="10"/>
  <c r="D394" i="10"/>
  <c r="C397" i="10"/>
  <c r="E399" i="10"/>
  <c r="D402" i="10"/>
  <c r="C405" i="10"/>
  <c r="D407" i="10"/>
  <c r="D409" i="10"/>
  <c r="D411" i="10"/>
  <c r="D413" i="10"/>
  <c r="D415" i="10"/>
  <c r="D417" i="10"/>
  <c r="D419" i="10"/>
  <c r="D421" i="10"/>
  <c r="D423" i="10"/>
  <c r="D425" i="10"/>
  <c r="D427" i="10"/>
  <c r="D429" i="10"/>
  <c r="D431" i="10"/>
  <c r="D433" i="10"/>
  <c r="D435" i="10"/>
  <c r="D437" i="10"/>
  <c r="D439" i="10"/>
  <c r="D441" i="10"/>
  <c r="D443" i="10"/>
  <c r="D445" i="10"/>
  <c r="D447" i="10"/>
  <c r="D449" i="10"/>
  <c r="D451" i="10"/>
  <c r="D453" i="10"/>
  <c r="D455" i="10"/>
  <c r="D457" i="10"/>
  <c r="D459" i="10"/>
  <c r="D461" i="10"/>
  <c r="D463" i="10"/>
  <c r="D465" i="10"/>
  <c r="D467" i="10"/>
  <c r="D469" i="10"/>
  <c r="D471" i="10"/>
  <c r="D473" i="10"/>
  <c r="D475" i="10"/>
  <c r="D477" i="10"/>
  <c r="D479" i="10"/>
  <c r="D481" i="10"/>
  <c r="D483" i="10"/>
  <c r="D485" i="10"/>
  <c r="D487" i="10"/>
  <c r="D489" i="10"/>
  <c r="D491" i="10"/>
  <c r="D493" i="10"/>
  <c r="D495" i="10"/>
  <c r="D497" i="10"/>
  <c r="D499" i="10"/>
  <c r="D501" i="10"/>
  <c r="C62" i="10"/>
  <c r="C174" i="10"/>
  <c r="C214" i="10"/>
  <c r="C230" i="10"/>
  <c r="F241" i="10"/>
  <c r="D250" i="10"/>
  <c r="D260" i="10"/>
  <c r="F269" i="10"/>
  <c r="E276" i="10"/>
  <c r="E285" i="10"/>
  <c r="C293" i="10"/>
  <c r="C299" i="10"/>
  <c r="E306" i="10"/>
  <c r="D314" i="10"/>
  <c r="E319" i="10"/>
  <c r="D325" i="10"/>
  <c r="C331" i="10"/>
  <c r="E335" i="10"/>
  <c r="D341" i="10"/>
  <c r="C347" i="10"/>
  <c r="E351" i="10"/>
  <c r="D357" i="10"/>
  <c r="C363" i="10"/>
  <c r="D367" i="10"/>
  <c r="E370" i="10"/>
  <c r="D373" i="10"/>
  <c r="C376" i="10"/>
  <c r="E378" i="10"/>
  <c r="D381" i="10"/>
  <c r="C384" i="10"/>
  <c r="E386" i="10"/>
  <c r="D389" i="10"/>
  <c r="C392" i="10"/>
  <c r="E394" i="10"/>
  <c r="D397" i="10"/>
  <c r="C400" i="10"/>
  <c r="E402" i="10"/>
  <c r="D405" i="10"/>
  <c r="E407" i="10"/>
  <c r="E409" i="10"/>
  <c r="E411" i="10"/>
  <c r="E413" i="10"/>
  <c r="E415" i="10"/>
  <c r="E417" i="10"/>
  <c r="E419" i="10"/>
  <c r="E421" i="10"/>
  <c r="E423" i="10"/>
  <c r="E425" i="10"/>
  <c r="E427" i="10"/>
  <c r="E429" i="10"/>
  <c r="E431" i="10"/>
  <c r="E433" i="10"/>
  <c r="E435" i="10"/>
  <c r="E437" i="10"/>
  <c r="E439" i="10"/>
  <c r="E441" i="10"/>
  <c r="C101" i="10"/>
  <c r="F190" i="10"/>
  <c r="F217" i="10"/>
  <c r="D230" i="10"/>
  <c r="C242" i="10"/>
  <c r="F253" i="10"/>
  <c r="E260" i="10"/>
  <c r="C270" i="10"/>
  <c r="C279" i="10"/>
  <c r="F285" i="10"/>
  <c r="E293" i="10"/>
  <c r="C301" i="10"/>
  <c r="C307" i="10"/>
  <c r="E314" i="10"/>
  <c r="C321" i="10"/>
  <c r="E325" i="10"/>
  <c r="D331" i="10"/>
  <c r="C337" i="10"/>
  <c r="E341" i="10"/>
  <c r="D347" i="10"/>
  <c r="C353" i="10"/>
  <c r="E357" i="10"/>
  <c r="D363" i="10"/>
  <c r="E367" i="10"/>
  <c r="C371" i="10"/>
  <c r="E373" i="10"/>
  <c r="D376" i="10"/>
  <c r="C379" i="10"/>
  <c r="E381" i="10"/>
  <c r="D384" i="10"/>
  <c r="C387" i="10"/>
  <c r="E389" i="10"/>
  <c r="D392" i="10"/>
  <c r="C395" i="10"/>
  <c r="E397" i="10"/>
  <c r="D400" i="10"/>
  <c r="C403" i="10"/>
  <c r="E405" i="10"/>
  <c r="F407" i="10"/>
  <c r="F409" i="10"/>
  <c r="F411" i="10"/>
  <c r="F413" i="10"/>
  <c r="F415" i="10"/>
  <c r="F417" i="10"/>
  <c r="F419" i="10"/>
  <c r="F421" i="10"/>
  <c r="F423" i="10"/>
  <c r="F425" i="10"/>
  <c r="F427" i="10"/>
  <c r="F429" i="10"/>
  <c r="F431" i="10"/>
  <c r="F433" i="10"/>
  <c r="F435" i="10"/>
  <c r="F437" i="10"/>
  <c r="F439" i="10"/>
  <c r="F441" i="10"/>
  <c r="F443" i="10"/>
  <c r="F445" i="10"/>
  <c r="F447" i="10"/>
  <c r="F449" i="10"/>
  <c r="F451" i="10"/>
  <c r="F453" i="10"/>
  <c r="F455" i="10"/>
  <c r="F457" i="10"/>
  <c r="F459" i="10"/>
  <c r="F461" i="10"/>
  <c r="F463" i="10"/>
  <c r="F465" i="10"/>
  <c r="F467" i="10"/>
  <c r="F469" i="10"/>
  <c r="F471" i="10"/>
  <c r="F473" i="10"/>
  <c r="F475" i="10"/>
  <c r="F477" i="10"/>
  <c r="F479" i="10"/>
  <c r="F481" i="10"/>
  <c r="F483" i="10"/>
  <c r="F485" i="10"/>
  <c r="F487" i="10"/>
  <c r="F489" i="10"/>
  <c r="F491" i="10"/>
  <c r="F493" i="10"/>
  <c r="F495" i="10"/>
  <c r="F497" i="10"/>
  <c r="F499" i="10"/>
  <c r="C102" i="10"/>
  <c r="D191" i="10"/>
  <c r="C218" i="10"/>
  <c r="F233" i="10"/>
  <c r="D242" i="10"/>
  <c r="C254" i="10"/>
  <c r="C263" i="10"/>
  <c r="D270" i="10"/>
  <c r="F279" i="10"/>
  <c r="F287" i="10"/>
  <c r="F293" i="10"/>
  <c r="E301" i="10"/>
  <c r="C309" i="10"/>
  <c r="C315" i="10"/>
  <c r="D321" i="10"/>
  <c r="C327" i="10"/>
  <c r="E331" i="10"/>
  <c r="D337" i="10"/>
  <c r="C343" i="10"/>
  <c r="E347" i="10"/>
  <c r="D353" i="10"/>
  <c r="C359" i="10"/>
  <c r="E363" i="10"/>
  <c r="C368" i="10"/>
  <c r="D371" i="10"/>
  <c r="C374" i="10"/>
  <c r="E376" i="10"/>
  <c r="D379" i="10"/>
  <c r="C382" i="10"/>
  <c r="E384" i="10"/>
  <c r="D387" i="10"/>
  <c r="C390" i="10"/>
  <c r="E392" i="10"/>
  <c r="D395" i="10"/>
  <c r="C398" i="10"/>
  <c r="E400" i="10"/>
  <c r="D403" i="10"/>
  <c r="C406" i="10"/>
  <c r="C408" i="10"/>
  <c r="C410" i="10"/>
  <c r="C412" i="10"/>
  <c r="C414" i="10"/>
  <c r="C416" i="10"/>
  <c r="C418" i="10"/>
  <c r="C420" i="10"/>
  <c r="C422" i="10"/>
  <c r="C424" i="10"/>
  <c r="C426" i="10"/>
  <c r="C428" i="10"/>
  <c r="C430" i="10"/>
  <c r="C432" i="10"/>
  <c r="C434" i="10"/>
  <c r="C436" i="10"/>
  <c r="C438" i="10"/>
  <c r="C440" i="10"/>
  <c r="C442" i="10"/>
  <c r="C444" i="10"/>
  <c r="C446" i="10"/>
  <c r="C448" i="10"/>
  <c r="C450" i="10"/>
  <c r="C452" i="10"/>
  <c r="C454" i="10"/>
  <c r="C456" i="10"/>
  <c r="C458" i="10"/>
  <c r="C460" i="10"/>
  <c r="C462" i="10"/>
  <c r="C464" i="10"/>
  <c r="C466" i="10"/>
  <c r="C468" i="10"/>
  <c r="C470" i="10"/>
  <c r="C472" i="10"/>
  <c r="C474" i="10"/>
  <c r="C476" i="10"/>
  <c r="C478" i="10"/>
  <c r="C480" i="10"/>
  <c r="C482" i="10"/>
  <c r="C484" i="10"/>
  <c r="C486" i="10"/>
  <c r="C488" i="10"/>
  <c r="C490" i="10"/>
  <c r="C492" i="10"/>
  <c r="C494" i="10"/>
  <c r="C496" i="10"/>
  <c r="C498" i="10"/>
  <c r="C500" i="10"/>
  <c r="F129" i="10"/>
  <c r="C202" i="10"/>
  <c r="F221" i="10"/>
  <c r="C234" i="10"/>
  <c r="F245" i="10"/>
  <c r="D254" i="10"/>
  <c r="F263" i="10"/>
  <c r="E272" i="10"/>
  <c r="C280" i="10"/>
  <c r="C288" i="10"/>
  <c r="F295" i="10"/>
  <c r="F301" i="10"/>
  <c r="E309" i="10"/>
  <c r="F316" i="10"/>
  <c r="E321" i="10"/>
  <c r="D327" i="10"/>
  <c r="C333" i="10"/>
  <c r="E337" i="10"/>
  <c r="D343" i="10"/>
  <c r="C349" i="10"/>
  <c r="E353" i="10"/>
  <c r="D359" i="10"/>
  <c r="C365" i="10"/>
  <c r="C369" i="10"/>
  <c r="E371" i="10"/>
  <c r="D374" i="10"/>
  <c r="C377" i="10"/>
  <c r="E379" i="10"/>
  <c r="D382" i="10"/>
  <c r="C385" i="10"/>
  <c r="E387" i="10"/>
  <c r="D390" i="10"/>
  <c r="C393" i="10"/>
  <c r="E395" i="10"/>
  <c r="D398" i="10"/>
  <c r="C401" i="10"/>
  <c r="E403" i="10"/>
  <c r="D406" i="10"/>
  <c r="D408" i="10"/>
  <c r="D410" i="10"/>
  <c r="D412" i="10"/>
  <c r="D414" i="10"/>
  <c r="D416" i="10"/>
  <c r="D418" i="10"/>
  <c r="D420" i="10"/>
  <c r="D422" i="10"/>
  <c r="D424" i="10"/>
  <c r="D426" i="10"/>
  <c r="D428" i="10"/>
  <c r="D430" i="10"/>
  <c r="D432" i="10"/>
  <c r="D434" i="10"/>
  <c r="D436" i="10"/>
  <c r="D438" i="10"/>
  <c r="D440" i="10"/>
  <c r="D442" i="10"/>
  <c r="D444" i="10"/>
  <c r="D446" i="10"/>
  <c r="D448" i="10"/>
  <c r="D450" i="10"/>
  <c r="D452" i="10"/>
  <c r="D454" i="10"/>
  <c r="D456" i="10"/>
  <c r="D458" i="10"/>
  <c r="D460" i="10"/>
  <c r="D462" i="10"/>
  <c r="D464" i="10"/>
  <c r="D466" i="10"/>
  <c r="D468" i="10"/>
  <c r="D470" i="10"/>
  <c r="D472" i="10"/>
  <c r="D474" i="10"/>
  <c r="D476" i="10"/>
  <c r="D478" i="10"/>
  <c r="D480" i="10"/>
  <c r="D482" i="10"/>
  <c r="D484" i="10"/>
  <c r="D486" i="10"/>
  <c r="D488" i="10"/>
  <c r="D490" i="10"/>
  <c r="D492" i="10"/>
  <c r="D494" i="10"/>
  <c r="D496" i="10"/>
  <c r="D498" i="10"/>
  <c r="D500" i="10"/>
  <c r="D130" i="10"/>
  <c r="D202" i="10"/>
  <c r="C222" i="10"/>
  <c r="D234" i="10"/>
  <c r="C246" i="10"/>
  <c r="E256" i="10"/>
  <c r="C264" i="10"/>
  <c r="C273" i="10"/>
  <c r="D282" i="10"/>
  <c r="D288" i="10"/>
  <c r="C296" i="10"/>
  <c r="F303" i="10"/>
  <c r="F309" i="10"/>
  <c r="C317" i="10"/>
  <c r="C323" i="10"/>
  <c r="E327" i="10"/>
  <c r="D333" i="10"/>
  <c r="C339" i="10"/>
  <c r="E343" i="10"/>
  <c r="D349" i="10"/>
  <c r="C355" i="10"/>
  <c r="E359" i="10"/>
  <c r="D365" i="10"/>
  <c r="D369" i="10"/>
  <c r="C372" i="10"/>
  <c r="E374" i="10"/>
  <c r="D377" i="10"/>
  <c r="C380" i="10"/>
  <c r="E382" i="10"/>
  <c r="D385" i="10"/>
  <c r="C388" i="10"/>
  <c r="E390" i="10"/>
  <c r="D393" i="10"/>
  <c r="C396" i="10"/>
  <c r="E398" i="10"/>
  <c r="D401" i="10"/>
  <c r="C404" i="10"/>
  <c r="E406" i="10"/>
  <c r="E408" i="10"/>
  <c r="E410" i="10"/>
  <c r="E412" i="10"/>
  <c r="E414" i="10"/>
  <c r="E416" i="10"/>
  <c r="E418" i="10"/>
  <c r="E420" i="10"/>
  <c r="E422" i="10"/>
  <c r="E424" i="10"/>
  <c r="E426" i="10"/>
  <c r="E428" i="10"/>
  <c r="E430" i="10"/>
  <c r="E432" i="10"/>
  <c r="E434" i="10"/>
  <c r="E436" i="10"/>
  <c r="E438" i="10"/>
  <c r="C152" i="10"/>
  <c r="D246" i="10"/>
  <c r="E282" i="10"/>
  <c r="F311" i="10"/>
  <c r="E333" i="10"/>
  <c r="D355" i="10"/>
  <c r="D372" i="10"/>
  <c r="C383" i="10"/>
  <c r="E393" i="10"/>
  <c r="D404" i="10"/>
  <c r="F412" i="10"/>
  <c r="F420" i="10"/>
  <c r="F428" i="10"/>
  <c r="F436" i="10"/>
  <c r="F442" i="10"/>
  <c r="F446" i="10"/>
  <c r="F450" i="10"/>
  <c r="F454" i="10"/>
  <c r="F458" i="10"/>
  <c r="F462" i="10"/>
  <c r="F466" i="10"/>
  <c r="F470" i="10"/>
  <c r="F474" i="10"/>
  <c r="F478" i="10"/>
  <c r="F482" i="10"/>
  <c r="F486" i="10"/>
  <c r="F490" i="10"/>
  <c r="F494" i="10"/>
  <c r="F498" i="10"/>
  <c r="C502" i="10"/>
  <c r="C504" i="10"/>
  <c r="C506" i="10"/>
  <c r="C508" i="10"/>
  <c r="C510" i="10"/>
  <c r="C512" i="10"/>
  <c r="C514" i="10"/>
  <c r="C516" i="10"/>
  <c r="C518" i="10"/>
  <c r="C520" i="10"/>
  <c r="F152" i="10"/>
  <c r="F249" i="10"/>
  <c r="C283" i="10"/>
  <c r="C312" i="10"/>
  <c r="C335" i="10"/>
  <c r="E355" i="10"/>
  <c r="E372" i="10"/>
  <c r="D383" i="10"/>
  <c r="C394" i="10"/>
  <c r="E404" i="10"/>
  <c r="C413" i="10"/>
  <c r="C421" i="10"/>
  <c r="C429" i="10"/>
  <c r="C437" i="10"/>
  <c r="C443" i="10"/>
  <c r="C447" i="10"/>
  <c r="C451" i="10"/>
  <c r="C455" i="10"/>
  <c r="C459" i="10"/>
  <c r="C463" i="10"/>
  <c r="C467" i="10"/>
  <c r="C471" i="10"/>
  <c r="C475" i="10"/>
  <c r="C479" i="10"/>
  <c r="C483" i="10"/>
  <c r="C487" i="10"/>
  <c r="C491" i="10"/>
  <c r="C495" i="10"/>
  <c r="C499" i="10"/>
  <c r="D502" i="10"/>
  <c r="D504" i="10"/>
  <c r="D506" i="10"/>
  <c r="D508" i="10"/>
  <c r="D510" i="10"/>
  <c r="D512" i="10"/>
  <c r="D514" i="10"/>
  <c r="D516" i="10"/>
  <c r="D518" i="10"/>
  <c r="D520" i="10"/>
  <c r="D522" i="10"/>
  <c r="D524" i="10"/>
  <c r="D526" i="10"/>
  <c r="D528" i="10"/>
  <c r="D530" i="10"/>
  <c r="D532" i="10"/>
  <c r="D534" i="10"/>
  <c r="D536" i="10"/>
  <c r="D538" i="10"/>
  <c r="D540" i="10"/>
  <c r="D542" i="10"/>
  <c r="D544" i="10"/>
  <c r="D546" i="10"/>
  <c r="D548" i="10"/>
  <c r="D550" i="10"/>
  <c r="D552" i="10"/>
  <c r="D554" i="10"/>
  <c r="D556" i="10"/>
  <c r="D558" i="10"/>
  <c r="D560" i="10"/>
  <c r="D562" i="10"/>
  <c r="D564" i="10"/>
  <c r="D566" i="10"/>
  <c r="D568" i="10"/>
  <c r="D570" i="10"/>
  <c r="D572" i="10"/>
  <c r="D574" i="10"/>
  <c r="D576" i="10"/>
  <c r="D578" i="10"/>
  <c r="D580" i="10"/>
  <c r="D582" i="10"/>
  <c r="D584" i="10"/>
  <c r="D586" i="10"/>
  <c r="D588" i="10"/>
  <c r="D590" i="10"/>
  <c r="D592" i="10"/>
  <c r="D594" i="10"/>
  <c r="D596" i="10"/>
  <c r="D598" i="10"/>
  <c r="D600" i="10"/>
  <c r="D602" i="10"/>
  <c r="D604" i="10"/>
  <c r="D606" i="10"/>
  <c r="D608" i="10"/>
  <c r="D610" i="10"/>
  <c r="D612" i="10"/>
  <c r="D614" i="10"/>
  <c r="F209" i="10"/>
  <c r="C257" i="10"/>
  <c r="D290" i="10"/>
  <c r="E317" i="10"/>
  <c r="D339" i="10"/>
  <c r="C361" i="10"/>
  <c r="C375" i="10"/>
  <c r="E385" i="10"/>
  <c r="D396" i="10"/>
  <c r="F406" i="10"/>
  <c r="F414" i="10"/>
  <c r="F422" i="10"/>
  <c r="F430" i="10"/>
  <c r="F438" i="10"/>
  <c r="E443" i="10"/>
  <c r="E447" i="10"/>
  <c r="E451" i="10"/>
  <c r="E455" i="10"/>
  <c r="E459" i="10"/>
  <c r="E463" i="10"/>
  <c r="E467" i="10"/>
  <c r="E471" i="10"/>
  <c r="E475" i="10"/>
  <c r="E479" i="10"/>
  <c r="E483" i="10"/>
  <c r="E487" i="10"/>
  <c r="E491" i="10"/>
  <c r="E495" i="10"/>
  <c r="C210" i="10"/>
  <c r="F257" i="10"/>
  <c r="E290" i="10"/>
  <c r="C319" i="10"/>
  <c r="E339" i="10"/>
  <c r="D361" i="10"/>
  <c r="D375" i="10"/>
  <c r="C386" i="10"/>
  <c r="E396" i="10"/>
  <c r="C407" i="10"/>
  <c r="C415" i="10"/>
  <c r="C423" i="10"/>
  <c r="C431" i="10"/>
  <c r="C439" i="10"/>
  <c r="E444" i="10"/>
  <c r="E448" i="10"/>
  <c r="E452" i="10"/>
  <c r="E456" i="10"/>
  <c r="E460" i="10"/>
  <c r="E464" i="10"/>
  <c r="E468" i="10"/>
  <c r="E472" i="10"/>
  <c r="E476" i="10"/>
  <c r="E480" i="10"/>
  <c r="E484" i="10"/>
  <c r="E488" i="10"/>
  <c r="E492" i="10"/>
  <c r="E496" i="10"/>
  <c r="E500" i="10"/>
  <c r="F502" i="10"/>
  <c r="F504" i="10"/>
  <c r="F506" i="10"/>
  <c r="F508" i="10"/>
  <c r="F510" i="10"/>
  <c r="F512" i="10"/>
  <c r="F514" i="10"/>
  <c r="F516" i="10"/>
  <c r="F518" i="10"/>
  <c r="F520" i="10"/>
  <c r="F522" i="10"/>
  <c r="F524" i="10"/>
  <c r="F526" i="10"/>
  <c r="F528" i="10"/>
  <c r="F530" i="10"/>
  <c r="F532" i="10"/>
  <c r="F534" i="10"/>
  <c r="F536" i="10"/>
  <c r="F538" i="10"/>
  <c r="F540" i="10"/>
  <c r="F542" i="10"/>
  <c r="F544" i="10"/>
  <c r="F546" i="10"/>
  <c r="F548" i="10"/>
  <c r="F550" i="10"/>
  <c r="F552" i="10"/>
  <c r="F554" i="10"/>
  <c r="F556" i="10"/>
  <c r="F558" i="10"/>
  <c r="F560" i="10"/>
  <c r="F562" i="10"/>
  <c r="F564" i="10"/>
  <c r="F566" i="10"/>
  <c r="F568" i="10"/>
  <c r="F570" i="10"/>
  <c r="F572" i="10"/>
  <c r="F574" i="10"/>
  <c r="F576" i="10"/>
  <c r="F578" i="10"/>
  <c r="F580" i="10"/>
  <c r="F582" i="10"/>
  <c r="F584" i="10"/>
  <c r="F586" i="10"/>
  <c r="F588" i="10"/>
  <c r="F590" i="10"/>
  <c r="F592" i="10"/>
  <c r="F594" i="10"/>
  <c r="F596" i="10"/>
  <c r="F598" i="10"/>
  <c r="F600" i="10"/>
  <c r="F602" i="10"/>
  <c r="F604" i="10"/>
  <c r="F606" i="10"/>
  <c r="F608" i="10"/>
  <c r="F225" i="10"/>
  <c r="D266" i="10"/>
  <c r="D296" i="10"/>
  <c r="D323" i="10"/>
  <c r="C345" i="10"/>
  <c r="E365" i="10"/>
  <c r="E377" i="10"/>
  <c r="D388" i="10"/>
  <c r="C399" i="10"/>
  <c r="F408" i="10"/>
  <c r="F416" i="10"/>
  <c r="F424" i="10"/>
  <c r="F432" i="10"/>
  <c r="E440" i="10"/>
  <c r="F444" i="10"/>
  <c r="F448" i="10"/>
  <c r="F452" i="10"/>
  <c r="F456" i="10"/>
  <c r="F460" i="10"/>
  <c r="F464" i="10"/>
  <c r="F468" i="10"/>
  <c r="F472" i="10"/>
  <c r="F476" i="10"/>
  <c r="F480" i="10"/>
  <c r="F484" i="10"/>
  <c r="F488" i="10"/>
  <c r="F492" i="10"/>
  <c r="F496" i="10"/>
  <c r="F500" i="10"/>
  <c r="C503" i="10"/>
  <c r="C505" i="10"/>
  <c r="C507" i="10"/>
  <c r="C509" i="10"/>
  <c r="C511" i="10"/>
  <c r="C513" i="10"/>
  <c r="C515" i="10"/>
  <c r="C517" i="10"/>
  <c r="C519" i="10"/>
  <c r="C521" i="10"/>
  <c r="C523" i="10"/>
  <c r="C525" i="10"/>
  <c r="C527" i="10"/>
  <c r="C529" i="10"/>
  <c r="C531" i="10"/>
  <c r="C533" i="10"/>
  <c r="C535" i="10"/>
  <c r="C537" i="10"/>
  <c r="C539" i="10"/>
  <c r="C541" i="10"/>
  <c r="C543" i="10"/>
  <c r="C545" i="10"/>
  <c r="C547" i="10"/>
  <c r="C549" i="10"/>
  <c r="C551" i="10"/>
  <c r="C553" i="10"/>
  <c r="C555" i="10"/>
  <c r="C557" i="10"/>
  <c r="C559" i="10"/>
  <c r="C561" i="10"/>
  <c r="C563" i="10"/>
  <c r="C565" i="10"/>
  <c r="C567" i="10"/>
  <c r="C569" i="10"/>
  <c r="C571" i="10"/>
  <c r="C573" i="10"/>
  <c r="C575" i="10"/>
  <c r="C577" i="10"/>
  <c r="C579" i="10"/>
  <c r="C581" i="10"/>
  <c r="C583" i="10"/>
  <c r="C585" i="10"/>
  <c r="C587" i="10"/>
  <c r="C589" i="10"/>
  <c r="C591" i="10"/>
  <c r="C593" i="10"/>
  <c r="C595" i="10"/>
  <c r="C597" i="10"/>
  <c r="C599" i="10"/>
  <c r="C601" i="10"/>
  <c r="C603" i="10"/>
  <c r="C605" i="10"/>
  <c r="C607" i="10"/>
  <c r="C609" i="10"/>
  <c r="C611" i="10"/>
  <c r="C613" i="10"/>
  <c r="F237" i="10"/>
  <c r="F273" i="10"/>
  <c r="C304" i="10"/>
  <c r="C329" i="10"/>
  <c r="E349" i="10"/>
  <c r="E369" i="10"/>
  <c r="D380" i="10"/>
  <c r="C391" i="10"/>
  <c r="E401" i="10"/>
  <c r="F410" i="10"/>
  <c r="F418" i="10"/>
  <c r="F426" i="10"/>
  <c r="F434" i="10"/>
  <c r="C441" i="10"/>
  <c r="E445" i="10"/>
  <c r="E449" i="10"/>
  <c r="E453" i="10"/>
  <c r="E457" i="10"/>
  <c r="E461" i="10"/>
  <c r="E465" i="10"/>
  <c r="E469" i="10"/>
  <c r="E473" i="10"/>
  <c r="E477" i="10"/>
  <c r="E481" i="10"/>
  <c r="E485" i="10"/>
  <c r="E489" i="10"/>
  <c r="E493" i="10"/>
  <c r="E497" i="10"/>
  <c r="E501" i="10"/>
  <c r="E503" i="10"/>
  <c r="E505" i="10"/>
  <c r="E507" i="10"/>
  <c r="E509" i="10"/>
  <c r="E511" i="10"/>
  <c r="E513" i="10"/>
  <c r="E515" i="10"/>
  <c r="E517" i="10"/>
  <c r="E519" i="10"/>
  <c r="E521" i="10"/>
  <c r="E523" i="10"/>
  <c r="E525" i="10"/>
  <c r="E527" i="10"/>
  <c r="E529" i="10"/>
  <c r="E531" i="10"/>
  <c r="E533" i="10"/>
  <c r="E535" i="10"/>
  <c r="E537" i="10"/>
  <c r="E539" i="10"/>
  <c r="E541" i="10"/>
  <c r="E543" i="10"/>
  <c r="E545" i="10"/>
  <c r="E547" i="10"/>
  <c r="E549" i="10"/>
  <c r="E551" i="10"/>
  <c r="E553" i="10"/>
  <c r="E555" i="10"/>
  <c r="E557" i="10"/>
  <c r="E559" i="10"/>
  <c r="E561" i="10"/>
  <c r="E563" i="10"/>
  <c r="E565" i="10"/>
  <c r="E567" i="10"/>
  <c r="E569" i="10"/>
  <c r="E571" i="10"/>
  <c r="E573" i="10"/>
  <c r="E575" i="10"/>
  <c r="E577" i="10"/>
  <c r="E579" i="10"/>
  <c r="E581" i="10"/>
  <c r="E583" i="10"/>
  <c r="E585" i="10"/>
  <c r="E587" i="10"/>
  <c r="E589" i="10"/>
  <c r="E591" i="10"/>
  <c r="E593" i="10"/>
  <c r="E595" i="10"/>
  <c r="E597" i="10"/>
  <c r="E599" i="10"/>
  <c r="E601" i="10"/>
  <c r="E603" i="10"/>
  <c r="E605" i="10"/>
  <c r="E607" i="10"/>
  <c r="E609" i="10"/>
  <c r="C226" i="10"/>
  <c r="D345" i="10"/>
  <c r="D399" i="10"/>
  <c r="C433" i="10"/>
  <c r="C453" i="10"/>
  <c r="C469" i="10"/>
  <c r="C485" i="10"/>
  <c r="E499" i="10"/>
  <c r="F505" i="10"/>
  <c r="D511" i="10"/>
  <c r="E516" i="10"/>
  <c r="F521" i="10"/>
  <c r="F525" i="10"/>
  <c r="F529" i="10"/>
  <c r="F533" i="10"/>
  <c r="F537" i="10"/>
  <c r="F541" i="10"/>
  <c r="F545" i="10"/>
  <c r="F549" i="10"/>
  <c r="F553" i="10"/>
  <c r="F557" i="10"/>
  <c r="F561" i="10"/>
  <c r="F565" i="10"/>
  <c r="F569" i="10"/>
  <c r="F573" i="10"/>
  <c r="F577" i="10"/>
  <c r="F581" i="10"/>
  <c r="F585" i="10"/>
  <c r="F589" i="10"/>
  <c r="F593" i="10"/>
  <c r="F597" i="10"/>
  <c r="F601" i="10"/>
  <c r="F605" i="10"/>
  <c r="F609" i="10"/>
  <c r="E612" i="10"/>
  <c r="C615" i="10"/>
  <c r="C238" i="10"/>
  <c r="C351" i="10"/>
  <c r="C402" i="10"/>
  <c r="C435" i="10"/>
  <c r="E454" i="10"/>
  <c r="E470" i="10"/>
  <c r="E486" i="10"/>
  <c r="C501" i="10"/>
  <c r="E506" i="10"/>
  <c r="F511" i="10"/>
  <c r="D517" i="10"/>
  <c r="C522" i="10"/>
  <c r="C526" i="10"/>
  <c r="C530" i="10"/>
  <c r="C534" i="10"/>
  <c r="C538" i="10"/>
  <c r="C542" i="10"/>
  <c r="C546" i="10"/>
  <c r="C550" i="10"/>
  <c r="C554" i="10"/>
  <c r="C558" i="10"/>
  <c r="C562" i="10"/>
  <c r="C566" i="10"/>
  <c r="C570" i="10"/>
  <c r="C574" i="10"/>
  <c r="C578" i="10"/>
  <c r="C582" i="10"/>
  <c r="C586" i="10"/>
  <c r="C590" i="10"/>
  <c r="C594" i="10"/>
  <c r="C598" i="10"/>
  <c r="C602" i="10"/>
  <c r="C606" i="10"/>
  <c r="C610" i="10"/>
  <c r="F612" i="10"/>
  <c r="D615" i="10"/>
  <c r="E266" i="10"/>
  <c r="C366" i="10"/>
  <c r="C409" i="10"/>
  <c r="F440" i="10"/>
  <c r="C457" i="10"/>
  <c r="C473" i="10"/>
  <c r="C489" i="10"/>
  <c r="F501" i="10"/>
  <c r="D507" i="10"/>
  <c r="E512" i="10"/>
  <c r="F517" i="10"/>
  <c r="E522" i="10"/>
  <c r="E526" i="10"/>
  <c r="E530" i="10"/>
  <c r="E534" i="10"/>
  <c r="E538" i="10"/>
  <c r="E542" i="10"/>
  <c r="E546" i="10"/>
  <c r="E550" i="10"/>
  <c r="E554" i="10"/>
  <c r="E558" i="10"/>
  <c r="E562" i="10"/>
  <c r="E566" i="10"/>
  <c r="E570" i="10"/>
  <c r="E574" i="10"/>
  <c r="E578" i="10"/>
  <c r="E582" i="10"/>
  <c r="E586" i="10"/>
  <c r="E590" i="10"/>
  <c r="E594" i="10"/>
  <c r="E598" i="10"/>
  <c r="E602" i="10"/>
  <c r="E606" i="10"/>
  <c r="E610" i="10"/>
  <c r="D613" i="10"/>
  <c r="E615" i="10"/>
  <c r="C276" i="10"/>
  <c r="C370" i="10"/>
  <c r="C411" i="10"/>
  <c r="E442" i="10"/>
  <c r="E458" i="10"/>
  <c r="E474" i="10"/>
  <c r="E490" i="10"/>
  <c r="E502" i="10"/>
  <c r="F507" i="10"/>
  <c r="D513" i="10"/>
  <c r="E518" i="10"/>
  <c r="D523" i="10"/>
  <c r="D527" i="10"/>
  <c r="D531" i="10"/>
  <c r="D535" i="10"/>
  <c r="D539" i="10"/>
  <c r="D543" i="10"/>
  <c r="D547" i="10"/>
  <c r="D551" i="10"/>
  <c r="D555" i="10"/>
  <c r="D559" i="10"/>
  <c r="D563" i="10"/>
  <c r="D567" i="10"/>
  <c r="D571" i="10"/>
  <c r="D575" i="10"/>
  <c r="D579" i="10"/>
  <c r="D583" i="10"/>
  <c r="D587" i="10"/>
  <c r="D591" i="10"/>
  <c r="D595" i="10"/>
  <c r="D599" i="10"/>
  <c r="D603" i="10"/>
  <c r="D607" i="10"/>
  <c r="F610" i="10"/>
  <c r="E613" i="10"/>
  <c r="F615" i="10"/>
  <c r="D298" i="10"/>
  <c r="C378" i="10"/>
  <c r="C417" i="10"/>
  <c r="C445" i="10"/>
  <c r="C461" i="10"/>
  <c r="C477" i="10"/>
  <c r="C493" i="10"/>
  <c r="D503" i="10"/>
  <c r="E508" i="10"/>
  <c r="F513" i="10"/>
  <c r="D519" i="10"/>
  <c r="F523" i="10"/>
  <c r="F527" i="10"/>
  <c r="F531" i="10"/>
  <c r="F535" i="10"/>
  <c r="F539" i="10"/>
  <c r="F543" i="10"/>
  <c r="F547" i="10"/>
  <c r="F551" i="10"/>
  <c r="F555" i="10"/>
  <c r="F559" i="10"/>
  <c r="F563" i="10"/>
  <c r="F567" i="10"/>
  <c r="F571" i="10"/>
  <c r="F575" i="10"/>
  <c r="F579" i="10"/>
  <c r="F583" i="10"/>
  <c r="F587" i="10"/>
  <c r="F591" i="10"/>
  <c r="F595" i="10"/>
  <c r="F599" i="10"/>
  <c r="F603" i="10"/>
  <c r="F607" i="10"/>
  <c r="D611" i="10"/>
  <c r="F613" i="10"/>
  <c r="D304" i="10"/>
  <c r="E380" i="10"/>
  <c r="C419" i="10"/>
  <c r="E446" i="10"/>
  <c r="E462" i="10"/>
  <c r="E478" i="10"/>
  <c r="E494" i="10"/>
  <c r="F503" i="10"/>
  <c r="D509" i="10"/>
  <c r="E514" i="10"/>
  <c r="F519" i="10"/>
  <c r="C524" i="10"/>
  <c r="C528" i="10"/>
  <c r="C532" i="10"/>
  <c r="C536" i="10"/>
  <c r="C540" i="10"/>
  <c r="C544" i="10"/>
  <c r="C548" i="10"/>
  <c r="C552" i="10"/>
  <c r="C556" i="10"/>
  <c r="C560" i="10"/>
  <c r="C564" i="10"/>
  <c r="C568" i="10"/>
  <c r="C572" i="10"/>
  <c r="C576" i="10"/>
  <c r="C580" i="10"/>
  <c r="C584" i="10"/>
  <c r="C588" i="10"/>
  <c r="C592" i="10"/>
  <c r="C596" i="10"/>
  <c r="C600" i="10"/>
  <c r="C604" i="10"/>
  <c r="C608" i="10"/>
  <c r="E611" i="10"/>
  <c r="C614" i="10"/>
  <c r="E323" i="10"/>
  <c r="E388" i="10"/>
  <c r="C425" i="10"/>
  <c r="C449" i="10"/>
  <c r="C465" i="10"/>
  <c r="C481" i="10"/>
  <c r="C497" i="10"/>
  <c r="E504" i="10"/>
  <c r="F509" i="10"/>
  <c r="D515" i="10"/>
  <c r="E520" i="10"/>
  <c r="E524" i="10"/>
  <c r="E528" i="10"/>
  <c r="E532" i="10"/>
  <c r="E536" i="10"/>
  <c r="E540" i="10"/>
  <c r="E544" i="10"/>
  <c r="E548" i="10"/>
  <c r="E552" i="10"/>
  <c r="E556" i="10"/>
  <c r="E560" i="10"/>
  <c r="E564" i="10"/>
  <c r="E568" i="10"/>
  <c r="E572" i="10"/>
  <c r="E576" i="10"/>
  <c r="E580" i="10"/>
  <c r="E584" i="10"/>
  <c r="E588" i="10"/>
  <c r="E592" i="10"/>
  <c r="E596" i="10"/>
  <c r="E600" i="10"/>
  <c r="E604" i="10"/>
  <c r="E608" i="10"/>
  <c r="F611" i="10"/>
  <c r="E614" i="10"/>
  <c r="D329" i="10"/>
  <c r="D391" i="10"/>
  <c r="C427" i="10"/>
  <c r="E450" i="10"/>
  <c r="E466" i="10"/>
  <c r="E482" i="10"/>
  <c r="E498" i="10"/>
  <c r="D505" i="10"/>
  <c r="E510" i="10"/>
  <c r="F515" i="10"/>
  <c r="D521" i="10"/>
  <c r="D525" i="10"/>
  <c r="D529" i="10"/>
  <c r="D533" i="10"/>
  <c r="D537" i="10"/>
  <c r="D541" i="10"/>
  <c r="D545" i="10"/>
  <c r="D549" i="10"/>
  <c r="D553" i="10"/>
  <c r="D557" i="10"/>
  <c r="D561" i="10"/>
  <c r="D565" i="10"/>
  <c r="D569" i="10"/>
  <c r="D573" i="10"/>
  <c r="D577" i="10"/>
  <c r="D581" i="10"/>
  <c r="D585" i="10"/>
  <c r="D589" i="10"/>
  <c r="D593" i="10"/>
  <c r="D597" i="10"/>
  <c r="D601" i="10"/>
  <c r="D605" i="10"/>
  <c r="D609" i="10"/>
  <c r="C612" i="10"/>
  <c r="F614" i="10"/>
  <c r="H3" i="12"/>
  <c r="H7" i="12"/>
  <c r="H11" i="12"/>
  <c r="H15" i="12"/>
  <c r="H19" i="12"/>
  <c r="H23" i="12"/>
  <c r="H27" i="12"/>
  <c r="H31" i="12"/>
  <c r="H35" i="12"/>
  <c r="H39" i="12"/>
  <c r="H43" i="12"/>
  <c r="H47" i="12"/>
  <c r="H51" i="12"/>
  <c r="H55" i="12"/>
  <c r="H59" i="12"/>
  <c r="H63" i="12"/>
  <c r="H67" i="12"/>
  <c r="H71" i="12"/>
  <c r="H75" i="12"/>
  <c r="H79" i="12"/>
  <c r="H83" i="12"/>
  <c r="H87" i="12"/>
  <c r="H91" i="12"/>
  <c r="H95" i="12"/>
  <c r="H99" i="12"/>
  <c r="H103" i="12"/>
  <c r="H107" i="12"/>
  <c r="H111" i="12"/>
  <c r="H115" i="12"/>
  <c r="H119" i="12"/>
  <c r="H123" i="12"/>
  <c r="H127" i="12"/>
  <c r="H131" i="12"/>
  <c r="H135" i="12"/>
  <c r="H139" i="12"/>
  <c r="H143" i="12"/>
  <c r="H147" i="12"/>
  <c r="H151" i="12"/>
  <c r="H155" i="12"/>
  <c r="H159" i="12"/>
  <c r="H163" i="12"/>
  <c r="H167" i="12"/>
  <c r="H171" i="12"/>
  <c r="H175" i="12"/>
  <c r="H179" i="12"/>
  <c r="H183" i="12"/>
  <c r="H187" i="12"/>
  <c r="H191" i="12"/>
  <c r="H195" i="12"/>
  <c r="H199" i="12"/>
  <c r="H203" i="12"/>
  <c r="H207" i="12"/>
  <c r="H211" i="12"/>
  <c r="H215" i="12"/>
  <c r="H219" i="12"/>
  <c r="H223" i="12"/>
  <c r="H227" i="12"/>
  <c r="H231" i="12"/>
  <c r="H235" i="12"/>
  <c r="H239" i="12"/>
  <c r="H243" i="12"/>
  <c r="H247" i="12"/>
  <c r="H251" i="12"/>
  <c r="H255" i="12"/>
  <c r="H259" i="12"/>
  <c r="H263" i="12"/>
  <c r="H267" i="12"/>
  <c r="H271" i="12"/>
  <c r="H275" i="12"/>
  <c r="H279" i="12"/>
  <c r="H283" i="12"/>
  <c r="H287" i="12"/>
  <c r="H291" i="12"/>
  <c r="H295" i="12"/>
  <c r="H299" i="12"/>
  <c r="H303" i="12"/>
  <c r="H307" i="12"/>
  <c r="H311" i="12"/>
  <c r="H315" i="12"/>
  <c r="H319" i="12"/>
  <c r="H323" i="12"/>
  <c r="H327" i="12"/>
  <c r="H331" i="12"/>
  <c r="H335" i="12"/>
  <c r="H339" i="12"/>
  <c r="H4" i="12"/>
  <c r="H8" i="12"/>
  <c r="H12" i="12"/>
  <c r="H16" i="12"/>
  <c r="H20" i="12"/>
  <c r="H24" i="12"/>
  <c r="H28" i="12"/>
  <c r="H32" i="12"/>
  <c r="H36" i="12"/>
  <c r="H40" i="12"/>
  <c r="H44" i="12"/>
  <c r="H48" i="12"/>
  <c r="H52" i="12"/>
  <c r="H56" i="12"/>
  <c r="H60" i="12"/>
  <c r="H64" i="12"/>
  <c r="H68" i="12"/>
  <c r="H72" i="12"/>
  <c r="H76" i="12"/>
  <c r="H80" i="12"/>
  <c r="H84" i="12"/>
  <c r="H88" i="12"/>
  <c r="H92" i="12"/>
  <c r="H96" i="12"/>
  <c r="H100" i="12"/>
  <c r="H104" i="12"/>
  <c r="H108" i="12"/>
  <c r="H112" i="12"/>
  <c r="H116" i="12"/>
  <c r="H120" i="12"/>
  <c r="H124" i="12"/>
  <c r="H128" i="12"/>
  <c r="H132" i="12"/>
  <c r="H136" i="12"/>
  <c r="H140" i="12"/>
  <c r="H144" i="12"/>
  <c r="H148" i="12"/>
  <c r="H152" i="12"/>
  <c r="H156" i="12"/>
  <c r="H160" i="12"/>
  <c r="H164" i="12"/>
  <c r="H168" i="12"/>
  <c r="H172" i="12"/>
  <c r="H176" i="12"/>
  <c r="H180" i="12"/>
  <c r="H184" i="12"/>
  <c r="H188" i="12"/>
  <c r="H192" i="12"/>
  <c r="H196" i="12"/>
  <c r="H200" i="12"/>
  <c r="H204" i="12"/>
  <c r="H208" i="12"/>
  <c r="H212" i="12"/>
  <c r="H216" i="12"/>
  <c r="H220" i="12"/>
  <c r="H224" i="12"/>
  <c r="H228" i="12"/>
  <c r="H232" i="12"/>
  <c r="H236" i="12"/>
  <c r="H240" i="12"/>
  <c r="H244" i="12"/>
  <c r="H248" i="12"/>
  <c r="H252" i="12"/>
  <c r="H256" i="12"/>
  <c r="H260" i="12"/>
  <c r="H264" i="12"/>
  <c r="H5" i="12"/>
  <c r="H9" i="12"/>
  <c r="H13" i="12"/>
  <c r="H17" i="12"/>
  <c r="H21" i="12"/>
  <c r="H25" i="12"/>
  <c r="H29" i="12"/>
  <c r="H33" i="12"/>
  <c r="H37" i="12"/>
  <c r="H41" i="12"/>
  <c r="H45" i="12"/>
  <c r="H49" i="12"/>
  <c r="H53" i="12"/>
  <c r="H57" i="12"/>
  <c r="H61" i="12"/>
  <c r="H65" i="12"/>
  <c r="H69" i="12"/>
  <c r="H73" i="12"/>
  <c r="H77" i="12"/>
  <c r="H81" i="12"/>
  <c r="H85" i="12"/>
  <c r="H89" i="12"/>
  <c r="H93" i="12"/>
  <c r="H97" i="12"/>
  <c r="H101" i="12"/>
  <c r="H105" i="12"/>
  <c r="H109" i="12"/>
  <c r="H113" i="12"/>
  <c r="H117" i="12"/>
  <c r="H121" i="12"/>
  <c r="H125" i="12"/>
  <c r="H129" i="12"/>
  <c r="H133" i="12"/>
  <c r="H137" i="12"/>
  <c r="H141" i="12"/>
  <c r="H145" i="12"/>
  <c r="H149" i="12"/>
  <c r="H153" i="12"/>
  <c r="H157" i="12"/>
  <c r="H161" i="12"/>
  <c r="H165" i="12"/>
  <c r="H169" i="12"/>
  <c r="H173" i="12"/>
  <c r="H177" i="12"/>
  <c r="H181" i="12"/>
  <c r="H185" i="12"/>
  <c r="H189" i="12"/>
  <c r="H193" i="12"/>
  <c r="H197" i="12"/>
  <c r="H201" i="12"/>
  <c r="H205" i="12"/>
  <c r="H209" i="12"/>
  <c r="H213" i="12"/>
  <c r="H217" i="12"/>
  <c r="H221" i="12"/>
  <c r="H225" i="12"/>
  <c r="H229" i="12"/>
  <c r="H233" i="12"/>
  <c r="H237" i="12"/>
  <c r="H241" i="12"/>
  <c r="H245" i="12"/>
  <c r="H249" i="12"/>
  <c r="H253" i="12"/>
  <c r="H257" i="12"/>
  <c r="H261" i="12"/>
  <c r="H265" i="12"/>
  <c r="H269" i="12"/>
  <c r="H273" i="12"/>
  <c r="H277" i="12"/>
  <c r="H281" i="12"/>
  <c r="H285" i="12"/>
  <c r="H289" i="12"/>
  <c r="H293" i="12"/>
  <c r="H297" i="12"/>
  <c r="H301" i="12"/>
  <c r="H305" i="12"/>
  <c r="H309" i="12"/>
  <c r="H313" i="12"/>
  <c r="H317" i="12"/>
  <c r="H321" i="12"/>
  <c r="H325" i="12"/>
  <c r="H329" i="12"/>
  <c r="H333" i="12"/>
  <c r="H337" i="12"/>
  <c r="H341" i="12"/>
  <c r="H6" i="12"/>
  <c r="H10" i="12"/>
  <c r="H26" i="12"/>
  <c r="H42" i="12"/>
  <c r="H58" i="12"/>
  <c r="H74" i="12"/>
  <c r="H90" i="12"/>
  <c r="H106" i="12"/>
  <c r="H122" i="12"/>
  <c r="H138" i="12"/>
  <c r="H154" i="12"/>
  <c r="H170" i="12"/>
  <c r="H186" i="12"/>
  <c r="H202" i="12"/>
  <c r="H218" i="12"/>
  <c r="H234" i="12"/>
  <c r="H250" i="12"/>
  <c r="H266" i="12"/>
  <c r="H274" i="12"/>
  <c r="H282" i="12"/>
  <c r="H290" i="12"/>
  <c r="H298" i="12"/>
  <c r="H306" i="12"/>
  <c r="H314" i="12"/>
  <c r="H322" i="12"/>
  <c r="H330" i="12"/>
  <c r="H338" i="12"/>
  <c r="H344" i="12"/>
  <c r="H348" i="12"/>
  <c r="H352" i="12"/>
  <c r="H356" i="12"/>
  <c r="H360" i="12"/>
  <c r="H364" i="12"/>
  <c r="H368" i="12"/>
  <c r="H372" i="12"/>
  <c r="H376" i="12"/>
  <c r="H380" i="12"/>
  <c r="H384" i="12"/>
  <c r="H388" i="12"/>
  <c r="H392" i="12"/>
  <c r="H396" i="12"/>
  <c r="H400" i="12"/>
  <c r="H404" i="12"/>
  <c r="H408" i="12"/>
  <c r="H412" i="12"/>
  <c r="H416" i="12"/>
  <c r="H420" i="12"/>
  <c r="H424" i="12"/>
  <c r="H428" i="12"/>
  <c r="H432" i="12"/>
  <c r="H436" i="12"/>
  <c r="H440" i="12"/>
  <c r="H444" i="12"/>
  <c r="H448" i="12"/>
  <c r="H452" i="12"/>
  <c r="H456" i="12"/>
  <c r="H460" i="12"/>
  <c r="H464" i="12"/>
  <c r="H468" i="12"/>
  <c r="H472" i="12"/>
  <c r="H476" i="12"/>
  <c r="H480" i="12"/>
  <c r="H484" i="12"/>
  <c r="H488" i="12"/>
  <c r="H492" i="12"/>
  <c r="H496" i="12"/>
  <c r="H500" i="12"/>
  <c r="H504" i="12"/>
  <c r="H508" i="12"/>
  <c r="H512" i="12"/>
  <c r="H516" i="12"/>
  <c r="H520" i="12"/>
  <c r="H524" i="12"/>
  <c r="H528" i="12"/>
  <c r="H532" i="12"/>
  <c r="H536" i="12"/>
  <c r="H540" i="12"/>
  <c r="H544" i="12"/>
  <c r="H548" i="12"/>
  <c r="H552" i="12"/>
  <c r="H556" i="12"/>
  <c r="H560" i="12"/>
  <c r="H564" i="12"/>
  <c r="H568" i="12"/>
  <c r="H572" i="12"/>
  <c r="H576" i="12"/>
  <c r="H580" i="12"/>
  <c r="H14" i="12"/>
  <c r="H30" i="12"/>
  <c r="H46" i="12"/>
  <c r="H62" i="12"/>
  <c r="H78" i="12"/>
  <c r="H94" i="12"/>
  <c r="H110" i="12"/>
  <c r="H126" i="12"/>
  <c r="H142" i="12"/>
  <c r="H158" i="12"/>
  <c r="H174" i="12"/>
  <c r="H190" i="12"/>
  <c r="H206" i="12"/>
  <c r="H222" i="12"/>
  <c r="H238" i="12"/>
  <c r="H254" i="12"/>
  <c r="H268" i="12"/>
  <c r="H276" i="12"/>
  <c r="H284" i="12"/>
  <c r="H292" i="12"/>
  <c r="H300" i="12"/>
  <c r="H308" i="12"/>
  <c r="H316" i="12"/>
  <c r="H324" i="12"/>
  <c r="H332" i="12"/>
  <c r="H340" i="12"/>
  <c r="H345" i="12"/>
  <c r="H349" i="12"/>
  <c r="H353" i="12"/>
  <c r="H357" i="12"/>
  <c r="H361" i="12"/>
  <c r="H365" i="12"/>
  <c r="H369" i="12"/>
  <c r="H373" i="12"/>
  <c r="H377" i="12"/>
  <c r="H381" i="12"/>
  <c r="H385" i="12"/>
  <c r="H389" i="12"/>
  <c r="H393" i="12"/>
  <c r="H397" i="12"/>
  <c r="H401" i="12"/>
  <c r="H405" i="12"/>
  <c r="H409" i="12"/>
  <c r="H413" i="12"/>
  <c r="H417" i="12"/>
  <c r="H421" i="12"/>
  <c r="H425" i="12"/>
  <c r="H429" i="12"/>
  <c r="H433" i="12"/>
  <c r="H437" i="12"/>
  <c r="H441" i="12"/>
  <c r="H445" i="12"/>
  <c r="H449" i="12"/>
  <c r="H453" i="12"/>
  <c r="H457" i="12"/>
  <c r="H461" i="12"/>
  <c r="H465" i="12"/>
  <c r="H469" i="12"/>
  <c r="H473" i="12"/>
  <c r="H477" i="12"/>
  <c r="H481" i="12"/>
  <c r="H485" i="12"/>
  <c r="H489" i="12"/>
  <c r="H493" i="12"/>
  <c r="H497" i="12"/>
  <c r="H501" i="12"/>
  <c r="H505" i="12"/>
  <c r="H509" i="12"/>
  <c r="H513" i="12"/>
  <c r="H517" i="12"/>
  <c r="H521" i="12"/>
  <c r="H525" i="12"/>
  <c r="H529" i="12"/>
  <c r="H533" i="12"/>
  <c r="H537" i="12"/>
  <c r="H541" i="12"/>
  <c r="H545" i="12"/>
  <c r="H549" i="12"/>
  <c r="H553" i="12"/>
  <c r="H557" i="12"/>
  <c r="H561" i="12"/>
  <c r="H565" i="12"/>
  <c r="H569" i="12"/>
  <c r="H573" i="12"/>
  <c r="H577" i="12"/>
  <c r="H18" i="12"/>
  <c r="H34" i="12"/>
  <c r="H50" i="12"/>
  <c r="H66" i="12"/>
  <c r="H82" i="12"/>
  <c r="H98" i="12"/>
  <c r="H114" i="12"/>
  <c r="H130" i="12"/>
  <c r="H146" i="12"/>
  <c r="H162" i="12"/>
  <c r="H178" i="12"/>
  <c r="H194" i="12"/>
  <c r="H210" i="12"/>
  <c r="H226" i="12"/>
  <c r="H242" i="12"/>
  <c r="H258" i="12"/>
  <c r="H270" i="12"/>
  <c r="H278" i="12"/>
  <c r="H286" i="12"/>
  <c r="H294" i="12"/>
  <c r="H302" i="12"/>
  <c r="H310" i="12"/>
  <c r="H318" i="12"/>
  <c r="H326" i="12"/>
  <c r="H334" i="12"/>
  <c r="H342" i="12"/>
  <c r="H346" i="12"/>
  <c r="H350" i="12"/>
  <c r="H354" i="12"/>
  <c r="H358" i="12"/>
  <c r="H362" i="12"/>
  <c r="H366" i="12"/>
  <c r="H370" i="12"/>
  <c r="H374" i="12"/>
  <c r="H378" i="12"/>
  <c r="H382" i="12"/>
  <c r="H386" i="12"/>
  <c r="H390" i="12"/>
  <c r="H394" i="12"/>
  <c r="H398" i="12"/>
  <c r="H402" i="12"/>
  <c r="H406" i="12"/>
  <c r="H410" i="12"/>
  <c r="H414" i="12"/>
  <c r="H418" i="12"/>
  <c r="H422" i="12"/>
  <c r="H426" i="12"/>
  <c r="H430" i="12"/>
  <c r="H434" i="12"/>
  <c r="H438" i="12"/>
  <c r="H442" i="12"/>
  <c r="H446" i="12"/>
  <c r="H450" i="12"/>
  <c r="H454" i="12"/>
  <c r="H458" i="12"/>
  <c r="H462" i="12"/>
  <c r="H466" i="12"/>
  <c r="H470" i="12"/>
  <c r="H22" i="12"/>
  <c r="H86" i="12"/>
  <c r="H150" i="12"/>
  <c r="H214" i="12"/>
  <c r="H272" i="12"/>
  <c r="H304" i="12"/>
  <c r="H336" i="12"/>
  <c r="H355" i="12"/>
  <c r="H371" i="12"/>
  <c r="H387" i="12"/>
  <c r="H403" i="12"/>
  <c r="H419" i="12"/>
  <c r="H435" i="12"/>
  <c r="H451" i="12"/>
  <c r="H467" i="12"/>
  <c r="H478" i="12"/>
  <c r="H486" i="12"/>
  <c r="H494" i="12"/>
  <c r="H502" i="12"/>
  <c r="H510" i="12"/>
  <c r="H518" i="12"/>
  <c r="H526" i="12"/>
  <c r="H534" i="12"/>
  <c r="H542" i="12"/>
  <c r="H550" i="12"/>
  <c r="H558" i="12"/>
  <c r="H566" i="12"/>
  <c r="H574" i="12"/>
  <c r="H581" i="12"/>
  <c r="H585" i="12"/>
  <c r="H589" i="12"/>
  <c r="H593" i="12"/>
  <c r="H597" i="12"/>
  <c r="H601" i="12"/>
  <c r="H605" i="12"/>
  <c r="H609" i="12"/>
  <c r="H613" i="12"/>
  <c r="H617" i="12"/>
  <c r="H621" i="12"/>
  <c r="H625" i="12"/>
  <c r="H629" i="12"/>
  <c r="H633" i="12"/>
  <c r="H637" i="12"/>
  <c r="H641" i="12"/>
  <c r="H645" i="12"/>
  <c r="H649" i="12"/>
  <c r="H653" i="12"/>
  <c r="H657" i="12"/>
  <c r="H661" i="12"/>
  <c r="H665" i="12"/>
  <c r="H669" i="12"/>
  <c r="H673" i="12"/>
  <c r="H677" i="12"/>
  <c r="H681" i="12"/>
  <c r="H685" i="12"/>
  <c r="H38" i="12"/>
  <c r="H102" i="12"/>
  <c r="H166" i="12"/>
  <c r="H230" i="12"/>
  <c r="H280" i="12"/>
  <c r="H312" i="12"/>
  <c r="H343" i="12"/>
  <c r="H359" i="12"/>
  <c r="H375" i="12"/>
  <c r="H391" i="12"/>
  <c r="H407" i="12"/>
  <c r="H423" i="12"/>
  <c r="H439" i="12"/>
  <c r="H455" i="12"/>
  <c r="H471" i="12"/>
  <c r="H479" i="12"/>
  <c r="H487" i="12"/>
  <c r="H495" i="12"/>
  <c r="H503" i="12"/>
  <c r="H511" i="12"/>
  <c r="H519" i="12"/>
  <c r="H527" i="12"/>
  <c r="H535" i="12"/>
  <c r="H543" i="12"/>
  <c r="H551" i="12"/>
  <c r="H559" i="12"/>
  <c r="H567" i="12"/>
  <c r="H575" i="12"/>
  <c r="H582" i="12"/>
  <c r="H586" i="12"/>
  <c r="H590" i="12"/>
  <c r="H594" i="12"/>
  <c r="H598" i="12"/>
  <c r="H602" i="12"/>
  <c r="H606" i="12"/>
  <c r="H610" i="12"/>
  <c r="H614" i="12"/>
  <c r="H618" i="12"/>
  <c r="H622" i="12"/>
  <c r="H626" i="12"/>
  <c r="H630" i="12"/>
  <c r="H634" i="12"/>
  <c r="H638" i="12"/>
  <c r="H642" i="12"/>
  <c r="H646" i="12"/>
  <c r="H650" i="12"/>
  <c r="H654" i="12"/>
  <c r="H658" i="12"/>
  <c r="H662" i="12"/>
  <c r="H666" i="12"/>
  <c r="H670" i="12"/>
  <c r="H674" i="12"/>
  <c r="H678" i="12"/>
  <c r="H682" i="12"/>
  <c r="H686" i="12"/>
  <c r="D3" i="12"/>
  <c r="D4" i="12"/>
  <c r="D5" i="12"/>
  <c r="D6" i="12"/>
  <c r="D7" i="12"/>
  <c r="D8" i="12"/>
  <c r="D9" i="12"/>
  <c r="D10" i="12"/>
  <c r="D11" i="12"/>
  <c r="D12" i="12"/>
  <c r="D13" i="12"/>
  <c r="D14" i="12"/>
  <c r="D15" i="12"/>
  <c r="D16" i="12"/>
  <c r="D17" i="12"/>
  <c r="D18" i="12"/>
  <c r="D19" i="12"/>
  <c r="D20" i="12"/>
  <c r="D21" i="12"/>
  <c r="D22" i="12"/>
  <c r="D23" i="12"/>
  <c r="D24" i="12"/>
  <c r="D25" i="12"/>
  <c r="D26" i="12"/>
  <c r="D27" i="12"/>
  <c r="D28" i="12"/>
  <c r="D29" i="12"/>
  <c r="D30" i="12"/>
  <c r="D31" i="12"/>
  <c r="D32" i="12"/>
  <c r="H54" i="12"/>
  <c r="H118" i="12"/>
  <c r="H182" i="12"/>
  <c r="H246" i="12"/>
  <c r="H288" i="12"/>
  <c r="H320" i="12"/>
  <c r="H347" i="12"/>
  <c r="H363" i="12"/>
  <c r="H379" i="12"/>
  <c r="H395" i="12"/>
  <c r="H411" i="12"/>
  <c r="H427" i="12"/>
  <c r="H443" i="12"/>
  <c r="H459" i="12"/>
  <c r="H474" i="12"/>
  <c r="H482" i="12"/>
  <c r="H490" i="12"/>
  <c r="H498" i="12"/>
  <c r="H506" i="12"/>
  <c r="H514" i="12"/>
  <c r="H522" i="12"/>
  <c r="H530" i="12"/>
  <c r="H538" i="12"/>
  <c r="H546" i="12"/>
  <c r="H554" i="12"/>
  <c r="H562" i="12"/>
  <c r="H570" i="12"/>
  <c r="H578" i="12"/>
  <c r="H583" i="12"/>
  <c r="H587" i="12"/>
  <c r="H591" i="12"/>
  <c r="H595" i="12"/>
  <c r="H599" i="12"/>
  <c r="H603" i="12"/>
  <c r="H607" i="12"/>
  <c r="H611" i="12"/>
  <c r="H615" i="12"/>
  <c r="H619" i="12"/>
  <c r="H623" i="12"/>
  <c r="H627" i="12"/>
  <c r="H631" i="12"/>
  <c r="H635" i="12"/>
  <c r="H639" i="12"/>
  <c r="H643" i="12"/>
  <c r="H647" i="12"/>
  <c r="H651" i="12"/>
  <c r="H655" i="12"/>
  <c r="H659" i="12"/>
  <c r="H663" i="12"/>
  <c r="H667" i="12"/>
  <c r="H671" i="12"/>
  <c r="H675" i="12"/>
  <c r="H679" i="12"/>
  <c r="H683" i="12"/>
  <c r="H687" i="12"/>
  <c r="E3" i="12"/>
  <c r="E4" i="12"/>
  <c r="E5" i="12"/>
  <c r="E6" i="12"/>
  <c r="E7" i="12"/>
  <c r="E8" i="12"/>
  <c r="E9" i="12"/>
  <c r="E10" i="12"/>
  <c r="E11" i="12"/>
  <c r="E12" i="12"/>
  <c r="E13" i="12"/>
  <c r="E14" i="12"/>
  <c r="E15" i="12"/>
  <c r="E16" i="12"/>
  <c r="E17" i="12"/>
  <c r="E18" i="12"/>
  <c r="E19" i="12"/>
  <c r="E20" i="12"/>
  <c r="E21" i="12"/>
  <c r="E22" i="12"/>
  <c r="E23" i="12"/>
  <c r="E24" i="12"/>
  <c r="E25" i="12"/>
  <c r="E26" i="12"/>
  <c r="E27" i="12"/>
  <c r="E28" i="12"/>
  <c r="E29" i="12"/>
  <c r="E30" i="12"/>
  <c r="E31" i="12"/>
  <c r="E32" i="12"/>
  <c r="H70" i="12"/>
  <c r="H296" i="12"/>
  <c r="H383" i="12"/>
  <c r="H447" i="12"/>
  <c r="H491" i="12"/>
  <c r="H523" i="12"/>
  <c r="H555" i="12"/>
  <c r="H584" i="12"/>
  <c r="H600" i="12"/>
  <c r="H616" i="12"/>
  <c r="H632" i="12"/>
  <c r="H648" i="12"/>
  <c r="H664" i="12"/>
  <c r="H680" i="12"/>
  <c r="F3" i="12"/>
  <c r="F5" i="12"/>
  <c r="F7" i="12"/>
  <c r="F9" i="12"/>
  <c r="F11" i="12"/>
  <c r="F13" i="12"/>
  <c r="F15" i="12"/>
  <c r="F17" i="12"/>
  <c r="F19" i="12"/>
  <c r="F21" i="12"/>
  <c r="F23" i="12"/>
  <c r="F25" i="12"/>
  <c r="F27" i="12"/>
  <c r="F29" i="12"/>
  <c r="F31" i="12"/>
  <c r="D33" i="12"/>
  <c r="D34" i="12"/>
  <c r="D35" i="12"/>
  <c r="D36" i="12"/>
  <c r="D37" i="12"/>
  <c r="D38" i="12"/>
  <c r="D39" i="12"/>
  <c r="D40" i="12"/>
  <c r="D41" i="12"/>
  <c r="D42" i="12"/>
  <c r="D43" i="12"/>
  <c r="D44" i="12"/>
  <c r="D45" i="12"/>
  <c r="D46" i="12"/>
  <c r="D47" i="12"/>
  <c r="D48" i="12"/>
  <c r="D49" i="12"/>
  <c r="D50" i="12"/>
  <c r="D51" i="12"/>
  <c r="D52" i="12"/>
  <c r="D53" i="12"/>
  <c r="D54" i="12"/>
  <c r="D55" i="12"/>
  <c r="D56" i="12"/>
  <c r="D57" i="12"/>
  <c r="D58" i="12"/>
  <c r="D59" i="12"/>
  <c r="D60" i="12"/>
  <c r="D61" i="12"/>
  <c r="D62" i="12"/>
  <c r="D63" i="12"/>
  <c r="D64" i="12"/>
  <c r="D65" i="12"/>
  <c r="D66" i="12"/>
  <c r="D67" i="12"/>
  <c r="D68" i="12"/>
  <c r="D69" i="12"/>
  <c r="D70" i="12"/>
  <c r="D71" i="12"/>
  <c r="D72" i="12"/>
  <c r="D73" i="12"/>
  <c r="D74" i="12"/>
  <c r="D75" i="12"/>
  <c r="D76" i="12"/>
  <c r="D77" i="12"/>
  <c r="D78" i="12"/>
  <c r="D79" i="12"/>
  <c r="D80" i="12"/>
  <c r="D81" i="12"/>
  <c r="D82" i="12"/>
  <c r="D83" i="12"/>
  <c r="D84" i="12"/>
  <c r="D85" i="12"/>
  <c r="D86" i="12"/>
  <c r="D87" i="12"/>
  <c r="D88" i="12"/>
  <c r="D89" i="12"/>
  <c r="D90" i="12"/>
  <c r="D91" i="12"/>
  <c r="D92" i="12"/>
  <c r="D93" i="12"/>
  <c r="D94" i="12"/>
  <c r="D95" i="12"/>
  <c r="D96" i="12"/>
  <c r="D97" i="12"/>
  <c r="D98" i="12"/>
  <c r="D99" i="12"/>
  <c r="D100" i="12"/>
  <c r="D101" i="12"/>
  <c r="D102" i="12"/>
  <c r="D103" i="12"/>
  <c r="D104" i="12"/>
  <c r="D105" i="12"/>
  <c r="D106" i="12"/>
  <c r="D107" i="12"/>
  <c r="D108" i="12"/>
  <c r="D109" i="12"/>
  <c r="D110" i="12"/>
  <c r="D111" i="12"/>
  <c r="D112" i="12"/>
  <c r="D113" i="12"/>
  <c r="D114" i="12"/>
  <c r="D115" i="12"/>
  <c r="D116" i="12"/>
  <c r="D117" i="12"/>
  <c r="D118" i="12"/>
  <c r="D119" i="12"/>
  <c r="D120" i="12"/>
  <c r="D121" i="12"/>
  <c r="D122" i="12"/>
  <c r="D123" i="12"/>
  <c r="D124" i="12"/>
  <c r="D125" i="12"/>
  <c r="D126" i="12"/>
  <c r="D127" i="12"/>
  <c r="D128" i="12"/>
  <c r="D129" i="12"/>
  <c r="D130" i="12"/>
  <c r="D131" i="12"/>
  <c r="D132" i="12"/>
  <c r="D133" i="12"/>
  <c r="D134" i="12"/>
  <c r="D135" i="12"/>
  <c r="D136" i="12"/>
  <c r="D137" i="12"/>
  <c r="D138" i="12"/>
  <c r="D139" i="12"/>
  <c r="D140" i="12"/>
  <c r="D141" i="12"/>
  <c r="D142" i="12"/>
  <c r="D143" i="12"/>
  <c r="D144" i="12"/>
  <c r="D145" i="12"/>
  <c r="D146" i="12"/>
  <c r="D147" i="12"/>
  <c r="D148" i="12"/>
  <c r="D149" i="12"/>
  <c r="D150" i="12"/>
  <c r="D151" i="12"/>
  <c r="D152" i="12"/>
  <c r="D153" i="12"/>
  <c r="D154" i="12"/>
  <c r="D155" i="12"/>
  <c r="D156" i="12"/>
  <c r="D157" i="12"/>
  <c r="D158" i="12"/>
  <c r="D159" i="12"/>
  <c r="D160" i="12"/>
  <c r="D161" i="12"/>
  <c r="D162" i="12"/>
  <c r="D163" i="12"/>
  <c r="D164" i="12"/>
  <c r="D165" i="12"/>
  <c r="D166" i="12"/>
  <c r="D167" i="12"/>
  <c r="H134" i="12"/>
  <c r="H328" i="12"/>
  <c r="H399" i="12"/>
  <c r="H463" i="12"/>
  <c r="H499" i="12"/>
  <c r="H531" i="12"/>
  <c r="H563" i="12"/>
  <c r="H588" i="12"/>
  <c r="H604" i="12"/>
  <c r="H620" i="12"/>
  <c r="H636" i="12"/>
  <c r="H652" i="12"/>
  <c r="H668" i="12"/>
  <c r="H684" i="12"/>
  <c r="C4" i="12"/>
  <c r="C6" i="12"/>
  <c r="C8" i="12"/>
  <c r="C10" i="12"/>
  <c r="C12" i="12"/>
  <c r="C14" i="12"/>
  <c r="C16" i="12"/>
  <c r="C18" i="12"/>
  <c r="C20" i="12"/>
  <c r="C22" i="12"/>
  <c r="C24" i="12"/>
  <c r="C26" i="12"/>
  <c r="C28" i="12"/>
  <c r="C30" i="12"/>
  <c r="C32" i="12"/>
  <c r="E33" i="12"/>
  <c r="E34" i="12"/>
  <c r="E35" i="12"/>
  <c r="E36" i="12"/>
  <c r="E37" i="12"/>
  <c r="E38" i="12"/>
  <c r="E39" i="12"/>
  <c r="E40" i="12"/>
  <c r="E41" i="12"/>
  <c r="E42" i="12"/>
  <c r="E43" i="12"/>
  <c r="E44" i="12"/>
  <c r="E45" i="12"/>
  <c r="E46" i="12"/>
  <c r="E47" i="12"/>
  <c r="E48" i="12"/>
  <c r="E49" i="12"/>
  <c r="E50" i="12"/>
  <c r="E51" i="12"/>
  <c r="E52" i="12"/>
  <c r="E53" i="12"/>
  <c r="E54" i="12"/>
  <c r="E55" i="12"/>
  <c r="E56" i="12"/>
  <c r="E57" i="12"/>
  <c r="E58" i="12"/>
  <c r="E59" i="12"/>
  <c r="E60" i="12"/>
  <c r="E61" i="12"/>
  <c r="E62" i="12"/>
  <c r="E63" i="12"/>
  <c r="E64" i="12"/>
  <c r="E65" i="12"/>
  <c r="E66" i="12"/>
  <c r="E67" i="12"/>
  <c r="E68" i="12"/>
  <c r="E69" i="12"/>
  <c r="E70" i="12"/>
  <c r="E71" i="12"/>
  <c r="E72" i="12"/>
  <c r="E73" i="12"/>
  <c r="E74" i="12"/>
  <c r="E75" i="12"/>
  <c r="E76" i="12"/>
  <c r="E77" i="12"/>
  <c r="E78" i="12"/>
  <c r="E79" i="12"/>
  <c r="E80" i="12"/>
  <c r="E81" i="12"/>
  <c r="E82" i="12"/>
  <c r="E83" i="12"/>
  <c r="E84" i="12"/>
  <c r="E85" i="12"/>
  <c r="E86" i="12"/>
  <c r="E87" i="12"/>
  <c r="E88" i="12"/>
  <c r="E89" i="12"/>
  <c r="E90" i="12"/>
  <c r="E91" i="12"/>
  <c r="E92" i="12"/>
  <c r="E93" i="12"/>
  <c r="E94" i="12"/>
  <c r="E95" i="12"/>
  <c r="E96" i="12"/>
  <c r="E97" i="12"/>
  <c r="E98" i="12"/>
  <c r="E99" i="12"/>
  <c r="E100" i="12"/>
  <c r="E101" i="12"/>
  <c r="E102" i="12"/>
  <c r="E103" i="12"/>
  <c r="E104" i="12"/>
  <c r="E105" i="12"/>
  <c r="E106" i="12"/>
  <c r="E107" i="12"/>
  <c r="E108" i="12"/>
  <c r="E109" i="12"/>
  <c r="E110" i="12"/>
  <c r="E111" i="12"/>
  <c r="E112" i="12"/>
  <c r="E113" i="12"/>
  <c r="E114" i="12"/>
  <c r="E115" i="12"/>
  <c r="E116" i="12"/>
  <c r="E117" i="12"/>
  <c r="E118" i="12"/>
  <c r="E119" i="12"/>
  <c r="E120" i="12"/>
  <c r="E121" i="12"/>
  <c r="E122" i="12"/>
  <c r="E123" i="12"/>
  <c r="E124" i="12"/>
  <c r="E125" i="12"/>
  <c r="E126" i="12"/>
  <c r="E127" i="12"/>
  <c r="E128" i="12"/>
  <c r="E129" i="12"/>
  <c r="E130" i="12"/>
  <c r="E131" i="12"/>
  <c r="E132" i="12"/>
  <c r="E133" i="12"/>
  <c r="E134" i="12"/>
  <c r="E135" i="12"/>
  <c r="E136" i="12"/>
  <c r="E137" i="12"/>
  <c r="E138" i="12"/>
  <c r="E139" i="12"/>
  <c r="E140" i="12"/>
  <c r="E141" i="12"/>
  <c r="E142" i="12"/>
  <c r="E143" i="12"/>
  <c r="E144" i="12"/>
  <c r="E145" i="12"/>
  <c r="E146" i="12"/>
  <c r="E147" i="12"/>
  <c r="E148" i="12"/>
  <c r="E149" i="12"/>
  <c r="E150" i="12"/>
  <c r="E151" i="12"/>
  <c r="E152" i="12"/>
  <c r="E153" i="12"/>
  <c r="E154" i="12"/>
  <c r="E155" i="12"/>
  <c r="E156" i="12"/>
  <c r="E157" i="12"/>
  <c r="E158" i="12"/>
  <c r="E159" i="12"/>
  <c r="E160" i="12"/>
  <c r="E161" i="12"/>
  <c r="E162" i="12"/>
  <c r="E163" i="12"/>
  <c r="E164" i="12"/>
  <c r="E165" i="12"/>
  <c r="E166" i="12"/>
  <c r="E167" i="12"/>
  <c r="E168" i="12"/>
  <c r="E169" i="12"/>
  <c r="E170" i="12"/>
  <c r="E171" i="12"/>
  <c r="E172" i="12"/>
  <c r="E173" i="12"/>
  <c r="H198" i="12"/>
  <c r="H351" i="12"/>
  <c r="H415" i="12"/>
  <c r="H475" i="12"/>
  <c r="H507" i="12"/>
  <c r="H539" i="12"/>
  <c r="H571" i="12"/>
  <c r="H592" i="12"/>
  <c r="H608" i="12"/>
  <c r="H624" i="12"/>
  <c r="H640" i="12"/>
  <c r="H656" i="12"/>
  <c r="H672" i="12"/>
  <c r="H688" i="12"/>
  <c r="F4" i="12"/>
  <c r="F6" i="12"/>
  <c r="F8" i="12"/>
  <c r="F10" i="12"/>
  <c r="F12" i="12"/>
  <c r="F14" i="12"/>
  <c r="F16" i="12"/>
  <c r="F18" i="12"/>
  <c r="F20" i="12"/>
  <c r="F22" i="12"/>
  <c r="F24" i="12"/>
  <c r="F26" i="12"/>
  <c r="F28" i="12"/>
  <c r="F30" i="12"/>
  <c r="F32" i="12"/>
  <c r="F33" i="12"/>
  <c r="F34" i="12"/>
  <c r="F35" i="12"/>
  <c r="F36" i="12"/>
  <c r="F37" i="12"/>
  <c r="F38" i="12"/>
  <c r="F39" i="12"/>
  <c r="F40" i="12"/>
  <c r="F41" i="12"/>
  <c r="F42" i="12"/>
  <c r="F43" i="12"/>
  <c r="F44" i="12"/>
  <c r="F45" i="12"/>
  <c r="F46" i="12"/>
  <c r="F47" i="12"/>
  <c r="F48" i="12"/>
  <c r="F49" i="12"/>
  <c r="F50" i="12"/>
  <c r="F51" i="12"/>
  <c r="F52" i="12"/>
  <c r="F53" i="12"/>
  <c r="F54" i="12"/>
  <c r="F55" i="12"/>
  <c r="F56" i="12"/>
  <c r="F57" i="12"/>
  <c r="F58" i="12"/>
  <c r="F59" i="12"/>
  <c r="F60" i="12"/>
  <c r="F61" i="12"/>
  <c r="F62" i="12"/>
  <c r="F63" i="12"/>
  <c r="F64" i="12"/>
  <c r="F65" i="12"/>
  <c r="F66" i="12"/>
  <c r="F67" i="12"/>
  <c r="F68" i="12"/>
  <c r="F69" i="12"/>
  <c r="F70" i="12"/>
  <c r="F71" i="12"/>
  <c r="F72" i="12"/>
  <c r="F73" i="12"/>
  <c r="F74" i="12"/>
  <c r="F75" i="12"/>
  <c r="F76" i="12"/>
  <c r="F77" i="12"/>
  <c r="F78" i="12"/>
  <c r="F79" i="12"/>
  <c r="F80" i="12"/>
  <c r="F81" i="12"/>
  <c r="F82" i="12"/>
  <c r="F83" i="12"/>
  <c r="F84" i="12"/>
  <c r="F85" i="12"/>
  <c r="F86" i="12"/>
  <c r="F87" i="12"/>
  <c r="F88" i="12"/>
  <c r="F89" i="12"/>
  <c r="F90" i="12"/>
  <c r="F91" i="12"/>
  <c r="F92" i="12"/>
  <c r="F93" i="12"/>
  <c r="F94" i="12"/>
  <c r="F95" i="12"/>
  <c r="F96" i="12"/>
  <c r="F97" i="12"/>
  <c r="F98" i="12"/>
  <c r="F99" i="12"/>
  <c r="F100" i="12"/>
  <c r="F101" i="12"/>
  <c r="F102" i="12"/>
  <c r="F103" i="12"/>
  <c r="F104" i="12"/>
  <c r="F105" i="12"/>
  <c r="H262" i="12"/>
  <c r="H515" i="12"/>
  <c r="H612" i="12"/>
  <c r="H676" i="12"/>
  <c r="C9" i="12"/>
  <c r="C17" i="12"/>
  <c r="C25" i="12"/>
  <c r="C33" i="12"/>
  <c r="C37" i="12"/>
  <c r="C41" i="12"/>
  <c r="C45" i="12"/>
  <c r="C49" i="12"/>
  <c r="C53" i="12"/>
  <c r="C57" i="12"/>
  <c r="C61" i="12"/>
  <c r="C65" i="12"/>
  <c r="C69" i="12"/>
  <c r="C73" i="12"/>
  <c r="C77" i="12"/>
  <c r="C81" i="12"/>
  <c r="C85" i="12"/>
  <c r="C89" i="12"/>
  <c r="C93" i="12"/>
  <c r="C97" i="12"/>
  <c r="C101" i="12"/>
  <c r="C105" i="12"/>
  <c r="F107" i="12"/>
  <c r="F109" i="12"/>
  <c r="F111" i="12"/>
  <c r="F113" i="12"/>
  <c r="F115" i="12"/>
  <c r="F117" i="12"/>
  <c r="F119" i="12"/>
  <c r="F121" i="12"/>
  <c r="F123" i="12"/>
  <c r="F125" i="12"/>
  <c r="F127" i="12"/>
  <c r="F129" i="12"/>
  <c r="F131" i="12"/>
  <c r="F133" i="12"/>
  <c r="F135" i="12"/>
  <c r="F137" i="12"/>
  <c r="F139" i="12"/>
  <c r="F141" i="12"/>
  <c r="F143" i="12"/>
  <c r="F145" i="12"/>
  <c r="F147" i="12"/>
  <c r="F149" i="12"/>
  <c r="F151" i="12"/>
  <c r="F153" i="12"/>
  <c r="F155" i="12"/>
  <c r="F157" i="12"/>
  <c r="F159" i="12"/>
  <c r="F161" i="12"/>
  <c r="F163" i="12"/>
  <c r="F165" i="12"/>
  <c r="F167" i="12"/>
  <c r="C169" i="12"/>
  <c r="D170" i="12"/>
  <c r="F171" i="12"/>
  <c r="C173" i="12"/>
  <c r="D174" i="12"/>
  <c r="D175" i="12"/>
  <c r="D176" i="12"/>
  <c r="D177" i="12"/>
  <c r="D178" i="12"/>
  <c r="D179" i="12"/>
  <c r="D180" i="12"/>
  <c r="D181" i="12"/>
  <c r="D182" i="12"/>
  <c r="D183" i="12"/>
  <c r="D184" i="12"/>
  <c r="D185" i="12"/>
  <c r="D186" i="12"/>
  <c r="D187" i="12"/>
  <c r="D188" i="12"/>
  <c r="D189" i="12"/>
  <c r="D190" i="12"/>
  <c r="D191" i="12"/>
  <c r="D192" i="12"/>
  <c r="D193" i="12"/>
  <c r="D194" i="12"/>
  <c r="D195" i="12"/>
  <c r="D196" i="12"/>
  <c r="D197" i="12"/>
  <c r="D198" i="12"/>
  <c r="D199" i="12"/>
  <c r="D200" i="12"/>
  <c r="D201" i="12"/>
  <c r="D202" i="12"/>
  <c r="D203" i="12"/>
  <c r="D204" i="12"/>
  <c r="D205" i="12"/>
  <c r="D206" i="12"/>
  <c r="D207" i="12"/>
  <c r="D208" i="12"/>
  <c r="D209" i="12"/>
  <c r="D210" i="12"/>
  <c r="D211" i="12"/>
  <c r="D212" i="12"/>
  <c r="D213" i="12"/>
  <c r="D214" i="12"/>
  <c r="D215" i="12"/>
  <c r="D216" i="12"/>
  <c r="D217" i="12"/>
  <c r="D218" i="12"/>
  <c r="D219" i="12"/>
  <c r="D220" i="12"/>
  <c r="D221" i="12"/>
  <c r="D222" i="12"/>
  <c r="D223" i="12"/>
  <c r="D224" i="12"/>
  <c r="D225" i="12"/>
  <c r="D226" i="12"/>
  <c r="D227" i="12"/>
  <c r="D228" i="12"/>
  <c r="D229" i="12"/>
  <c r="D230" i="12"/>
  <c r="D231" i="12"/>
  <c r="D232" i="12"/>
  <c r="D233" i="12"/>
  <c r="D234" i="12"/>
  <c r="D235" i="12"/>
  <c r="D236" i="12"/>
  <c r="D237" i="12"/>
  <c r="D238" i="12"/>
  <c r="D239" i="12"/>
  <c r="D240" i="12"/>
  <c r="D241" i="12"/>
  <c r="D242" i="12"/>
  <c r="D243" i="12"/>
  <c r="D244" i="12"/>
  <c r="D245" i="12"/>
  <c r="D246" i="12"/>
  <c r="D247" i="12"/>
  <c r="D248" i="12"/>
  <c r="D249" i="12"/>
  <c r="D250" i="12"/>
  <c r="D251" i="12"/>
  <c r="D252" i="12"/>
  <c r="D253" i="12"/>
  <c r="D254" i="12"/>
  <c r="D255" i="12"/>
  <c r="D256" i="12"/>
  <c r="D257" i="12"/>
  <c r="D258" i="12"/>
  <c r="D259" i="12"/>
  <c r="D260" i="12"/>
  <c r="D261" i="12"/>
  <c r="D262" i="12"/>
  <c r="D263" i="12"/>
  <c r="D264" i="12"/>
  <c r="D265" i="12"/>
  <c r="D266" i="12"/>
  <c r="D267" i="12"/>
  <c r="D268" i="12"/>
  <c r="D269" i="12"/>
  <c r="D270" i="12"/>
  <c r="D271" i="12"/>
  <c r="D272" i="12"/>
  <c r="D273" i="12"/>
  <c r="D274" i="12"/>
  <c r="D275" i="12"/>
  <c r="D276" i="12"/>
  <c r="D277" i="12"/>
  <c r="D278" i="12"/>
  <c r="D279" i="12"/>
  <c r="D280" i="12"/>
  <c r="D281" i="12"/>
  <c r="D282" i="12"/>
  <c r="H367" i="12"/>
  <c r="H547" i="12"/>
  <c r="H628" i="12"/>
  <c r="C3" i="12"/>
  <c r="C11" i="12"/>
  <c r="C19" i="12"/>
  <c r="C27" i="12"/>
  <c r="C34" i="12"/>
  <c r="C38" i="12"/>
  <c r="C42" i="12"/>
  <c r="C46" i="12"/>
  <c r="C50" i="12"/>
  <c r="C54" i="12"/>
  <c r="C58" i="12"/>
  <c r="C62" i="12"/>
  <c r="C66" i="12"/>
  <c r="C70" i="12"/>
  <c r="C74" i="12"/>
  <c r="C78" i="12"/>
  <c r="C82" i="12"/>
  <c r="C86" i="12"/>
  <c r="C90" i="12"/>
  <c r="C94" i="12"/>
  <c r="C98" i="12"/>
  <c r="C102" i="12"/>
  <c r="C106" i="12"/>
  <c r="C108" i="12"/>
  <c r="C110" i="12"/>
  <c r="C112" i="12"/>
  <c r="C114" i="12"/>
  <c r="C116" i="12"/>
  <c r="C118" i="12"/>
  <c r="C120" i="12"/>
  <c r="C122" i="12"/>
  <c r="C124" i="12"/>
  <c r="C126" i="12"/>
  <c r="C128" i="12"/>
  <c r="C130" i="12"/>
  <c r="C132" i="12"/>
  <c r="C134" i="12"/>
  <c r="C136" i="12"/>
  <c r="C138" i="12"/>
  <c r="C140" i="12"/>
  <c r="C142" i="12"/>
  <c r="C144" i="12"/>
  <c r="C146" i="12"/>
  <c r="C148" i="12"/>
  <c r="C150" i="12"/>
  <c r="C152" i="12"/>
  <c r="C154" i="12"/>
  <c r="C156" i="12"/>
  <c r="C158" i="12"/>
  <c r="C160" i="12"/>
  <c r="C162" i="12"/>
  <c r="C164" i="12"/>
  <c r="C166" i="12"/>
  <c r="C168" i="12"/>
  <c r="D169" i="12"/>
  <c r="F170" i="12"/>
  <c r="C172" i="12"/>
  <c r="D173" i="12"/>
  <c r="E174" i="12"/>
  <c r="E175" i="12"/>
  <c r="E176" i="12"/>
  <c r="E177" i="12"/>
  <c r="E178" i="12"/>
  <c r="E179" i="12"/>
  <c r="E180" i="12"/>
  <c r="E181" i="12"/>
  <c r="E182" i="12"/>
  <c r="E183" i="12"/>
  <c r="E184" i="12"/>
  <c r="E185" i="12"/>
  <c r="E186" i="12"/>
  <c r="E187" i="12"/>
  <c r="E188" i="12"/>
  <c r="E189" i="12"/>
  <c r="E190" i="12"/>
  <c r="E191" i="12"/>
  <c r="E192" i="12"/>
  <c r="E193" i="12"/>
  <c r="E194" i="12"/>
  <c r="E195" i="12"/>
  <c r="E196" i="12"/>
  <c r="E197" i="12"/>
  <c r="E198" i="12"/>
  <c r="E199" i="12"/>
  <c r="E200" i="12"/>
  <c r="E201" i="12"/>
  <c r="E202" i="12"/>
  <c r="E203" i="12"/>
  <c r="E204" i="12"/>
  <c r="E205" i="12"/>
  <c r="E206" i="12"/>
  <c r="E207" i="12"/>
  <c r="E208" i="12"/>
  <c r="E209" i="12"/>
  <c r="E210" i="12"/>
  <c r="E211" i="12"/>
  <c r="E212" i="12"/>
  <c r="E213" i="12"/>
  <c r="E214" i="12"/>
  <c r="E215" i="12"/>
  <c r="E216" i="12"/>
  <c r="E217" i="12"/>
  <c r="H431" i="12"/>
  <c r="H579" i="12"/>
  <c r="H644" i="12"/>
  <c r="C5" i="12"/>
  <c r="C13" i="12"/>
  <c r="C21" i="12"/>
  <c r="C29" i="12"/>
  <c r="C35" i="12"/>
  <c r="C39" i="12"/>
  <c r="C43" i="12"/>
  <c r="C47" i="12"/>
  <c r="C51" i="12"/>
  <c r="C55" i="12"/>
  <c r="C59" i="12"/>
  <c r="C63" i="12"/>
  <c r="C67" i="12"/>
  <c r="C71" i="12"/>
  <c r="C75" i="12"/>
  <c r="C79" i="12"/>
  <c r="C83" i="12"/>
  <c r="C87" i="12"/>
  <c r="C91" i="12"/>
  <c r="C95" i="12"/>
  <c r="C99" i="12"/>
  <c r="C103" i="12"/>
  <c r="F106" i="12"/>
  <c r="F108" i="12"/>
  <c r="F110" i="12"/>
  <c r="F112" i="12"/>
  <c r="F114" i="12"/>
  <c r="F116" i="12"/>
  <c r="F118" i="12"/>
  <c r="F120" i="12"/>
  <c r="F122" i="12"/>
  <c r="F124" i="12"/>
  <c r="F126" i="12"/>
  <c r="F128" i="12"/>
  <c r="F130" i="12"/>
  <c r="F132" i="12"/>
  <c r="F134" i="12"/>
  <c r="F136" i="12"/>
  <c r="F138" i="12"/>
  <c r="F140" i="12"/>
  <c r="F142" i="12"/>
  <c r="F144" i="12"/>
  <c r="F146" i="12"/>
  <c r="F148" i="12"/>
  <c r="F150" i="12"/>
  <c r="F152" i="12"/>
  <c r="F154" i="12"/>
  <c r="F156" i="12"/>
  <c r="F158" i="12"/>
  <c r="F160" i="12"/>
  <c r="F162" i="12"/>
  <c r="F164" i="12"/>
  <c r="F166" i="12"/>
  <c r="D168" i="12"/>
  <c r="F169" i="12"/>
  <c r="C171" i="12"/>
  <c r="D172" i="12"/>
  <c r="F173" i="12"/>
  <c r="F174" i="12"/>
  <c r="F175" i="12"/>
  <c r="F176" i="12"/>
  <c r="F177" i="12"/>
  <c r="F178" i="12"/>
  <c r="F179" i="12"/>
  <c r="F180" i="12"/>
  <c r="F181" i="12"/>
  <c r="F182" i="12"/>
  <c r="F183" i="12"/>
  <c r="F184" i="12"/>
  <c r="F185" i="12"/>
  <c r="F186" i="12"/>
  <c r="F187" i="12"/>
  <c r="F188" i="12"/>
  <c r="F189" i="12"/>
  <c r="F190" i="12"/>
  <c r="F191" i="12"/>
  <c r="F192" i="12"/>
  <c r="F193" i="12"/>
  <c r="F194" i="12"/>
  <c r="F195" i="12"/>
  <c r="F196" i="12"/>
  <c r="F197" i="12"/>
  <c r="F198" i="12"/>
  <c r="F199" i="12"/>
  <c r="F200" i="12"/>
  <c r="F201" i="12"/>
  <c r="F202" i="12"/>
  <c r="F203" i="12"/>
  <c r="F204" i="12"/>
  <c r="F205" i="12"/>
  <c r="F206" i="12"/>
  <c r="F207" i="12"/>
  <c r="F208" i="12"/>
  <c r="F209" i="12"/>
  <c r="F210" i="12"/>
  <c r="F211" i="12"/>
  <c r="F212" i="12"/>
  <c r="F213" i="12"/>
  <c r="F214" i="12"/>
  <c r="F215" i="12"/>
  <c r="F216" i="12"/>
  <c r="F217" i="12"/>
  <c r="F218" i="12"/>
  <c r="F219" i="12"/>
  <c r="F220" i="12"/>
  <c r="F221" i="12"/>
  <c r="F222" i="12"/>
  <c r="F223" i="12"/>
  <c r="F224" i="12"/>
  <c r="F225" i="12"/>
  <c r="F226" i="12"/>
  <c r="F227" i="12"/>
  <c r="F228" i="12"/>
  <c r="F229" i="12"/>
  <c r="F230" i="12"/>
  <c r="F231" i="12"/>
  <c r="F232" i="12"/>
  <c r="F233" i="12"/>
  <c r="F234" i="12"/>
  <c r="F235" i="12"/>
  <c r="F236" i="12"/>
  <c r="F237" i="12"/>
  <c r="F238" i="12"/>
  <c r="F239" i="12"/>
  <c r="F240" i="12"/>
  <c r="F241" i="12"/>
  <c r="F242" i="12"/>
  <c r="F243" i="12"/>
  <c r="F244" i="12"/>
  <c r="F245" i="12"/>
  <c r="F246" i="12"/>
  <c r="F247" i="12"/>
  <c r="F248" i="12"/>
  <c r="F249" i="12"/>
  <c r="F250" i="12"/>
  <c r="F251" i="12"/>
  <c r="H483" i="12"/>
  <c r="C15" i="12"/>
  <c r="C40" i="12"/>
  <c r="C56" i="12"/>
  <c r="C72" i="12"/>
  <c r="C88" i="12"/>
  <c r="C104" i="12"/>
  <c r="C113" i="12"/>
  <c r="C121" i="12"/>
  <c r="C129" i="12"/>
  <c r="C137" i="12"/>
  <c r="C145" i="12"/>
  <c r="C153" i="12"/>
  <c r="C161" i="12"/>
  <c r="F168" i="12"/>
  <c r="C174" i="12"/>
  <c r="C178" i="12"/>
  <c r="C182" i="12"/>
  <c r="C186" i="12"/>
  <c r="C190" i="12"/>
  <c r="C194" i="12"/>
  <c r="C198" i="12"/>
  <c r="C202" i="12"/>
  <c r="C206" i="12"/>
  <c r="C210" i="12"/>
  <c r="C214" i="12"/>
  <c r="C218" i="12"/>
  <c r="C220" i="12"/>
  <c r="C222" i="12"/>
  <c r="C224" i="12"/>
  <c r="C226" i="12"/>
  <c r="C228" i="12"/>
  <c r="C230" i="12"/>
  <c r="C232" i="12"/>
  <c r="C234" i="12"/>
  <c r="C236" i="12"/>
  <c r="C238" i="12"/>
  <c r="C240" i="12"/>
  <c r="C242" i="12"/>
  <c r="C244" i="12"/>
  <c r="C246" i="12"/>
  <c r="C248" i="12"/>
  <c r="C250" i="12"/>
  <c r="C252" i="12"/>
  <c r="E253" i="12"/>
  <c r="F254" i="12"/>
  <c r="C256" i="12"/>
  <c r="E257" i="12"/>
  <c r="F258" i="12"/>
  <c r="C260" i="12"/>
  <c r="E261" i="12"/>
  <c r="F262" i="12"/>
  <c r="C264" i="12"/>
  <c r="E265" i="12"/>
  <c r="F266" i="12"/>
  <c r="C268" i="12"/>
  <c r="E269" i="12"/>
  <c r="F270" i="12"/>
  <c r="C272" i="12"/>
  <c r="E273" i="12"/>
  <c r="F274" i="12"/>
  <c r="C276" i="12"/>
  <c r="E277" i="12"/>
  <c r="F278" i="12"/>
  <c r="C280" i="12"/>
  <c r="E281" i="12"/>
  <c r="F282" i="12"/>
  <c r="F283" i="12"/>
  <c r="F284" i="12"/>
  <c r="F285" i="12"/>
  <c r="F286" i="12"/>
  <c r="F287" i="12"/>
  <c r="F288" i="12"/>
  <c r="F289" i="12"/>
  <c r="F290" i="12"/>
  <c r="F291" i="12"/>
  <c r="F292" i="12"/>
  <c r="F293" i="12"/>
  <c r="F294" i="12"/>
  <c r="F295" i="12"/>
  <c r="F296" i="12"/>
  <c r="F297" i="12"/>
  <c r="F298" i="12"/>
  <c r="F299" i="12"/>
  <c r="F300" i="12"/>
  <c r="F301" i="12"/>
  <c r="F302" i="12"/>
  <c r="F303" i="12"/>
  <c r="F304" i="12"/>
  <c r="F305" i="12"/>
  <c r="F306" i="12"/>
  <c r="F307" i="12"/>
  <c r="F308" i="12"/>
  <c r="F309" i="12"/>
  <c r="F310" i="12"/>
  <c r="F311" i="12"/>
  <c r="F312" i="12"/>
  <c r="F313" i="12"/>
  <c r="F314" i="12"/>
  <c r="F315" i="12"/>
  <c r="F316" i="12"/>
  <c r="F317" i="12"/>
  <c r="F318" i="12"/>
  <c r="F319" i="12"/>
  <c r="F320" i="12"/>
  <c r="F321" i="12"/>
  <c r="F322" i="12"/>
  <c r="F323" i="12"/>
  <c r="F324" i="12"/>
  <c r="F325" i="12"/>
  <c r="F326" i="12"/>
  <c r="F327" i="12"/>
  <c r="F328" i="12"/>
  <c r="F329" i="12"/>
  <c r="F330" i="12"/>
  <c r="F331" i="12"/>
  <c r="F332" i="12"/>
  <c r="F333" i="12"/>
  <c r="F334" i="12"/>
  <c r="F335" i="12"/>
  <c r="F336" i="12"/>
  <c r="F337" i="12"/>
  <c r="F338" i="12"/>
  <c r="F339" i="12"/>
  <c r="F340" i="12"/>
  <c r="F341" i="12"/>
  <c r="F342" i="12"/>
  <c r="F343" i="12"/>
  <c r="F344" i="12"/>
  <c r="F345" i="12"/>
  <c r="F346" i="12"/>
  <c r="F347" i="12"/>
  <c r="F348" i="12"/>
  <c r="F349" i="12"/>
  <c r="F350" i="12"/>
  <c r="F351" i="12"/>
  <c r="F352" i="12"/>
  <c r="F353" i="12"/>
  <c r="F354" i="12"/>
  <c r="F355" i="12"/>
  <c r="F356" i="12"/>
  <c r="F357" i="12"/>
  <c r="F358" i="12"/>
  <c r="F359" i="12"/>
  <c r="F360" i="12"/>
  <c r="F361" i="12"/>
  <c r="F362" i="12"/>
  <c r="F363" i="12"/>
  <c r="F364" i="12"/>
  <c r="F365" i="12"/>
  <c r="F366" i="12"/>
  <c r="F367" i="12"/>
  <c r="F368" i="12"/>
  <c r="F369" i="12"/>
  <c r="F370" i="12"/>
  <c r="F371" i="12"/>
  <c r="F372" i="12"/>
  <c r="F373" i="12"/>
  <c r="F374" i="12"/>
  <c r="F375" i="12"/>
  <c r="F376" i="12"/>
  <c r="F377" i="12"/>
  <c r="F378" i="12"/>
  <c r="F379" i="12"/>
  <c r="F380" i="12"/>
  <c r="F381" i="12"/>
  <c r="F382" i="12"/>
  <c r="F383" i="12"/>
  <c r="F384" i="12"/>
  <c r="F385" i="12"/>
  <c r="F386" i="12"/>
  <c r="F387" i="12"/>
  <c r="F388" i="12"/>
  <c r="F389" i="12"/>
  <c r="F390" i="12"/>
  <c r="F391" i="12"/>
  <c r="F392" i="12"/>
  <c r="F393" i="12"/>
  <c r="F394" i="12"/>
  <c r="F395" i="12"/>
  <c r="F396" i="12"/>
  <c r="F397" i="12"/>
  <c r="F398" i="12"/>
  <c r="F399" i="12"/>
  <c r="F400" i="12"/>
  <c r="F401" i="12"/>
  <c r="F402" i="12"/>
  <c r="F403" i="12"/>
  <c r="F404" i="12"/>
  <c r="F405" i="12"/>
  <c r="F406" i="12"/>
  <c r="F407" i="12"/>
  <c r="F408" i="12"/>
  <c r="F409" i="12"/>
  <c r="F410" i="12"/>
  <c r="F411" i="12"/>
  <c r="F412" i="12"/>
  <c r="F413" i="12"/>
  <c r="F414" i="12"/>
  <c r="F415" i="12"/>
  <c r="F416" i="12"/>
  <c r="F417" i="12"/>
  <c r="F418" i="12"/>
  <c r="F419" i="12"/>
  <c r="F420" i="12"/>
  <c r="F421" i="12"/>
  <c r="F422" i="12"/>
  <c r="F423" i="12"/>
  <c r="F424" i="12"/>
  <c r="F425" i="12"/>
  <c r="F426" i="12"/>
  <c r="F427" i="12"/>
  <c r="F428" i="12"/>
  <c r="F429" i="12"/>
  <c r="F430" i="12"/>
  <c r="F431" i="12"/>
  <c r="F432" i="12"/>
  <c r="F433" i="12"/>
  <c r="F434" i="12"/>
  <c r="F435" i="12"/>
  <c r="F436" i="12"/>
  <c r="F437" i="12"/>
  <c r="F438" i="12"/>
  <c r="F439" i="12"/>
  <c r="F440" i="12"/>
  <c r="F441" i="12"/>
  <c r="F442" i="12"/>
  <c r="F443" i="12"/>
  <c r="F444" i="12"/>
  <c r="F445" i="12"/>
  <c r="F446" i="12"/>
  <c r="F447" i="12"/>
  <c r="F448" i="12"/>
  <c r="F449" i="12"/>
  <c r="F450" i="12"/>
  <c r="F451" i="12"/>
  <c r="F452" i="12"/>
  <c r="F453" i="12"/>
  <c r="F454" i="12"/>
  <c r="F455" i="12"/>
  <c r="F456" i="12"/>
  <c r="F457" i="12"/>
  <c r="F458" i="12"/>
  <c r="F459" i="12"/>
  <c r="F460" i="12"/>
  <c r="F461" i="12"/>
  <c r="F462" i="12"/>
  <c r="F463" i="12"/>
  <c r="F464" i="12"/>
  <c r="F465" i="12"/>
  <c r="F466" i="12"/>
  <c r="F467" i="12"/>
  <c r="F468" i="12"/>
  <c r="F469" i="12"/>
  <c r="F470" i="12"/>
  <c r="F471" i="12"/>
  <c r="F472" i="12"/>
  <c r="F473" i="12"/>
  <c r="F474" i="12"/>
  <c r="F475" i="12"/>
  <c r="F476" i="12"/>
  <c r="F477" i="12"/>
  <c r="F478" i="12"/>
  <c r="F479" i="12"/>
  <c r="F480" i="12"/>
  <c r="F481" i="12"/>
  <c r="F482" i="12"/>
  <c r="F483" i="12"/>
  <c r="F484" i="12"/>
  <c r="F485" i="12"/>
  <c r="F486" i="12"/>
  <c r="F487" i="12"/>
  <c r="F488" i="12"/>
  <c r="F489" i="12"/>
  <c r="F490" i="12"/>
  <c r="F491" i="12"/>
  <c r="F492" i="12"/>
  <c r="F493" i="12"/>
  <c r="F494" i="12"/>
  <c r="F495" i="12"/>
  <c r="F496" i="12"/>
  <c r="F497" i="12"/>
  <c r="F498" i="12"/>
  <c r="F499" i="12"/>
  <c r="H596" i="12"/>
  <c r="C23" i="12"/>
  <c r="C44" i="12"/>
  <c r="C60" i="12"/>
  <c r="C76" i="12"/>
  <c r="C92" i="12"/>
  <c r="C107" i="12"/>
  <c r="C115" i="12"/>
  <c r="C123" i="12"/>
  <c r="C131" i="12"/>
  <c r="C139" i="12"/>
  <c r="C147" i="12"/>
  <c r="C155" i="12"/>
  <c r="C163" i="12"/>
  <c r="C170" i="12"/>
  <c r="C175" i="12"/>
  <c r="C179" i="12"/>
  <c r="C183" i="12"/>
  <c r="C187" i="12"/>
  <c r="C191" i="12"/>
  <c r="C195" i="12"/>
  <c r="C199" i="12"/>
  <c r="C203" i="12"/>
  <c r="C207" i="12"/>
  <c r="C211" i="12"/>
  <c r="C215" i="12"/>
  <c r="E218" i="12"/>
  <c r="E220" i="12"/>
  <c r="E222" i="12"/>
  <c r="E224" i="12"/>
  <c r="E226" i="12"/>
  <c r="E228" i="12"/>
  <c r="E230" i="12"/>
  <c r="E232" i="12"/>
  <c r="E234" i="12"/>
  <c r="E236" i="12"/>
  <c r="E238" i="12"/>
  <c r="E240" i="12"/>
  <c r="E242" i="12"/>
  <c r="E244" i="12"/>
  <c r="E246" i="12"/>
  <c r="E248" i="12"/>
  <c r="E250" i="12"/>
  <c r="E252" i="12"/>
  <c r="F253" i="12"/>
  <c r="C255" i="12"/>
  <c r="E256" i="12"/>
  <c r="F257" i="12"/>
  <c r="C259" i="12"/>
  <c r="E260" i="12"/>
  <c r="F261" i="12"/>
  <c r="C263" i="12"/>
  <c r="E264" i="12"/>
  <c r="F265" i="12"/>
  <c r="C267" i="12"/>
  <c r="E268" i="12"/>
  <c r="F269" i="12"/>
  <c r="C271" i="12"/>
  <c r="E272" i="12"/>
  <c r="F273" i="12"/>
  <c r="C275" i="12"/>
  <c r="E276" i="12"/>
  <c r="F277" i="12"/>
  <c r="C279" i="12"/>
  <c r="E280" i="12"/>
  <c r="F281" i="12"/>
  <c r="C283" i="12"/>
  <c r="C284" i="12"/>
  <c r="C285" i="12"/>
  <c r="C286" i="12"/>
  <c r="C287" i="12"/>
  <c r="C288" i="12"/>
  <c r="C289" i="12"/>
  <c r="C290" i="12"/>
  <c r="C291" i="12"/>
  <c r="C292" i="12"/>
  <c r="C293" i="12"/>
  <c r="C294" i="12"/>
  <c r="C295" i="12"/>
  <c r="C296" i="12"/>
  <c r="C297" i="12"/>
  <c r="C298" i="12"/>
  <c r="C299" i="12"/>
  <c r="C300" i="12"/>
  <c r="C301" i="12"/>
  <c r="C302" i="12"/>
  <c r="C303" i="12"/>
  <c r="C304" i="12"/>
  <c r="C305" i="12"/>
  <c r="C306" i="12"/>
  <c r="C307" i="12"/>
  <c r="C308" i="12"/>
  <c r="C309" i="12"/>
  <c r="C310" i="12"/>
  <c r="C311" i="12"/>
  <c r="C312" i="12"/>
  <c r="C313" i="12"/>
  <c r="C314" i="12"/>
  <c r="C315" i="12"/>
  <c r="C316" i="12"/>
  <c r="C317" i="12"/>
  <c r="C318" i="12"/>
  <c r="C319" i="12"/>
  <c r="C320" i="12"/>
  <c r="C321" i="12"/>
  <c r="C322" i="12"/>
  <c r="C323" i="12"/>
  <c r="C324" i="12"/>
  <c r="C325" i="12"/>
  <c r="C326" i="12"/>
  <c r="C327" i="12"/>
  <c r="C328" i="12"/>
  <c r="C329" i="12"/>
  <c r="C330" i="12"/>
  <c r="C331" i="12"/>
  <c r="C332" i="12"/>
  <c r="C333" i="12"/>
  <c r="C334" i="12"/>
  <c r="C335" i="12"/>
  <c r="C336" i="12"/>
  <c r="C337" i="12"/>
  <c r="C338" i="12"/>
  <c r="C339" i="12"/>
  <c r="C340" i="12"/>
  <c r="C341" i="12"/>
  <c r="C342" i="12"/>
  <c r="C343" i="12"/>
  <c r="C344" i="12"/>
  <c r="C345" i="12"/>
  <c r="C346" i="12"/>
  <c r="C347" i="12"/>
  <c r="C348" i="12"/>
  <c r="C349" i="12"/>
  <c r="C350" i="12"/>
  <c r="C351" i="12"/>
  <c r="C352" i="12"/>
  <c r="C353" i="12"/>
  <c r="C354" i="12"/>
  <c r="C355" i="12"/>
  <c r="C356" i="12"/>
  <c r="C357" i="12"/>
  <c r="C358" i="12"/>
  <c r="C359" i="12"/>
  <c r="C360" i="12"/>
  <c r="C361" i="12"/>
  <c r="C362" i="12"/>
  <c r="C363" i="12"/>
  <c r="C364" i="12"/>
  <c r="C365" i="12"/>
  <c r="C366" i="12"/>
  <c r="C367" i="12"/>
  <c r="C368" i="12"/>
  <c r="C369" i="12"/>
  <c r="C370" i="12"/>
  <c r="C371" i="12"/>
  <c r="C372" i="12"/>
  <c r="C373" i="12"/>
  <c r="C374" i="12"/>
  <c r="C375" i="12"/>
  <c r="C376" i="12"/>
  <c r="C377" i="12"/>
  <c r="C378" i="12"/>
  <c r="C379" i="12"/>
  <c r="C380" i="12"/>
  <c r="C381" i="12"/>
  <c r="C382" i="12"/>
  <c r="C383" i="12"/>
  <c r="C384" i="12"/>
  <c r="C385" i="12"/>
  <c r="C386" i="12"/>
  <c r="C387" i="12"/>
  <c r="C388" i="12"/>
  <c r="C389" i="12"/>
  <c r="C390" i="12"/>
  <c r="C391" i="12"/>
  <c r="C392" i="12"/>
  <c r="C393" i="12"/>
  <c r="C394" i="12"/>
  <c r="C395" i="12"/>
  <c r="C396" i="12"/>
  <c r="C397" i="12"/>
  <c r="C398" i="12"/>
  <c r="C399" i="12"/>
  <c r="C400" i="12"/>
  <c r="C401" i="12"/>
  <c r="C402" i="12"/>
  <c r="C403" i="12"/>
  <c r="C404" i="12"/>
  <c r="C405" i="12"/>
  <c r="C406" i="12"/>
  <c r="C407" i="12"/>
  <c r="C408" i="12"/>
  <c r="C409" i="12"/>
  <c r="C410" i="12"/>
  <c r="C411" i="12"/>
  <c r="C412" i="12"/>
  <c r="C413" i="12"/>
  <c r="C414" i="12"/>
  <c r="C415" i="12"/>
  <c r="C416" i="12"/>
  <c r="C417" i="12"/>
  <c r="C418" i="12"/>
  <c r="C419" i="12"/>
  <c r="C420" i="12"/>
  <c r="C421" i="12"/>
  <c r="C422" i="12"/>
  <c r="C423" i="12"/>
  <c r="C424" i="12"/>
  <c r="C425" i="12"/>
  <c r="C426" i="12"/>
  <c r="C427" i="12"/>
  <c r="C428" i="12"/>
  <c r="C429" i="12"/>
  <c r="C430" i="12"/>
  <c r="C431" i="12"/>
  <c r="C432" i="12"/>
  <c r="C433" i="12"/>
  <c r="C434" i="12"/>
  <c r="C435" i="12"/>
  <c r="C436" i="12"/>
  <c r="C437" i="12"/>
  <c r="C438" i="12"/>
  <c r="C439" i="12"/>
  <c r="C440" i="12"/>
  <c r="C441" i="12"/>
  <c r="C442" i="12"/>
  <c r="C443" i="12"/>
  <c r="C444" i="12"/>
  <c r="C445" i="12"/>
  <c r="C446" i="12"/>
  <c r="C447" i="12"/>
  <c r="C448" i="12"/>
  <c r="C449" i="12"/>
  <c r="C450" i="12"/>
  <c r="C451" i="12"/>
  <c r="C452" i="12"/>
  <c r="C453" i="12"/>
  <c r="C454" i="12"/>
  <c r="C455" i="12"/>
  <c r="C456" i="12"/>
  <c r="C457" i="12"/>
  <c r="C458" i="12"/>
  <c r="C459" i="12"/>
  <c r="C460" i="12"/>
  <c r="C461" i="12"/>
  <c r="C462" i="12"/>
  <c r="C463" i="12"/>
  <c r="C464" i="12"/>
  <c r="C465" i="12"/>
  <c r="C466" i="12"/>
  <c r="C467" i="12"/>
  <c r="C468" i="12"/>
  <c r="C469" i="12"/>
  <c r="C470" i="12"/>
  <c r="C471" i="12"/>
  <c r="C472" i="12"/>
  <c r="C473" i="12"/>
  <c r="C474" i="12"/>
  <c r="C475" i="12"/>
  <c r="C476" i="12"/>
  <c r="C477" i="12"/>
  <c r="C478" i="12"/>
  <c r="C479" i="12"/>
  <c r="C480" i="12"/>
  <c r="C481" i="12"/>
  <c r="C482" i="12"/>
  <c r="C483" i="12"/>
  <c r="C484" i="12"/>
  <c r="C485" i="12"/>
  <c r="C486" i="12"/>
  <c r="C487" i="12"/>
  <c r="C488" i="12"/>
  <c r="C489" i="12"/>
  <c r="C490" i="12"/>
  <c r="C491" i="12"/>
  <c r="C492" i="12"/>
  <c r="C493" i="12"/>
  <c r="C494" i="12"/>
  <c r="C495" i="12"/>
  <c r="C496" i="12"/>
  <c r="C497" i="12"/>
  <c r="C498" i="12"/>
  <c r="C499" i="12"/>
  <c r="H660" i="12"/>
  <c r="C31" i="12"/>
  <c r="C48" i="12"/>
  <c r="C64" i="12"/>
  <c r="C80" i="12"/>
  <c r="C96" i="12"/>
  <c r="C109" i="12"/>
  <c r="C117" i="12"/>
  <c r="C125" i="12"/>
  <c r="C133" i="12"/>
  <c r="C141" i="12"/>
  <c r="C149" i="12"/>
  <c r="C157" i="12"/>
  <c r="C165" i="12"/>
  <c r="D171" i="12"/>
  <c r="C176" i="12"/>
  <c r="C180" i="12"/>
  <c r="C184" i="12"/>
  <c r="C188" i="12"/>
  <c r="C192" i="12"/>
  <c r="C196" i="12"/>
  <c r="C200" i="12"/>
  <c r="C204" i="12"/>
  <c r="C208" i="12"/>
  <c r="C212" i="12"/>
  <c r="C216" i="12"/>
  <c r="C219" i="12"/>
  <c r="C221" i="12"/>
  <c r="C223" i="12"/>
  <c r="C225" i="12"/>
  <c r="C227" i="12"/>
  <c r="C229" i="12"/>
  <c r="C231" i="12"/>
  <c r="C233" i="12"/>
  <c r="C235" i="12"/>
  <c r="C237" i="12"/>
  <c r="C239" i="12"/>
  <c r="C241" i="12"/>
  <c r="C243" i="12"/>
  <c r="C245" i="12"/>
  <c r="C247" i="12"/>
  <c r="C249" i="12"/>
  <c r="C251" i="12"/>
  <c r="F252" i="12"/>
  <c r="C254" i="12"/>
  <c r="E255" i="12"/>
  <c r="F256" i="12"/>
  <c r="C258" i="12"/>
  <c r="E259" i="12"/>
  <c r="F260" i="12"/>
  <c r="C262" i="12"/>
  <c r="E263" i="12"/>
  <c r="F264" i="12"/>
  <c r="C266" i="12"/>
  <c r="E267" i="12"/>
  <c r="F268" i="12"/>
  <c r="C270" i="12"/>
  <c r="E271" i="12"/>
  <c r="F272" i="12"/>
  <c r="C274" i="12"/>
  <c r="E275" i="12"/>
  <c r="F276" i="12"/>
  <c r="C278" i="12"/>
  <c r="E279" i="12"/>
  <c r="F280" i="12"/>
  <c r="C282" i="12"/>
  <c r="D283" i="12"/>
  <c r="D284" i="12"/>
  <c r="D285" i="12"/>
  <c r="D286" i="12"/>
  <c r="D287" i="12"/>
  <c r="D288" i="12"/>
  <c r="D289" i="12"/>
  <c r="D290" i="12"/>
  <c r="D291" i="12"/>
  <c r="D292" i="12"/>
  <c r="D293" i="12"/>
  <c r="D294" i="12"/>
  <c r="D295" i="12"/>
  <c r="D296" i="12"/>
  <c r="D297" i="12"/>
  <c r="D298" i="12"/>
  <c r="D299" i="12"/>
  <c r="D300" i="12"/>
  <c r="D301" i="12"/>
  <c r="D302" i="12"/>
  <c r="D303" i="12"/>
  <c r="D304" i="12"/>
  <c r="D305" i="12"/>
  <c r="D306" i="12"/>
  <c r="D307" i="12"/>
  <c r="D308" i="12"/>
  <c r="D309" i="12"/>
  <c r="D310" i="12"/>
  <c r="D311" i="12"/>
  <c r="D312" i="12"/>
  <c r="D313" i="12"/>
  <c r="D314" i="12"/>
  <c r="D315" i="12"/>
  <c r="D316" i="12"/>
  <c r="D317" i="12"/>
  <c r="D318" i="12"/>
  <c r="D319" i="12"/>
  <c r="D320" i="12"/>
  <c r="D321" i="12"/>
  <c r="D322" i="12"/>
  <c r="D323" i="12"/>
  <c r="D324" i="12"/>
  <c r="D325" i="12"/>
  <c r="D326" i="12"/>
  <c r="D327" i="12"/>
  <c r="D328" i="12"/>
  <c r="D329" i="12"/>
  <c r="D330" i="12"/>
  <c r="D331" i="12"/>
  <c r="D332" i="12"/>
  <c r="D333" i="12"/>
  <c r="D334" i="12"/>
  <c r="D335" i="12"/>
  <c r="D336" i="12"/>
  <c r="D337" i="12"/>
  <c r="D338" i="12"/>
  <c r="D339" i="12"/>
  <c r="D340" i="12"/>
  <c r="D341" i="12"/>
  <c r="D342" i="12"/>
  <c r="D343" i="12"/>
  <c r="D344" i="12"/>
  <c r="D345" i="12"/>
  <c r="D346" i="12"/>
  <c r="D347" i="12"/>
  <c r="D348" i="12"/>
  <c r="D349" i="12"/>
  <c r="D350" i="12"/>
  <c r="D351" i="12"/>
  <c r="D352" i="12"/>
  <c r="D353" i="12"/>
  <c r="D354" i="12"/>
  <c r="D355" i="12"/>
  <c r="D356" i="12"/>
  <c r="D357" i="12"/>
  <c r="D358" i="12"/>
  <c r="D359" i="12"/>
  <c r="D360" i="12"/>
  <c r="D361" i="12"/>
  <c r="D362" i="12"/>
  <c r="D363" i="12"/>
  <c r="D364" i="12"/>
  <c r="D365" i="12"/>
  <c r="D366" i="12"/>
  <c r="D367" i="12"/>
  <c r="D368" i="12"/>
  <c r="D369" i="12"/>
  <c r="D370" i="12"/>
  <c r="D371" i="12"/>
  <c r="D372" i="12"/>
  <c r="D373" i="12"/>
  <c r="D374" i="12"/>
  <c r="D375" i="12"/>
  <c r="D376" i="12"/>
  <c r="D377" i="12"/>
  <c r="D378" i="12"/>
  <c r="D379" i="12"/>
  <c r="D380" i="12"/>
  <c r="D381" i="12"/>
  <c r="D382" i="12"/>
  <c r="D383" i="12"/>
  <c r="D384" i="12"/>
  <c r="D385" i="12"/>
  <c r="D386" i="12"/>
  <c r="C7" i="12"/>
  <c r="C84" i="12"/>
  <c r="C127" i="12"/>
  <c r="C159" i="12"/>
  <c r="C181" i="12"/>
  <c r="C197" i="12"/>
  <c r="C213" i="12"/>
  <c r="E223" i="12"/>
  <c r="E231" i="12"/>
  <c r="E239" i="12"/>
  <c r="E247" i="12"/>
  <c r="E254" i="12"/>
  <c r="F259" i="12"/>
  <c r="C265" i="12"/>
  <c r="E270" i="12"/>
  <c r="F275" i="12"/>
  <c r="C281" i="12"/>
  <c r="E285" i="12"/>
  <c r="E289" i="12"/>
  <c r="E293" i="12"/>
  <c r="E297" i="12"/>
  <c r="E301" i="12"/>
  <c r="E305" i="12"/>
  <c r="E309" i="12"/>
  <c r="E313" i="12"/>
  <c r="E317" i="12"/>
  <c r="E321" i="12"/>
  <c r="E325" i="12"/>
  <c r="E329" i="12"/>
  <c r="E333" i="12"/>
  <c r="E337" i="12"/>
  <c r="E341" i="12"/>
  <c r="E345" i="12"/>
  <c r="E349" i="12"/>
  <c r="E353" i="12"/>
  <c r="E357" i="12"/>
  <c r="E361" i="12"/>
  <c r="E365" i="12"/>
  <c r="E369" i="12"/>
  <c r="E373" i="12"/>
  <c r="E377" i="12"/>
  <c r="E381" i="12"/>
  <c r="E385" i="12"/>
  <c r="D388" i="12"/>
  <c r="D390" i="12"/>
  <c r="D392" i="12"/>
  <c r="D394" i="12"/>
  <c r="D396" i="12"/>
  <c r="D398" i="12"/>
  <c r="D400" i="12"/>
  <c r="D402" i="12"/>
  <c r="D404" i="12"/>
  <c r="D406" i="12"/>
  <c r="D408" i="12"/>
  <c r="D410" i="12"/>
  <c r="D412" i="12"/>
  <c r="D414" i="12"/>
  <c r="D416" i="12"/>
  <c r="D418" i="12"/>
  <c r="D420" i="12"/>
  <c r="D422" i="12"/>
  <c r="D424" i="12"/>
  <c r="D426" i="12"/>
  <c r="D428" i="12"/>
  <c r="D430" i="12"/>
  <c r="D432" i="12"/>
  <c r="D434" i="12"/>
  <c r="D436" i="12"/>
  <c r="D438" i="12"/>
  <c r="D440" i="12"/>
  <c r="D442" i="12"/>
  <c r="D444" i="12"/>
  <c r="D446" i="12"/>
  <c r="D448" i="12"/>
  <c r="D450" i="12"/>
  <c r="D452" i="12"/>
  <c r="D454" i="12"/>
  <c r="D456" i="12"/>
  <c r="D458" i="12"/>
  <c r="D460" i="12"/>
  <c r="D462" i="12"/>
  <c r="D464" i="12"/>
  <c r="D466" i="12"/>
  <c r="D468" i="12"/>
  <c r="D470" i="12"/>
  <c r="D472" i="12"/>
  <c r="D474" i="12"/>
  <c r="D476" i="12"/>
  <c r="D478" i="12"/>
  <c r="D480" i="12"/>
  <c r="D482" i="12"/>
  <c r="D484" i="12"/>
  <c r="D486" i="12"/>
  <c r="D488" i="12"/>
  <c r="D490" i="12"/>
  <c r="D492" i="12"/>
  <c r="D494" i="12"/>
  <c r="D496" i="12"/>
  <c r="D498" i="12"/>
  <c r="C500" i="12"/>
  <c r="C501" i="12"/>
  <c r="C502" i="12"/>
  <c r="C503" i="12"/>
  <c r="C504" i="12"/>
  <c r="C505" i="12"/>
  <c r="C506" i="12"/>
  <c r="C507" i="12"/>
  <c r="C508" i="12"/>
  <c r="C509" i="12"/>
  <c r="C510" i="12"/>
  <c r="C511" i="12"/>
  <c r="C512" i="12"/>
  <c r="C513" i="12"/>
  <c r="C514" i="12"/>
  <c r="C515" i="12"/>
  <c r="C516" i="12"/>
  <c r="C517" i="12"/>
  <c r="C518" i="12"/>
  <c r="C519" i="12"/>
  <c r="C520" i="12"/>
  <c r="C521" i="12"/>
  <c r="C522" i="12"/>
  <c r="C523" i="12"/>
  <c r="C524" i="12"/>
  <c r="C525" i="12"/>
  <c r="C526" i="12"/>
  <c r="C527" i="12"/>
  <c r="C528" i="12"/>
  <c r="C529" i="12"/>
  <c r="C530" i="12"/>
  <c r="C531" i="12"/>
  <c r="C532" i="12"/>
  <c r="C533" i="12"/>
  <c r="C534" i="12"/>
  <c r="C535" i="12"/>
  <c r="C536" i="12"/>
  <c r="C537" i="12"/>
  <c r="C538" i="12"/>
  <c r="C539" i="12"/>
  <c r="C540" i="12"/>
  <c r="C541" i="12"/>
  <c r="C542" i="12"/>
  <c r="C543" i="12"/>
  <c r="C544" i="12"/>
  <c r="C545" i="12"/>
  <c r="C546" i="12"/>
  <c r="C547" i="12"/>
  <c r="C548" i="12"/>
  <c r="C549" i="12"/>
  <c r="C550" i="12"/>
  <c r="C551" i="12"/>
  <c r="C552" i="12"/>
  <c r="C553" i="12"/>
  <c r="C554" i="12"/>
  <c r="C555" i="12"/>
  <c r="C556" i="12"/>
  <c r="C557" i="12"/>
  <c r="C558" i="12"/>
  <c r="C559" i="12"/>
  <c r="C560" i="12"/>
  <c r="C561" i="12"/>
  <c r="C562" i="12"/>
  <c r="C563" i="12"/>
  <c r="C564" i="12"/>
  <c r="C565" i="12"/>
  <c r="C36" i="12"/>
  <c r="C100" i="12"/>
  <c r="C135" i="12"/>
  <c r="C167" i="12"/>
  <c r="C185" i="12"/>
  <c r="C201" i="12"/>
  <c r="C217" i="12"/>
  <c r="E225" i="12"/>
  <c r="E233" i="12"/>
  <c r="E241" i="12"/>
  <c r="E249" i="12"/>
  <c r="F255" i="12"/>
  <c r="C261" i="12"/>
  <c r="E266" i="12"/>
  <c r="F271" i="12"/>
  <c r="C277" i="12"/>
  <c r="E282" i="12"/>
  <c r="E286" i="12"/>
  <c r="E290" i="12"/>
  <c r="E294" i="12"/>
  <c r="E298" i="12"/>
  <c r="E302" i="12"/>
  <c r="E306" i="12"/>
  <c r="E310" i="12"/>
  <c r="E314" i="12"/>
  <c r="E318" i="12"/>
  <c r="E322" i="12"/>
  <c r="E326" i="12"/>
  <c r="E330" i="12"/>
  <c r="E334" i="12"/>
  <c r="E338" i="12"/>
  <c r="E342" i="12"/>
  <c r="E346" i="12"/>
  <c r="E350" i="12"/>
  <c r="E354" i="12"/>
  <c r="E358" i="12"/>
  <c r="E362" i="12"/>
  <c r="E366" i="12"/>
  <c r="E370" i="12"/>
  <c r="E374" i="12"/>
  <c r="E378" i="12"/>
  <c r="E382" i="12"/>
  <c r="E386" i="12"/>
  <c r="E388" i="12"/>
  <c r="E390" i="12"/>
  <c r="E392" i="12"/>
  <c r="E394" i="12"/>
  <c r="E396" i="12"/>
  <c r="E398" i="12"/>
  <c r="E400" i="12"/>
  <c r="E402" i="12"/>
  <c r="E404" i="12"/>
  <c r="E406" i="12"/>
  <c r="E408" i="12"/>
  <c r="E410" i="12"/>
  <c r="E412" i="12"/>
  <c r="E414" i="12"/>
  <c r="E416" i="12"/>
  <c r="E418" i="12"/>
  <c r="E420" i="12"/>
  <c r="E422" i="12"/>
  <c r="E424" i="12"/>
  <c r="E426" i="12"/>
  <c r="E428" i="12"/>
  <c r="E430" i="12"/>
  <c r="E432" i="12"/>
  <c r="E434" i="12"/>
  <c r="E436" i="12"/>
  <c r="E438" i="12"/>
  <c r="E440" i="12"/>
  <c r="E442" i="12"/>
  <c r="E444" i="12"/>
  <c r="E446" i="12"/>
  <c r="E448" i="12"/>
  <c r="E450" i="12"/>
  <c r="E452" i="12"/>
  <c r="E454" i="12"/>
  <c r="E456" i="12"/>
  <c r="E458" i="12"/>
  <c r="E460" i="12"/>
  <c r="E462" i="12"/>
  <c r="E464" i="12"/>
  <c r="E466" i="12"/>
  <c r="E468" i="12"/>
  <c r="E470" i="12"/>
  <c r="E472" i="12"/>
  <c r="E474" i="12"/>
  <c r="E476" i="12"/>
  <c r="E478" i="12"/>
  <c r="E480" i="12"/>
  <c r="E482" i="12"/>
  <c r="E484" i="12"/>
  <c r="E486" i="12"/>
  <c r="E488" i="12"/>
  <c r="E490" i="12"/>
  <c r="E492" i="12"/>
  <c r="E494" i="12"/>
  <c r="E496" i="12"/>
  <c r="E498" i="12"/>
  <c r="D500" i="12"/>
  <c r="D501" i="12"/>
  <c r="D502" i="12"/>
  <c r="D503" i="12"/>
  <c r="D504" i="12"/>
  <c r="D505" i="12"/>
  <c r="D506" i="12"/>
  <c r="D507" i="12"/>
  <c r="D508" i="12"/>
  <c r="D509" i="12"/>
  <c r="D510" i="12"/>
  <c r="D511" i="12"/>
  <c r="D512" i="12"/>
  <c r="D513" i="12"/>
  <c r="D514" i="12"/>
  <c r="D515" i="12"/>
  <c r="D516" i="12"/>
  <c r="D517" i="12"/>
  <c r="D518" i="12"/>
  <c r="D519" i="12"/>
  <c r="D520" i="12"/>
  <c r="D521" i="12"/>
  <c r="D522" i="12"/>
  <c r="D523" i="12"/>
  <c r="D524" i="12"/>
  <c r="D525" i="12"/>
  <c r="D526" i="12"/>
  <c r="D527" i="12"/>
  <c r="D528" i="12"/>
  <c r="D529" i="12"/>
  <c r="D530" i="12"/>
  <c r="D531" i="12"/>
  <c r="D532" i="12"/>
  <c r="D533" i="12"/>
  <c r="D534" i="12"/>
  <c r="D535" i="12"/>
  <c r="D536" i="12"/>
  <c r="D537" i="12"/>
  <c r="D538" i="12"/>
  <c r="D539" i="12"/>
  <c r="D540" i="12"/>
  <c r="D541" i="12"/>
  <c r="D542" i="12"/>
  <c r="D543" i="12"/>
  <c r="D544" i="12"/>
  <c r="D545" i="12"/>
  <c r="D546" i="12"/>
  <c r="D547" i="12"/>
  <c r="D548" i="12"/>
  <c r="D549" i="12"/>
  <c r="D550" i="12"/>
  <c r="D551" i="12"/>
  <c r="D552" i="12"/>
  <c r="D553" i="12"/>
  <c r="D554" i="12"/>
  <c r="D555" i="12"/>
  <c r="D556" i="12"/>
  <c r="D557" i="12"/>
  <c r="D558" i="12"/>
  <c r="D559" i="12"/>
  <c r="D560" i="12"/>
  <c r="D561" i="12"/>
  <c r="D562" i="12"/>
  <c r="D563" i="12"/>
  <c r="D564" i="12"/>
  <c r="D565" i="12"/>
  <c r="D566" i="12"/>
  <c r="D567" i="12"/>
  <c r="D568" i="12"/>
  <c r="D569" i="12"/>
  <c r="D570" i="12"/>
  <c r="D571" i="12"/>
  <c r="D572" i="12"/>
  <c r="D573" i="12"/>
  <c r="D574" i="12"/>
  <c r="D575" i="12"/>
  <c r="D576" i="12"/>
  <c r="D577" i="12"/>
  <c r="D578" i="12"/>
  <c r="D579" i="12"/>
  <c r="D580" i="12"/>
  <c r="D581" i="12"/>
  <c r="D582" i="12"/>
  <c r="D583" i="12"/>
  <c r="D584" i="12"/>
  <c r="D585" i="12"/>
  <c r="D586" i="12"/>
  <c r="D587" i="12"/>
  <c r="D588" i="12"/>
  <c r="D589" i="12"/>
  <c r="D590" i="12"/>
  <c r="D591" i="12"/>
  <c r="D592" i="12"/>
  <c r="D593" i="12"/>
  <c r="D594" i="12"/>
  <c r="D595" i="12"/>
  <c r="D596" i="12"/>
  <c r="D597" i="12"/>
  <c r="D598" i="12"/>
  <c r="D599" i="12"/>
  <c r="D600" i="12"/>
  <c r="D601" i="12"/>
  <c r="D602" i="12"/>
  <c r="D603" i="12"/>
  <c r="D604" i="12"/>
  <c r="D605" i="12"/>
  <c r="D606" i="12"/>
  <c r="D607" i="12"/>
  <c r="D608" i="12"/>
  <c r="D609" i="12"/>
  <c r="D610" i="12"/>
  <c r="D611" i="12"/>
  <c r="D612" i="12"/>
  <c r="D613" i="12"/>
  <c r="D614" i="12"/>
  <c r="D615" i="12"/>
  <c r="D616" i="12"/>
  <c r="D617" i="12"/>
  <c r="D618" i="12"/>
  <c r="D619" i="12"/>
  <c r="D620" i="12"/>
  <c r="D621" i="12"/>
  <c r="D622" i="12"/>
  <c r="D623" i="12"/>
  <c r="D624" i="12"/>
  <c r="D625" i="12"/>
  <c r="D626" i="12"/>
  <c r="D627" i="12"/>
  <c r="D628" i="12"/>
  <c r="D629" i="12"/>
  <c r="D630" i="12"/>
  <c r="D631" i="12"/>
  <c r="D632" i="12"/>
  <c r="D633" i="12"/>
  <c r="D634" i="12"/>
  <c r="D635" i="12"/>
  <c r="D636" i="12"/>
  <c r="D637" i="12"/>
  <c r="D638" i="12"/>
  <c r="D639" i="12"/>
  <c r="D640" i="12"/>
  <c r="D641" i="12"/>
  <c r="D642" i="12"/>
  <c r="D643" i="12"/>
  <c r="D644" i="12"/>
  <c r="D645" i="12"/>
  <c r="D646" i="12"/>
  <c r="D647" i="12"/>
  <c r="D648" i="12"/>
  <c r="D649" i="12"/>
  <c r="D650" i="12"/>
  <c r="D651" i="12"/>
  <c r="D652" i="12"/>
  <c r="D653" i="12"/>
  <c r="D654" i="12"/>
  <c r="D655" i="12"/>
  <c r="D656" i="12"/>
  <c r="D657" i="12"/>
  <c r="D658" i="12"/>
  <c r="D659" i="12"/>
  <c r="D660" i="12"/>
  <c r="D661" i="12"/>
  <c r="D662" i="12"/>
  <c r="D663" i="12"/>
  <c r="D664" i="12"/>
  <c r="D665" i="12"/>
  <c r="D666" i="12"/>
  <c r="D667" i="12"/>
  <c r="D668" i="12"/>
  <c r="D669" i="12"/>
  <c r="D670" i="12"/>
  <c r="D671" i="12"/>
  <c r="D672" i="12"/>
  <c r="D673" i="12"/>
  <c r="D674" i="12"/>
  <c r="D675" i="12"/>
  <c r="D676" i="12"/>
  <c r="D677" i="12"/>
  <c r="D678" i="12"/>
  <c r="D679" i="12"/>
  <c r="D680" i="12"/>
  <c r="D681" i="12"/>
  <c r="D682" i="12"/>
  <c r="D683" i="12"/>
  <c r="D684" i="12"/>
  <c r="D685" i="12"/>
  <c r="D686" i="12"/>
  <c r="D687" i="12"/>
  <c r="D688" i="12"/>
  <c r="F2" i="12"/>
  <c r="C119" i="12"/>
  <c r="C177" i="12"/>
  <c r="C209" i="12"/>
  <c r="E229" i="12"/>
  <c r="E237" i="12"/>
  <c r="C253" i="12"/>
  <c r="F263" i="12"/>
  <c r="E274" i="12"/>
  <c r="E284" i="12"/>
  <c r="E292" i="12"/>
  <c r="E300" i="12"/>
  <c r="E308" i="12"/>
  <c r="E316" i="12"/>
  <c r="E324" i="12"/>
  <c r="E332" i="12"/>
  <c r="E340" i="12"/>
  <c r="E348" i="12"/>
  <c r="E356" i="12"/>
  <c r="E364" i="12"/>
  <c r="E372" i="12"/>
  <c r="E380" i="12"/>
  <c r="E387" i="12"/>
  <c r="E391" i="12"/>
  <c r="E395" i="12"/>
  <c r="E399" i="12"/>
  <c r="E403" i="12"/>
  <c r="E407" i="12"/>
  <c r="E411" i="12"/>
  <c r="E415" i="12"/>
  <c r="E419" i="12"/>
  <c r="E423" i="12"/>
  <c r="E427" i="12"/>
  <c r="E431" i="12"/>
  <c r="E435" i="12"/>
  <c r="E439" i="12"/>
  <c r="E443" i="12"/>
  <c r="E447" i="12"/>
  <c r="E451" i="12"/>
  <c r="E455" i="12"/>
  <c r="E459" i="12"/>
  <c r="E463" i="12"/>
  <c r="E469" i="12"/>
  <c r="E473" i="12"/>
  <c r="E477" i="12"/>
  <c r="E481" i="12"/>
  <c r="E485" i="12"/>
  <c r="E489" i="12"/>
  <c r="E493" i="12"/>
  <c r="E497" i="12"/>
  <c r="E499" i="12"/>
  <c r="F501" i="12"/>
  <c r="F503" i="12"/>
  <c r="C52" i="12"/>
  <c r="C111" i="12"/>
  <c r="C143" i="12"/>
  <c r="F172" i="12"/>
  <c r="C189" i="12"/>
  <c r="C205" i="12"/>
  <c r="E219" i="12"/>
  <c r="E227" i="12"/>
  <c r="E235" i="12"/>
  <c r="E243" i="12"/>
  <c r="E251" i="12"/>
  <c r="C257" i="12"/>
  <c r="E262" i="12"/>
  <c r="F267" i="12"/>
  <c r="C273" i="12"/>
  <c r="E278" i="12"/>
  <c r="E283" i="12"/>
  <c r="E287" i="12"/>
  <c r="E291" i="12"/>
  <c r="E295" i="12"/>
  <c r="E299" i="12"/>
  <c r="E303" i="12"/>
  <c r="E307" i="12"/>
  <c r="E311" i="12"/>
  <c r="E315" i="12"/>
  <c r="E319" i="12"/>
  <c r="E323" i="12"/>
  <c r="E327" i="12"/>
  <c r="E331" i="12"/>
  <c r="E335" i="12"/>
  <c r="E339" i="12"/>
  <c r="E343" i="12"/>
  <c r="E347" i="12"/>
  <c r="E351" i="12"/>
  <c r="E355" i="12"/>
  <c r="E359" i="12"/>
  <c r="E363" i="12"/>
  <c r="E367" i="12"/>
  <c r="E371" i="12"/>
  <c r="E375" i="12"/>
  <c r="E379" i="12"/>
  <c r="E383" i="12"/>
  <c r="D387" i="12"/>
  <c r="D389" i="12"/>
  <c r="D391" i="12"/>
  <c r="D393" i="12"/>
  <c r="D395" i="12"/>
  <c r="D397" i="12"/>
  <c r="D399" i="12"/>
  <c r="D401" i="12"/>
  <c r="D403" i="12"/>
  <c r="D405" i="12"/>
  <c r="D407" i="12"/>
  <c r="D409" i="12"/>
  <c r="D411" i="12"/>
  <c r="D413" i="12"/>
  <c r="D415" i="12"/>
  <c r="D417" i="12"/>
  <c r="D419" i="12"/>
  <c r="D421" i="12"/>
  <c r="D423" i="12"/>
  <c r="D425" i="12"/>
  <c r="D427" i="12"/>
  <c r="D429" i="12"/>
  <c r="D431" i="12"/>
  <c r="D433" i="12"/>
  <c r="D435" i="12"/>
  <c r="D437" i="12"/>
  <c r="D439" i="12"/>
  <c r="D441" i="12"/>
  <c r="D443" i="12"/>
  <c r="D445" i="12"/>
  <c r="D447" i="12"/>
  <c r="D449" i="12"/>
  <c r="D451" i="12"/>
  <c r="D453" i="12"/>
  <c r="D455" i="12"/>
  <c r="D457" i="12"/>
  <c r="D459" i="12"/>
  <c r="D461" i="12"/>
  <c r="D463" i="12"/>
  <c r="D465" i="12"/>
  <c r="D467" i="12"/>
  <c r="D469" i="12"/>
  <c r="D471" i="12"/>
  <c r="D473" i="12"/>
  <c r="D475" i="12"/>
  <c r="D477" i="12"/>
  <c r="D479" i="12"/>
  <c r="D481" i="12"/>
  <c r="D483" i="12"/>
  <c r="D485" i="12"/>
  <c r="D487" i="12"/>
  <c r="D489" i="12"/>
  <c r="D491" i="12"/>
  <c r="D493" i="12"/>
  <c r="D495" i="12"/>
  <c r="D497" i="12"/>
  <c r="D499" i="12"/>
  <c r="E500" i="12"/>
  <c r="E501" i="12"/>
  <c r="E502" i="12"/>
  <c r="E503" i="12"/>
  <c r="E504" i="12"/>
  <c r="E505" i="12"/>
  <c r="E506" i="12"/>
  <c r="E507" i="12"/>
  <c r="E508" i="12"/>
  <c r="E509" i="12"/>
  <c r="E510" i="12"/>
  <c r="E511" i="12"/>
  <c r="E512" i="12"/>
  <c r="E513" i="12"/>
  <c r="E514" i="12"/>
  <c r="E515" i="12"/>
  <c r="E516" i="12"/>
  <c r="E517" i="12"/>
  <c r="E518" i="12"/>
  <c r="E519" i="12"/>
  <c r="E520" i="12"/>
  <c r="E521" i="12"/>
  <c r="E522" i="12"/>
  <c r="E523" i="12"/>
  <c r="E524" i="12"/>
  <c r="E525" i="12"/>
  <c r="E526" i="12"/>
  <c r="E527" i="12"/>
  <c r="E528" i="12"/>
  <c r="E529" i="12"/>
  <c r="E530" i="12"/>
  <c r="E531" i="12"/>
  <c r="E532" i="12"/>
  <c r="E533" i="12"/>
  <c r="E534" i="12"/>
  <c r="E535" i="12"/>
  <c r="E536" i="12"/>
  <c r="E537" i="12"/>
  <c r="E538" i="12"/>
  <c r="E539" i="12"/>
  <c r="E540" i="12"/>
  <c r="E541" i="12"/>
  <c r="E542" i="12"/>
  <c r="E543" i="12"/>
  <c r="E544" i="12"/>
  <c r="E545" i="12"/>
  <c r="E546" i="12"/>
  <c r="E547" i="12"/>
  <c r="E548" i="12"/>
  <c r="E549" i="12"/>
  <c r="E550" i="12"/>
  <c r="E551" i="12"/>
  <c r="E552" i="12"/>
  <c r="E553" i="12"/>
  <c r="E554" i="12"/>
  <c r="E555" i="12"/>
  <c r="E556" i="12"/>
  <c r="E557" i="12"/>
  <c r="E558" i="12"/>
  <c r="E559" i="12"/>
  <c r="E560" i="12"/>
  <c r="E561" i="12"/>
  <c r="E562" i="12"/>
  <c r="E563" i="12"/>
  <c r="E564" i="12"/>
  <c r="E565" i="12"/>
  <c r="E566" i="12"/>
  <c r="E567" i="12"/>
  <c r="E568" i="12"/>
  <c r="E569" i="12"/>
  <c r="E570" i="12"/>
  <c r="E571" i="12"/>
  <c r="E572" i="12"/>
  <c r="E573" i="12"/>
  <c r="E574" i="12"/>
  <c r="E575" i="12"/>
  <c r="E576" i="12"/>
  <c r="E577" i="12"/>
  <c r="E578" i="12"/>
  <c r="E579" i="12"/>
  <c r="E580" i="12"/>
  <c r="E581" i="12"/>
  <c r="E582" i="12"/>
  <c r="E583" i="12"/>
  <c r="E584" i="12"/>
  <c r="E585" i="12"/>
  <c r="E586" i="12"/>
  <c r="E587" i="12"/>
  <c r="E588" i="12"/>
  <c r="E589" i="12"/>
  <c r="E590" i="12"/>
  <c r="E591" i="12"/>
  <c r="E592" i="12"/>
  <c r="E593" i="12"/>
  <c r="E594" i="12"/>
  <c r="E595" i="12"/>
  <c r="E596" i="12"/>
  <c r="E597" i="12"/>
  <c r="E598" i="12"/>
  <c r="E599" i="12"/>
  <c r="E600" i="12"/>
  <c r="E601" i="12"/>
  <c r="E602" i="12"/>
  <c r="E603" i="12"/>
  <c r="E604" i="12"/>
  <c r="E605" i="12"/>
  <c r="E606" i="12"/>
  <c r="E607" i="12"/>
  <c r="E608" i="12"/>
  <c r="E609" i="12"/>
  <c r="E610" i="12"/>
  <c r="E611" i="12"/>
  <c r="E612" i="12"/>
  <c r="E613" i="12"/>
  <c r="E614" i="12"/>
  <c r="E615" i="12"/>
  <c r="E616" i="12"/>
  <c r="E617" i="12"/>
  <c r="E618" i="12"/>
  <c r="E619" i="12"/>
  <c r="E620" i="12"/>
  <c r="E621" i="12"/>
  <c r="E622" i="12"/>
  <c r="E623" i="12"/>
  <c r="E624" i="12"/>
  <c r="E625" i="12"/>
  <c r="E626" i="12"/>
  <c r="E627" i="12"/>
  <c r="E628" i="12"/>
  <c r="E629" i="12"/>
  <c r="E630" i="12"/>
  <c r="E631" i="12"/>
  <c r="E632" i="12"/>
  <c r="E633" i="12"/>
  <c r="E634" i="12"/>
  <c r="E635" i="12"/>
  <c r="E636" i="12"/>
  <c r="E637" i="12"/>
  <c r="E638" i="12"/>
  <c r="E639" i="12"/>
  <c r="E640" i="12"/>
  <c r="E641" i="12"/>
  <c r="E642" i="12"/>
  <c r="E643" i="12"/>
  <c r="E644" i="12"/>
  <c r="E645" i="12"/>
  <c r="E646" i="12"/>
  <c r="E647" i="12"/>
  <c r="E648" i="12"/>
  <c r="E649" i="12"/>
  <c r="E650" i="12"/>
  <c r="E651" i="12"/>
  <c r="E652" i="12"/>
  <c r="E653" i="12"/>
  <c r="E654" i="12"/>
  <c r="E655" i="12"/>
  <c r="E656" i="12"/>
  <c r="E657" i="12"/>
  <c r="E658" i="12"/>
  <c r="E659" i="12"/>
  <c r="E660" i="12"/>
  <c r="E661" i="12"/>
  <c r="E662" i="12"/>
  <c r="E663" i="12"/>
  <c r="E664" i="12"/>
  <c r="E665" i="12"/>
  <c r="E666" i="12"/>
  <c r="E667" i="12"/>
  <c r="E668" i="12"/>
  <c r="E669" i="12"/>
  <c r="E670" i="12"/>
  <c r="E671" i="12"/>
  <c r="E672" i="12"/>
  <c r="E673" i="12"/>
  <c r="E674" i="12"/>
  <c r="E675" i="12"/>
  <c r="E676" i="12"/>
  <c r="E677" i="12"/>
  <c r="E678" i="12"/>
  <c r="E679" i="12"/>
  <c r="E680" i="12"/>
  <c r="E681" i="12"/>
  <c r="E682" i="12"/>
  <c r="E683" i="12"/>
  <c r="E684" i="12"/>
  <c r="E685" i="12"/>
  <c r="E686" i="12"/>
  <c r="E687" i="12"/>
  <c r="E688" i="12"/>
  <c r="E2" i="12"/>
  <c r="C68" i="12"/>
  <c r="C151" i="12"/>
  <c r="C193" i="12"/>
  <c r="E221" i="12"/>
  <c r="E245" i="12"/>
  <c r="E258" i="12"/>
  <c r="C269" i="12"/>
  <c r="F279" i="12"/>
  <c r="E288" i="12"/>
  <c r="E296" i="12"/>
  <c r="E304" i="12"/>
  <c r="E312" i="12"/>
  <c r="E320" i="12"/>
  <c r="E328" i="12"/>
  <c r="E336" i="12"/>
  <c r="E344" i="12"/>
  <c r="E352" i="12"/>
  <c r="E360" i="12"/>
  <c r="E368" i="12"/>
  <c r="E376" i="12"/>
  <c r="E384" i="12"/>
  <c r="E389" i="12"/>
  <c r="E393" i="12"/>
  <c r="E397" i="12"/>
  <c r="E401" i="12"/>
  <c r="E405" i="12"/>
  <c r="E409" i="12"/>
  <c r="E413" i="12"/>
  <c r="E417" i="12"/>
  <c r="E421" i="12"/>
  <c r="E425" i="12"/>
  <c r="E429" i="12"/>
  <c r="E433" i="12"/>
  <c r="E437" i="12"/>
  <c r="E441" i="12"/>
  <c r="E445" i="12"/>
  <c r="E449" i="12"/>
  <c r="E453" i="12"/>
  <c r="E457" i="12"/>
  <c r="E461" i="12"/>
  <c r="E465" i="12"/>
  <c r="E467" i="12"/>
  <c r="E471" i="12"/>
  <c r="E475" i="12"/>
  <c r="E479" i="12"/>
  <c r="E483" i="12"/>
  <c r="E487" i="12"/>
  <c r="E491" i="12"/>
  <c r="E495" i="12"/>
  <c r="F500" i="12"/>
  <c r="F502" i="12"/>
  <c r="F504" i="12"/>
  <c r="F505" i="12"/>
  <c r="F509" i="12"/>
  <c r="F513" i="12"/>
  <c r="F517" i="12"/>
  <c r="F521" i="12"/>
  <c r="F525" i="12"/>
  <c r="F529" i="12"/>
  <c r="F533" i="12"/>
  <c r="F537" i="12"/>
  <c r="F541" i="12"/>
  <c r="F545" i="12"/>
  <c r="F549" i="12"/>
  <c r="F553" i="12"/>
  <c r="F557" i="12"/>
  <c r="F561" i="12"/>
  <c r="F565" i="12"/>
  <c r="F567" i="12"/>
  <c r="F569" i="12"/>
  <c r="F571" i="12"/>
  <c r="F573" i="12"/>
  <c r="F575" i="12"/>
  <c r="F577" i="12"/>
  <c r="F579" i="12"/>
  <c r="F581" i="12"/>
  <c r="F583" i="12"/>
  <c r="F585" i="12"/>
  <c r="F587" i="12"/>
  <c r="F589" i="12"/>
  <c r="F591" i="12"/>
  <c r="F593" i="12"/>
  <c r="F595" i="12"/>
  <c r="F597" i="12"/>
  <c r="F599" i="12"/>
  <c r="F601" i="12"/>
  <c r="F603" i="12"/>
  <c r="F605" i="12"/>
  <c r="F607" i="12"/>
  <c r="F609" i="12"/>
  <c r="F611" i="12"/>
  <c r="F613" i="12"/>
  <c r="F615" i="12"/>
  <c r="F617" i="12"/>
  <c r="F619" i="12"/>
  <c r="F621" i="12"/>
  <c r="F623" i="12"/>
  <c r="F625" i="12"/>
  <c r="F627" i="12"/>
  <c r="F629" i="12"/>
  <c r="F631" i="12"/>
  <c r="F633" i="12"/>
  <c r="F635" i="12"/>
  <c r="F637" i="12"/>
  <c r="F639" i="12"/>
  <c r="F641" i="12"/>
  <c r="F643" i="12"/>
  <c r="F645" i="12"/>
  <c r="F647" i="12"/>
  <c r="F649" i="12"/>
  <c r="F651" i="12"/>
  <c r="F653" i="12"/>
  <c r="F655" i="12"/>
  <c r="F657" i="12"/>
  <c r="F659" i="12"/>
  <c r="F661" i="12"/>
  <c r="F663" i="12"/>
  <c r="F665" i="12"/>
  <c r="F667" i="12"/>
  <c r="F669" i="12"/>
  <c r="F671" i="12"/>
  <c r="F673" i="12"/>
  <c r="F675" i="12"/>
  <c r="F677" i="12"/>
  <c r="F679" i="12"/>
  <c r="F681" i="12"/>
  <c r="F683" i="12"/>
  <c r="F685" i="12"/>
  <c r="F687" i="12"/>
  <c r="D2" i="12"/>
  <c r="F511" i="12"/>
  <c r="F515" i="12"/>
  <c r="F523" i="12"/>
  <c r="F531" i="12"/>
  <c r="F543" i="12"/>
  <c r="F551" i="12"/>
  <c r="F559" i="12"/>
  <c r="F566" i="12"/>
  <c r="F570" i="12"/>
  <c r="F574" i="12"/>
  <c r="F578" i="12"/>
  <c r="F582" i="12"/>
  <c r="F586" i="12"/>
  <c r="F590" i="12"/>
  <c r="F594" i="12"/>
  <c r="F598" i="12"/>
  <c r="F602" i="12"/>
  <c r="F606" i="12"/>
  <c r="F610" i="12"/>
  <c r="F614" i="12"/>
  <c r="F618" i="12"/>
  <c r="F622" i="12"/>
  <c r="F626" i="12"/>
  <c r="F630" i="12"/>
  <c r="F634" i="12"/>
  <c r="F638" i="12"/>
  <c r="F642" i="12"/>
  <c r="F646" i="12"/>
  <c r="F650" i="12"/>
  <c r="F654" i="12"/>
  <c r="F658" i="12"/>
  <c r="F662" i="12"/>
  <c r="F666" i="12"/>
  <c r="F670" i="12"/>
  <c r="F674" i="12"/>
  <c r="F678" i="12"/>
  <c r="F682" i="12"/>
  <c r="F686" i="12"/>
  <c r="F512" i="12"/>
  <c r="F516" i="12"/>
  <c r="F524" i="12"/>
  <c r="F532" i="12"/>
  <c r="F540" i="12"/>
  <c r="F548" i="12"/>
  <c r="F556" i="12"/>
  <c r="F564" i="12"/>
  <c r="C569" i="12"/>
  <c r="C573" i="12"/>
  <c r="C577" i="12"/>
  <c r="C581" i="12"/>
  <c r="C585" i="12"/>
  <c r="C591" i="12"/>
  <c r="C595" i="12"/>
  <c r="C599" i="12"/>
  <c r="C603" i="12"/>
  <c r="C607" i="12"/>
  <c r="C611" i="12"/>
  <c r="C615" i="12"/>
  <c r="C619" i="12"/>
  <c r="C623" i="12"/>
  <c r="C627" i="12"/>
  <c r="C631" i="12"/>
  <c r="C635" i="12"/>
  <c r="C639" i="12"/>
  <c r="C643" i="12"/>
  <c r="C647" i="12"/>
  <c r="C651" i="12"/>
  <c r="C655" i="12"/>
  <c r="C659" i="12"/>
  <c r="C663" i="12"/>
  <c r="C667" i="12"/>
  <c r="C671" i="12"/>
  <c r="C675" i="12"/>
  <c r="C679" i="12"/>
  <c r="C683" i="12"/>
  <c r="C687" i="12"/>
  <c r="F506" i="12"/>
  <c r="F510" i="12"/>
  <c r="F514" i="12"/>
  <c r="F518" i="12"/>
  <c r="F522" i="12"/>
  <c r="F526" i="12"/>
  <c r="F530" i="12"/>
  <c r="F534" i="12"/>
  <c r="F538" i="12"/>
  <c r="F542" i="12"/>
  <c r="F546" i="12"/>
  <c r="F550" i="12"/>
  <c r="F554" i="12"/>
  <c r="F558" i="12"/>
  <c r="F562" i="12"/>
  <c r="C566" i="12"/>
  <c r="C568" i="12"/>
  <c r="C570" i="12"/>
  <c r="C572" i="12"/>
  <c r="C574" i="12"/>
  <c r="C576" i="12"/>
  <c r="C578" i="12"/>
  <c r="C580" i="12"/>
  <c r="C582" i="12"/>
  <c r="C584" i="12"/>
  <c r="C586" i="12"/>
  <c r="C588" i="12"/>
  <c r="C590" i="12"/>
  <c r="C592" i="12"/>
  <c r="C594" i="12"/>
  <c r="C596" i="12"/>
  <c r="C598" i="12"/>
  <c r="C600" i="12"/>
  <c r="C602" i="12"/>
  <c r="C604" i="12"/>
  <c r="C606" i="12"/>
  <c r="C608" i="12"/>
  <c r="C610" i="12"/>
  <c r="C612" i="12"/>
  <c r="C614" i="12"/>
  <c r="C616" i="12"/>
  <c r="C618" i="12"/>
  <c r="C620" i="12"/>
  <c r="C622" i="12"/>
  <c r="C624" i="12"/>
  <c r="C626" i="12"/>
  <c r="C628" i="12"/>
  <c r="C630" i="12"/>
  <c r="C632" i="12"/>
  <c r="C634" i="12"/>
  <c r="C636" i="12"/>
  <c r="C638" i="12"/>
  <c r="C640" i="12"/>
  <c r="C642" i="12"/>
  <c r="C644" i="12"/>
  <c r="C646" i="12"/>
  <c r="C648" i="12"/>
  <c r="C650" i="12"/>
  <c r="C652" i="12"/>
  <c r="C654" i="12"/>
  <c r="C656" i="12"/>
  <c r="C658" i="12"/>
  <c r="C660" i="12"/>
  <c r="C662" i="12"/>
  <c r="C664" i="12"/>
  <c r="C666" i="12"/>
  <c r="C668" i="12"/>
  <c r="C670" i="12"/>
  <c r="C672" i="12"/>
  <c r="C674" i="12"/>
  <c r="C676" i="12"/>
  <c r="C678" i="12"/>
  <c r="C680" i="12"/>
  <c r="C682" i="12"/>
  <c r="C684" i="12"/>
  <c r="C686" i="12"/>
  <c r="C688" i="12"/>
  <c r="C2" i="12"/>
  <c r="F507" i="12"/>
  <c r="F519" i="12"/>
  <c r="F527" i="12"/>
  <c r="F535" i="12"/>
  <c r="F539" i="12"/>
  <c r="F547" i="12"/>
  <c r="F555" i="12"/>
  <c r="F563" i="12"/>
  <c r="F568" i="12"/>
  <c r="F572" i="12"/>
  <c r="F576" i="12"/>
  <c r="F580" i="12"/>
  <c r="F584" i="12"/>
  <c r="F588" i="12"/>
  <c r="F592" i="12"/>
  <c r="F596" i="12"/>
  <c r="F600" i="12"/>
  <c r="F604" i="12"/>
  <c r="F608" i="12"/>
  <c r="F612" i="12"/>
  <c r="F616" i="12"/>
  <c r="F620" i="12"/>
  <c r="F624" i="12"/>
  <c r="F628" i="12"/>
  <c r="F632" i="12"/>
  <c r="F636" i="12"/>
  <c r="F640" i="12"/>
  <c r="F644" i="12"/>
  <c r="F648" i="12"/>
  <c r="F652" i="12"/>
  <c r="F656" i="12"/>
  <c r="F660" i="12"/>
  <c r="F664" i="12"/>
  <c r="F668" i="12"/>
  <c r="F672" i="12"/>
  <c r="F676" i="12"/>
  <c r="F680" i="12"/>
  <c r="F684" i="12"/>
  <c r="F688" i="12"/>
  <c r="F508" i="12"/>
  <c r="F520" i="12"/>
  <c r="F528" i="12"/>
  <c r="F536" i="12"/>
  <c r="F544" i="12"/>
  <c r="F552" i="12"/>
  <c r="F560" i="12"/>
  <c r="C567" i="12"/>
  <c r="C571" i="12"/>
  <c r="C575" i="12"/>
  <c r="C579" i="12"/>
  <c r="C583" i="12"/>
  <c r="C587" i="12"/>
  <c r="C589" i="12"/>
  <c r="C593" i="12"/>
  <c r="C597" i="12"/>
  <c r="C601" i="12"/>
  <c r="C605" i="12"/>
  <c r="C609" i="12"/>
  <c r="C613" i="12"/>
  <c r="C617" i="12"/>
  <c r="C621" i="12"/>
  <c r="C625" i="12"/>
  <c r="C629" i="12"/>
  <c r="C633" i="12"/>
  <c r="C637" i="12"/>
  <c r="C641" i="12"/>
  <c r="C645" i="12"/>
  <c r="C649" i="12"/>
  <c r="C653" i="12"/>
  <c r="C657" i="12"/>
  <c r="C661" i="12"/>
  <c r="C665" i="12"/>
  <c r="C669" i="12"/>
  <c r="C673" i="12"/>
  <c r="C677" i="12"/>
  <c r="C681" i="12"/>
  <c r="C685" i="12"/>
  <c r="H2" i="12"/>
  <c r="E2380" i="3"/>
  <c r="F2379" i="3"/>
  <c r="D2380" i="3"/>
  <c r="D2379" i="3"/>
  <c r="E2381" i="3"/>
  <c r="F2380" i="3"/>
  <c r="C2379" i="3"/>
  <c r="C2381" i="3"/>
  <c r="E2379" i="3"/>
  <c r="F2381" i="3"/>
  <c r="C2380" i="3"/>
  <c r="C2378" i="3"/>
  <c r="D2377" i="3"/>
  <c r="E2376" i="3"/>
  <c r="F2375" i="3"/>
  <c r="H2374" i="3"/>
  <c r="C2374" i="3"/>
  <c r="D2373" i="3"/>
  <c r="E2372" i="3"/>
  <c r="F2378" i="3"/>
  <c r="C2377" i="3"/>
  <c r="E2375" i="3"/>
  <c r="H2373" i="3"/>
  <c r="D2372" i="3"/>
  <c r="E2378" i="3"/>
  <c r="C2376" i="3"/>
  <c r="E2374" i="3"/>
  <c r="H2372" i="3"/>
  <c r="D2378" i="3"/>
  <c r="E2377" i="3"/>
  <c r="F2376" i="3"/>
  <c r="H2375" i="3"/>
  <c r="C2375" i="3"/>
  <c r="D2374" i="3"/>
  <c r="E2373" i="3"/>
  <c r="F2372" i="3"/>
  <c r="D2376" i="3"/>
  <c r="F2374" i="3"/>
  <c r="C2373" i="3"/>
  <c r="F2377" i="3"/>
  <c r="H2376" i="3"/>
  <c r="D2375" i="3"/>
  <c r="F2373" i="3"/>
  <c r="C2372" i="3"/>
  <c r="F2371" i="3"/>
  <c r="C2371" i="3"/>
  <c r="E2371" i="3"/>
  <c r="D2371" i="3"/>
  <c r="H2371" i="3"/>
  <c r="H2369" i="3"/>
  <c r="E2369" i="3"/>
  <c r="E2370" i="3"/>
  <c r="E357" i="3"/>
  <c r="E358" i="3"/>
  <c r="E359" i="3"/>
  <c r="E360" i="3"/>
  <c r="E361" i="3"/>
  <c r="E362" i="3"/>
  <c r="E363" i="3"/>
  <c r="E364" i="3"/>
  <c r="E365" i="3"/>
  <c r="E366" i="3"/>
  <c r="E367" i="3"/>
  <c r="E368" i="3"/>
  <c r="E369" i="3"/>
  <c r="E370" i="3"/>
  <c r="E371" i="3"/>
  <c r="E372" i="3"/>
  <c r="E373" i="3"/>
  <c r="E374" i="3"/>
  <c r="E375" i="3"/>
  <c r="E376" i="3"/>
  <c r="E377" i="3"/>
  <c r="E378" i="3"/>
  <c r="E379" i="3"/>
  <c r="E380" i="3"/>
  <c r="E381" i="3"/>
  <c r="E382" i="3"/>
  <c r="E383" i="3"/>
  <c r="E384" i="3"/>
  <c r="E385" i="3"/>
  <c r="E386" i="3"/>
  <c r="E387" i="3"/>
  <c r="E388" i="3"/>
  <c r="E389" i="3"/>
  <c r="E390" i="3"/>
  <c r="E391" i="3"/>
  <c r="E392" i="3"/>
  <c r="E393" i="3"/>
  <c r="E394" i="3"/>
  <c r="E395" i="3"/>
  <c r="E396" i="3"/>
  <c r="E397" i="3"/>
  <c r="E398" i="3"/>
  <c r="E399" i="3"/>
  <c r="E400" i="3"/>
  <c r="E401" i="3"/>
  <c r="E402" i="3"/>
  <c r="E403" i="3"/>
  <c r="E404" i="3"/>
  <c r="E405" i="3"/>
  <c r="E406" i="3"/>
  <c r="E407" i="3"/>
  <c r="E408" i="3"/>
  <c r="E409" i="3"/>
  <c r="E410" i="3"/>
  <c r="E411" i="3"/>
  <c r="E412" i="3"/>
  <c r="E413" i="3"/>
  <c r="E414" i="3"/>
  <c r="E415" i="3"/>
  <c r="E416" i="3"/>
  <c r="E417" i="3"/>
  <c r="E418" i="3"/>
  <c r="E419" i="3"/>
  <c r="E420" i="3"/>
  <c r="E421" i="3"/>
  <c r="E422" i="3"/>
  <c r="E423" i="3"/>
  <c r="E424" i="3"/>
  <c r="E425" i="3"/>
  <c r="E426" i="3"/>
  <c r="E427" i="3"/>
  <c r="E428" i="3"/>
  <c r="E429" i="3"/>
  <c r="E430" i="3"/>
  <c r="E431" i="3"/>
  <c r="E432" i="3"/>
  <c r="E433" i="3"/>
  <c r="E434" i="3"/>
  <c r="E435" i="3"/>
  <c r="E436" i="3"/>
  <c r="H2370" i="3"/>
  <c r="F2369" i="3"/>
  <c r="F2370" i="3"/>
  <c r="F357" i="3"/>
  <c r="F358" i="3"/>
  <c r="F359" i="3"/>
  <c r="F360" i="3"/>
  <c r="F361" i="3"/>
  <c r="F362" i="3"/>
  <c r="F363" i="3"/>
  <c r="F364" i="3"/>
  <c r="F365" i="3"/>
  <c r="F366" i="3"/>
  <c r="F367" i="3"/>
  <c r="F368" i="3"/>
  <c r="F369" i="3"/>
  <c r="F370" i="3"/>
  <c r="F371" i="3"/>
  <c r="F372" i="3"/>
  <c r="F373" i="3"/>
  <c r="F374" i="3"/>
  <c r="F375" i="3"/>
  <c r="F376" i="3"/>
  <c r="F377" i="3"/>
  <c r="F378" i="3"/>
  <c r="F379" i="3"/>
  <c r="F380" i="3"/>
  <c r="F381" i="3"/>
  <c r="F382" i="3"/>
  <c r="F383" i="3"/>
  <c r="F384" i="3"/>
  <c r="F385" i="3"/>
  <c r="F386" i="3"/>
  <c r="F387" i="3"/>
  <c r="F388" i="3"/>
  <c r="F389" i="3"/>
  <c r="F390" i="3"/>
  <c r="F391" i="3"/>
  <c r="F392" i="3"/>
  <c r="F393" i="3"/>
  <c r="F394" i="3"/>
  <c r="F395" i="3"/>
  <c r="F396" i="3"/>
  <c r="F397" i="3"/>
  <c r="F398" i="3"/>
  <c r="F399" i="3"/>
  <c r="F400" i="3"/>
  <c r="F401" i="3"/>
  <c r="F402" i="3"/>
  <c r="F403" i="3"/>
  <c r="F404" i="3"/>
  <c r="F405" i="3"/>
  <c r="F406" i="3"/>
  <c r="F407" i="3"/>
  <c r="F408" i="3"/>
  <c r="F409" i="3"/>
  <c r="F410" i="3"/>
  <c r="F411" i="3"/>
  <c r="F412" i="3"/>
  <c r="F413" i="3"/>
  <c r="F414" i="3"/>
  <c r="F415" i="3"/>
  <c r="F416" i="3"/>
  <c r="F417" i="3"/>
  <c r="F418" i="3"/>
  <c r="F419" i="3"/>
  <c r="F420" i="3"/>
  <c r="F421" i="3"/>
  <c r="F422" i="3"/>
  <c r="F423" i="3"/>
  <c r="F424" i="3"/>
  <c r="F425" i="3"/>
  <c r="F426" i="3"/>
  <c r="F427" i="3"/>
  <c r="F428" i="3"/>
  <c r="F429" i="3"/>
  <c r="F430" i="3"/>
  <c r="F431" i="3"/>
  <c r="F432" i="3"/>
  <c r="F433" i="3"/>
  <c r="F434" i="3"/>
  <c r="F435" i="3"/>
  <c r="F436" i="3"/>
  <c r="F437" i="3"/>
  <c r="F438" i="3"/>
  <c r="C2369" i="3"/>
  <c r="C357" i="3"/>
  <c r="C359" i="3"/>
  <c r="C361" i="3"/>
  <c r="C363" i="3"/>
  <c r="C365" i="3"/>
  <c r="C367" i="3"/>
  <c r="C369" i="3"/>
  <c r="C371" i="3"/>
  <c r="C373" i="3"/>
  <c r="C375" i="3"/>
  <c r="C377" i="3"/>
  <c r="C379" i="3"/>
  <c r="C381" i="3"/>
  <c r="C383" i="3"/>
  <c r="C385" i="3"/>
  <c r="C387" i="3"/>
  <c r="C389" i="3"/>
  <c r="C391" i="3"/>
  <c r="C393" i="3"/>
  <c r="C395" i="3"/>
  <c r="C397" i="3"/>
  <c r="C399" i="3"/>
  <c r="C401" i="3"/>
  <c r="C403" i="3"/>
  <c r="C405" i="3"/>
  <c r="C407" i="3"/>
  <c r="C409" i="3"/>
  <c r="C411" i="3"/>
  <c r="C413" i="3"/>
  <c r="C415" i="3"/>
  <c r="C417" i="3"/>
  <c r="C419" i="3"/>
  <c r="C421" i="3"/>
  <c r="C423" i="3"/>
  <c r="C425" i="3"/>
  <c r="C427" i="3"/>
  <c r="C429" i="3"/>
  <c r="C431" i="3"/>
  <c r="C433" i="3"/>
  <c r="C435" i="3"/>
  <c r="C437" i="3"/>
  <c r="D438" i="3"/>
  <c r="E439" i="3"/>
  <c r="E440" i="3"/>
  <c r="E441" i="3"/>
  <c r="E442" i="3"/>
  <c r="E443" i="3"/>
  <c r="E444" i="3"/>
  <c r="E445" i="3"/>
  <c r="E446" i="3"/>
  <c r="E447" i="3"/>
  <c r="E448" i="3"/>
  <c r="E449" i="3"/>
  <c r="E450" i="3"/>
  <c r="E451" i="3"/>
  <c r="E452" i="3"/>
  <c r="E453" i="3"/>
  <c r="E454" i="3"/>
  <c r="E455" i="3"/>
  <c r="E456" i="3"/>
  <c r="E457" i="3"/>
  <c r="E458" i="3"/>
  <c r="E459" i="3"/>
  <c r="E460" i="3"/>
  <c r="E461" i="3"/>
  <c r="E462" i="3"/>
  <c r="E463" i="3"/>
  <c r="E464" i="3"/>
  <c r="E465" i="3"/>
  <c r="E466" i="3"/>
  <c r="E467" i="3"/>
  <c r="E468" i="3"/>
  <c r="E469" i="3"/>
  <c r="E470" i="3"/>
  <c r="E471" i="3"/>
  <c r="E472" i="3"/>
  <c r="E473" i="3"/>
  <c r="E474" i="3"/>
  <c r="E475" i="3"/>
  <c r="E476" i="3"/>
  <c r="E477" i="3"/>
  <c r="E478" i="3"/>
  <c r="E479" i="3"/>
  <c r="E480" i="3"/>
  <c r="D2369" i="3"/>
  <c r="C358" i="3"/>
  <c r="D360" i="3"/>
  <c r="D363" i="3"/>
  <c r="C366" i="3"/>
  <c r="D368" i="3"/>
  <c r="D371" i="3"/>
  <c r="C374" i="3"/>
  <c r="D376" i="3"/>
  <c r="D379" i="3"/>
  <c r="C382" i="3"/>
  <c r="D384" i="3"/>
  <c r="D387" i="3"/>
  <c r="C390" i="3"/>
  <c r="D392" i="3"/>
  <c r="D395" i="3"/>
  <c r="C398" i="3"/>
  <c r="D400" i="3"/>
  <c r="D403" i="3"/>
  <c r="C406" i="3"/>
  <c r="D408" i="3"/>
  <c r="D411" i="3"/>
  <c r="C414" i="3"/>
  <c r="D416" i="3"/>
  <c r="D419" i="3"/>
  <c r="C422" i="3"/>
  <c r="D424" i="3"/>
  <c r="D427" i="3"/>
  <c r="C430" i="3"/>
  <c r="D432" i="3"/>
  <c r="D435" i="3"/>
  <c r="E437" i="3"/>
  <c r="D439" i="3"/>
  <c r="F440" i="3"/>
  <c r="C442" i="3"/>
  <c r="D443" i="3"/>
  <c r="F444" i="3"/>
  <c r="C446" i="3"/>
  <c r="D447" i="3"/>
  <c r="F448" i="3"/>
  <c r="C450" i="3"/>
  <c r="D451" i="3"/>
  <c r="F452" i="3"/>
  <c r="C454" i="3"/>
  <c r="D455" i="3"/>
  <c r="F456" i="3"/>
  <c r="C458" i="3"/>
  <c r="D459" i="3"/>
  <c r="F460" i="3"/>
  <c r="C462" i="3"/>
  <c r="D463" i="3"/>
  <c r="F464" i="3"/>
  <c r="C466" i="3"/>
  <c r="D467" i="3"/>
  <c r="F468" i="3"/>
  <c r="C470" i="3"/>
  <c r="D471" i="3"/>
  <c r="F472" i="3"/>
  <c r="C474" i="3"/>
  <c r="D475" i="3"/>
  <c r="F476" i="3"/>
  <c r="C478" i="3"/>
  <c r="D479" i="3"/>
  <c r="F480" i="3"/>
  <c r="F481" i="3"/>
  <c r="F482" i="3"/>
  <c r="F483" i="3"/>
  <c r="F484" i="3"/>
  <c r="F485" i="3"/>
  <c r="F486" i="3"/>
  <c r="F487" i="3"/>
  <c r="F488" i="3"/>
  <c r="F489" i="3"/>
  <c r="F490" i="3"/>
  <c r="F491" i="3"/>
  <c r="F492" i="3"/>
  <c r="F493" i="3"/>
  <c r="F494" i="3"/>
  <c r="F495" i="3"/>
  <c r="F496" i="3"/>
  <c r="F497" i="3"/>
  <c r="F498" i="3"/>
  <c r="F499" i="3"/>
  <c r="F500" i="3"/>
  <c r="F501" i="3"/>
  <c r="F502" i="3"/>
  <c r="F503" i="3"/>
  <c r="F504" i="3"/>
  <c r="F505" i="3"/>
  <c r="F506" i="3"/>
  <c r="F507" i="3"/>
  <c r="F508" i="3"/>
  <c r="F509" i="3"/>
  <c r="F510" i="3"/>
  <c r="F511" i="3"/>
  <c r="F512" i="3"/>
  <c r="F513" i="3"/>
  <c r="F514" i="3"/>
  <c r="F515" i="3"/>
  <c r="F516" i="3"/>
  <c r="F517" i="3"/>
  <c r="F518" i="3"/>
  <c r="F519" i="3"/>
  <c r="F520" i="3"/>
  <c r="F521" i="3"/>
  <c r="F522" i="3"/>
  <c r="F523" i="3"/>
  <c r="F524" i="3"/>
  <c r="F525" i="3"/>
  <c r="F526" i="3"/>
  <c r="F527" i="3"/>
  <c r="F528" i="3"/>
  <c r="F529" i="3"/>
  <c r="F530" i="3"/>
  <c r="F531" i="3"/>
  <c r="F532" i="3"/>
  <c r="F533" i="3"/>
  <c r="F534" i="3"/>
  <c r="F535" i="3"/>
  <c r="F536" i="3"/>
  <c r="F537" i="3"/>
  <c r="F538" i="3"/>
  <c r="F539" i="3"/>
  <c r="F540" i="3"/>
  <c r="F541" i="3"/>
  <c r="F542" i="3"/>
  <c r="F543" i="3"/>
  <c r="F544" i="3"/>
  <c r="F545" i="3"/>
  <c r="F546" i="3"/>
  <c r="F547" i="3"/>
  <c r="F548" i="3"/>
  <c r="F549" i="3"/>
  <c r="F550" i="3"/>
  <c r="F551" i="3"/>
  <c r="F552" i="3"/>
  <c r="F553" i="3"/>
  <c r="F554" i="3"/>
  <c r="F555" i="3"/>
  <c r="F556" i="3"/>
  <c r="F557" i="3"/>
  <c r="F558" i="3"/>
  <c r="F559" i="3"/>
  <c r="F560" i="3"/>
  <c r="F561" i="3"/>
  <c r="F562" i="3"/>
  <c r="F563" i="3"/>
  <c r="F564" i="3"/>
  <c r="F565" i="3"/>
  <c r="F566" i="3"/>
  <c r="F567" i="3"/>
  <c r="F568" i="3"/>
  <c r="F569" i="3"/>
  <c r="F570" i="3"/>
  <c r="F571" i="3"/>
  <c r="F572" i="3"/>
  <c r="F573" i="3"/>
  <c r="F574" i="3"/>
  <c r="F575" i="3"/>
  <c r="F576" i="3"/>
  <c r="F577" i="3"/>
  <c r="F578" i="3"/>
  <c r="F579" i="3"/>
  <c r="F580" i="3"/>
  <c r="F581" i="3"/>
  <c r="F582" i="3"/>
  <c r="F583" i="3"/>
  <c r="F584" i="3"/>
  <c r="F585" i="3"/>
  <c r="F586" i="3"/>
  <c r="C2370" i="3"/>
  <c r="D359" i="3"/>
  <c r="D362" i="3"/>
  <c r="D366" i="3"/>
  <c r="C370" i="3"/>
  <c r="D373" i="3"/>
  <c r="D377" i="3"/>
  <c r="D380" i="3"/>
  <c r="C384" i="3"/>
  <c r="C388" i="3"/>
  <c r="D391" i="3"/>
  <c r="D394" i="3"/>
  <c r="D398" i="3"/>
  <c r="C402" i="3"/>
  <c r="D405" i="3"/>
  <c r="D409" i="3"/>
  <c r="D412" i="3"/>
  <c r="C416" i="3"/>
  <c r="C420" i="3"/>
  <c r="D423" i="3"/>
  <c r="D426" i="3"/>
  <c r="D430" i="3"/>
  <c r="C434" i="3"/>
  <c r="D437" i="3"/>
  <c r="F439" i="3"/>
  <c r="D441" i="3"/>
  <c r="C443" i="3"/>
  <c r="C445" i="3"/>
  <c r="F446" i="3"/>
  <c r="D448" i="3"/>
  <c r="D450" i="3"/>
  <c r="C452" i="3"/>
  <c r="F453" i="3"/>
  <c r="F455" i="3"/>
  <c r="D457" i="3"/>
  <c r="C459" i="3"/>
  <c r="C461" i="3"/>
  <c r="F462" i="3"/>
  <c r="D464" i="3"/>
  <c r="D466" i="3"/>
  <c r="C468" i="3"/>
  <c r="F469" i="3"/>
  <c r="F471" i="3"/>
  <c r="D473" i="3"/>
  <c r="C475" i="3"/>
  <c r="C477" i="3"/>
  <c r="F478" i="3"/>
  <c r="D480" i="3"/>
  <c r="C482" i="3"/>
  <c r="D483" i="3"/>
  <c r="E484" i="3"/>
  <c r="C486" i="3"/>
  <c r="D487" i="3"/>
  <c r="E488" i="3"/>
  <c r="C490" i="3"/>
  <c r="D491" i="3"/>
  <c r="E492" i="3"/>
  <c r="C494" i="3"/>
  <c r="D495" i="3"/>
  <c r="E496" i="3"/>
  <c r="C498" i="3"/>
  <c r="D499" i="3"/>
  <c r="E500" i="3"/>
  <c r="C502" i="3"/>
  <c r="D503" i="3"/>
  <c r="E504" i="3"/>
  <c r="C506" i="3"/>
  <c r="D507" i="3"/>
  <c r="E508" i="3"/>
  <c r="C510" i="3"/>
  <c r="D511" i="3"/>
  <c r="E512" i="3"/>
  <c r="C514" i="3"/>
  <c r="D515" i="3"/>
  <c r="E516" i="3"/>
  <c r="C518" i="3"/>
  <c r="D519" i="3"/>
  <c r="E520" i="3"/>
  <c r="C522" i="3"/>
  <c r="D523" i="3"/>
  <c r="E524" i="3"/>
  <c r="C526" i="3"/>
  <c r="D527" i="3"/>
  <c r="E528" i="3"/>
  <c r="C530" i="3"/>
  <c r="D531" i="3"/>
  <c r="E532" i="3"/>
  <c r="C534" i="3"/>
  <c r="D535" i="3"/>
  <c r="E536" i="3"/>
  <c r="C538" i="3"/>
  <c r="D539" i="3"/>
  <c r="E540" i="3"/>
  <c r="C542" i="3"/>
  <c r="D543" i="3"/>
  <c r="E544" i="3"/>
  <c r="C546" i="3"/>
  <c r="D547" i="3"/>
  <c r="E548" i="3"/>
  <c r="C550" i="3"/>
  <c r="D551" i="3"/>
  <c r="E552" i="3"/>
  <c r="C554" i="3"/>
  <c r="D555" i="3"/>
  <c r="E556" i="3"/>
  <c r="C558" i="3"/>
  <c r="D559" i="3"/>
  <c r="E560" i="3"/>
  <c r="C562" i="3"/>
  <c r="D563" i="3"/>
  <c r="E564" i="3"/>
  <c r="C566" i="3"/>
  <c r="D567" i="3"/>
  <c r="E568" i="3"/>
  <c r="C570" i="3"/>
  <c r="D571" i="3"/>
  <c r="E572" i="3"/>
  <c r="C574" i="3"/>
  <c r="D575" i="3"/>
  <c r="E576" i="3"/>
  <c r="C578" i="3"/>
  <c r="D579" i="3"/>
  <c r="E580" i="3"/>
  <c r="C582" i="3"/>
  <c r="D583" i="3"/>
  <c r="E584" i="3"/>
  <c r="C586" i="3"/>
  <c r="D587" i="3"/>
  <c r="D588" i="3"/>
  <c r="D589" i="3"/>
  <c r="D590" i="3"/>
  <c r="D591" i="3"/>
  <c r="D592" i="3"/>
  <c r="D593" i="3"/>
  <c r="D594" i="3"/>
  <c r="D595" i="3"/>
  <c r="D596" i="3"/>
  <c r="D597" i="3"/>
  <c r="D598" i="3"/>
  <c r="D599" i="3"/>
  <c r="D600" i="3"/>
  <c r="D601" i="3"/>
  <c r="D602" i="3"/>
  <c r="D603" i="3"/>
  <c r="D604" i="3"/>
  <c r="D605" i="3"/>
  <c r="D606" i="3"/>
  <c r="D607" i="3"/>
  <c r="D608" i="3"/>
  <c r="D609" i="3"/>
  <c r="D610" i="3"/>
  <c r="D611" i="3"/>
  <c r="D612" i="3"/>
  <c r="D613" i="3"/>
  <c r="D614" i="3"/>
  <c r="D615" i="3"/>
  <c r="D616" i="3"/>
  <c r="D617" i="3"/>
  <c r="D618" i="3"/>
  <c r="D619" i="3"/>
  <c r="D620" i="3"/>
  <c r="D2370" i="3"/>
  <c r="C360" i="3"/>
  <c r="C364" i="3"/>
  <c r="D367" i="3"/>
  <c r="D370" i="3"/>
  <c r="D374" i="3"/>
  <c r="C378" i="3"/>
  <c r="D381" i="3"/>
  <c r="D385" i="3"/>
  <c r="D388" i="3"/>
  <c r="C392" i="3"/>
  <c r="C396" i="3"/>
  <c r="D399" i="3"/>
  <c r="D402" i="3"/>
  <c r="D406" i="3"/>
  <c r="C410" i="3"/>
  <c r="D413" i="3"/>
  <c r="D417" i="3"/>
  <c r="D420" i="3"/>
  <c r="C424" i="3"/>
  <c r="C428" i="3"/>
  <c r="D431" i="3"/>
  <c r="D434" i="3"/>
  <c r="C438" i="3"/>
  <c r="C440" i="3"/>
  <c r="F441" i="3"/>
  <c r="F443" i="3"/>
  <c r="D445" i="3"/>
  <c r="C447" i="3"/>
  <c r="C449" i="3"/>
  <c r="F450" i="3"/>
  <c r="D452" i="3"/>
  <c r="D454" i="3"/>
  <c r="C456" i="3"/>
  <c r="F457" i="3"/>
  <c r="F459" i="3"/>
  <c r="D461" i="3"/>
  <c r="C463" i="3"/>
  <c r="C465" i="3"/>
  <c r="F466" i="3"/>
  <c r="D468" i="3"/>
  <c r="D470" i="3"/>
  <c r="C472" i="3"/>
  <c r="F473" i="3"/>
  <c r="F475" i="3"/>
  <c r="D477" i="3"/>
  <c r="C479" i="3"/>
  <c r="C481" i="3"/>
  <c r="D482" i="3"/>
  <c r="E483" i="3"/>
  <c r="C485" i="3"/>
  <c r="D486" i="3"/>
  <c r="E487" i="3"/>
  <c r="C489" i="3"/>
  <c r="D490" i="3"/>
  <c r="E491" i="3"/>
  <c r="C493" i="3"/>
  <c r="D494" i="3"/>
  <c r="E495" i="3"/>
  <c r="C497" i="3"/>
  <c r="D498" i="3"/>
  <c r="E499" i="3"/>
  <c r="C501" i="3"/>
  <c r="D502" i="3"/>
  <c r="E503" i="3"/>
  <c r="C505" i="3"/>
  <c r="D506" i="3"/>
  <c r="E507" i="3"/>
  <c r="C509" i="3"/>
  <c r="D510" i="3"/>
  <c r="E511" i="3"/>
  <c r="C513" i="3"/>
  <c r="D514" i="3"/>
  <c r="E515" i="3"/>
  <c r="C517" i="3"/>
  <c r="D518" i="3"/>
  <c r="E519" i="3"/>
  <c r="C521" i="3"/>
  <c r="D522" i="3"/>
  <c r="E523" i="3"/>
  <c r="C525" i="3"/>
  <c r="D526" i="3"/>
  <c r="E527" i="3"/>
  <c r="C529" i="3"/>
  <c r="D530" i="3"/>
  <c r="E531" i="3"/>
  <c r="C533" i="3"/>
  <c r="D534" i="3"/>
  <c r="E535" i="3"/>
  <c r="C537" i="3"/>
  <c r="D538" i="3"/>
  <c r="E539" i="3"/>
  <c r="C541" i="3"/>
  <c r="D542" i="3"/>
  <c r="E543" i="3"/>
  <c r="C545" i="3"/>
  <c r="D546" i="3"/>
  <c r="E547" i="3"/>
  <c r="C549" i="3"/>
  <c r="D550" i="3"/>
  <c r="E551" i="3"/>
  <c r="C553" i="3"/>
  <c r="D554" i="3"/>
  <c r="E555" i="3"/>
  <c r="C557" i="3"/>
  <c r="D558" i="3"/>
  <c r="E559" i="3"/>
  <c r="C561" i="3"/>
  <c r="D562" i="3"/>
  <c r="E563" i="3"/>
  <c r="C565" i="3"/>
  <c r="D566" i="3"/>
  <c r="E567" i="3"/>
  <c r="C569" i="3"/>
  <c r="D570" i="3"/>
  <c r="E571" i="3"/>
  <c r="C573" i="3"/>
  <c r="D574" i="3"/>
  <c r="E575" i="3"/>
  <c r="C577" i="3"/>
  <c r="D578" i="3"/>
  <c r="E579" i="3"/>
  <c r="C581" i="3"/>
  <c r="D582" i="3"/>
  <c r="E583" i="3"/>
  <c r="C585" i="3"/>
  <c r="D586" i="3"/>
  <c r="E587" i="3"/>
  <c r="E588" i="3"/>
  <c r="E589" i="3"/>
  <c r="E590" i="3"/>
  <c r="E591" i="3"/>
  <c r="E592" i="3"/>
  <c r="E593" i="3"/>
  <c r="E594" i="3"/>
  <c r="E595" i="3"/>
  <c r="E596" i="3"/>
  <c r="E597" i="3"/>
  <c r="E598" i="3"/>
  <c r="E599" i="3"/>
  <c r="E600" i="3"/>
  <c r="E601" i="3"/>
  <c r="E602" i="3"/>
  <c r="E603" i="3"/>
  <c r="E604" i="3"/>
  <c r="E605" i="3"/>
  <c r="E606" i="3"/>
  <c r="E607" i="3"/>
  <c r="E608" i="3"/>
  <c r="E609" i="3"/>
  <c r="E610" i="3"/>
  <c r="E611" i="3"/>
  <c r="E612" i="3"/>
  <c r="E613" i="3"/>
  <c r="E614" i="3"/>
  <c r="E615" i="3"/>
  <c r="E616" i="3"/>
  <c r="E617" i="3"/>
  <c r="E618" i="3"/>
  <c r="E619" i="3"/>
  <c r="E620" i="3"/>
  <c r="E621" i="3"/>
  <c r="E622" i="3"/>
  <c r="E623" i="3"/>
  <c r="E624" i="3"/>
  <c r="E625" i="3"/>
  <c r="E626" i="3"/>
  <c r="E627" i="3"/>
  <c r="E628" i="3"/>
  <c r="E629" i="3"/>
  <c r="D357" i="3"/>
  <c r="D364" i="3"/>
  <c r="C372" i="3"/>
  <c r="D378" i="3"/>
  <c r="C386" i="3"/>
  <c r="D393" i="3"/>
  <c r="C400" i="3"/>
  <c r="D407" i="3"/>
  <c r="D414" i="3"/>
  <c r="D421" i="3"/>
  <c r="D428" i="3"/>
  <c r="C436" i="3"/>
  <c r="D440" i="3"/>
  <c r="C444" i="3"/>
  <c r="F447" i="3"/>
  <c r="C451" i="3"/>
  <c r="F454" i="3"/>
  <c r="D458" i="3"/>
  <c r="F461" i="3"/>
  <c r="D465" i="3"/>
  <c r="C469" i="3"/>
  <c r="D472" i="3"/>
  <c r="C476" i="3"/>
  <c r="F479" i="3"/>
  <c r="E482" i="3"/>
  <c r="D485" i="3"/>
  <c r="C488" i="3"/>
  <c r="E490" i="3"/>
  <c r="D493" i="3"/>
  <c r="C496" i="3"/>
  <c r="E498" i="3"/>
  <c r="D501" i="3"/>
  <c r="C504" i="3"/>
  <c r="E506" i="3"/>
  <c r="D509" i="3"/>
  <c r="C512" i="3"/>
  <c r="E514" i="3"/>
  <c r="D517" i="3"/>
  <c r="C520" i="3"/>
  <c r="E522" i="3"/>
  <c r="D525" i="3"/>
  <c r="C528" i="3"/>
  <c r="E530" i="3"/>
  <c r="D533" i="3"/>
  <c r="C536" i="3"/>
  <c r="E538" i="3"/>
  <c r="D541" i="3"/>
  <c r="C544" i="3"/>
  <c r="E546" i="3"/>
  <c r="D549" i="3"/>
  <c r="C552" i="3"/>
  <c r="E554" i="3"/>
  <c r="D557" i="3"/>
  <c r="C560" i="3"/>
  <c r="E562" i="3"/>
  <c r="D565" i="3"/>
  <c r="C568" i="3"/>
  <c r="E570" i="3"/>
  <c r="D573" i="3"/>
  <c r="C576" i="3"/>
  <c r="E578" i="3"/>
  <c r="D581" i="3"/>
  <c r="C584" i="3"/>
  <c r="E586" i="3"/>
  <c r="F588" i="3"/>
  <c r="F590" i="3"/>
  <c r="F592" i="3"/>
  <c r="F594" i="3"/>
  <c r="F596" i="3"/>
  <c r="F598" i="3"/>
  <c r="F600" i="3"/>
  <c r="F602" i="3"/>
  <c r="F604" i="3"/>
  <c r="F606" i="3"/>
  <c r="F608" i="3"/>
  <c r="F610" i="3"/>
  <c r="F612" i="3"/>
  <c r="F614" i="3"/>
  <c r="F616" i="3"/>
  <c r="F618" i="3"/>
  <c r="F620" i="3"/>
  <c r="C622" i="3"/>
  <c r="D623" i="3"/>
  <c r="F624" i="3"/>
  <c r="C626" i="3"/>
  <c r="D627" i="3"/>
  <c r="F628" i="3"/>
  <c r="C630" i="3"/>
  <c r="C631" i="3"/>
  <c r="C632" i="3"/>
  <c r="C633" i="3"/>
  <c r="C634" i="3"/>
  <c r="C635" i="3"/>
  <c r="C636" i="3"/>
  <c r="C637" i="3"/>
  <c r="C638" i="3"/>
  <c r="C639" i="3"/>
  <c r="C640" i="3"/>
  <c r="C641" i="3"/>
  <c r="C642" i="3"/>
  <c r="C643" i="3"/>
  <c r="C644" i="3"/>
  <c r="C645" i="3"/>
  <c r="C646" i="3"/>
  <c r="C647" i="3"/>
  <c r="C648" i="3"/>
  <c r="C649" i="3"/>
  <c r="C650" i="3"/>
  <c r="C651" i="3"/>
  <c r="C652" i="3"/>
  <c r="C653" i="3"/>
  <c r="C654" i="3"/>
  <c r="C655" i="3"/>
  <c r="C656" i="3"/>
  <c r="C657" i="3"/>
  <c r="C658" i="3"/>
  <c r="C659" i="3"/>
  <c r="C660" i="3"/>
  <c r="C661" i="3"/>
  <c r="C662" i="3"/>
  <c r="C663" i="3"/>
  <c r="C664" i="3"/>
  <c r="C665" i="3"/>
  <c r="C666" i="3"/>
  <c r="C667" i="3"/>
  <c r="C668" i="3"/>
  <c r="C669" i="3"/>
  <c r="C670" i="3"/>
  <c r="C671" i="3"/>
  <c r="C672" i="3"/>
  <c r="C673" i="3"/>
  <c r="C674" i="3"/>
  <c r="C675" i="3"/>
  <c r="C676" i="3"/>
  <c r="C677" i="3"/>
  <c r="C678" i="3"/>
  <c r="C679" i="3"/>
  <c r="C680" i="3"/>
  <c r="C681" i="3"/>
  <c r="C682" i="3"/>
  <c r="C683" i="3"/>
  <c r="C684" i="3"/>
  <c r="C685" i="3"/>
  <c r="C686" i="3"/>
  <c r="C687" i="3"/>
  <c r="C688" i="3"/>
  <c r="C689" i="3"/>
  <c r="C690" i="3"/>
  <c r="C691" i="3"/>
  <c r="C692" i="3"/>
  <c r="C693" i="3"/>
  <c r="C694" i="3"/>
  <c r="C695" i="3"/>
  <c r="C696" i="3"/>
  <c r="C697" i="3"/>
  <c r="C698" i="3"/>
  <c r="C699" i="3"/>
  <c r="C700" i="3"/>
  <c r="C701" i="3"/>
  <c r="C702" i="3"/>
  <c r="C703" i="3"/>
  <c r="C704" i="3"/>
  <c r="C705" i="3"/>
  <c r="C706" i="3"/>
  <c r="C707" i="3"/>
  <c r="C708" i="3"/>
  <c r="C709" i="3"/>
  <c r="C710" i="3"/>
  <c r="C711" i="3"/>
  <c r="C712" i="3"/>
  <c r="C713" i="3"/>
  <c r="C714" i="3"/>
  <c r="C715" i="3"/>
  <c r="C716" i="3"/>
  <c r="C717" i="3"/>
  <c r="C718" i="3"/>
  <c r="C719" i="3"/>
  <c r="C720" i="3"/>
  <c r="C721" i="3"/>
  <c r="C722" i="3"/>
  <c r="C723" i="3"/>
  <c r="C724" i="3"/>
  <c r="C725" i="3"/>
  <c r="C726" i="3"/>
  <c r="C727" i="3"/>
  <c r="C728" i="3"/>
  <c r="C729" i="3"/>
  <c r="C730" i="3"/>
  <c r="C731" i="3"/>
  <c r="C732" i="3"/>
  <c r="C733" i="3"/>
  <c r="C734" i="3"/>
  <c r="C735" i="3"/>
  <c r="C736" i="3"/>
  <c r="C737" i="3"/>
  <c r="C738" i="3"/>
  <c r="C739" i="3"/>
  <c r="C740" i="3"/>
  <c r="C741" i="3"/>
  <c r="C742" i="3"/>
  <c r="C743" i="3"/>
  <c r="C744" i="3"/>
  <c r="C745" i="3"/>
  <c r="C746" i="3"/>
  <c r="C747" i="3"/>
  <c r="C748" i="3"/>
  <c r="C749" i="3"/>
  <c r="C750" i="3"/>
  <c r="C751" i="3"/>
  <c r="C752" i="3"/>
  <c r="C753" i="3"/>
  <c r="C754" i="3"/>
  <c r="C755" i="3"/>
  <c r="C756" i="3"/>
  <c r="C757" i="3"/>
  <c r="C758" i="3"/>
  <c r="C759" i="3"/>
  <c r="C760" i="3"/>
  <c r="C761" i="3"/>
  <c r="C762" i="3"/>
  <c r="C763" i="3"/>
  <c r="C764" i="3"/>
  <c r="C765" i="3"/>
  <c r="C766" i="3"/>
  <c r="C767" i="3"/>
  <c r="C768" i="3"/>
  <c r="C769" i="3"/>
  <c r="C770" i="3"/>
  <c r="C771" i="3"/>
  <c r="C772" i="3"/>
  <c r="C773" i="3"/>
  <c r="C774" i="3"/>
  <c r="C775" i="3"/>
  <c r="C776" i="3"/>
  <c r="C777" i="3"/>
  <c r="C778" i="3"/>
  <c r="C779" i="3"/>
  <c r="C780" i="3"/>
  <c r="C781" i="3"/>
  <c r="C782" i="3"/>
  <c r="C783" i="3"/>
  <c r="C784" i="3"/>
  <c r="C785" i="3"/>
  <c r="C786" i="3"/>
  <c r="C787" i="3"/>
  <c r="C788" i="3"/>
  <c r="C789" i="3"/>
  <c r="C790" i="3"/>
  <c r="C791" i="3"/>
  <c r="C792" i="3"/>
  <c r="C793" i="3"/>
  <c r="C794" i="3"/>
  <c r="C795" i="3"/>
  <c r="C796" i="3"/>
  <c r="C797" i="3"/>
  <c r="C798" i="3"/>
  <c r="C799" i="3"/>
  <c r="C800" i="3"/>
  <c r="C801" i="3"/>
  <c r="C802" i="3"/>
  <c r="C803" i="3"/>
  <c r="C804" i="3"/>
  <c r="C805" i="3"/>
  <c r="C806" i="3"/>
  <c r="C807" i="3"/>
  <c r="C808" i="3"/>
  <c r="C809" i="3"/>
  <c r="C810" i="3"/>
  <c r="C811" i="3"/>
  <c r="C812" i="3"/>
  <c r="C813" i="3"/>
  <c r="C814" i="3"/>
  <c r="C815" i="3"/>
  <c r="C816" i="3"/>
  <c r="C817" i="3"/>
  <c r="C818" i="3"/>
  <c r="C819" i="3"/>
  <c r="C820" i="3"/>
  <c r="C821" i="3"/>
  <c r="C822" i="3"/>
  <c r="C823" i="3"/>
  <c r="C824" i="3"/>
  <c r="C825" i="3"/>
  <c r="C826" i="3"/>
  <c r="C827" i="3"/>
  <c r="C828" i="3"/>
  <c r="C829" i="3"/>
  <c r="C830" i="3"/>
  <c r="C831" i="3"/>
  <c r="C832" i="3"/>
  <c r="C833" i="3"/>
  <c r="C834" i="3"/>
  <c r="C835" i="3"/>
  <c r="C836" i="3"/>
  <c r="C837" i="3"/>
  <c r="C838" i="3"/>
  <c r="C839" i="3"/>
  <c r="C840" i="3"/>
  <c r="C841" i="3"/>
  <c r="C842" i="3"/>
  <c r="C843" i="3"/>
  <c r="C844" i="3"/>
  <c r="C845" i="3"/>
  <c r="C846" i="3"/>
  <c r="C847" i="3"/>
  <c r="C848" i="3"/>
  <c r="C849" i="3"/>
  <c r="C850" i="3"/>
  <c r="C851" i="3"/>
  <c r="C852" i="3"/>
  <c r="C853" i="3"/>
  <c r="C854" i="3"/>
  <c r="C855" i="3"/>
  <c r="C856" i="3"/>
  <c r="C857" i="3"/>
  <c r="C858" i="3"/>
  <c r="C859" i="3"/>
  <c r="D358" i="3"/>
  <c r="D365" i="3"/>
  <c r="D372" i="3"/>
  <c r="C380" i="3"/>
  <c r="D386" i="3"/>
  <c r="C394" i="3"/>
  <c r="D401" i="3"/>
  <c r="C408" i="3"/>
  <c r="D415" i="3"/>
  <c r="D422" i="3"/>
  <c r="D429" i="3"/>
  <c r="D436" i="3"/>
  <c r="C441" i="3"/>
  <c r="D444" i="3"/>
  <c r="C448" i="3"/>
  <c r="F451" i="3"/>
  <c r="C455" i="3"/>
  <c r="F458" i="3"/>
  <c r="D462" i="3"/>
  <c r="F465" i="3"/>
  <c r="D469" i="3"/>
  <c r="C473" i="3"/>
  <c r="D476" i="3"/>
  <c r="C480" i="3"/>
  <c r="C483" i="3"/>
  <c r="E485" i="3"/>
  <c r="D488" i="3"/>
  <c r="C491" i="3"/>
  <c r="E493" i="3"/>
  <c r="D496" i="3"/>
  <c r="C499" i="3"/>
  <c r="E501" i="3"/>
  <c r="D504" i="3"/>
  <c r="C507" i="3"/>
  <c r="E509" i="3"/>
  <c r="D512" i="3"/>
  <c r="C515" i="3"/>
  <c r="E517" i="3"/>
  <c r="D520" i="3"/>
  <c r="C523" i="3"/>
  <c r="E525" i="3"/>
  <c r="D528" i="3"/>
  <c r="C531" i="3"/>
  <c r="E533" i="3"/>
  <c r="D536" i="3"/>
  <c r="C539" i="3"/>
  <c r="E541" i="3"/>
  <c r="D544" i="3"/>
  <c r="C547" i="3"/>
  <c r="E549" i="3"/>
  <c r="D552" i="3"/>
  <c r="C555" i="3"/>
  <c r="E557" i="3"/>
  <c r="D560" i="3"/>
  <c r="C563" i="3"/>
  <c r="E565" i="3"/>
  <c r="D568" i="3"/>
  <c r="C571" i="3"/>
  <c r="E573" i="3"/>
  <c r="D576" i="3"/>
  <c r="C579" i="3"/>
  <c r="E581" i="3"/>
  <c r="D584" i="3"/>
  <c r="C587" i="3"/>
  <c r="C589" i="3"/>
  <c r="C591" i="3"/>
  <c r="C593" i="3"/>
  <c r="C595" i="3"/>
  <c r="C597" i="3"/>
  <c r="C599" i="3"/>
  <c r="C601" i="3"/>
  <c r="C603" i="3"/>
  <c r="C605" i="3"/>
  <c r="C607" i="3"/>
  <c r="C609" i="3"/>
  <c r="C611" i="3"/>
  <c r="C613" i="3"/>
  <c r="C615" i="3"/>
  <c r="C617" i="3"/>
  <c r="C619" i="3"/>
  <c r="C621" i="3"/>
  <c r="D622" i="3"/>
  <c r="F623" i="3"/>
  <c r="C625" i="3"/>
  <c r="D626" i="3"/>
  <c r="F627" i="3"/>
  <c r="C629" i="3"/>
  <c r="D630" i="3"/>
  <c r="D631" i="3"/>
  <c r="D632" i="3"/>
  <c r="D633" i="3"/>
  <c r="D634" i="3"/>
  <c r="D635" i="3"/>
  <c r="D636" i="3"/>
  <c r="D637" i="3"/>
  <c r="D638" i="3"/>
  <c r="D639" i="3"/>
  <c r="D640" i="3"/>
  <c r="D641" i="3"/>
  <c r="D642" i="3"/>
  <c r="D643" i="3"/>
  <c r="D644" i="3"/>
  <c r="D645" i="3"/>
  <c r="D646" i="3"/>
  <c r="D647" i="3"/>
  <c r="D648" i="3"/>
  <c r="D649" i="3"/>
  <c r="D650" i="3"/>
  <c r="D651" i="3"/>
  <c r="D652" i="3"/>
  <c r="D653" i="3"/>
  <c r="D654" i="3"/>
  <c r="D655" i="3"/>
  <c r="D656" i="3"/>
  <c r="D657" i="3"/>
  <c r="D658" i="3"/>
  <c r="D659" i="3"/>
  <c r="D660" i="3"/>
  <c r="D661" i="3"/>
  <c r="D662" i="3"/>
  <c r="D663" i="3"/>
  <c r="D664" i="3"/>
  <c r="D665" i="3"/>
  <c r="D666" i="3"/>
  <c r="D667" i="3"/>
  <c r="D668" i="3"/>
  <c r="D669" i="3"/>
  <c r="D670" i="3"/>
  <c r="D671" i="3"/>
  <c r="D672" i="3"/>
  <c r="D673" i="3"/>
  <c r="D674" i="3"/>
  <c r="D675" i="3"/>
  <c r="D676" i="3"/>
  <c r="D677" i="3"/>
  <c r="D678" i="3"/>
  <c r="D679" i="3"/>
  <c r="D680" i="3"/>
  <c r="D681" i="3"/>
  <c r="D682" i="3"/>
  <c r="D683" i="3"/>
  <c r="D684" i="3"/>
  <c r="D685" i="3"/>
  <c r="D686" i="3"/>
  <c r="D687" i="3"/>
  <c r="D688" i="3"/>
  <c r="D689" i="3"/>
  <c r="D690" i="3"/>
  <c r="D691" i="3"/>
  <c r="D692" i="3"/>
  <c r="D693" i="3"/>
  <c r="D694" i="3"/>
  <c r="D695" i="3"/>
  <c r="D696" i="3"/>
  <c r="D697" i="3"/>
  <c r="D698" i="3"/>
  <c r="D699" i="3"/>
  <c r="D700" i="3"/>
  <c r="D701" i="3"/>
  <c r="D702" i="3"/>
  <c r="D703" i="3"/>
  <c r="D704" i="3"/>
  <c r="D705" i="3"/>
  <c r="D706" i="3"/>
  <c r="D707" i="3"/>
  <c r="D708" i="3"/>
  <c r="D709" i="3"/>
  <c r="D710" i="3"/>
  <c r="D711" i="3"/>
  <c r="D712" i="3"/>
  <c r="D713" i="3"/>
  <c r="D714" i="3"/>
  <c r="D715" i="3"/>
  <c r="D716" i="3"/>
  <c r="D717" i="3"/>
  <c r="D718" i="3"/>
  <c r="D719" i="3"/>
  <c r="D720" i="3"/>
  <c r="D721" i="3"/>
  <c r="D722" i="3"/>
  <c r="D723" i="3"/>
  <c r="D724" i="3"/>
  <c r="D725" i="3"/>
  <c r="D726" i="3"/>
  <c r="D727" i="3"/>
  <c r="D728" i="3"/>
  <c r="D729" i="3"/>
  <c r="D730" i="3"/>
  <c r="D731" i="3"/>
  <c r="D732" i="3"/>
  <c r="D733" i="3"/>
  <c r="D734" i="3"/>
  <c r="D735" i="3"/>
  <c r="D736" i="3"/>
  <c r="D737" i="3"/>
  <c r="D738" i="3"/>
  <c r="D739" i="3"/>
  <c r="D740" i="3"/>
  <c r="D741" i="3"/>
  <c r="D742" i="3"/>
  <c r="D743" i="3"/>
  <c r="D744" i="3"/>
  <c r="D745" i="3"/>
  <c r="D746" i="3"/>
  <c r="D747" i="3"/>
  <c r="D748" i="3"/>
  <c r="D749" i="3"/>
  <c r="D750" i="3"/>
  <c r="D751" i="3"/>
  <c r="D752" i="3"/>
  <c r="D753" i="3"/>
  <c r="D754" i="3"/>
  <c r="D755" i="3"/>
  <c r="D756" i="3"/>
  <c r="D757" i="3"/>
  <c r="D758" i="3"/>
  <c r="D759" i="3"/>
  <c r="D760" i="3"/>
  <c r="D761" i="3"/>
  <c r="D762" i="3"/>
  <c r="D763" i="3"/>
  <c r="D764" i="3"/>
  <c r="D765" i="3"/>
  <c r="D766" i="3"/>
  <c r="D767" i="3"/>
  <c r="D768" i="3"/>
  <c r="D769" i="3"/>
  <c r="D770" i="3"/>
  <c r="D771" i="3"/>
  <c r="D772" i="3"/>
  <c r="D773" i="3"/>
  <c r="D774" i="3"/>
  <c r="D775" i="3"/>
  <c r="D776" i="3"/>
  <c r="D777" i="3"/>
  <c r="D778" i="3"/>
  <c r="D779" i="3"/>
  <c r="D780" i="3"/>
  <c r="D781" i="3"/>
  <c r="D782" i="3"/>
  <c r="D783" i="3"/>
  <c r="D784" i="3"/>
  <c r="D785" i="3"/>
  <c r="D786" i="3"/>
  <c r="D787" i="3"/>
  <c r="D788" i="3"/>
  <c r="D789" i="3"/>
  <c r="D790" i="3"/>
  <c r="D791" i="3"/>
  <c r="D792" i="3"/>
  <c r="D793" i="3"/>
  <c r="D794" i="3"/>
  <c r="D795" i="3"/>
  <c r="D796" i="3"/>
  <c r="D797" i="3"/>
  <c r="D798" i="3"/>
  <c r="D799" i="3"/>
  <c r="D800" i="3"/>
  <c r="D801" i="3"/>
  <c r="D802" i="3"/>
  <c r="D803" i="3"/>
  <c r="D804" i="3"/>
  <c r="D805" i="3"/>
  <c r="D806" i="3"/>
  <c r="D807" i="3"/>
  <c r="D808" i="3"/>
  <c r="D809" i="3"/>
  <c r="D810" i="3"/>
  <c r="D811" i="3"/>
  <c r="D812" i="3"/>
  <c r="D813" i="3"/>
  <c r="D814" i="3"/>
  <c r="D815" i="3"/>
  <c r="D816" i="3"/>
  <c r="D817" i="3"/>
  <c r="D818" i="3"/>
  <c r="D819" i="3"/>
  <c r="D820" i="3"/>
  <c r="D821" i="3"/>
  <c r="D822" i="3"/>
  <c r="D823" i="3"/>
  <c r="D824" i="3"/>
  <c r="D825" i="3"/>
  <c r="D826" i="3"/>
  <c r="D827" i="3"/>
  <c r="D828" i="3"/>
  <c r="D829" i="3"/>
  <c r="D830" i="3"/>
  <c r="D831" i="3"/>
  <c r="D832" i="3"/>
  <c r="D833" i="3"/>
  <c r="D834" i="3"/>
  <c r="D835" i="3"/>
  <c r="D836" i="3"/>
  <c r="D837" i="3"/>
  <c r="D838" i="3"/>
  <c r="D839" i="3"/>
  <c r="D840" i="3"/>
  <c r="D841" i="3"/>
  <c r="D842" i="3"/>
  <c r="D843" i="3"/>
  <c r="D844" i="3"/>
  <c r="D845" i="3"/>
  <c r="D846" i="3"/>
  <c r="D847" i="3"/>
  <c r="D848" i="3"/>
  <c r="D849" i="3"/>
  <c r="D850" i="3"/>
  <c r="D851" i="3"/>
  <c r="D852" i="3"/>
  <c r="D853" i="3"/>
  <c r="D854" i="3"/>
  <c r="D855" i="3"/>
  <c r="D856" i="3"/>
  <c r="D857" i="3"/>
  <c r="D858" i="3"/>
  <c r="D859" i="3"/>
  <c r="D860" i="3"/>
  <c r="D861" i="3"/>
  <c r="D862" i="3"/>
  <c r="D863" i="3"/>
  <c r="D864" i="3"/>
  <c r="D865" i="3"/>
  <c r="D866" i="3"/>
  <c r="D867" i="3"/>
  <c r="D868" i="3"/>
  <c r="D869" i="3"/>
  <c r="D870" i="3"/>
  <c r="D871" i="3"/>
  <c r="D872" i="3"/>
  <c r="D873" i="3"/>
  <c r="D874" i="3"/>
  <c r="D875" i="3"/>
  <c r="D876" i="3"/>
  <c r="D877" i="3"/>
  <c r="D878" i="3"/>
  <c r="D879" i="3"/>
  <c r="D880" i="3"/>
  <c r="D881" i="3"/>
  <c r="D882" i="3"/>
  <c r="D883" i="3"/>
  <c r="D361" i="3"/>
  <c r="D375" i="3"/>
  <c r="D389" i="3"/>
  <c r="C404" i="3"/>
  <c r="C418" i="3"/>
  <c r="C432" i="3"/>
  <c r="D442" i="3"/>
  <c r="D449" i="3"/>
  <c r="D456" i="3"/>
  <c r="F463" i="3"/>
  <c r="F470" i="3"/>
  <c r="F477" i="3"/>
  <c r="C484" i="3"/>
  <c r="D489" i="3"/>
  <c r="E494" i="3"/>
  <c r="C500" i="3"/>
  <c r="D505" i="3"/>
  <c r="E510" i="3"/>
  <c r="C516" i="3"/>
  <c r="D521" i="3"/>
  <c r="E526" i="3"/>
  <c r="C532" i="3"/>
  <c r="D537" i="3"/>
  <c r="E542" i="3"/>
  <c r="C548" i="3"/>
  <c r="D553" i="3"/>
  <c r="E558" i="3"/>
  <c r="C564" i="3"/>
  <c r="D569" i="3"/>
  <c r="E574" i="3"/>
  <c r="C580" i="3"/>
  <c r="D585" i="3"/>
  <c r="F589" i="3"/>
  <c r="F593" i="3"/>
  <c r="F597" i="3"/>
  <c r="F601" i="3"/>
  <c r="F605" i="3"/>
  <c r="F609" i="3"/>
  <c r="F613" i="3"/>
  <c r="F617" i="3"/>
  <c r="D621" i="3"/>
  <c r="C624" i="3"/>
  <c r="F626" i="3"/>
  <c r="D629" i="3"/>
  <c r="E631" i="3"/>
  <c r="E633" i="3"/>
  <c r="E635" i="3"/>
  <c r="E637" i="3"/>
  <c r="E639" i="3"/>
  <c r="E641" i="3"/>
  <c r="E643" i="3"/>
  <c r="E645" i="3"/>
  <c r="E647" i="3"/>
  <c r="E649" i="3"/>
  <c r="E651" i="3"/>
  <c r="E653" i="3"/>
  <c r="E655" i="3"/>
  <c r="E657" i="3"/>
  <c r="E659" i="3"/>
  <c r="E661" i="3"/>
  <c r="E663" i="3"/>
  <c r="E665" i="3"/>
  <c r="E667" i="3"/>
  <c r="E669" i="3"/>
  <c r="E671" i="3"/>
  <c r="E673" i="3"/>
  <c r="E675" i="3"/>
  <c r="E677" i="3"/>
  <c r="E679" i="3"/>
  <c r="E681" i="3"/>
  <c r="E683" i="3"/>
  <c r="E685" i="3"/>
  <c r="E687" i="3"/>
  <c r="E689" i="3"/>
  <c r="E691" i="3"/>
  <c r="E693" i="3"/>
  <c r="E695" i="3"/>
  <c r="E697" i="3"/>
  <c r="E699" i="3"/>
  <c r="E701" i="3"/>
  <c r="E703" i="3"/>
  <c r="E705" i="3"/>
  <c r="E707" i="3"/>
  <c r="E709" i="3"/>
  <c r="E711" i="3"/>
  <c r="E713" i="3"/>
  <c r="E715" i="3"/>
  <c r="E717" i="3"/>
  <c r="E719" i="3"/>
  <c r="E721" i="3"/>
  <c r="E723" i="3"/>
  <c r="E725" i="3"/>
  <c r="E727" i="3"/>
  <c r="E729" i="3"/>
  <c r="E731" i="3"/>
  <c r="E733" i="3"/>
  <c r="E735" i="3"/>
  <c r="E737" i="3"/>
  <c r="E739" i="3"/>
  <c r="E741" i="3"/>
  <c r="E743" i="3"/>
  <c r="E745" i="3"/>
  <c r="E747" i="3"/>
  <c r="E749" i="3"/>
  <c r="E751" i="3"/>
  <c r="E753" i="3"/>
  <c r="E755" i="3"/>
  <c r="E757" i="3"/>
  <c r="E759" i="3"/>
  <c r="E761" i="3"/>
  <c r="E763" i="3"/>
  <c r="E765" i="3"/>
  <c r="E767" i="3"/>
  <c r="E769" i="3"/>
  <c r="E771" i="3"/>
  <c r="E773" i="3"/>
  <c r="E775" i="3"/>
  <c r="E777" i="3"/>
  <c r="E779" i="3"/>
  <c r="E781" i="3"/>
  <c r="E783" i="3"/>
  <c r="E785" i="3"/>
  <c r="E787" i="3"/>
  <c r="E789" i="3"/>
  <c r="E791" i="3"/>
  <c r="E793" i="3"/>
  <c r="E795" i="3"/>
  <c r="E797" i="3"/>
  <c r="E799" i="3"/>
  <c r="E801" i="3"/>
  <c r="E803" i="3"/>
  <c r="E805" i="3"/>
  <c r="E807" i="3"/>
  <c r="E809" i="3"/>
  <c r="E811" i="3"/>
  <c r="E813" i="3"/>
  <c r="E815" i="3"/>
  <c r="E817" i="3"/>
  <c r="E819" i="3"/>
  <c r="E821" i="3"/>
  <c r="E823" i="3"/>
  <c r="E825" i="3"/>
  <c r="E827" i="3"/>
  <c r="E829" i="3"/>
  <c r="E831" i="3"/>
  <c r="E833" i="3"/>
  <c r="E835" i="3"/>
  <c r="E837" i="3"/>
  <c r="E839" i="3"/>
  <c r="E841" i="3"/>
  <c r="E843" i="3"/>
  <c r="E845" i="3"/>
  <c r="E847" i="3"/>
  <c r="E849" i="3"/>
  <c r="E851" i="3"/>
  <c r="E853" i="3"/>
  <c r="E855" i="3"/>
  <c r="E857" i="3"/>
  <c r="E859" i="3"/>
  <c r="F860" i="3"/>
  <c r="C862" i="3"/>
  <c r="E863" i="3"/>
  <c r="F864" i="3"/>
  <c r="C866" i="3"/>
  <c r="E867" i="3"/>
  <c r="F868" i="3"/>
  <c r="C870" i="3"/>
  <c r="E871" i="3"/>
  <c r="F872" i="3"/>
  <c r="C874" i="3"/>
  <c r="E875" i="3"/>
  <c r="F876" i="3"/>
  <c r="C878" i="3"/>
  <c r="E879" i="3"/>
  <c r="F880" i="3"/>
  <c r="C882" i="3"/>
  <c r="E883" i="3"/>
  <c r="E884" i="3"/>
  <c r="E885" i="3"/>
  <c r="E886" i="3"/>
  <c r="E887" i="3"/>
  <c r="E888" i="3"/>
  <c r="E889" i="3"/>
  <c r="E890" i="3"/>
  <c r="E891" i="3"/>
  <c r="E892" i="3"/>
  <c r="E893" i="3"/>
  <c r="E894" i="3"/>
  <c r="E895" i="3"/>
  <c r="E896" i="3"/>
  <c r="E897" i="3"/>
  <c r="E898" i="3"/>
  <c r="E899" i="3"/>
  <c r="E900" i="3"/>
  <c r="E901" i="3"/>
  <c r="E902" i="3"/>
  <c r="E903" i="3"/>
  <c r="E904" i="3"/>
  <c r="E905" i="3"/>
  <c r="E906" i="3"/>
  <c r="E907" i="3"/>
  <c r="E908" i="3"/>
  <c r="E909" i="3"/>
  <c r="E910" i="3"/>
  <c r="E911" i="3"/>
  <c r="E912" i="3"/>
  <c r="E913" i="3"/>
  <c r="E914" i="3"/>
  <c r="E915" i="3"/>
  <c r="E916" i="3"/>
  <c r="E917" i="3"/>
  <c r="E918" i="3"/>
  <c r="E919" i="3"/>
  <c r="E920" i="3"/>
  <c r="E921" i="3"/>
  <c r="E922" i="3"/>
  <c r="E923" i="3"/>
  <c r="E924" i="3"/>
  <c r="E925" i="3"/>
  <c r="E926" i="3"/>
  <c r="E927" i="3"/>
  <c r="E928" i="3"/>
  <c r="E929" i="3"/>
  <c r="E930" i="3"/>
  <c r="E931" i="3"/>
  <c r="E932" i="3"/>
  <c r="E933" i="3"/>
  <c r="E934" i="3"/>
  <c r="E935" i="3"/>
  <c r="E936" i="3"/>
  <c r="E937" i="3"/>
  <c r="E938" i="3"/>
  <c r="E939" i="3"/>
  <c r="E940" i="3"/>
  <c r="E941" i="3"/>
  <c r="E942" i="3"/>
  <c r="E943" i="3"/>
  <c r="E944" i="3"/>
  <c r="E945" i="3"/>
  <c r="E946" i="3"/>
  <c r="E947" i="3"/>
  <c r="E948" i="3"/>
  <c r="E949" i="3"/>
  <c r="E950" i="3"/>
  <c r="E951" i="3"/>
  <c r="E952" i="3"/>
  <c r="E953" i="3"/>
  <c r="E954" i="3"/>
  <c r="E955" i="3"/>
  <c r="E956" i="3"/>
  <c r="E957" i="3"/>
  <c r="E958" i="3"/>
  <c r="E959" i="3"/>
  <c r="E960" i="3"/>
  <c r="E961" i="3"/>
  <c r="E962" i="3"/>
  <c r="E963" i="3"/>
  <c r="E964" i="3"/>
  <c r="E965" i="3"/>
  <c r="E966" i="3"/>
  <c r="E967" i="3"/>
  <c r="E968" i="3"/>
  <c r="E969" i="3"/>
  <c r="E970" i="3"/>
  <c r="E971" i="3"/>
  <c r="E972" i="3"/>
  <c r="E973" i="3"/>
  <c r="E974" i="3"/>
  <c r="E975" i="3"/>
  <c r="E976" i="3"/>
  <c r="E977" i="3"/>
  <c r="E978" i="3"/>
  <c r="E979" i="3"/>
  <c r="E980" i="3"/>
  <c r="E981" i="3"/>
  <c r="E982" i="3"/>
  <c r="E983" i="3"/>
  <c r="E984" i="3"/>
  <c r="E985" i="3"/>
  <c r="E986" i="3"/>
  <c r="E987" i="3"/>
  <c r="E988" i="3"/>
  <c r="E989" i="3"/>
  <c r="E990" i="3"/>
  <c r="E991" i="3"/>
  <c r="E992" i="3"/>
  <c r="E993" i="3"/>
  <c r="E994" i="3"/>
  <c r="E995" i="3"/>
  <c r="E996" i="3"/>
  <c r="E997" i="3"/>
  <c r="E998" i="3"/>
  <c r="E999" i="3"/>
  <c r="E1000" i="3"/>
  <c r="E1001" i="3"/>
  <c r="E1002" i="3"/>
  <c r="E1003" i="3"/>
  <c r="E1004" i="3"/>
  <c r="E1005" i="3"/>
  <c r="E1006" i="3"/>
  <c r="E1007" i="3"/>
  <c r="E1008" i="3"/>
  <c r="E1009" i="3"/>
  <c r="E1010" i="3"/>
  <c r="E1011" i="3"/>
  <c r="E1012" i="3"/>
  <c r="E1013" i="3"/>
  <c r="E1014" i="3"/>
  <c r="E1015" i="3"/>
  <c r="E1016" i="3"/>
  <c r="E1017" i="3"/>
  <c r="E1018" i="3"/>
  <c r="E1019" i="3"/>
  <c r="E1020" i="3"/>
  <c r="E1021" i="3"/>
  <c r="E1022" i="3"/>
  <c r="E1023" i="3"/>
  <c r="E1024" i="3"/>
  <c r="E1025" i="3"/>
  <c r="E1026" i="3"/>
  <c r="E1027" i="3"/>
  <c r="E1028" i="3"/>
  <c r="E1029" i="3"/>
  <c r="E1030" i="3"/>
  <c r="E1031" i="3"/>
  <c r="E1032" i="3"/>
  <c r="E1033" i="3"/>
  <c r="E1034" i="3"/>
  <c r="E1035" i="3"/>
  <c r="E1036" i="3"/>
  <c r="E1037" i="3"/>
  <c r="E1038" i="3"/>
  <c r="E1039" i="3"/>
  <c r="E1040" i="3"/>
  <c r="E1041" i="3"/>
  <c r="E1042" i="3"/>
  <c r="E1043" i="3"/>
  <c r="E1044" i="3"/>
  <c r="E1045" i="3"/>
  <c r="E1046" i="3"/>
  <c r="E1047" i="3"/>
  <c r="C362" i="3"/>
  <c r="C376" i="3"/>
  <c r="D390" i="3"/>
  <c r="D404" i="3"/>
  <c r="D418" i="3"/>
  <c r="D433" i="3"/>
  <c r="F442" i="3"/>
  <c r="F449" i="3"/>
  <c r="C457" i="3"/>
  <c r="C464" i="3"/>
  <c r="C471" i="3"/>
  <c r="D478" i="3"/>
  <c r="D484" i="3"/>
  <c r="E489" i="3"/>
  <c r="C495" i="3"/>
  <c r="D500" i="3"/>
  <c r="E505" i="3"/>
  <c r="C511" i="3"/>
  <c r="D516" i="3"/>
  <c r="E521" i="3"/>
  <c r="C527" i="3"/>
  <c r="D532" i="3"/>
  <c r="E537" i="3"/>
  <c r="C543" i="3"/>
  <c r="D548" i="3"/>
  <c r="E553" i="3"/>
  <c r="C559" i="3"/>
  <c r="D564" i="3"/>
  <c r="E569" i="3"/>
  <c r="C575" i="3"/>
  <c r="D580" i="3"/>
  <c r="E585" i="3"/>
  <c r="C590" i="3"/>
  <c r="C594" i="3"/>
  <c r="C598" i="3"/>
  <c r="C602" i="3"/>
  <c r="C606" i="3"/>
  <c r="C610" i="3"/>
  <c r="C614" i="3"/>
  <c r="C618" i="3"/>
  <c r="F621" i="3"/>
  <c r="D624" i="3"/>
  <c r="C627" i="3"/>
  <c r="F629" i="3"/>
  <c r="F631" i="3"/>
  <c r="F633" i="3"/>
  <c r="F635" i="3"/>
  <c r="F637" i="3"/>
  <c r="F639" i="3"/>
  <c r="F641" i="3"/>
  <c r="F643" i="3"/>
  <c r="F645" i="3"/>
  <c r="F647" i="3"/>
  <c r="F649" i="3"/>
  <c r="F651" i="3"/>
  <c r="F653" i="3"/>
  <c r="F655" i="3"/>
  <c r="F657" i="3"/>
  <c r="F659" i="3"/>
  <c r="F661" i="3"/>
  <c r="F663" i="3"/>
  <c r="F665" i="3"/>
  <c r="F667" i="3"/>
  <c r="F669" i="3"/>
  <c r="F671" i="3"/>
  <c r="F673" i="3"/>
  <c r="F675" i="3"/>
  <c r="F677" i="3"/>
  <c r="F679" i="3"/>
  <c r="F681" i="3"/>
  <c r="F683" i="3"/>
  <c r="F685" i="3"/>
  <c r="F687" i="3"/>
  <c r="F689" i="3"/>
  <c r="F691" i="3"/>
  <c r="F693" i="3"/>
  <c r="F695" i="3"/>
  <c r="F697" i="3"/>
  <c r="F699" i="3"/>
  <c r="F701" i="3"/>
  <c r="F703" i="3"/>
  <c r="F705" i="3"/>
  <c r="F707" i="3"/>
  <c r="F709" i="3"/>
  <c r="F711" i="3"/>
  <c r="F713" i="3"/>
  <c r="F715" i="3"/>
  <c r="F717" i="3"/>
  <c r="F719" i="3"/>
  <c r="F721" i="3"/>
  <c r="F723" i="3"/>
  <c r="F725" i="3"/>
  <c r="F727" i="3"/>
  <c r="F729" i="3"/>
  <c r="F731" i="3"/>
  <c r="F733" i="3"/>
  <c r="F735" i="3"/>
  <c r="F737" i="3"/>
  <c r="F739" i="3"/>
  <c r="F741" i="3"/>
  <c r="F743" i="3"/>
  <c r="F745" i="3"/>
  <c r="F747" i="3"/>
  <c r="F749" i="3"/>
  <c r="F751" i="3"/>
  <c r="F753" i="3"/>
  <c r="F755" i="3"/>
  <c r="F757" i="3"/>
  <c r="F759" i="3"/>
  <c r="F761" i="3"/>
  <c r="F763" i="3"/>
  <c r="F765" i="3"/>
  <c r="F767" i="3"/>
  <c r="F769" i="3"/>
  <c r="F771" i="3"/>
  <c r="F773" i="3"/>
  <c r="F775" i="3"/>
  <c r="F777" i="3"/>
  <c r="F779" i="3"/>
  <c r="F781" i="3"/>
  <c r="F783" i="3"/>
  <c r="F785" i="3"/>
  <c r="F787" i="3"/>
  <c r="F789" i="3"/>
  <c r="F791" i="3"/>
  <c r="F793" i="3"/>
  <c r="F795" i="3"/>
  <c r="F797" i="3"/>
  <c r="F799" i="3"/>
  <c r="F801" i="3"/>
  <c r="F803" i="3"/>
  <c r="F805" i="3"/>
  <c r="F807" i="3"/>
  <c r="F809" i="3"/>
  <c r="F811" i="3"/>
  <c r="F813" i="3"/>
  <c r="F815" i="3"/>
  <c r="F817" i="3"/>
  <c r="F819" i="3"/>
  <c r="F821" i="3"/>
  <c r="F823" i="3"/>
  <c r="F825" i="3"/>
  <c r="F827" i="3"/>
  <c r="F829" i="3"/>
  <c r="F831" i="3"/>
  <c r="F833" i="3"/>
  <c r="F835" i="3"/>
  <c r="F837" i="3"/>
  <c r="F839" i="3"/>
  <c r="F841" i="3"/>
  <c r="F843" i="3"/>
  <c r="F845" i="3"/>
  <c r="F847" i="3"/>
  <c r="F849" i="3"/>
  <c r="F851" i="3"/>
  <c r="F853" i="3"/>
  <c r="F855" i="3"/>
  <c r="F857" i="3"/>
  <c r="F859" i="3"/>
  <c r="C861" i="3"/>
  <c r="E862" i="3"/>
  <c r="F863" i="3"/>
  <c r="C865" i="3"/>
  <c r="E866" i="3"/>
  <c r="F867" i="3"/>
  <c r="C869" i="3"/>
  <c r="E870" i="3"/>
  <c r="F871" i="3"/>
  <c r="C873" i="3"/>
  <c r="E874" i="3"/>
  <c r="F875" i="3"/>
  <c r="C877" i="3"/>
  <c r="E878" i="3"/>
  <c r="F879" i="3"/>
  <c r="C881" i="3"/>
  <c r="E882" i="3"/>
  <c r="F883" i="3"/>
  <c r="F884" i="3"/>
  <c r="F885" i="3"/>
  <c r="F886" i="3"/>
  <c r="F887" i="3"/>
  <c r="F888" i="3"/>
  <c r="F889" i="3"/>
  <c r="F890" i="3"/>
  <c r="F891" i="3"/>
  <c r="F892" i="3"/>
  <c r="F893" i="3"/>
  <c r="F894" i="3"/>
  <c r="F895" i="3"/>
  <c r="F896" i="3"/>
  <c r="F897" i="3"/>
  <c r="F898" i="3"/>
  <c r="F899" i="3"/>
  <c r="F900" i="3"/>
  <c r="F901" i="3"/>
  <c r="F902" i="3"/>
  <c r="F903" i="3"/>
  <c r="F904" i="3"/>
  <c r="F905" i="3"/>
  <c r="F906" i="3"/>
  <c r="F907" i="3"/>
  <c r="F908" i="3"/>
  <c r="F909" i="3"/>
  <c r="F910" i="3"/>
  <c r="F911" i="3"/>
  <c r="F912" i="3"/>
  <c r="F913" i="3"/>
  <c r="F914" i="3"/>
  <c r="F915" i="3"/>
  <c r="F916" i="3"/>
  <c r="F917" i="3"/>
  <c r="F918" i="3"/>
  <c r="F919" i="3"/>
  <c r="F920" i="3"/>
  <c r="F921" i="3"/>
  <c r="F922" i="3"/>
  <c r="F923" i="3"/>
  <c r="F924" i="3"/>
  <c r="F925" i="3"/>
  <c r="F926" i="3"/>
  <c r="F927" i="3"/>
  <c r="F928" i="3"/>
  <c r="F929" i="3"/>
  <c r="F930" i="3"/>
  <c r="F931" i="3"/>
  <c r="F932" i="3"/>
  <c r="F933" i="3"/>
  <c r="F934" i="3"/>
  <c r="F935" i="3"/>
  <c r="F936" i="3"/>
  <c r="F937" i="3"/>
  <c r="F938" i="3"/>
  <c r="F939" i="3"/>
  <c r="F940" i="3"/>
  <c r="F941" i="3"/>
  <c r="F942" i="3"/>
  <c r="F943" i="3"/>
  <c r="F944" i="3"/>
  <c r="F945" i="3"/>
  <c r="F946" i="3"/>
  <c r="F947" i="3"/>
  <c r="F948" i="3"/>
  <c r="F949" i="3"/>
  <c r="F950" i="3"/>
  <c r="F951" i="3"/>
  <c r="F952" i="3"/>
  <c r="F953" i="3"/>
  <c r="F954" i="3"/>
  <c r="F955" i="3"/>
  <c r="F956" i="3"/>
  <c r="F957" i="3"/>
  <c r="F958" i="3"/>
  <c r="F959" i="3"/>
  <c r="F960" i="3"/>
  <c r="F961" i="3"/>
  <c r="F962" i="3"/>
  <c r="F963" i="3"/>
  <c r="F964" i="3"/>
  <c r="F965" i="3"/>
  <c r="F966" i="3"/>
  <c r="F967" i="3"/>
  <c r="F968" i="3"/>
  <c r="F969" i="3"/>
  <c r="F970" i="3"/>
  <c r="F971" i="3"/>
  <c r="F972" i="3"/>
  <c r="F973" i="3"/>
  <c r="F974" i="3"/>
  <c r="F975" i="3"/>
  <c r="F976" i="3"/>
  <c r="F977" i="3"/>
  <c r="F978" i="3"/>
  <c r="F979" i="3"/>
  <c r="F980" i="3"/>
  <c r="F981" i="3"/>
  <c r="F982" i="3"/>
  <c r="F983" i="3"/>
  <c r="F984" i="3"/>
  <c r="F985" i="3"/>
  <c r="F986" i="3"/>
  <c r="F987" i="3"/>
  <c r="F988" i="3"/>
  <c r="F989" i="3"/>
  <c r="F990" i="3"/>
  <c r="F991" i="3"/>
  <c r="F992" i="3"/>
  <c r="F993" i="3"/>
  <c r="F994" i="3"/>
  <c r="F995" i="3"/>
  <c r="F996" i="3"/>
  <c r="F997" i="3"/>
  <c r="F998" i="3"/>
  <c r="F999" i="3"/>
  <c r="F1000" i="3"/>
  <c r="F1001" i="3"/>
  <c r="F1002" i="3"/>
  <c r="F1003" i="3"/>
  <c r="F1004" i="3"/>
  <c r="F1005" i="3"/>
  <c r="F1006" i="3"/>
  <c r="F1007" i="3"/>
  <c r="F1008" i="3"/>
  <c r="F1009" i="3"/>
  <c r="F1010" i="3"/>
  <c r="F1011" i="3"/>
  <c r="F1012" i="3"/>
  <c r="F1013" i="3"/>
  <c r="F1014" i="3"/>
  <c r="F1015" i="3"/>
  <c r="F1016" i="3"/>
  <c r="F1017" i="3"/>
  <c r="F1018" i="3"/>
  <c r="F1019" i="3"/>
  <c r="F1020" i="3"/>
  <c r="F1021" i="3"/>
  <c r="F1022" i="3"/>
  <c r="F1023" i="3"/>
  <c r="F1024" i="3"/>
  <c r="F1025" i="3"/>
  <c r="F1026" i="3"/>
  <c r="F1027" i="3"/>
  <c r="F1028" i="3"/>
  <c r="F1029" i="3"/>
  <c r="F1030" i="3"/>
  <c r="F1031" i="3"/>
  <c r="F1032" i="3"/>
  <c r="F1033" i="3"/>
  <c r="F1034" i="3"/>
  <c r="F1035" i="3"/>
  <c r="F1036" i="3"/>
  <c r="F1037" i="3"/>
  <c r="F1038" i="3"/>
  <c r="F1039" i="3"/>
  <c r="F1040" i="3"/>
  <c r="F1041" i="3"/>
  <c r="F1042" i="3"/>
  <c r="F1043" i="3"/>
  <c r="F1044" i="3"/>
  <c r="F1045" i="3"/>
  <c r="F1046" i="3"/>
  <c r="F1047" i="3"/>
  <c r="F1048" i="3"/>
  <c r="F1049" i="3"/>
  <c r="F1050" i="3"/>
  <c r="F1051" i="3"/>
  <c r="F1052" i="3"/>
  <c r="F1053" i="3"/>
  <c r="F1054" i="3"/>
  <c r="F1055" i="3"/>
  <c r="F1056" i="3"/>
  <c r="F1057" i="3"/>
  <c r="F1058" i="3"/>
  <c r="F1059" i="3"/>
  <c r="F1060" i="3"/>
  <c r="F1061" i="3"/>
  <c r="F1062" i="3"/>
  <c r="F1063" i="3"/>
  <c r="F1064" i="3"/>
  <c r="F1065" i="3"/>
  <c r="F1066" i="3"/>
  <c r="F1067" i="3"/>
  <c r="F1068" i="3"/>
  <c r="F1069" i="3"/>
  <c r="F1070" i="3"/>
  <c r="F1071" i="3"/>
  <c r="F1072" i="3"/>
  <c r="F1073" i="3"/>
  <c r="F1074" i="3"/>
  <c r="F1075" i="3"/>
  <c r="F1076" i="3"/>
  <c r="F1077" i="3"/>
  <c r="F1078" i="3"/>
  <c r="F1079" i="3"/>
  <c r="F1080" i="3"/>
  <c r="F1081" i="3"/>
  <c r="F1082" i="3"/>
  <c r="F1083" i="3"/>
  <c r="F1084" i="3"/>
  <c r="F1085" i="3"/>
  <c r="F1086" i="3"/>
  <c r="F1087" i="3"/>
  <c r="F1088" i="3"/>
  <c r="F1089" i="3"/>
  <c r="F1090" i="3"/>
  <c r="F1091" i="3"/>
  <c r="F1092" i="3"/>
  <c r="F1093" i="3"/>
  <c r="F1094" i="3"/>
  <c r="F1095" i="3"/>
  <c r="F1096" i="3"/>
  <c r="F1097" i="3"/>
  <c r="F1098" i="3"/>
  <c r="F1099" i="3"/>
  <c r="F1100" i="3"/>
  <c r="F1101" i="3"/>
  <c r="F1102" i="3"/>
  <c r="F1103" i="3"/>
  <c r="F1104" i="3"/>
  <c r="F1105" i="3"/>
  <c r="F1106" i="3"/>
  <c r="F1107" i="3"/>
  <c r="F1108" i="3"/>
  <c r="F1109" i="3"/>
  <c r="F1110" i="3"/>
  <c r="F1111" i="3"/>
  <c r="F1112" i="3"/>
  <c r="F1113" i="3"/>
  <c r="F1114" i="3"/>
  <c r="F1115" i="3"/>
  <c r="F1116" i="3"/>
  <c r="F1117" i="3"/>
  <c r="F1118" i="3"/>
  <c r="F1119" i="3"/>
  <c r="F1120" i="3"/>
  <c r="F1121" i="3"/>
  <c r="F1122" i="3"/>
  <c r="F1123" i="3"/>
  <c r="F1124" i="3"/>
  <c r="F1125" i="3"/>
  <c r="F1126" i="3"/>
  <c r="F1127" i="3"/>
  <c r="F1128" i="3"/>
  <c r="F1129" i="3"/>
  <c r="F1130" i="3"/>
  <c r="F1131" i="3"/>
  <c r="F1132" i="3"/>
  <c r="F1133" i="3"/>
  <c r="F1134" i="3"/>
  <c r="F1135" i="3"/>
  <c r="F1136" i="3"/>
  <c r="F1137" i="3"/>
  <c r="F1138" i="3"/>
  <c r="F1139" i="3"/>
  <c r="F1140" i="3"/>
  <c r="F1141" i="3"/>
  <c r="F1142" i="3"/>
  <c r="F1143" i="3"/>
  <c r="F1144" i="3"/>
  <c r="F1145" i="3"/>
  <c r="F1146" i="3"/>
  <c r="C368" i="3"/>
  <c r="D396" i="3"/>
  <c r="D425" i="3"/>
  <c r="F445" i="3"/>
  <c r="C460" i="3"/>
  <c r="D474" i="3"/>
  <c r="E486" i="3"/>
  <c r="D497" i="3"/>
  <c r="C508" i="3"/>
  <c r="E518" i="3"/>
  <c r="D529" i="3"/>
  <c r="C540" i="3"/>
  <c r="E550" i="3"/>
  <c r="D561" i="3"/>
  <c r="C572" i="3"/>
  <c r="E582" i="3"/>
  <c r="F591" i="3"/>
  <c r="F599" i="3"/>
  <c r="F607" i="3"/>
  <c r="F615" i="3"/>
  <c r="F622" i="3"/>
  <c r="C628" i="3"/>
  <c r="E632" i="3"/>
  <c r="E636" i="3"/>
  <c r="E640" i="3"/>
  <c r="E644" i="3"/>
  <c r="E648" i="3"/>
  <c r="E652" i="3"/>
  <c r="E656" i="3"/>
  <c r="E660" i="3"/>
  <c r="E664" i="3"/>
  <c r="E668" i="3"/>
  <c r="E672" i="3"/>
  <c r="E676" i="3"/>
  <c r="E680" i="3"/>
  <c r="E684" i="3"/>
  <c r="E688" i="3"/>
  <c r="E692" i="3"/>
  <c r="E696" i="3"/>
  <c r="E700" i="3"/>
  <c r="E704" i="3"/>
  <c r="E708" i="3"/>
  <c r="E712" i="3"/>
  <c r="E716" i="3"/>
  <c r="E720" i="3"/>
  <c r="E724" i="3"/>
  <c r="E728" i="3"/>
  <c r="E732" i="3"/>
  <c r="E736" i="3"/>
  <c r="E740" i="3"/>
  <c r="E744" i="3"/>
  <c r="E748" i="3"/>
  <c r="E752" i="3"/>
  <c r="E756" i="3"/>
  <c r="E760" i="3"/>
  <c r="E764" i="3"/>
  <c r="E768" i="3"/>
  <c r="E772" i="3"/>
  <c r="E776" i="3"/>
  <c r="E780" i="3"/>
  <c r="E784" i="3"/>
  <c r="E788" i="3"/>
  <c r="E792" i="3"/>
  <c r="E796" i="3"/>
  <c r="E800" i="3"/>
  <c r="E804" i="3"/>
  <c r="E808" i="3"/>
  <c r="E812" i="3"/>
  <c r="E816" i="3"/>
  <c r="E820" i="3"/>
  <c r="E824" i="3"/>
  <c r="E828" i="3"/>
  <c r="E832" i="3"/>
  <c r="E836" i="3"/>
  <c r="E840" i="3"/>
  <c r="E844" i="3"/>
  <c r="E848" i="3"/>
  <c r="E852" i="3"/>
  <c r="E856" i="3"/>
  <c r="C860" i="3"/>
  <c r="F862" i="3"/>
  <c r="E865" i="3"/>
  <c r="C868" i="3"/>
  <c r="F870" i="3"/>
  <c r="E873" i="3"/>
  <c r="C876" i="3"/>
  <c r="F878" i="3"/>
  <c r="E881" i="3"/>
  <c r="C884" i="3"/>
  <c r="C886" i="3"/>
  <c r="C888" i="3"/>
  <c r="C890" i="3"/>
  <c r="C892" i="3"/>
  <c r="C894" i="3"/>
  <c r="C896" i="3"/>
  <c r="C898" i="3"/>
  <c r="C900" i="3"/>
  <c r="C902" i="3"/>
  <c r="C904" i="3"/>
  <c r="C906" i="3"/>
  <c r="C908" i="3"/>
  <c r="C910" i="3"/>
  <c r="C912" i="3"/>
  <c r="C914" i="3"/>
  <c r="C916" i="3"/>
  <c r="C918" i="3"/>
  <c r="C920" i="3"/>
  <c r="C922" i="3"/>
  <c r="C924" i="3"/>
  <c r="C926" i="3"/>
  <c r="C928" i="3"/>
  <c r="C930" i="3"/>
  <c r="C932" i="3"/>
  <c r="C934" i="3"/>
  <c r="C936" i="3"/>
  <c r="C938" i="3"/>
  <c r="C940" i="3"/>
  <c r="C942" i="3"/>
  <c r="C944" i="3"/>
  <c r="C946" i="3"/>
  <c r="C948" i="3"/>
  <c r="C950" i="3"/>
  <c r="C952" i="3"/>
  <c r="C954" i="3"/>
  <c r="C956" i="3"/>
  <c r="C958" i="3"/>
  <c r="C960" i="3"/>
  <c r="C962" i="3"/>
  <c r="C964" i="3"/>
  <c r="C966" i="3"/>
  <c r="C968" i="3"/>
  <c r="C970" i="3"/>
  <c r="C972" i="3"/>
  <c r="C974" i="3"/>
  <c r="C976" i="3"/>
  <c r="C978" i="3"/>
  <c r="C980" i="3"/>
  <c r="C982" i="3"/>
  <c r="C984" i="3"/>
  <c r="C986" i="3"/>
  <c r="C988" i="3"/>
  <c r="C990" i="3"/>
  <c r="C992" i="3"/>
  <c r="C994" i="3"/>
  <c r="C996" i="3"/>
  <c r="C998" i="3"/>
  <c r="C1000" i="3"/>
  <c r="C1002" i="3"/>
  <c r="C1004" i="3"/>
  <c r="C1006" i="3"/>
  <c r="C1008" i="3"/>
  <c r="C1010" i="3"/>
  <c r="C1012" i="3"/>
  <c r="C1014" i="3"/>
  <c r="C1016" i="3"/>
  <c r="C1018" i="3"/>
  <c r="C1020" i="3"/>
  <c r="C1022" i="3"/>
  <c r="C1024" i="3"/>
  <c r="C1026" i="3"/>
  <c r="C1028" i="3"/>
  <c r="C1030" i="3"/>
  <c r="C1032" i="3"/>
  <c r="C1034" i="3"/>
  <c r="C1036" i="3"/>
  <c r="C1038" i="3"/>
  <c r="C1040" i="3"/>
  <c r="C1042" i="3"/>
  <c r="C1044" i="3"/>
  <c r="C1046" i="3"/>
  <c r="C1048" i="3"/>
  <c r="D1049" i="3"/>
  <c r="E1050" i="3"/>
  <c r="C1052" i="3"/>
  <c r="D1053" i="3"/>
  <c r="E1054" i="3"/>
  <c r="C1056" i="3"/>
  <c r="D1057" i="3"/>
  <c r="E1058" i="3"/>
  <c r="C1060" i="3"/>
  <c r="D1061" i="3"/>
  <c r="E1062" i="3"/>
  <c r="C1064" i="3"/>
  <c r="D1065" i="3"/>
  <c r="E1066" i="3"/>
  <c r="C1068" i="3"/>
  <c r="D1069" i="3"/>
  <c r="E1070" i="3"/>
  <c r="C1072" i="3"/>
  <c r="D1073" i="3"/>
  <c r="E1074" i="3"/>
  <c r="C1076" i="3"/>
  <c r="D1077" i="3"/>
  <c r="E1078" i="3"/>
  <c r="C1080" i="3"/>
  <c r="D1081" i="3"/>
  <c r="E1082" i="3"/>
  <c r="C1084" i="3"/>
  <c r="D1085" i="3"/>
  <c r="E1086" i="3"/>
  <c r="C1088" i="3"/>
  <c r="D1089" i="3"/>
  <c r="E1090" i="3"/>
  <c r="C1092" i="3"/>
  <c r="D1093" i="3"/>
  <c r="E1094" i="3"/>
  <c r="C1096" i="3"/>
  <c r="D1097" i="3"/>
  <c r="E1098" i="3"/>
  <c r="C1100" i="3"/>
  <c r="D1101" i="3"/>
  <c r="E1102" i="3"/>
  <c r="C1104" i="3"/>
  <c r="D1105" i="3"/>
  <c r="E1106" i="3"/>
  <c r="C1108" i="3"/>
  <c r="D1109" i="3"/>
  <c r="E1110" i="3"/>
  <c r="C1112" i="3"/>
  <c r="D1113" i="3"/>
  <c r="E1114" i="3"/>
  <c r="C1116" i="3"/>
  <c r="D1117" i="3"/>
  <c r="E1118" i="3"/>
  <c r="C1120" i="3"/>
  <c r="D1121" i="3"/>
  <c r="E1122" i="3"/>
  <c r="C1124" i="3"/>
  <c r="D1125" i="3"/>
  <c r="E1126" i="3"/>
  <c r="C1128" i="3"/>
  <c r="D1129" i="3"/>
  <c r="E1130" i="3"/>
  <c r="C1132" i="3"/>
  <c r="D1133" i="3"/>
  <c r="E1134" i="3"/>
  <c r="C1136" i="3"/>
  <c r="D1137" i="3"/>
  <c r="E1138" i="3"/>
  <c r="C1140" i="3"/>
  <c r="D1141" i="3"/>
  <c r="E1142" i="3"/>
  <c r="C1144" i="3"/>
  <c r="D1145" i="3"/>
  <c r="E1146" i="3"/>
  <c r="F1147" i="3"/>
  <c r="F1148" i="3"/>
  <c r="F1149" i="3"/>
  <c r="F1150" i="3"/>
  <c r="F1151" i="3"/>
  <c r="F1152" i="3"/>
  <c r="F1153" i="3"/>
  <c r="F1154" i="3"/>
  <c r="F1155" i="3"/>
  <c r="F1156" i="3"/>
  <c r="F1157" i="3"/>
  <c r="F1158" i="3"/>
  <c r="F1159" i="3"/>
  <c r="F1160" i="3"/>
  <c r="F1161" i="3"/>
  <c r="F1162" i="3"/>
  <c r="F1163" i="3"/>
  <c r="F1164" i="3"/>
  <c r="F1165" i="3"/>
  <c r="F1166" i="3"/>
  <c r="F1167" i="3"/>
  <c r="F1168" i="3"/>
  <c r="F1169" i="3"/>
  <c r="F1170" i="3"/>
  <c r="F1171" i="3"/>
  <c r="F1172" i="3"/>
  <c r="F1173" i="3"/>
  <c r="F1174" i="3"/>
  <c r="F1175" i="3"/>
  <c r="F1176" i="3"/>
  <c r="F1177" i="3"/>
  <c r="F1178" i="3"/>
  <c r="F1179" i="3"/>
  <c r="F1180" i="3"/>
  <c r="F1181" i="3"/>
  <c r="F1182" i="3"/>
  <c r="F1183" i="3"/>
  <c r="F1184" i="3"/>
  <c r="F1185" i="3"/>
  <c r="F1186" i="3"/>
  <c r="F1187" i="3"/>
  <c r="F1188" i="3"/>
  <c r="F1189" i="3"/>
  <c r="F1190" i="3"/>
  <c r="F1191" i="3"/>
  <c r="F1192" i="3"/>
  <c r="F1193" i="3"/>
  <c r="F1194" i="3"/>
  <c r="F1195" i="3"/>
  <c r="F1196" i="3"/>
  <c r="F1197" i="3"/>
  <c r="F1198" i="3"/>
  <c r="F1199" i="3"/>
  <c r="F1200" i="3"/>
  <c r="F1201" i="3"/>
  <c r="F1202" i="3"/>
  <c r="F1203" i="3"/>
  <c r="F1204" i="3"/>
  <c r="F1205" i="3"/>
  <c r="F1206" i="3"/>
  <c r="F1207" i="3"/>
  <c r="F1208" i="3"/>
  <c r="F1209" i="3"/>
  <c r="F1210" i="3"/>
  <c r="F1211" i="3"/>
  <c r="F1212" i="3"/>
  <c r="F1213" i="3"/>
  <c r="F1214" i="3"/>
  <c r="F1215" i="3"/>
  <c r="F1216" i="3"/>
  <c r="F1217" i="3"/>
  <c r="F1218" i="3"/>
  <c r="F1219" i="3"/>
  <c r="F1220" i="3"/>
  <c r="F1221" i="3"/>
  <c r="F1222" i="3"/>
  <c r="F1223" i="3"/>
  <c r="F1224" i="3"/>
  <c r="F1225" i="3"/>
  <c r="F1226" i="3"/>
  <c r="F1227" i="3"/>
  <c r="F1228" i="3"/>
  <c r="F1229" i="3"/>
  <c r="F1230" i="3"/>
  <c r="F1231" i="3"/>
  <c r="F1232" i="3"/>
  <c r="F1233" i="3"/>
  <c r="F1234" i="3"/>
  <c r="F1235" i="3"/>
  <c r="F1236" i="3"/>
  <c r="F1237" i="3"/>
  <c r="F1238" i="3"/>
  <c r="F1239" i="3"/>
  <c r="F1240" i="3"/>
  <c r="F1241" i="3"/>
  <c r="F1242" i="3"/>
  <c r="F1243" i="3"/>
  <c r="F1244" i="3"/>
  <c r="F1245" i="3"/>
  <c r="F1246" i="3"/>
  <c r="F1247" i="3"/>
  <c r="F1248" i="3"/>
  <c r="F1249" i="3"/>
  <c r="F1250" i="3"/>
  <c r="F1251" i="3"/>
  <c r="F1252" i="3"/>
  <c r="F1253" i="3"/>
  <c r="F1254" i="3"/>
  <c r="F1255" i="3"/>
  <c r="F1256" i="3"/>
  <c r="F1257" i="3"/>
  <c r="F1258" i="3"/>
  <c r="F1259" i="3"/>
  <c r="F1260" i="3"/>
  <c r="F1261" i="3"/>
  <c r="F1262" i="3"/>
  <c r="F1263" i="3"/>
  <c r="F1264" i="3"/>
  <c r="F1265" i="3"/>
  <c r="F1266" i="3"/>
  <c r="F1267" i="3"/>
  <c r="F1268" i="3"/>
  <c r="F1269" i="3"/>
  <c r="F1270" i="3"/>
  <c r="F1271" i="3"/>
  <c r="F1272" i="3"/>
  <c r="F1273" i="3"/>
  <c r="F1274" i="3"/>
  <c r="F1275" i="3"/>
  <c r="F1276" i="3"/>
  <c r="F1277" i="3"/>
  <c r="F1278" i="3"/>
  <c r="F1279" i="3"/>
  <c r="F1280" i="3"/>
  <c r="F1281" i="3"/>
  <c r="F1282" i="3"/>
  <c r="F1283" i="3"/>
  <c r="F1284" i="3"/>
  <c r="F1285" i="3"/>
  <c r="F1286" i="3"/>
  <c r="F1287" i="3"/>
  <c r="F1288" i="3"/>
  <c r="F1289" i="3"/>
  <c r="F1290" i="3"/>
  <c r="F1291" i="3"/>
  <c r="F1292" i="3"/>
  <c r="F1293" i="3"/>
  <c r="F1294" i="3"/>
  <c r="F1295" i="3"/>
  <c r="F1296" i="3"/>
  <c r="F1297" i="3"/>
  <c r="F1298" i="3"/>
  <c r="F1299" i="3"/>
  <c r="F1300" i="3"/>
  <c r="F1301" i="3"/>
  <c r="F1302" i="3"/>
  <c r="F1303" i="3"/>
  <c r="F1304" i="3"/>
  <c r="F1305" i="3"/>
  <c r="F1306" i="3"/>
  <c r="F1307" i="3"/>
  <c r="F1308" i="3"/>
  <c r="F1309" i="3"/>
  <c r="F1310" i="3"/>
  <c r="F1311" i="3"/>
  <c r="F1312" i="3"/>
  <c r="F1313" i="3"/>
  <c r="F1314" i="3"/>
  <c r="F1315" i="3"/>
  <c r="F1316" i="3"/>
  <c r="F1317" i="3"/>
  <c r="F1318" i="3"/>
  <c r="F1319" i="3"/>
  <c r="F1320" i="3"/>
  <c r="F1321" i="3"/>
  <c r="F1322" i="3"/>
  <c r="F1323" i="3"/>
  <c r="F1324" i="3"/>
  <c r="F1325" i="3"/>
  <c r="F1326" i="3"/>
  <c r="F1327" i="3"/>
  <c r="F1328" i="3"/>
  <c r="F1329" i="3"/>
  <c r="F1330" i="3"/>
  <c r="F1331" i="3"/>
  <c r="F1332" i="3"/>
  <c r="F1333" i="3"/>
  <c r="F1334" i="3"/>
  <c r="F1335" i="3"/>
  <c r="F1336" i="3"/>
  <c r="F1337" i="3"/>
  <c r="F1338" i="3"/>
  <c r="F1339" i="3"/>
  <c r="F1340" i="3"/>
  <c r="F1341" i="3"/>
  <c r="F1342" i="3"/>
  <c r="F1343" i="3"/>
  <c r="F1344" i="3"/>
  <c r="F1345" i="3"/>
  <c r="F1346" i="3"/>
  <c r="F1347" i="3"/>
  <c r="F1348" i="3"/>
  <c r="F1349" i="3"/>
  <c r="F1350" i="3"/>
  <c r="F1351" i="3"/>
  <c r="F1352" i="3"/>
  <c r="F1353" i="3"/>
  <c r="F1354" i="3"/>
  <c r="F1355" i="3"/>
  <c r="F1356" i="3"/>
  <c r="F1357" i="3"/>
  <c r="F1358" i="3"/>
  <c r="F1359" i="3"/>
  <c r="F1360" i="3"/>
  <c r="F1361" i="3"/>
  <c r="F1362" i="3"/>
  <c r="F1363" i="3"/>
  <c r="F1364" i="3"/>
  <c r="F1365" i="3"/>
  <c r="F1366" i="3"/>
  <c r="F1367" i="3"/>
  <c r="F1368" i="3"/>
  <c r="F1369" i="3"/>
  <c r="F1370" i="3"/>
  <c r="F1371" i="3"/>
  <c r="F1372" i="3"/>
  <c r="F1373" i="3"/>
  <c r="F1374" i="3"/>
  <c r="F1375" i="3"/>
  <c r="F1376" i="3"/>
  <c r="F1377" i="3"/>
  <c r="F1378" i="3"/>
  <c r="F1379" i="3"/>
  <c r="F1380" i="3"/>
  <c r="F1381" i="3"/>
  <c r="F1382" i="3"/>
  <c r="F1383" i="3"/>
  <c r="F1384" i="3"/>
  <c r="F1385" i="3"/>
  <c r="F1386" i="3"/>
  <c r="F1387" i="3"/>
  <c r="F1388" i="3"/>
  <c r="F1389" i="3"/>
  <c r="F1390" i="3"/>
  <c r="F1391" i="3"/>
  <c r="F1392" i="3"/>
  <c r="F1393" i="3"/>
  <c r="F1394" i="3"/>
  <c r="F1395" i="3"/>
  <c r="F1396" i="3"/>
  <c r="F1397" i="3"/>
  <c r="F1398" i="3"/>
  <c r="F1399" i="3"/>
  <c r="F1400" i="3"/>
  <c r="F1401" i="3"/>
  <c r="F1402" i="3"/>
  <c r="F1403" i="3"/>
  <c r="F1404" i="3"/>
  <c r="F1405" i="3"/>
  <c r="F1406" i="3"/>
  <c r="F1407" i="3"/>
  <c r="F1408" i="3"/>
  <c r="F1409" i="3"/>
  <c r="F1410" i="3"/>
  <c r="F1411" i="3"/>
  <c r="F1412" i="3"/>
  <c r="F1413" i="3"/>
  <c r="F1414" i="3"/>
  <c r="F1415" i="3"/>
  <c r="F1416" i="3"/>
  <c r="F1417" i="3"/>
  <c r="F1418" i="3"/>
  <c r="F1419" i="3"/>
  <c r="F1420" i="3"/>
  <c r="F1421" i="3"/>
  <c r="F1422" i="3"/>
  <c r="F1423" i="3"/>
  <c r="F1424" i="3"/>
  <c r="F1425" i="3"/>
  <c r="F1426" i="3"/>
  <c r="F1427" i="3"/>
  <c r="F1428" i="3"/>
  <c r="F1429" i="3"/>
  <c r="F1430" i="3"/>
  <c r="F1431" i="3"/>
  <c r="F1432" i="3"/>
  <c r="F1433" i="3"/>
  <c r="F1434" i="3"/>
  <c r="F1435" i="3"/>
  <c r="F1436" i="3"/>
  <c r="F1437" i="3"/>
  <c r="F1438" i="3"/>
  <c r="F1439" i="3"/>
  <c r="F1440" i="3"/>
  <c r="F1441" i="3"/>
  <c r="F1442" i="3"/>
  <c r="F1443" i="3"/>
  <c r="F1444" i="3"/>
  <c r="F1445" i="3"/>
  <c r="F1446" i="3"/>
  <c r="F1447" i="3"/>
  <c r="F1448" i="3"/>
  <c r="F1449" i="3"/>
  <c r="F1450" i="3"/>
  <c r="F1451" i="3"/>
  <c r="F1452" i="3"/>
  <c r="F1453" i="3"/>
  <c r="F1454" i="3"/>
  <c r="F1455" i="3"/>
  <c r="F1456" i="3"/>
  <c r="F1457" i="3"/>
  <c r="F1458" i="3"/>
  <c r="F1459" i="3"/>
  <c r="F1460" i="3"/>
  <c r="F1461" i="3"/>
  <c r="F1462" i="3"/>
  <c r="F1463" i="3"/>
  <c r="F1464" i="3"/>
  <c r="F1465" i="3"/>
  <c r="F1466" i="3"/>
  <c r="F1467" i="3"/>
  <c r="F1468" i="3"/>
  <c r="F1469" i="3"/>
  <c r="F1470" i="3"/>
  <c r="F1471" i="3"/>
  <c r="F1472" i="3"/>
  <c r="F1473" i="3"/>
  <c r="F1474" i="3"/>
  <c r="F1475" i="3"/>
  <c r="F1476" i="3"/>
  <c r="F1477" i="3"/>
  <c r="F1478" i="3"/>
  <c r="F1479" i="3"/>
  <c r="F1480" i="3"/>
  <c r="F1481" i="3"/>
  <c r="F1482" i="3"/>
  <c r="F1483" i="3"/>
  <c r="F1484" i="3"/>
  <c r="F1485" i="3"/>
  <c r="F1486" i="3"/>
  <c r="F1487" i="3"/>
  <c r="F1488" i="3"/>
  <c r="F1489" i="3"/>
  <c r="F1490" i="3"/>
  <c r="F1491" i="3"/>
  <c r="F1492" i="3"/>
  <c r="F1493" i="3"/>
  <c r="F1494" i="3"/>
  <c r="F1495" i="3"/>
  <c r="F1496" i="3"/>
  <c r="F1497" i="3"/>
  <c r="F1498" i="3"/>
  <c r="F1499" i="3"/>
  <c r="F1500" i="3"/>
  <c r="F1501" i="3"/>
  <c r="F1502" i="3"/>
  <c r="F1503" i="3"/>
  <c r="F1504" i="3"/>
  <c r="F1505" i="3"/>
  <c r="F1506" i="3"/>
  <c r="F1507" i="3"/>
  <c r="F1508" i="3"/>
  <c r="F1509" i="3"/>
  <c r="F1510" i="3"/>
  <c r="F1511" i="3"/>
  <c r="F1512" i="3"/>
  <c r="F1513" i="3"/>
  <c r="F1514" i="3"/>
  <c r="F1515" i="3"/>
  <c r="F1516" i="3"/>
  <c r="F1517" i="3"/>
  <c r="F1518" i="3"/>
  <c r="F1519" i="3"/>
  <c r="F1520" i="3"/>
  <c r="F1521" i="3"/>
  <c r="F1522" i="3"/>
  <c r="F1523" i="3"/>
  <c r="F1524" i="3"/>
  <c r="F1525" i="3"/>
  <c r="F1526" i="3"/>
  <c r="F1527" i="3"/>
  <c r="F1528" i="3"/>
  <c r="F1529" i="3"/>
  <c r="F1530" i="3"/>
  <c r="F1531" i="3"/>
  <c r="F1532" i="3"/>
  <c r="F1533" i="3"/>
  <c r="F1534" i="3"/>
  <c r="F1535" i="3"/>
  <c r="F1536" i="3"/>
  <c r="F1537" i="3"/>
  <c r="F1538" i="3"/>
  <c r="F1539" i="3"/>
  <c r="F1540" i="3"/>
  <c r="F1541" i="3"/>
  <c r="F1542" i="3"/>
  <c r="F1543" i="3"/>
  <c r="F1544" i="3"/>
  <c r="F1545" i="3"/>
  <c r="F1546" i="3"/>
  <c r="F1547" i="3"/>
  <c r="F1548" i="3"/>
  <c r="F1549" i="3"/>
  <c r="F1550" i="3"/>
  <c r="F1551" i="3"/>
  <c r="F1552" i="3"/>
  <c r="F1553" i="3"/>
  <c r="F1554" i="3"/>
  <c r="F1555" i="3"/>
  <c r="F1556" i="3"/>
  <c r="F1557" i="3"/>
  <c r="F1558" i="3"/>
  <c r="F1559" i="3"/>
  <c r="F1560" i="3"/>
  <c r="F1561" i="3"/>
  <c r="F1562" i="3"/>
  <c r="F1563" i="3"/>
  <c r="F1564" i="3"/>
  <c r="F1565" i="3"/>
  <c r="F1566" i="3"/>
  <c r="F1567" i="3"/>
  <c r="F1568" i="3"/>
  <c r="F1569" i="3"/>
  <c r="F1570" i="3"/>
  <c r="F1571" i="3"/>
  <c r="F1572" i="3"/>
  <c r="F1573" i="3"/>
  <c r="F1574" i="3"/>
  <c r="F1575" i="3"/>
  <c r="F1576" i="3"/>
  <c r="F1577" i="3"/>
  <c r="F1578" i="3"/>
  <c r="F1579" i="3"/>
  <c r="F1580" i="3"/>
  <c r="F1581" i="3"/>
  <c r="F1582" i="3"/>
  <c r="F1583" i="3"/>
  <c r="D369" i="3"/>
  <c r="D397" i="3"/>
  <c r="C426" i="3"/>
  <c r="D446" i="3"/>
  <c r="D460" i="3"/>
  <c r="F474" i="3"/>
  <c r="C487" i="3"/>
  <c r="E497" i="3"/>
  <c r="D508" i="3"/>
  <c r="C519" i="3"/>
  <c r="E529" i="3"/>
  <c r="D540" i="3"/>
  <c r="C551" i="3"/>
  <c r="E561" i="3"/>
  <c r="D572" i="3"/>
  <c r="C583" i="3"/>
  <c r="C592" i="3"/>
  <c r="C600" i="3"/>
  <c r="C608" i="3"/>
  <c r="C616" i="3"/>
  <c r="C623" i="3"/>
  <c r="D628" i="3"/>
  <c r="F632" i="3"/>
  <c r="F636" i="3"/>
  <c r="F640" i="3"/>
  <c r="F644" i="3"/>
  <c r="F648" i="3"/>
  <c r="F652" i="3"/>
  <c r="F656" i="3"/>
  <c r="F660" i="3"/>
  <c r="F664" i="3"/>
  <c r="F668" i="3"/>
  <c r="F672" i="3"/>
  <c r="F676" i="3"/>
  <c r="F680" i="3"/>
  <c r="F684" i="3"/>
  <c r="F688" i="3"/>
  <c r="F692" i="3"/>
  <c r="F696" i="3"/>
  <c r="F700" i="3"/>
  <c r="F704" i="3"/>
  <c r="F708" i="3"/>
  <c r="F712" i="3"/>
  <c r="F716" i="3"/>
  <c r="F720" i="3"/>
  <c r="F724" i="3"/>
  <c r="F728" i="3"/>
  <c r="F732" i="3"/>
  <c r="F736" i="3"/>
  <c r="F740" i="3"/>
  <c r="F744" i="3"/>
  <c r="F748" i="3"/>
  <c r="F752" i="3"/>
  <c r="F756" i="3"/>
  <c r="F760" i="3"/>
  <c r="F764" i="3"/>
  <c r="F768" i="3"/>
  <c r="F772" i="3"/>
  <c r="F776" i="3"/>
  <c r="F780" i="3"/>
  <c r="F784" i="3"/>
  <c r="F788" i="3"/>
  <c r="F792" i="3"/>
  <c r="F796" i="3"/>
  <c r="F800" i="3"/>
  <c r="F804" i="3"/>
  <c r="F808" i="3"/>
  <c r="F812" i="3"/>
  <c r="F816" i="3"/>
  <c r="F820" i="3"/>
  <c r="F824" i="3"/>
  <c r="F828" i="3"/>
  <c r="F832" i="3"/>
  <c r="F836" i="3"/>
  <c r="F840" i="3"/>
  <c r="F844" i="3"/>
  <c r="F848" i="3"/>
  <c r="F852" i="3"/>
  <c r="F856" i="3"/>
  <c r="E860" i="3"/>
  <c r="C863" i="3"/>
  <c r="F865" i="3"/>
  <c r="E868" i="3"/>
  <c r="C871" i="3"/>
  <c r="F873" i="3"/>
  <c r="E876" i="3"/>
  <c r="C879" i="3"/>
  <c r="F881" i="3"/>
  <c r="D884" i="3"/>
  <c r="D886" i="3"/>
  <c r="D888" i="3"/>
  <c r="D890" i="3"/>
  <c r="D892" i="3"/>
  <c r="D894" i="3"/>
  <c r="D896" i="3"/>
  <c r="D898" i="3"/>
  <c r="D900" i="3"/>
  <c r="D902" i="3"/>
  <c r="D904" i="3"/>
  <c r="D906" i="3"/>
  <c r="D908" i="3"/>
  <c r="D910" i="3"/>
  <c r="D912" i="3"/>
  <c r="D914" i="3"/>
  <c r="D916" i="3"/>
  <c r="D918" i="3"/>
  <c r="D920" i="3"/>
  <c r="D922" i="3"/>
  <c r="D924" i="3"/>
  <c r="D926" i="3"/>
  <c r="D928" i="3"/>
  <c r="D930" i="3"/>
  <c r="D932" i="3"/>
  <c r="D934" i="3"/>
  <c r="D936" i="3"/>
  <c r="D938" i="3"/>
  <c r="D940" i="3"/>
  <c r="D942" i="3"/>
  <c r="D944" i="3"/>
  <c r="D946" i="3"/>
  <c r="D948" i="3"/>
  <c r="D950" i="3"/>
  <c r="D952" i="3"/>
  <c r="D954" i="3"/>
  <c r="D956" i="3"/>
  <c r="D958" i="3"/>
  <c r="D960" i="3"/>
  <c r="D962" i="3"/>
  <c r="D964" i="3"/>
  <c r="D966" i="3"/>
  <c r="D968" i="3"/>
  <c r="D970" i="3"/>
  <c r="D972" i="3"/>
  <c r="D974" i="3"/>
  <c r="D976" i="3"/>
  <c r="D978" i="3"/>
  <c r="D980" i="3"/>
  <c r="D982" i="3"/>
  <c r="D984" i="3"/>
  <c r="D986" i="3"/>
  <c r="D988" i="3"/>
  <c r="D990" i="3"/>
  <c r="D992" i="3"/>
  <c r="D994" i="3"/>
  <c r="D996" i="3"/>
  <c r="D998" i="3"/>
  <c r="D1000" i="3"/>
  <c r="D1002" i="3"/>
  <c r="D1004" i="3"/>
  <c r="D1006" i="3"/>
  <c r="D1008" i="3"/>
  <c r="D1010" i="3"/>
  <c r="D1012" i="3"/>
  <c r="D1014" i="3"/>
  <c r="D1016" i="3"/>
  <c r="D1018" i="3"/>
  <c r="D1020" i="3"/>
  <c r="D1022" i="3"/>
  <c r="D1024" i="3"/>
  <c r="D1026" i="3"/>
  <c r="D1028" i="3"/>
  <c r="D1030" i="3"/>
  <c r="D1032" i="3"/>
  <c r="D1034" i="3"/>
  <c r="D1036" i="3"/>
  <c r="D1038" i="3"/>
  <c r="D1040" i="3"/>
  <c r="D1042" i="3"/>
  <c r="D1044" i="3"/>
  <c r="D1046" i="3"/>
  <c r="D1048" i="3"/>
  <c r="E1049" i="3"/>
  <c r="C1051" i="3"/>
  <c r="D1052" i="3"/>
  <c r="E1053" i="3"/>
  <c r="C1055" i="3"/>
  <c r="D1056" i="3"/>
  <c r="E1057" i="3"/>
  <c r="C1059" i="3"/>
  <c r="D1060" i="3"/>
  <c r="E1061" i="3"/>
  <c r="C1063" i="3"/>
  <c r="D1064" i="3"/>
  <c r="E1065" i="3"/>
  <c r="C1067" i="3"/>
  <c r="D1068" i="3"/>
  <c r="E1069" i="3"/>
  <c r="C1071" i="3"/>
  <c r="D1072" i="3"/>
  <c r="E1073" i="3"/>
  <c r="C1075" i="3"/>
  <c r="D1076" i="3"/>
  <c r="E1077" i="3"/>
  <c r="C1079" i="3"/>
  <c r="D1080" i="3"/>
  <c r="E1081" i="3"/>
  <c r="C1083" i="3"/>
  <c r="D1084" i="3"/>
  <c r="E1085" i="3"/>
  <c r="C1087" i="3"/>
  <c r="D1088" i="3"/>
  <c r="E1089" i="3"/>
  <c r="C1091" i="3"/>
  <c r="D1092" i="3"/>
  <c r="E1093" i="3"/>
  <c r="C1095" i="3"/>
  <c r="D1096" i="3"/>
  <c r="E1097" i="3"/>
  <c r="C1099" i="3"/>
  <c r="D1100" i="3"/>
  <c r="E1101" i="3"/>
  <c r="C1103" i="3"/>
  <c r="D1104" i="3"/>
  <c r="E1105" i="3"/>
  <c r="C1107" i="3"/>
  <c r="D1108" i="3"/>
  <c r="E1109" i="3"/>
  <c r="C1111" i="3"/>
  <c r="D1112" i="3"/>
  <c r="E1113" i="3"/>
  <c r="C1115" i="3"/>
  <c r="D1116" i="3"/>
  <c r="E1117" i="3"/>
  <c r="C1119" i="3"/>
  <c r="D1120" i="3"/>
  <c r="E1121" i="3"/>
  <c r="C1123" i="3"/>
  <c r="D1124" i="3"/>
  <c r="E1125" i="3"/>
  <c r="C1127" i="3"/>
  <c r="D1128" i="3"/>
  <c r="E1129" i="3"/>
  <c r="C1131" i="3"/>
  <c r="D1132" i="3"/>
  <c r="E1133" i="3"/>
  <c r="C1135" i="3"/>
  <c r="D1136" i="3"/>
  <c r="E1137" i="3"/>
  <c r="C1139" i="3"/>
  <c r="D1140" i="3"/>
  <c r="E1141" i="3"/>
  <c r="C1143" i="3"/>
  <c r="D1144" i="3"/>
  <c r="E1145" i="3"/>
  <c r="C1147" i="3"/>
  <c r="C1148" i="3"/>
  <c r="C1149" i="3"/>
  <c r="C1150" i="3"/>
  <c r="C1151" i="3"/>
  <c r="C1152" i="3"/>
  <c r="C1153" i="3"/>
  <c r="C1154" i="3"/>
  <c r="C1155" i="3"/>
  <c r="C1156" i="3"/>
  <c r="C1157" i="3"/>
  <c r="C1158" i="3"/>
  <c r="C1159" i="3"/>
  <c r="C1160" i="3"/>
  <c r="C1161" i="3"/>
  <c r="C1162" i="3"/>
  <c r="C1163" i="3"/>
  <c r="C1164" i="3"/>
  <c r="C1165" i="3"/>
  <c r="C1166" i="3"/>
  <c r="C1167" i="3"/>
  <c r="C1168" i="3"/>
  <c r="C1169" i="3"/>
  <c r="C1170" i="3"/>
  <c r="C1171" i="3"/>
  <c r="C1172" i="3"/>
  <c r="C1173" i="3"/>
  <c r="C1174" i="3"/>
  <c r="C1175" i="3"/>
  <c r="C1176" i="3"/>
  <c r="C1177" i="3"/>
  <c r="C1178" i="3"/>
  <c r="C1179" i="3"/>
  <c r="C1180" i="3"/>
  <c r="C1181" i="3"/>
  <c r="C1182" i="3"/>
  <c r="C1183" i="3"/>
  <c r="C1184" i="3"/>
  <c r="C1185" i="3"/>
  <c r="C1186" i="3"/>
  <c r="C1187" i="3"/>
  <c r="C1188" i="3"/>
  <c r="C1189" i="3"/>
  <c r="C1190" i="3"/>
  <c r="C1191" i="3"/>
  <c r="C1192" i="3"/>
  <c r="C1193" i="3"/>
  <c r="C1194" i="3"/>
  <c r="C1195" i="3"/>
  <c r="C1196" i="3"/>
  <c r="C1197" i="3"/>
  <c r="C1198" i="3"/>
  <c r="C1199" i="3"/>
  <c r="C1200" i="3"/>
  <c r="C1201" i="3"/>
  <c r="C1202" i="3"/>
  <c r="C1203" i="3"/>
  <c r="C1204" i="3"/>
  <c r="C1205" i="3"/>
  <c r="C1206" i="3"/>
  <c r="C1207" i="3"/>
  <c r="C1208" i="3"/>
  <c r="C1209" i="3"/>
  <c r="C1210" i="3"/>
  <c r="C1211" i="3"/>
  <c r="C1212" i="3"/>
  <c r="C1213" i="3"/>
  <c r="C1214" i="3"/>
  <c r="C1215" i="3"/>
  <c r="C1216" i="3"/>
  <c r="C1217" i="3"/>
  <c r="C1218" i="3"/>
  <c r="C1219" i="3"/>
  <c r="C1220" i="3"/>
  <c r="C1221" i="3"/>
  <c r="C1222" i="3"/>
  <c r="C1223" i="3"/>
  <c r="C1224" i="3"/>
  <c r="C1225" i="3"/>
  <c r="C1226" i="3"/>
  <c r="C1227" i="3"/>
  <c r="C1228" i="3"/>
  <c r="C1229" i="3"/>
  <c r="C1230" i="3"/>
  <c r="C1231" i="3"/>
  <c r="C1232" i="3"/>
  <c r="C1233" i="3"/>
  <c r="C1234" i="3"/>
  <c r="C1235" i="3"/>
  <c r="C1236" i="3"/>
  <c r="C1237" i="3"/>
  <c r="C1238" i="3"/>
  <c r="C1239" i="3"/>
  <c r="C1240" i="3"/>
  <c r="C1241" i="3"/>
  <c r="C1242" i="3"/>
  <c r="C1243" i="3"/>
  <c r="C1244" i="3"/>
  <c r="C1245" i="3"/>
  <c r="C1246" i="3"/>
  <c r="C1247" i="3"/>
  <c r="C1248" i="3"/>
  <c r="C1249" i="3"/>
  <c r="C1250" i="3"/>
  <c r="C1251" i="3"/>
  <c r="C1252" i="3"/>
  <c r="C1253" i="3"/>
  <c r="C1254" i="3"/>
  <c r="C1255" i="3"/>
  <c r="C1256" i="3"/>
  <c r="C1257" i="3"/>
  <c r="C1258" i="3"/>
  <c r="C1259" i="3"/>
  <c r="C1260" i="3"/>
  <c r="C1261" i="3"/>
  <c r="C1262" i="3"/>
  <c r="C1263" i="3"/>
  <c r="C1264" i="3"/>
  <c r="C1265" i="3"/>
  <c r="C1266" i="3"/>
  <c r="C1267" i="3"/>
  <c r="C1268" i="3"/>
  <c r="C1269" i="3"/>
  <c r="C1270" i="3"/>
  <c r="C1271" i="3"/>
  <c r="C1272" i="3"/>
  <c r="C1273" i="3"/>
  <c r="C1274" i="3"/>
  <c r="C1275" i="3"/>
  <c r="C1276" i="3"/>
  <c r="C1277" i="3"/>
  <c r="C1278" i="3"/>
  <c r="C1279" i="3"/>
  <c r="C1280" i="3"/>
  <c r="C1281" i="3"/>
  <c r="C1282" i="3"/>
  <c r="C1283" i="3"/>
  <c r="C1284" i="3"/>
  <c r="C1285" i="3"/>
  <c r="C1286" i="3"/>
  <c r="C1287" i="3"/>
  <c r="C1288" i="3"/>
  <c r="C1289" i="3"/>
  <c r="C1290" i="3"/>
  <c r="C1291" i="3"/>
  <c r="C1292" i="3"/>
  <c r="C1293" i="3"/>
  <c r="C1294" i="3"/>
  <c r="C1295" i="3"/>
  <c r="C1296" i="3"/>
  <c r="C1297" i="3"/>
  <c r="C1298" i="3"/>
  <c r="C1299" i="3"/>
  <c r="C1300" i="3"/>
  <c r="C1301" i="3"/>
  <c r="C1302" i="3"/>
  <c r="C1303" i="3"/>
  <c r="C1304" i="3"/>
  <c r="C1305" i="3"/>
  <c r="C1306" i="3"/>
  <c r="C1307" i="3"/>
  <c r="C1308" i="3"/>
  <c r="C1309" i="3"/>
  <c r="C1310" i="3"/>
  <c r="C1311" i="3"/>
  <c r="C1312" i="3"/>
  <c r="C1313" i="3"/>
  <c r="C1314" i="3"/>
  <c r="C1315" i="3"/>
  <c r="C1316" i="3"/>
  <c r="C1317" i="3"/>
  <c r="C1318" i="3"/>
  <c r="C1319" i="3"/>
  <c r="C1320" i="3"/>
  <c r="C1321" i="3"/>
  <c r="C1322" i="3"/>
  <c r="C1323" i="3"/>
  <c r="C1324" i="3"/>
  <c r="C1325" i="3"/>
  <c r="C1326" i="3"/>
  <c r="C1327" i="3"/>
  <c r="C1328" i="3"/>
  <c r="C1329" i="3"/>
  <c r="C1330" i="3"/>
  <c r="C1331" i="3"/>
  <c r="C1332" i="3"/>
  <c r="C1333" i="3"/>
  <c r="C1334" i="3"/>
  <c r="C1335" i="3"/>
  <c r="C1336" i="3"/>
  <c r="C1337" i="3"/>
  <c r="C1338" i="3"/>
  <c r="C1339" i="3"/>
  <c r="C1340" i="3"/>
  <c r="C1341" i="3"/>
  <c r="C1342" i="3"/>
  <c r="C1343" i="3"/>
  <c r="C1344" i="3"/>
  <c r="C1345" i="3"/>
  <c r="C1346" i="3"/>
  <c r="C1347" i="3"/>
  <c r="C1348" i="3"/>
  <c r="C1349" i="3"/>
  <c r="C1350" i="3"/>
  <c r="C1351" i="3"/>
  <c r="C1352" i="3"/>
  <c r="C1353" i="3"/>
  <c r="C1354" i="3"/>
  <c r="C1355" i="3"/>
  <c r="C1356" i="3"/>
  <c r="C1357" i="3"/>
  <c r="C1358" i="3"/>
  <c r="C1359" i="3"/>
  <c r="C1360" i="3"/>
  <c r="C1361" i="3"/>
  <c r="C1362" i="3"/>
  <c r="C1363" i="3"/>
  <c r="C1364" i="3"/>
  <c r="C1365" i="3"/>
  <c r="C1366" i="3"/>
  <c r="C1367" i="3"/>
  <c r="C1368" i="3"/>
  <c r="C1369" i="3"/>
  <c r="C1370" i="3"/>
  <c r="C1371" i="3"/>
  <c r="C1372" i="3"/>
  <c r="C1373" i="3"/>
  <c r="C1374" i="3"/>
  <c r="C1375" i="3"/>
  <c r="C1376" i="3"/>
  <c r="C1377" i="3"/>
  <c r="C1378" i="3"/>
  <c r="C1379" i="3"/>
  <c r="C1380" i="3"/>
  <c r="C1381" i="3"/>
  <c r="C1382" i="3"/>
  <c r="C1383" i="3"/>
  <c r="C1384" i="3"/>
  <c r="C1385" i="3"/>
  <c r="C1386" i="3"/>
  <c r="C1387" i="3"/>
  <c r="C1388" i="3"/>
  <c r="C1389" i="3"/>
  <c r="C1390" i="3"/>
  <c r="C1391" i="3"/>
  <c r="C1392" i="3"/>
  <c r="C1393" i="3"/>
  <c r="C1394" i="3"/>
  <c r="C1395" i="3"/>
  <c r="D382" i="3"/>
  <c r="E438" i="3"/>
  <c r="C467" i="3"/>
  <c r="C492" i="3"/>
  <c r="D513" i="3"/>
  <c r="E534" i="3"/>
  <c r="C556" i="3"/>
  <c r="D577" i="3"/>
  <c r="F595" i="3"/>
  <c r="F611" i="3"/>
  <c r="D625" i="3"/>
  <c r="E634" i="3"/>
  <c r="E642" i="3"/>
  <c r="E650" i="3"/>
  <c r="E658" i="3"/>
  <c r="E666" i="3"/>
  <c r="E674" i="3"/>
  <c r="E682" i="3"/>
  <c r="E690" i="3"/>
  <c r="E698" i="3"/>
  <c r="E706" i="3"/>
  <c r="E714" i="3"/>
  <c r="E722" i="3"/>
  <c r="E730" i="3"/>
  <c r="E738" i="3"/>
  <c r="E746" i="3"/>
  <c r="E754" i="3"/>
  <c r="E762" i="3"/>
  <c r="E770" i="3"/>
  <c r="E778" i="3"/>
  <c r="E786" i="3"/>
  <c r="E794" i="3"/>
  <c r="E802" i="3"/>
  <c r="E810" i="3"/>
  <c r="E818" i="3"/>
  <c r="E826" i="3"/>
  <c r="E834" i="3"/>
  <c r="E842" i="3"/>
  <c r="E850" i="3"/>
  <c r="E858" i="3"/>
  <c r="C864" i="3"/>
  <c r="E869" i="3"/>
  <c r="F874" i="3"/>
  <c r="C880" i="3"/>
  <c r="C885" i="3"/>
  <c r="C889" i="3"/>
  <c r="C893" i="3"/>
  <c r="C897" i="3"/>
  <c r="C901" i="3"/>
  <c r="C905" i="3"/>
  <c r="C909" i="3"/>
  <c r="C913" i="3"/>
  <c r="C917" i="3"/>
  <c r="C921" i="3"/>
  <c r="C925" i="3"/>
  <c r="C929" i="3"/>
  <c r="C933" i="3"/>
  <c r="C937" i="3"/>
  <c r="C941" i="3"/>
  <c r="C945" i="3"/>
  <c r="C949" i="3"/>
  <c r="C953" i="3"/>
  <c r="C957" i="3"/>
  <c r="C961" i="3"/>
  <c r="C965" i="3"/>
  <c r="C969" i="3"/>
  <c r="C973" i="3"/>
  <c r="C977" i="3"/>
  <c r="C981" i="3"/>
  <c r="C985" i="3"/>
  <c r="C989" i="3"/>
  <c r="C993" i="3"/>
  <c r="C997" i="3"/>
  <c r="C1001" i="3"/>
  <c r="C1005" i="3"/>
  <c r="C1009" i="3"/>
  <c r="C1013" i="3"/>
  <c r="C1017" i="3"/>
  <c r="C1021" i="3"/>
  <c r="C1025" i="3"/>
  <c r="C1029" i="3"/>
  <c r="C1033" i="3"/>
  <c r="C1037" i="3"/>
  <c r="C1041" i="3"/>
  <c r="C1045" i="3"/>
  <c r="E1048" i="3"/>
  <c r="D1051" i="3"/>
  <c r="C1054" i="3"/>
  <c r="E1056" i="3"/>
  <c r="D1059" i="3"/>
  <c r="C1062" i="3"/>
  <c r="E1064" i="3"/>
  <c r="D1067" i="3"/>
  <c r="C1070" i="3"/>
  <c r="E1072" i="3"/>
  <c r="D1075" i="3"/>
  <c r="C1078" i="3"/>
  <c r="E1080" i="3"/>
  <c r="D1083" i="3"/>
  <c r="C1086" i="3"/>
  <c r="E1088" i="3"/>
  <c r="D1091" i="3"/>
  <c r="C1094" i="3"/>
  <c r="E1096" i="3"/>
  <c r="D1099" i="3"/>
  <c r="C1102" i="3"/>
  <c r="E1104" i="3"/>
  <c r="D1107" i="3"/>
  <c r="C1110" i="3"/>
  <c r="E1112" i="3"/>
  <c r="D1115" i="3"/>
  <c r="C1118" i="3"/>
  <c r="E1120" i="3"/>
  <c r="D1123" i="3"/>
  <c r="C1126" i="3"/>
  <c r="E1128" i="3"/>
  <c r="D1131" i="3"/>
  <c r="C1134" i="3"/>
  <c r="E1136" i="3"/>
  <c r="D1139" i="3"/>
  <c r="C1142" i="3"/>
  <c r="E1144" i="3"/>
  <c r="D1147" i="3"/>
  <c r="D1149" i="3"/>
  <c r="D1151" i="3"/>
  <c r="D1153" i="3"/>
  <c r="D1155" i="3"/>
  <c r="D1157" i="3"/>
  <c r="D1159" i="3"/>
  <c r="D1161" i="3"/>
  <c r="D1163" i="3"/>
  <c r="D1165" i="3"/>
  <c r="D1167" i="3"/>
  <c r="D1169" i="3"/>
  <c r="D1171" i="3"/>
  <c r="D1173" i="3"/>
  <c r="D1175" i="3"/>
  <c r="D1177" i="3"/>
  <c r="D1179" i="3"/>
  <c r="D1181" i="3"/>
  <c r="D1183" i="3"/>
  <c r="D1185" i="3"/>
  <c r="D1187" i="3"/>
  <c r="D1189" i="3"/>
  <c r="D1191" i="3"/>
  <c r="D1193" i="3"/>
  <c r="D1195" i="3"/>
  <c r="D1197" i="3"/>
  <c r="D1199" i="3"/>
  <c r="D1201" i="3"/>
  <c r="D1203" i="3"/>
  <c r="D1205" i="3"/>
  <c r="D1207" i="3"/>
  <c r="D1209" i="3"/>
  <c r="D1211" i="3"/>
  <c r="D1213" i="3"/>
  <c r="D1215" i="3"/>
  <c r="D1217" i="3"/>
  <c r="D1219" i="3"/>
  <c r="D1221" i="3"/>
  <c r="D1223" i="3"/>
  <c r="D1225" i="3"/>
  <c r="D1227" i="3"/>
  <c r="D1229" i="3"/>
  <c r="D1231" i="3"/>
  <c r="D1233" i="3"/>
  <c r="D1235" i="3"/>
  <c r="D1237" i="3"/>
  <c r="D1239" i="3"/>
  <c r="D1241" i="3"/>
  <c r="D1243" i="3"/>
  <c r="D1245" i="3"/>
  <c r="D1247" i="3"/>
  <c r="D1249" i="3"/>
  <c r="D1251" i="3"/>
  <c r="D1253" i="3"/>
  <c r="D1255" i="3"/>
  <c r="D1257" i="3"/>
  <c r="D1259" i="3"/>
  <c r="D1261" i="3"/>
  <c r="D1263" i="3"/>
  <c r="D1265" i="3"/>
  <c r="D1267" i="3"/>
  <c r="D1269" i="3"/>
  <c r="D1271" i="3"/>
  <c r="D1273" i="3"/>
  <c r="D1275" i="3"/>
  <c r="D1277" i="3"/>
  <c r="D1279" i="3"/>
  <c r="D1281" i="3"/>
  <c r="D1283" i="3"/>
  <c r="D1285" i="3"/>
  <c r="D1287" i="3"/>
  <c r="D1289" i="3"/>
  <c r="D1291" i="3"/>
  <c r="D1293" i="3"/>
  <c r="D1295" i="3"/>
  <c r="D1297" i="3"/>
  <c r="D1299" i="3"/>
  <c r="D1301" i="3"/>
  <c r="D1303" i="3"/>
  <c r="D1305" i="3"/>
  <c r="D1307" i="3"/>
  <c r="D1309" i="3"/>
  <c r="D1311" i="3"/>
  <c r="D1313" i="3"/>
  <c r="D1315" i="3"/>
  <c r="D1317" i="3"/>
  <c r="D1319" i="3"/>
  <c r="D1321" i="3"/>
  <c r="D1323" i="3"/>
  <c r="D1325" i="3"/>
  <c r="D1327" i="3"/>
  <c r="D1329" i="3"/>
  <c r="D1331" i="3"/>
  <c r="D1333" i="3"/>
  <c r="D1335" i="3"/>
  <c r="D1337" i="3"/>
  <c r="D1339" i="3"/>
  <c r="D1341" i="3"/>
  <c r="D1343" i="3"/>
  <c r="D1345" i="3"/>
  <c r="D1347" i="3"/>
  <c r="D1349" i="3"/>
  <c r="D1351" i="3"/>
  <c r="D1353" i="3"/>
  <c r="D1355" i="3"/>
  <c r="D1357" i="3"/>
  <c r="D1359" i="3"/>
  <c r="D1361" i="3"/>
  <c r="D1363" i="3"/>
  <c r="D1365" i="3"/>
  <c r="D1367" i="3"/>
  <c r="D1369" i="3"/>
  <c r="D1371" i="3"/>
  <c r="D1373" i="3"/>
  <c r="D1375" i="3"/>
  <c r="D1377" i="3"/>
  <c r="D1379" i="3"/>
  <c r="D1381" i="3"/>
  <c r="D1383" i="3"/>
  <c r="D1385" i="3"/>
  <c r="D1387" i="3"/>
  <c r="D1389" i="3"/>
  <c r="D1391" i="3"/>
  <c r="D1393" i="3"/>
  <c r="D1395" i="3"/>
  <c r="E1396" i="3"/>
  <c r="C1398" i="3"/>
  <c r="D1399" i="3"/>
  <c r="E1400" i="3"/>
  <c r="C1402" i="3"/>
  <c r="D1403" i="3"/>
  <c r="E1404" i="3"/>
  <c r="C1406" i="3"/>
  <c r="D1407" i="3"/>
  <c r="E1408" i="3"/>
  <c r="C1410" i="3"/>
  <c r="D1411" i="3"/>
  <c r="E1412" i="3"/>
  <c r="C1414" i="3"/>
  <c r="D1415" i="3"/>
  <c r="E1416" i="3"/>
  <c r="C1418" i="3"/>
  <c r="D1419" i="3"/>
  <c r="E1420" i="3"/>
  <c r="C1422" i="3"/>
  <c r="D1423" i="3"/>
  <c r="E1424" i="3"/>
  <c r="C1426" i="3"/>
  <c r="D1427" i="3"/>
  <c r="E1428" i="3"/>
  <c r="C1430" i="3"/>
  <c r="D1431" i="3"/>
  <c r="E1432" i="3"/>
  <c r="C1434" i="3"/>
  <c r="D1435" i="3"/>
  <c r="E1436" i="3"/>
  <c r="C1438" i="3"/>
  <c r="D1439" i="3"/>
  <c r="E1440" i="3"/>
  <c r="C1442" i="3"/>
  <c r="D1443" i="3"/>
  <c r="E1444" i="3"/>
  <c r="C1446" i="3"/>
  <c r="D1447" i="3"/>
  <c r="E1448" i="3"/>
  <c r="C1450" i="3"/>
  <c r="D1451" i="3"/>
  <c r="E1452" i="3"/>
  <c r="C1454" i="3"/>
  <c r="D1455" i="3"/>
  <c r="E1456" i="3"/>
  <c r="C1458" i="3"/>
  <c r="D1459" i="3"/>
  <c r="E1460" i="3"/>
  <c r="C1462" i="3"/>
  <c r="D1463" i="3"/>
  <c r="E1464" i="3"/>
  <c r="C1466" i="3"/>
  <c r="D1467" i="3"/>
  <c r="E1468" i="3"/>
  <c r="C1470" i="3"/>
  <c r="D1471" i="3"/>
  <c r="E1472" i="3"/>
  <c r="C1474" i="3"/>
  <c r="D1475" i="3"/>
  <c r="E1476" i="3"/>
  <c r="C1478" i="3"/>
  <c r="D1479" i="3"/>
  <c r="E1480" i="3"/>
  <c r="C1482" i="3"/>
  <c r="D1483" i="3"/>
  <c r="E1484" i="3"/>
  <c r="C1486" i="3"/>
  <c r="D1487" i="3"/>
  <c r="E1488" i="3"/>
  <c r="C1490" i="3"/>
  <c r="D1491" i="3"/>
  <c r="E1492" i="3"/>
  <c r="C1494" i="3"/>
  <c r="D1495" i="3"/>
  <c r="E1496" i="3"/>
  <c r="C1498" i="3"/>
  <c r="D1499" i="3"/>
  <c r="E1500" i="3"/>
  <c r="C1502" i="3"/>
  <c r="D1503" i="3"/>
  <c r="E1504" i="3"/>
  <c r="C1506" i="3"/>
  <c r="D1507" i="3"/>
  <c r="E1508" i="3"/>
  <c r="C1510" i="3"/>
  <c r="D1511" i="3"/>
  <c r="E1512" i="3"/>
  <c r="C1514" i="3"/>
  <c r="D1515" i="3"/>
  <c r="E1516" i="3"/>
  <c r="C1518" i="3"/>
  <c r="D1519" i="3"/>
  <c r="E1520" i="3"/>
  <c r="C1522" i="3"/>
  <c r="D1523" i="3"/>
  <c r="E1524" i="3"/>
  <c r="C1526" i="3"/>
  <c r="D1527" i="3"/>
  <c r="E1528" i="3"/>
  <c r="C1530" i="3"/>
  <c r="D1531" i="3"/>
  <c r="E1532" i="3"/>
  <c r="C1534" i="3"/>
  <c r="D1535" i="3"/>
  <c r="E1536" i="3"/>
  <c r="C1538" i="3"/>
  <c r="D1539" i="3"/>
  <c r="E1540" i="3"/>
  <c r="C1542" i="3"/>
  <c r="D1543" i="3"/>
  <c r="E1544" i="3"/>
  <c r="C1546" i="3"/>
  <c r="D1547" i="3"/>
  <c r="E1548" i="3"/>
  <c r="C1550" i="3"/>
  <c r="D1551" i="3"/>
  <c r="E1552" i="3"/>
  <c r="C1554" i="3"/>
  <c r="D1555" i="3"/>
  <c r="E1556" i="3"/>
  <c r="C1558" i="3"/>
  <c r="D1559" i="3"/>
  <c r="E1560" i="3"/>
  <c r="C1562" i="3"/>
  <c r="D1563" i="3"/>
  <c r="E1564" i="3"/>
  <c r="C1566" i="3"/>
  <c r="D1567" i="3"/>
  <c r="E1568" i="3"/>
  <c r="C1570" i="3"/>
  <c r="D1571" i="3"/>
  <c r="E1572" i="3"/>
  <c r="C1574" i="3"/>
  <c r="D1575" i="3"/>
  <c r="E1576" i="3"/>
  <c r="C1578" i="3"/>
  <c r="D1579" i="3"/>
  <c r="E1580" i="3"/>
  <c r="C1582" i="3"/>
  <c r="D1583" i="3"/>
  <c r="E1584" i="3"/>
  <c r="E1585" i="3"/>
  <c r="E1586" i="3"/>
  <c r="E1587" i="3"/>
  <c r="E1588" i="3"/>
  <c r="E1589" i="3"/>
  <c r="E1590" i="3"/>
  <c r="E1591" i="3"/>
  <c r="E1592" i="3"/>
  <c r="E1593" i="3"/>
  <c r="E1594" i="3"/>
  <c r="E1595" i="3"/>
  <c r="E1596" i="3"/>
  <c r="E1597" i="3"/>
  <c r="E1598" i="3"/>
  <c r="E1599" i="3"/>
  <c r="E1600" i="3"/>
  <c r="E1601" i="3"/>
  <c r="E1602" i="3"/>
  <c r="E1603" i="3"/>
  <c r="E1604" i="3"/>
  <c r="E1605" i="3"/>
  <c r="E1606" i="3"/>
  <c r="E1607" i="3"/>
  <c r="E1608" i="3"/>
  <c r="E1609" i="3"/>
  <c r="E1610" i="3"/>
  <c r="E1611" i="3"/>
  <c r="E1612" i="3"/>
  <c r="E1613" i="3"/>
  <c r="E1614" i="3"/>
  <c r="E1615" i="3"/>
  <c r="E1616" i="3"/>
  <c r="E1617" i="3"/>
  <c r="E1618" i="3"/>
  <c r="E1619" i="3"/>
  <c r="E1620" i="3"/>
  <c r="E1621" i="3"/>
  <c r="E1622" i="3"/>
  <c r="E1623" i="3"/>
  <c r="E1624" i="3"/>
  <c r="E1625" i="3"/>
  <c r="E1626" i="3"/>
  <c r="E1627" i="3"/>
  <c r="E1628" i="3"/>
  <c r="E1629" i="3"/>
  <c r="E1630" i="3"/>
  <c r="E1631" i="3"/>
  <c r="E1632" i="3"/>
  <c r="E1633" i="3"/>
  <c r="E1634" i="3"/>
  <c r="E1635" i="3"/>
  <c r="E1636" i="3"/>
  <c r="E1637" i="3"/>
  <c r="E1638" i="3"/>
  <c r="E1639" i="3"/>
  <c r="E1640" i="3"/>
  <c r="E1641" i="3"/>
  <c r="E1642" i="3"/>
  <c r="E1643" i="3"/>
  <c r="E1644" i="3"/>
  <c r="E1645" i="3"/>
  <c r="E1646" i="3"/>
  <c r="E1647" i="3"/>
  <c r="E1648" i="3"/>
  <c r="E1649" i="3"/>
  <c r="E1650" i="3"/>
  <c r="E1651" i="3"/>
  <c r="E1652" i="3"/>
  <c r="E1653" i="3"/>
  <c r="E1654" i="3"/>
  <c r="E1655" i="3"/>
  <c r="E1656" i="3"/>
  <c r="E1657" i="3"/>
  <c r="E1658" i="3"/>
  <c r="E1659" i="3"/>
  <c r="E1660" i="3"/>
  <c r="E1661" i="3"/>
  <c r="E1662" i="3"/>
  <c r="E1663" i="3"/>
  <c r="E1664" i="3"/>
  <c r="E1665" i="3"/>
  <c r="E1666" i="3"/>
  <c r="E1667" i="3"/>
  <c r="E1668" i="3"/>
  <c r="E1669" i="3"/>
  <c r="E1670" i="3"/>
  <c r="E1671" i="3"/>
  <c r="E1672" i="3"/>
  <c r="E1673" i="3"/>
  <c r="E1674" i="3"/>
  <c r="E1675" i="3"/>
  <c r="E1676" i="3"/>
  <c r="E1677" i="3"/>
  <c r="E1678" i="3"/>
  <c r="E1679" i="3"/>
  <c r="E1680" i="3"/>
  <c r="E1681" i="3"/>
  <c r="E1682" i="3"/>
  <c r="E1683" i="3"/>
  <c r="E1684" i="3"/>
  <c r="E1685" i="3"/>
  <c r="E1686" i="3"/>
  <c r="E1687" i="3"/>
  <c r="E1688" i="3"/>
  <c r="E1689" i="3"/>
  <c r="E1690" i="3"/>
  <c r="E1691" i="3"/>
  <c r="E1692" i="3"/>
  <c r="E1693" i="3"/>
  <c r="E1694" i="3"/>
  <c r="E1695" i="3"/>
  <c r="E1696" i="3"/>
  <c r="E1697" i="3"/>
  <c r="E1698" i="3"/>
  <c r="E1699" i="3"/>
  <c r="E1700" i="3"/>
  <c r="E1701" i="3"/>
  <c r="E1702" i="3"/>
  <c r="E1703" i="3"/>
  <c r="E1704" i="3"/>
  <c r="E1705" i="3"/>
  <c r="E1706" i="3"/>
  <c r="E1707" i="3"/>
  <c r="E1708" i="3"/>
  <c r="E1709" i="3"/>
  <c r="E1710" i="3"/>
  <c r="E1711" i="3"/>
  <c r="E1712" i="3"/>
  <c r="E1713" i="3"/>
  <c r="E1714" i="3"/>
  <c r="E1715" i="3"/>
  <c r="E1716" i="3"/>
  <c r="E1717" i="3"/>
  <c r="E1718" i="3"/>
  <c r="E1719" i="3"/>
  <c r="E1720" i="3"/>
  <c r="E1721" i="3"/>
  <c r="E1722" i="3"/>
  <c r="E1723" i="3"/>
  <c r="E1724" i="3"/>
  <c r="E1725" i="3"/>
  <c r="E1726" i="3"/>
  <c r="E1727" i="3"/>
  <c r="E1728" i="3"/>
  <c r="E1729" i="3"/>
  <c r="E1730" i="3"/>
  <c r="E1731" i="3"/>
  <c r="E1732" i="3"/>
  <c r="E1733" i="3"/>
  <c r="E1734" i="3"/>
  <c r="E1735" i="3"/>
  <c r="E1736" i="3"/>
  <c r="E1737" i="3"/>
  <c r="E1738" i="3"/>
  <c r="E1739" i="3"/>
  <c r="E1740" i="3"/>
  <c r="E1741" i="3"/>
  <c r="E1742" i="3"/>
  <c r="E1743" i="3"/>
  <c r="E1744" i="3"/>
  <c r="E1745" i="3"/>
  <c r="E1746" i="3"/>
  <c r="E1747" i="3"/>
  <c r="E1748" i="3"/>
  <c r="E1749" i="3"/>
  <c r="E1750" i="3"/>
  <c r="E1751" i="3"/>
  <c r="E1752" i="3"/>
  <c r="E1753" i="3"/>
  <c r="E1754" i="3"/>
  <c r="E1755" i="3"/>
  <c r="E1756" i="3"/>
  <c r="E1757" i="3"/>
  <c r="E1758" i="3"/>
  <c r="E1759" i="3"/>
  <c r="E1760" i="3"/>
  <c r="E1761" i="3"/>
  <c r="E1762" i="3"/>
  <c r="E1763" i="3"/>
  <c r="E1764" i="3"/>
  <c r="E1765" i="3"/>
  <c r="E1766" i="3"/>
  <c r="E1767" i="3"/>
  <c r="E1768" i="3"/>
  <c r="E1769" i="3"/>
  <c r="E1770" i="3"/>
  <c r="E1771" i="3"/>
  <c r="E1772" i="3"/>
  <c r="E1773" i="3"/>
  <c r="E1774" i="3"/>
  <c r="E1775" i="3"/>
  <c r="E1776" i="3"/>
  <c r="E1777" i="3"/>
  <c r="E1778" i="3"/>
  <c r="E1779" i="3"/>
  <c r="E1780" i="3"/>
  <c r="E1781" i="3"/>
  <c r="E1782" i="3"/>
  <c r="E1783" i="3"/>
  <c r="E1784" i="3"/>
  <c r="E1785" i="3"/>
  <c r="E1786" i="3"/>
  <c r="E1787" i="3"/>
  <c r="E1788" i="3"/>
  <c r="E1789" i="3"/>
  <c r="E1790" i="3"/>
  <c r="E1791" i="3"/>
  <c r="E1792" i="3"/>
  <c r="E1793" i="3"/>
  <c r="E1794" i="3"/>
  <c r="E1795" i="3"/>
  <c r="E1796" i="3"/>
  <c r="E1797" i="3"/>
  <c r="E1798" i="3"/>
  <c r="E1799" i="3"/>
  <c r="E1800" i="3"/>
  <c r="E1801" i="3"/>
  <c r="E1802" i="3"/>
  <c r="E1803" i="3"/>
  <c r="E1804" i="3"/>
  <c r="E1805" i="3"/>
  <c r="E1806" i="3"/>
  <c r="E1807" i="3"/>
  <c r="E1808" i="3"/>
  <c r="E1809" i="3"/>
  <c r="E1810" i="3"/>
  <c r="E1811" i="3"/>
  <c r="E1812" i="3"/>
  <c r="E1813" i="3"/>
  <c r="E1814" i="3"/>
  <c r="E1815" i="3"/>
  <c r="E1816" i="3"/>
  <c r="E1817" i="3"/>
  <c r="E1818" i="3"/>
  <c r="E1819" i="3"/>
  <c r="E1820" i="3"/>
  <c r="E1821" i="3"/>
  <c r="E1822" i="3"/>
  <c r="E1823" i="3"/>
  <c r="E1824" i="3"/>
  <c r="E1825" i="3"/>
  <c r="E1826" i="3"/>
  <c r="E1827" i="3"/>
  <c r="E1828" i="3"/>
  <c r="E1829" i="3"/>
  <c r="E1830" i="3"/>
  <c r="E1831" i="3"/>
  <c r="E1832" i="3"/>
  <c r="E1833" i="3"/>
  <c r="E1834" i="3"/>
  <c r="E1835" i="3"/>
  <c r="E1836" i="3"/>
  <c r="E1837" i="3"/>
  <c r="E1838" i="3"/>
  <c r="E1839" i="3"/>
  <c r="E1840" i="3"/>
  <c r="E1841" i="3"/>
  <c r="E1842" i="3"/>
  <c r="E1843" i="3"/>
  <c r="E1844" i="3"/>
  <c r="E1845" i="3"/>
  <c r="E1846" i="3"/>
  <c r="E1847" i="3"/>
  <c r="E1848" i="3"/>
  <c r="E1849" i="3"/>
  <c r="E1850" i="3"/>
  <c r="E1851" i="3"/>
  <c r="E1852" i="3"/>
  <c r="E1853" i="3"/>
  <c r="E1854" i="3"/>
  <c r="E1855" i="3"/>
  <c r="E1856" i="3"/>
  <c r="E1857" i="3"/>
  <c r="E1858" i="3"/>
  <c r="E1859" i="3"/>
  <c r="E1860" i="3"/>
  <c r="E1861" i="3"/>
  <c r="E1862" i="3"/>
  <c r="E1863" i="3"/>
  <c r="E1864" i="3"/>
  <c r="E1865" i="3"/>
  <c r="E1866" i="3"/>
  <c r="E1867" i="3"/>
  <c r="E1868" i="3"/>
  <c r="E1869" i="3"/>
  <c r="E1870" i="3"/>
  <c r="E1871" i="3"/>
  <c r="E1872" i="3"/>
  <c r="E1873" i="3"/>
  <c r="E1874" i="3"/>
  <c r="E1875" i="3"/>
  <c r="E1876" i="3"/>
  <c r="E1877" i="3"/>
  <c r="E1878" i="3"/>
  <c r="E1879" i="3"/>
  <c r="E1880" i="3"/>
  <c r="E1881" i="3"/>
  <c r="E1882" i="3"/>
  <c r="E1883" i="3"/>
  <c r="E1884" i="3"/>
  <c r="E1885" i="3"/>
  <c r="E1886" i="3"/>
  <c r="E1887" i="3"/>
  <c r="E1888" i="3"/>
  <c r="E1889" i="3"/>
  <c r="E1890" i="3"/>
  <c r="E1891" i="3"/>
  <c r="E1892" i="3"/>
  <c r="E1893" i="3"/>
  <c r="E1894" i="3"/>
  <c r="E1895" i="3"/>
  <c r="E1896" i="3"/>
  <c r="E1897" i="3"/>
  <c r="E1898" i="3"/>
  <c r="E1899" i="3"/>
  <c r="E1900" i="3"/>
  <c r="E1901" i="3"/>
  <c r="E1902" i="3"/>
  <c r="E1903" i="3"/>
  <c r="E1904" i="3"/>
  <c r="E1905" i="3"/>
  <c r="E1906" i="3"/>
  <c r="E1907" i="3"/>
  <c r="E1908" i="3"/>
  <c r="E1909" i="3"/>
  <c r="E1910" i="3"/>
  <c r="E1911" i="3"/>
  <c r="E1912" i="3"/>
  <c r="E1913" i="3"/>
  <c r="E1914" i="3"/>
  <c r="E1915" i="3"/>
  <c r="E1916" i="3"/>
  <c r="E1917" i="3"/>
  <c r="E1918" i="3"/>
  <c r="E1919" i="3"/>
  <c r="E1920" i="3"/>
  <c r="E1921" i="3"/>
  <c r="E1922" i="3"/>
  <c r="E1923" i="3"/>
  <c r="E1924" i="3"/>
  <c r="E1925" i="3"/>
  <c r="E1926" i="3"/>
  <c r="E1927" i="3"/>
  <c r="E1928" i="3"/>
  <c r="E1929" i="3"/>
  <c r="E1930" i="3"/>
  <c r="E1931" i="3"/>
  <c r="E1932" i="3"/>
  <c r="E1933" i="3"/>
  <c r="E1934" i="3"/>
  <c r="E1935" i="3"/>
  <c r="E1936" i="3"/>
  <c r="E1937" i="3"/>
  <c r="E1938" i="3"/>
  <c r="E1939" i="3"/>
  <c r="E1940" i="3"/>
  <c r="E1941" i="3"/>
  <c r="E1942" i="3"/>
  <c r="E1943" i="3"/>
  <c r="E1944" i="3"/>
  <c r="E1945" i="3"/>
  <c r="E1946" i="3"/>
  <c r="E1947" i="3"/>
  <c r="E1948" i="3"/>
  <c r="E1949" i="3"/>
  <c r="E1950" i="3"/>
  <c r="E1951" i="3"/>
  <c r="E1952" i="3"/>
  <c r="E1953" i="3"/>
  <c r="E1954" i="3"/>
  <c r="E1955" i="3"/>
  <c r="E1956" i="3"/>
  <c r="E1957" i="3"/>
  <c r="E1958" i="3"/>
  <c r="E1959" i="3"/>
  <c r="E1960" i="3"/>
  <c r="E1961" i="3"/>
  <c r="E1962" i="3"/>
  <c r="E1963" i="3"/>
  <c r="E1964" i="3"/>
  <c r="E1965" i="3"/>
  <c r="E1966" i="3"/>
  <c r="E1967" i="3"/>
  <c r="E1968" i="3"/>
  <c r="E1969" i="3"/>
  <c r="E1970" i="3"/>
  <c r="E1971" i="3"/>
  <c r="E1972" i="3"/>
  <c r="E1973" i="3"/>
  <c r="E1974" i="3"/>
  <c r="E1975" i="3"/>
  <c r="E1976" i="3"/>
  <c r="E1977" i="3"/>
  <c r="E1978" i="3"/>
  <c r="E1979" i="3"/>
  <c r="E1980" i="3"/>
  <c r="E1981" i="3"/>
  <c r="E1982" i="3"/>
  <c r="E1983" i="3"/>
  <c r="E1984" i="3"/>
  <c r="E1985" i="3"/>
  <c r="E1986" i="3"/>
  <c r="E1987" i="3"/>
  <c r="E1988" i="3"/>
  <c r="E1989" i="3"/>
  <c r="E1990" i="3"/>
  <c r="E1991" i="3"/>
  <c r="E1992" i="3"/>
  <c r="E1993" i="3"/>
  <c r="E1994" i="3"/>
  <c r="E1995" i="3"/>
  <c r="E1996" i="3"/>
  <c r="E1997" i="3"/>
  <c r="E1998" i="3"/>
  <c r="E1999" i="3"/>
  <c r="E2000" i="3"/>
  <c r="E2001" i="3"/>
  <c r="E2002" i="3"/>
  <c r="E2003" i="3"/>
  <c r="E2004" i="3"/>
  <c r="E2005" i="3"/>
  <c r="E2006" i="3"/>
  <c r="E2007" i="3"/>
  <c r="E2008" i="3"/>
  <c r="E2009" i="3"/>
  <c r="E2010" i="3"/>
  <c r="E2011" i="3"/>
  <c r="E2012" i="3"/>
  <c r="E2013" i="3"/>
  <c r="E2014" i="3"/>
  <c r="E2015" i="3"/>
  <c r="E2016" i="3"/>
  <c r="E2017" i="3"/>
  <c r="E2018" i="3"/>
  <c r="E2019" i="3"/>
  <c r="E2020" i="3"/>
  <c r="E2021" i="3"/>
  <c r="E2022" i="3"/>
  <c r="E2023" i="3"/>
  <c r="E2024" i="3"/>
  <c r="E2025" i="3"/>
  <c r="E2026" i="3"/>
  <c r="E2027" i="3"/>
  <c r="E2028" i="3"/>
  <c r="E2029" i="3"/>
  <c r="E2030" i="3"/>
  <c r="E2031" i="3"/>
  <c r="E2032" i="3"/>
  <c r="E2033" i="3"/>
  <c r="E2034" i="3"/>
  <c r="E2035" i="3"/>
  <c r="E2036" i="3"/>
  <c r="E2037" i="3"/>
  <c r="E2038" i="3"/>
  <c r="E2039" i="3"/>
  <c r="E2040" i="3"/>
  <c r="E2041" i="3"/>
  <c r="E2042" i="3"/>
  <c r="E2043" i="3"/>
  <c r="E2044" i="3"/>
  <c r="E2045" i="3"/>
  <c r="E2046" i="3"/>
  <c r="E2047" i="3"/>
  <c r="E2048" i="3"/>
  <c r="E2049" i="3"/>
  <c r="E2050" i="3"/>
  <c r="E2051" i="3"/>
  <c r="E2052" i="3"/>
  <c r="E2053" i="3"/>
  <c r="E2054" i="3"/>
  <c r="E2055" i="3"/>
  <c r="E2056" i="3"/>
  <c r="E2057" i="3"/>
  <c r="E2058" i="3"/>
  <c r="E2059" i="3"/>
  <c r="E2060" i="3"/>
  <c r="E2061" i="3"/>
  <c r="E2062" i="3"/>
  <c r="E2063" i="3"/>
  <c r="E2064" i="3"/>
  <c r="E2065" i="3"/>
  <c r="E2066" i="3"/>
  <c r="E2067" i="3"/>
  <c r="E2068" i="3"/>
  <c r="E2069" i="3"/>
  <c r="E2070" i="3"/>
  <c r="E2071" i="3"/>
  <c r="E2072" i="3"/>
  <c r="E2073" i="3"/>
  <c r="E2074" i="3"/>
  <c r="E2075" i="3"/>
  <c r="E2076" i="3"/>
  <c r="E2077" i="3"/>
  <c r="E2078" i="3"/>
  <c r="E2079" i="3"/>
  <c r="E2080" i="3"/>
  <c r="E2081" i="3"/>
  <c r="E2082" i="3"/>
  <c r="E2083" i="3"/>
  <c r="E2084" i="3"/>
  <c r="E2085" i="3"/>
  <c r="E2086" i="3"/>
  <c r="E2087" i="3"/>
  <c r="E2088" i="3"/>
  <c r="E2089" i="3"/>
  <c r="E2090" i="3"/>
  <c r="E2091" i="3"/>
  <c r="E2092" i="3"/>
  <c r="E2093" i="3"/>
  <c r="E2094" i="3"/>
  <c r="E2095" i="3"/>
  <c r="E2096" i="3"/>
  <c r="E2097" i="3"/>
  <c r="E2098" i="3"/>
  <c r="E2099" i="3"/>
  <c r="E2100" i="3"/>
  <c r="E2101" i="3"/>
  <c r="E2102" i="3"/>
  <c r="E2103" i="3"/>
  <c r="E2104" i="3"/>
  <c r="E2105" i="3"/>
  <c r="E2106" i="3"/>
  <c r="E2107" i="3"/>
  <c r="E2108" i="3"/>
  <c r="E2109" i="3"/>
  <c r="E2110" i="3"/>
  <c r="E2111" i="3"/>
  <c r="E2112" i="3"/>
  <c r="E2113" i="3"/>
  <c r="E2114" i="3"/>
  <c r="E2115" i="3"/>
  <c r="E2116" i="3"/>
  <c r="E2117" i="3"/>
  <c r="E2118" i="3"/>
  <c r="E2119" i="3"/>
  <c r="E2120" i="3"/>
  <c r="E2121" i="3"/>
  <c r="E2122" i="3"/>
  <c r="E2123" i="3"/>
  <c r="E2124" i="3"/>
  <c r="E2125" i="3"/>
  <c r="E2126" i="3"/>
  <c r="E2127" i="3"/>
  <c r="E2128" i="3"/>
  <c r="E2129" i="3"/>
  <c r="E2130" i="3"/>
  <c r="E2131" i="3"/>
  <c r="E2132" i="3"/>
  <c r="E2133" i="3"/>
  <c r="E2134" i="3"/>
  <c r="E2135" i="3"/>
  <c r="E2136" i="3"/>
  <c r="E2137" i="3"/>
  <c r="E2138" i="3"/>
  <c r="E2139" i="3"/>
  <c r="E2140" i="3"/>
  <c r="E2141" i="3"/>
  <c r="E2142" i="3"/>
  <c r="E2143" i="3"/>
  <c r="E2144" i="3"/>
  <c r="E2145" i="3"/>
  <c r="E2146" i="3"/>
  <c r="E2147" i="3"/>
  <c r="E2148" i="3"/>
  <c r="E2149" i="3"/>
  <c r="E2150" i="3"/>
  <c r="E2151" i="3"/>
  <c r="E2152" i="3"/>
  <c r="E2153" i="3"/>
  <c r="E2154" i="3"/>
  <c r="E2155" i="3"/>
  <c r="E2156" i="3"/>
  <c r="E2157" i="3"/>
  <c r="E2158" i="3"/>
  <c r="E2159" i="3"/>
  <c r="E2160" i="3"/>
  <c r="E2161" i="3"/>
  <c r="E2162" i="3"/>
  <c r="E2163" i="3"/>
  <c r="E2164" i="3"/>
  <c r="E2165" i="3"/>
  <c r="E2166" i="3"/>
  <c r="E2167" i="3"/>
  <c r="E2168" i="3"/>
  <c r="E2169" i="3"/>
  <c r="E2170" i="3"/>
  <c r="E2171" i="3"/>
  <c r="E2172" i="3"/>
  <c r="E2173" i="3"/>
  <c r="E2174" i="3"/>
  <c r="E2175" i="3"/>
  <c r="E2176" i="3"/>
  <c r="E2177" i="3"/>
  <c r="E2178" i="3"/>
  <c r="E2179" i="3"/>
  <c r="E2180" i="3"/>
  <c r="E2181" i="3"/>
  <c r="E2182" i="3"/>
  <c r="E2183" i="3"/>
  <c r="E2184" i="3"/>
  <c r="E2185" i="3"/>
  <c r="E2186" i="3"/>
  <c r="E2187" i="3"/>
  <c r="E2188" i="3"/>
  <c r="E2189" i="3"/>
  <c r="E2190" i="3"/>
  <c r="E2191" i="3"/>
  <c r="E2192" i="3"/>
  <c r="E2193" i="3"/>
  <c r="E2194" i="3"/>
  <c r="E2195" i="3"/>
  <c r="E2196" i="3"/>
  <c r="E2197" i="3"/>
  <c r="E2198" i="3"/>
  <c r="E2199" i="3"/>
  <c r="E2200" i="3"/>
  <c r="E2201" i="3"/>
  <c r="E2202" i="3"/>
  <c r="E2203" i="3"/>
  <c r="E2204" i="3"/>
  <c r="E2205" i="3"/>
  <c r="E2206" i="3"/>
  <c r="E2207" i="3"/>
  <c r="E2208" i="3"/>
  <c r="E2209" i="3"/>
  <c r="E2210" i="3"/>
  <c r="E2211" i="3"/>
  <c r="E2212" i="3"/>
  <c r="E2213" i="3"/>
  <c r="E2214" i="3"/>
  <c r="E2215" i="3"/>
  <c r="E2216" i="3"/>
  <c r="D383" i="3"/>
  <c r="C439" i="3"/>
  <c r="F467" i="3"/>
  <c r="D492" i="3"/>
  <c r="E513" i="3"/>
  <c r="C535" i="3"/>
  <c r="D556" i="3"/>
  <c r="E577" i="3"/>
  <c r="C596" i="3"/>
  <c r="C612" i="3"/>
  <c r="F625" i="3"/>
  <c r="F634" i="3"/>
  <c r="F642" i="3"/>
  <c r="F650" i="3"/>
  <c r="F658" i="3"/>
  <c r="F666" i="3"/>
  <c r="F674" i="3"/>
  <c r="F682" i="3"/>
  <c r="F690" i="3"/>
  <c r="F698" i="3"/>
  <c r="F706" i="3"/>
  <c r="F714" i="3"/>
  <c r="F722" i="3"/>
  <c r="F730" i="3"/>
  <c r="F738" i="3"/>
  <c r="F746" i="3"/>
  <c r="F754" i="3"/>
  <c r="F762" i="3"/>
  <c r="F770" i="3"/>
  <c r="F778" i="3"/>
  <c r="F786" i="3"/>
  <c r="F794" i="3"/>
  <c r="F802" i="3"/>
  <c r="F810" i="3"/>
  <c r="F818" i="3"/>
  <c r="F826" i="3"/>
  <c r="F834" i="3"/>
  <c r="F842" i="3"/>
  <c r="F850" i="3"/>
  <c r="F858" i="3"/>
  <c r="E864" i="3"/>
  <c r="F869" i="3"/>
  <c r="C875" i="3"/>
  <c r="E880" i="3"/>
  <c r="D885" i="3"/>
  <c r="D889" i="3"/>
  <c r="D893" i="3"/>
  <c r="D897" i="3"/>
  <c r="D901" i="3"/>
  <c r="D905" i="3"/>
  <c r="D909" i="3"/>
  <c r="D913" i="3"/>
  <c r="D917" i="3"/>
  <c r="D921" i="3"/>
  <c r="D925" i="3"/>
  <c r="D929" i="3"/>
  <c r="D933" i="3"/>
  <c r="D937" i="3"/>
  <c r="D941" i="3"/>
  <c r="D945" i="3"/>
  <c r="D949" i="3"/>
  <c r="D953" i="3"/>
  <c r="D957" i="3"/>
  <c r="D961" i="3"/>
  <c r="D965" i="3"/>
  <c r="D969" i="3"/>
  <c r="D973" i="3"/>
  <c r="D977" i="3"/>
  <c r="D981" i="3"/>
  <c r="D985" i="3"/>
  <c r="D989" i="3"/>
  <c r="D993" i="3"/>
  <c r="D997" i="3"/>
  <c r="D1001" i="3"/>
  <c r="D1005" i="3"/>
  <c r="D1009" i="3"/>
  <c r="D1013" i="3"/>
  <c r="D1017" i="3"/>
  <c r="D1021" i="3"/>
  <c r="D1025" i="3"/>
  <c r="D1029" i="3"/>
  <c r="D1033" i="3"/>
  <c r="D1037" i="3"/>
  <c r="D1041" i="3"/>
  <c r="D1045" i="3"/>
  <c r="C1049" i="3"/>
  <c r="E1051" i="3"/>
  <c r="D1054" i="3"/>
  <c r="C1057" i="3"/>
  <c r="E1059" i="3"/>
  <c r="D1062" i="3"/>
  <c r="C1065" i="3"/>
  <c r="E1067" i="3"/>
  <c r="D1070" i="3"/>
  <c r="C1073" i="3"/>
  <c r="E1075" i="3"/>
  <c r="D1078" i="3"/>
  <c r="C1081" i="3"/>
  <c r="E1083" i="3"/>
  <c r="D1086" i="3"/>
  <c r="C1089" i="3"/>
  <c r="E1091" i="3"/>
  <c r="D1094" i="3"/>
  <c r="C1097" i="3"/>
  <c r="E1099" i="3"/>
  <c r="D1102" i="3"/>
  <c r="C1105" i="3"/>
  <c r="E1107" i="3"/>
  <c r="D1110" i="3"/>
  <c r="C1113" i="3"/>
  <c r="E1115" i="3"/>
  <c r="D1118" i="3"/>
  <c r="C1121" i="3"/>
  <c r="E1123" i="3"/>
  <c r="D1126" i="3"/>
  <c r="C1129" i="3"/>
  <c r="E1131" i="3"/>
  <c r="D1134" i="3"/>
  <c r="C1137" i="3"/>
  <c r="E1139" i="3"/>
  <c r="D1142" i="3"/>
  <c r="C1145" i="3"/>
  <c r="E1147" i="3"/>
  <c r="E1149" i="3"/>
  <c r="E1151" i="3"/>
  <c r="E1153" i="3"/>
  <c r="E1155" i="3"/>
  <c r="E1157" i="3"/>
  <c r="E1159" i="3"/>
  <c r="E1161" i="3"/>
  <c r="E1163" i="3"/>
  <c r="E1165" i="3"/>
  <c r="E1167" i="3"/>
  <c r="E1169" i="3"/>
  <c r="E1171" i="3"/>
  <c r="E1173" i="3"/>
  <c r="E1175" i="3"/>
  <c r="E1177" i="3"/>
  <c r="E1179" i="3"/>
  <c r="E1181" i="3"/>
  <c r="E1183" i="3"/>
  <c r="E1185" i="3"/>
  <c r="E1187" i="3"/>
  <c r="E1189" i="3"/>
  <c r="E1191" i="3"/>
  <c r="E1193" i="3"/>
  <c r="E1195" i="3"/>
  <c r="E1197" i="3"/>
  <c r="E1199" i="3"/>
  <c r="E1201" i="3"/>
  <c r="E1203" i="3"/>
  <c r="E1205" i="3"/>
  <c r="E1207" i="3"/>
  <c r="E1209" i="3"/>
  <c r="E1211" i="3"/>
  <c r="E1213" i="3"/>
  <c r="E1215" i="3"/>
  <c r="E1217" i="3"/>
  <c r="E1219" i="3"/>
  <c r="E1221" i="3"/>
  <c r="E1223" i="3"/>
  <c r="E1225" i="3"/>
  <c r="E1227" i="3"/>
  <c r="E1229" i="3"/>
  <c r="E1231" i="3"/>
  <c r="E1233" i="3"/>
  <c r="E1235" i="3"/>
  <c r="E1237" i="3"/>
  <c r="E1239" i="3"/>
  <c r="E1241" i="3"/>
  <c r="E1243" i="3"/>
  <c r="E1245" i="3"/>
  <c r="E1247" i="3"/>
  <c r="E1249" i="3"/>
  <c r="E1251" i="3"/>
  <c r="E1253" i="3"/>
  <c r="E1255" i="3"/>
  <c r="E1257" i="3"/>
  <c r="E1259" i="3"/>
  <c r="E1261" i="3"/>
  <c r="E1263" i="3"/>
  <c r="E1265" i="3"/>
  <c r="E1267" i="3"/>
  <c r="E1269" i="3"/>
  <c r="E1271" i="3"/>
  <c r="E1273" i="3"/>
  <c r="E1275" i="3"/>
  <c r="E1277" i="3"/>
  <c r="E1279" i="3"/>
  <c r="E1281" i="3"/>
  <c r="E1283" i="3"/>
  <c r="E1285" i="3"/>
  <c r="E1287" i="3"/>
  <c r="E1289" i="3"/>
  <c r="E1291" i="3"/>
  <c r="E1293" i="3"/>
  <c r="E1295" i="3"/>
  <c r="E1297" i="3"/>
  <c r="E1299" i="3"/>
  <c r="E1301" i="3"/>
  <c r="E1303" i="3"/>
  <c r="E1305" i="3"/>
  <c r="E1307" i="3"/>
  <c r="E1309" i="3"/>
  <c r="E1311" i="3"/>
  <c r="E1313" i="3"/>
  <c r="E1315" i="3"/>
  <c r="E1317" i="3"/>
  <c r="E1319" i="3"/>
  <c r="E1321" i="3"/>
  <c r="E1323" i="3"/>
  <c r="E1325" i="3"/>
  <c r="E1327" i="3"/>
  <c r="E1329" i="3"/>
  <c r="E1331" i="3"/>
  <c r="E1333" i="3"/>
  <c r="E1335" i="3"/>
  <c r="E1337" i="3"/>
  <c r="E1339" i="3"/>
  <c r="E1341" i="3"/>
  <c r="E1343" i="3"/>
  <c r="E1345" i="3"/>
  <c r="E1347" i="3"/>
  <c r="E1349" i="3"/>
  <c r="E1351" i="3"/>
  <c r="E1353" i="3"/>
  <c r="E1355" i="3"/>
  <c r="E1357" i="3"/>
  <c r="E1359" i="3"/>
  <c r="E1361" i="3"/>
  <c r="E1363" i="3"/>
  <c r="E1365" i="3"/>
  <c r="E1367" i="3"/>
  <c r="E1369" i="3"/>
  <c r="E1371" i="3"/>
  <c r="E1373" i="3"/>
  <c r="E1375" i="3"/>
  <c r="E1377" i="3"/>
  <c r="E1379" i="3"/>
  <c r="E1381" i="3"/>
  <c r="E1383" i="3"/>
  <c r="E1385" i="3"/>
  <c r="E1387" i="3"/>
  <c r="E1389" i="3"/>
  <c r="E1391" i="3"/>
  <c r="E1393" i="3"/>
  <c r="E1395" i="3"/>
  <c r="C1397" i="3"/>
  <c r="D1398" i="3"/>
  <c r="E1399" i="3"/>
  <c r="C1401" i="3"/>
  <c r="D1402" i="3"/>
  <c r="E1403" i="3"/>
  <c r="C1405" i="3"/>
  <c r="D1406" i="3"/>
  <c r="E1407" i="3"/>
  <c r="C1409" i="3"/>
  <c r="D1410" i="3"/>
  <c r="E1411" i="3"/>
  <c r="C1413" i="3"/>
  <c r="D1414" i="3"/>
  <c r="E1415" i="3"/>
  <c r="C1417" i="3"/>
  <c r="D1418" i="3"/>
  <c r="E1419" i="3"/>
  <c r="C1421" i="3"/>
  <c r="D1422" i="3"/>
  <c r="E1423" i="3"/>
  <c r="C1425" i="3"/>
  <c r="D1426" i="3"/>
  <c r="E1427" i="3"/>
  <c r="C1429" i="3"/>
  <c r="D1430" i="3"/>
  <c r="E1431" i="3"/>
  <c r="C1433" i="3"/>
  <c r="D1434" i="3"/>
  <c r="E1435" i="3"/>
  <c r="C1437" i="3"/>
  <c r="D1438" i="3"/>
  <c r="E1439" i="3"/>
  <c r="C1441" i="3"/>
  <c r="D1442" i="3"/>
  <c r="E1443" i="3"/>
  <c r="C1445" i="3"/>
  <c r="D1446" i="3"/>
  <c r="E1447" i="3"/>
  <c r="C1449" i="3"/>
  <c r="D1450" i="3"/>
  <c r="E1451" i="3"/>
  <c r="C1453" i="3"/>
  <c r="D1454" i="3"/>
  <c r="E1455" i="3"/>
  <c r="C1457" i="3"/>
  <c r="D1458" i="3"/>
  <c r="E1459" i="3"/>
  <c r="C1461" i="3"/>
  <c r="D1462" i="3"/>
  <c r="E1463" i="3"/>
  <c r="C1465" i="3"/>
  <c r="D1466" i="3"/>
  <c r="E1467" i="3"/>
  <c r="C1469" i="3"/>
  <c r="D1470" i="3"/>
  <c r="E1471" i="3"/>
  <c r="C1473" i="3"/>
  <c r="D1474" i="3"/>
  <c r="E1475" i="3"/>
  <c r="C1477" i="3"/>
  <c r="D1478" i="3"/>
  <c r="E1479" i="3"/>
  <c r="C1481" i="3"/>
  <c r="D1482" i="3"/>
  <c r="E1483" i="3"/>
  <c r="C1485" i="3"/>
  <c r="D1486" i="3"/>
  <c r="E1487" i="3"/>
  <c r="C1489" i="3"/>
  <c r="D1490" i="3"/>
  <c r="E1491" i="3"/>
  <c r="C1493" i="3"/>
  <c r="D1494" i="3"/>
  <c r="E1495" i="3"/>
  <c r="C1497" i="3"/>
  <c r="D1498" i="3"/>
  <c r="E1499" i="3"/>
  <c r="C1501" i="3"/>
  <c r="D1502" i="3"/>
  <c r="E1503" i="3"/>
  <c r="C1505" i="3"/>
  <c r="D1506" i="3"/>
  <c r="E1507" i="3"/>
  <c r="C1509" i="3"/>
  <c r="D1510" i="3"/>
  <c r="E1511" i="3"/>
  <c r="C1513" i="3"/>
  <c r="D1514" i="3"/>
  <c r="E1515" i="3"/>
  <c r="C1517" i="3"/>
  <c r="D1518" i="3"/>
  <c r="E1519" i="3"/>
  <c r="C1521" i="3"/>
  <c r="D1522" i="3"/>
  <c r="E1523" i="3"/>
  <c r="C1525" i="3"/>
  <c r="D1526" i="3"/>
  <c r="E1527" i="3"/>
  <c r="C1529" i="3"/>
  <c r="D1530" i="3"/>
  <c r="E1531" i="3"/>
  <c r="C1533" i="3"/>
  <c r="D1534" i="3"/>
  <c r="E1535" i="3"/>
  <c r="C1537" i="3"/>
  <c r="D1538" i="3"/>
  <c r="E1539" i="3"/>
  <c r="C1541" i="3"/>
  <c r="D1542" i="3"/>
  <c r="E1543" i="3"/>
  <c r="C1545" i="3"/>
  <c r="D1546" i="3"/>
  <c r="E1547" i="3"/>
  <c r="C1549" i="3"/>
  <c r="D1550" i="3"/>
  <c r="E1551" i="3"/>
  <c r="C1553" i="3"/>
  <c r="D1554" i="3"/>
  <c r="E1555" i="3"/>
  <c r="C1557" i="3"/>
  <c r="D1558" i="3"/>
  <c r="E1559" i="3"/>
  <c r="C1561" i="3"/>
  <c r="D1562" i="3"/>
  <c r="E1563" i="3"/>
  <c r="C1565" i="3"/>
  <c r="D1566" i="3"/>
  <c r="E1567" i="3"/>
  <c r="C1569" i="3"/>
  <c r="D1570" i="3"/>
  <c r="E1571" i="3"/>
  <c r="C1573" i="3"/>
  <c r="D1574" i="3"/>
  <c r="E1575" i="3"/>
  <c r="C1577" i="3"/>
  <c r="D1578" i="3"/>
  <c r="E1579" i="3"/>
  <c r="C1581" i="3"/>
  <c r="D1582" i="3"/>
  <c r="E1583" i="3"/>
  <c r="F1584" i="3"/>
  <c r="F1585" i="3"/>
  <c r="F1586" i="3"/>
  <c r="F1587" i="3"/>
  <c r="F1588" i="3"/>
  <c r="F1589" i="3"/>
  <c r="F1590" i="3"/>
  <c r="F1591" i="3"/>
  <c r="F1592" i="3"/>
  <c r="F1593" i="3"/>
  <c r="F1594" i="3"/>
  <c r="F1595" i="3"/>
  <c r="F1596" i="3"/>
  <c r="F1597" i="3"/>
  <c r="F1598" i="3"/>
  <c r="F1599" i="3"/>
  <c r="F1600" i="3"/>
  <c r="F1601" i="3"/>
  <c r="F1602" i="3"/>
  <c r="F1603" i="3"/>
  <c r="F1604" i="3"/>
  <c r="F1605" i="3"/>
  <c r="F1606" i="3"/>
  <c r="F1607" i="3"/>
  <c r="F1608" i="3"/>
  <c r="F1609" i="3"/>
  <c r="F1610" i="3"/>
  <c r="F1611" i="3"/>
  <c r="F1612" i="3"/>
  <c r="F1613" i="3"/>
  <c r="F1614" i="3"/>
  <c r="F1615" i="3"/>
  <c r="F1616" i="3"/>
  <c r="F1617" i="3"/>
  <c r="F1618" i="3"/>
  <c r="F1619" i="3"/>
  <c r="F1620" i="3"/>
  <c r="F1621" i="3"/>
  <c r="F1622" i="3"/>
  <c r="F1623" i="3"/>
  <c r="F1624" i="3"/>
  <c r="F1625" i="3"/>
  <c r="F1626" i="3"/>
  <c r="F1627" i="3"/>
  <c r="F1628" i="3"/>
  <c r="F1629" i="3"/>
  <c r="F1630" i="3"/>
  <c r="F1631" i="3"/>
  <c r="F1632" i="3"/>
  <c r="F1633" i="3"/>
  <c r="F1634" i="3"/>
  <c r="F1635" i="3"/>
  <c r="F1636" i="3"/>
  <c r="F1637" i="3"/>
  <c r="F1638" i="3"/>
  <c r="F1639" i="3"/>
  <c r="F1640" i="3"/>
  <c r="F1641" i="3"/>
  <c r="F1642" i="3"/>
  <c r="F1643" i="3"/>
  <c r="F1644" i="3"/>
  <c r="F1645" i="3"/>
  <c r="F1646" i="3"/>
  <c r="F1647" i="3"/>
  <c r="F1648" i="3"/>
  <c r="F1649" i="3"/>
  <c r="F1650" i="3"/>
  <c r="F1651" i="3"/>
  <c r="F1652" i="3"/>
  <c r="F1653" i="3"/>
  <c r="F1654" i="3"/>
  <c r="F1655" i="3"/>
  <c r="F1656" i="3"/>
  <c r="F1657" i="3"/>
  <c r="F1658" i="3"/>
  <c r="F1659" i="3"/>
  <c r="F1660" i="3"/>
  <c r="F1661" i="3"/>
  <c r="F1662" i="3"/>
  <c r="F1663" i="3"/>
  <c r="F1664" i="3"/>
  <c r="F1665" i="3"/>
  <c r="F1666" i="3"/>
  <c r="F1667" i="3"/>
  <c r="F1668" i="3"/>
  <c r="F1669" i="3"/>
  <c r="F1670" i="3"/>
  <c r="F1671" i="3"/>
  <c r="F1672" i="3"/>
  <c r="F1673" i="3"/>
  <c r="F1674" i="3"/>
  <c r="F1675" i="3"/>
  <c r="F1676" i="3"/>
  <c r="F1677" i="3"/>
  <c r="F1678" i="3"/>
  <c r="F1679" i="3"/>
  <c r="F1680" i="3"/>
  <c r="F1681" i="3"/>
  <c r="F1682" i="3"/>
  <c r="F1683" i="3"/>
  <c r="F1684" i="3"/>
  <c r="F1685" i="3"/>
  <c r="F1686" i="3"/>
  <c r="F1687" i="3"/>
  <c r="F1688" i="3"/>
  <c r="F1689" i="3"/>
  <c r="F1690" i="3"/>
  <c r="F1691" i="3"/>
  <c r="F1692" i="3"/>
  <c r="F1693" i="3"/>
  <c r="F1694" i="3"/>
  <c r="F1695" i="3"/>
  <c r="F1696" i="3"/>
  <c r="F1697" i="3"/>
  <c r="F1698" i="3"/>
  <c r="F1699" i="3"/>
  <c r="F1700" i="3"/>
  <c r="F1701" i="3"/>
  <c r="F1702" i="3"/>
  <c r="F1703" i="3"/>
  <c r="F1704" i="3"/>
  <c r="F1705" i="3"/>
  <c r="F1706" i="3"/>
  <c r="F1707" i="3"/>
  <c r="F1708" i="3"/>
  <c r="F1709" i="3"/>
  <c r="F1710" i="3"/>
  <c r="F1711" i="3"/>
  <c r="F1712" i="3"/>
  <c r="F1713" i="3"/>
  <c r="F1714" i="3"/>
  <c r="F1715" i="3"/>
  <c r="F1716" i="3"/>
  <c r="F1717" i="3"/>
  <c r="F1718" i="3"/>
  <c r="F1719" i="3"/>
  <c r="F1720" i="3"/>
  <c r="F1721" i="3"/>
  <c r="F1722" i="3"/>
  <c r="F1723" i="3"/>
  <c r="F1724" i="3"/>
  <c r="F1725" i="3"/>
  <c r="F1726" i="3"/>
  <c r="F1727" i="3"/>
  <c r="F1728" i="3"/>
  <c r="F1729" i="3"/>
  <c r="F1730" i="3"/>
  <c r="F1731" i="3"/>
  <c r="F1732" i="3"/>
  <c r="F1733" i="3"/>
  <c r="F1734" i="3"/>
  <c r="F1735" i="3"/>
  <c r="F1736" i="3"/>
  <c r="F1737" i="3"/>
  <c r="F1738" i="3"/>
  <c r="F1739" i="3"/>
  <c r="F1740" i="3"/>
  <c r="F1741" i="3"/>
  <c r="F1742" i="3"/>
  <c r="F1743" i="3"/>
  <c r="F1744" i="3"/>
  <c r="F1745" i="3"/>
  <c r="F1746" i="3"/>
  <c r="F1747" i="3"/>
  <c r="F1748" i="3"/>
  <c r="F1749" i="3"/>
  <c r="F1750" i="3"/>
  <c r="F1751" i="3"/>
  <c r="F1752" i="3"/>
  <c r="F1753" i="3"/>
  <c r="F1754" i="3"/>
  <c r="F1755" i="3"/>
  <c r="F1756" i="3"/>
  <c r="F1757" i="3"/>
  <c r="F1758" i="3"/>
  <c r="F1759" i="3"/>
  <c r="F1760" i="3"/>
  <c r="F1761" i="3"/>
  <c r="F1762" i="3"/>
  <c r="F1763" i="3"/>
  <c r="F1764" i="3"/>
  <c r="F1765" i="3"/>
  <c r="F1766" i="3"/>
  <c r="F1767" i="3"/>
  <c r="F1768" i="3"/>
  <c r="F1769" i="3"/>
  <c r="F1770" i="3"/>
  <c r="F1771" i="3"/>
  <c r="F1772" i="3"/>
  <c r="F1773" i="3"/>
  <c r="F1774" i="3"/>
  <c r="F1775" i="3"/>
  <c r="F1776" i="3"/>
  <c r="F1777" i="3"/>
  <c r="F1778" i="3"/>
  <c r="F1779" i="3"/>
  <c r="F1780" i="3"/>
  <c r="F1781" i="3"/>
  <c r="F1782" i="3"/>
  <c r="F1783" i="3"/>
  <c r="F1784" i="3"/>
  <c r="F1785" i="3"/>
  <c r="F1786" i="3"/>
  <c r="F1787" i="3"/>
  <c r="F1788" i="3"/>
  <c r="F1789" i="3"/>
  <c r="F1790" i="3"/>
  <c r="F1791" i="3"/>
  <c r="F1792" i="3"/>
  <c r="F1793" i="3"/>
  <c r="F1794" i="3"/>
  <c r="F1795" i="3"/>
  <c r="F1796" i="3"/>
  <c r="F1797" i="3"/>
  <c r="F1798" i="3"/>
  <c r="F1799" i="3"/>
  <c r="F1800" i="3"/>
  <c r="F1801" i="3"/>
  <c r="F1802" i="3"/>
  <c r="F1803" i="3"/>
  <c r="F1804" i="3"/>
  <c r="F1805" i="3"/>
  <c r="F1806" i="3"/>
  <c r="F1807" i="3"/>
  <c r="F1808" i="3"/>
  <c r="F1809" i="3"/>
  <c r="F1810" i="3"/>
  <c r="F1811" i="3"/>
  <c r="F1812" i="3"/>
  <c r="F1813" i="3"/>
  <c r="F1814" i="3"/>
  <c r="F1815" i="3"/>
  <c r="F1816" i="3"/>
  <c r="F1817" i="3"/>
  <c r="F1818" i="3"/>
  <c r="F1819" i="3"/>
  <c r="F1820" i="3"/>
  <c r="F1821" i="3"/>
  <c r="F1822" i="3"/>
  <c r="F1823" i="3"/>
  <c r="F1824" i="3"/>
  <c r="F1825" i="3"/>
  <c r="F1826" i="3"/>
  <c r="F1827" i="3"/>
  <c r="F1828" i="3"/>
  <c r="F1829" i="3"/>
  <c r="F1830" i="3"/>
  <c r="F1831" i="3"/>
  <c r="F1832" i="3"/>
  <c r="F1833" i="3"/>
  <c r="F1834" i="3"/>
  <c r="F1835" i="3"/>
  <c r="F1836" i="3"/>
  <c r="F1837" i="3"/>
  <c r="F1838" i="3"/>
  <c r="F1839" i="3"/>
  <c r="F1840" i="3"/>
  <c r="F1841" i="3"/>
  <c r="F1842" i="3"/>
  <c r="F1843" i="3"/>
  <c r="F1844" i="3"/>
  <c r="F1845" i="3"/>
  <c r="F1846" i="3"/>
  <c r="F1847" i="3"/>
  <c r="F1848" i="3"/>
  <c r="F1849" i="3"/>
  <c r="F1850" i="3"/>
  <c r="F1851" i="3"/>
  <c r="F1852" i="3"/>
  <c r="F1853" i="3"/>
  <c r="F1854" i="3"/>
  <c r="F1855" i="3"/>
  <c r="F1856" i="3"/>
  <c r="F1857" i="3"/>
  <c r="F1858" i="3"/>
  <c r="F1859" i="3"/>
  <c r="F1860" i="3"/>
  <c r="F1861" i="3"/>
  <c r="F1862" i="3"/>
  <c r="F1863" i="3"/>
  <c r="F1864" i="3"/>
  <c r="F1865" i="3"/>
  <c r="F1866" i="3"/>
  <c r="F1867" i="3"/>
  <c r="F1868" i="3"/>
  <c r="F1869" i="3"/>
  <c r="F1870" i="3"/>
  <c r="F1871" i="3"/>
  <c r="F1872" i="3"/>
  <c r="F1873" i="3"/>
  <c r="F1874" i="3"/>
  <c r="F1875" i="3"/>
  <c r="F1876" i="3"/>
  <c r="F1877" i="3"/>
  <c r="D410" i="3"/>
  <c r="D481" i="3"/>
  <c r="C524" i="3"/>
  <c r="E566" i="3"/>
  <c r="F603" i="3"/>
  <c r="E630" i="3"/>
  <c r="E646" i="3"/>
  <c r="E662" i="3"/>
  <c r="E678" i="3"/>
  <c r="E694" i="3"/>
  <c r="E710" i="3"/>
  <c r="E726" i="3"/>
  <c r="E742" i="3"/>
  <c r="E758" i="3"/>
  <c r="E774" i="3"/>
  <c r="E790" i="3"/>
  <c r="E806" i="3"/>
  <c r="E822" i="3"/>
  <c r="E838" i="3"/>
  <c r="E854" i="3"/>
  <c r="F866" i="3"/>
  <c r="E877" i="3"/>
  <c r="C887" i="3"/>
  <c r="C895" i="3"/>
  <c r="C903" i="3"/>
  <c r="C911" i="3"/>
  <c r="C919" i="3"/>
  <c r="C927" i="3"/>
  <c r="C935" i="3"/>
  <c r="C943" i="3"/>
  <c r="C951" i="3"/>
  <c r="C959" i="3"/>
  <c r="C967" i="3"/>
  <c r="C975" i="3"/>
  <c r="C983" i="3"/>
  <c r="C991" i="3"/>
  <c r="C999" i="3"/>
  <c r="C1007" i="3"/>
  <c r="C1015" i="3"/>
  <c r="C1023" i="3"/>
  <c r="C1031" i="3"/>
  <c r="C1039" i="3"/>
  <c r="C1047" i="3"/>
  <c r="E1052" i="3"/>
  <c r="C1058" i="3"/>
  <c r="D1063" i="3"/>
  <c r="E1068" i="3"/>
  <c r="C1074" i="3"/>
  <c r="D1079" i="3"/>
  <c r="E1084" i="3"/>
  <c r="C1090" i="3"/>
  <c r="D1095" i="3"/>
  <c r="E1100" i="3"/>
  <c r="C1106" i="3"/>
  <c r="D1111" i="3"/>
  <c r="E1116" i="3"/>
  <c r="C1122" i="3"/>
  <c r="D1127" i="3"/>
  <c r="E1132" i="3"/>
  <c r="C1138" i="3"/>
  <c r="D1143" i="3"/>
  <c r="D1148" i="3"/>
  <c r="D1152" i="3"/>
  <c r="D1156" i="3"/>
  <c r="D1160" i="3"/>
  <c r="D1164" i="3"/>
  <c r="D1168" i="3"/>
  <c r="D1172" i="3"/>
  <c r="D1176" i="3"/>
  <c r="D1180" i="3"/>
  <c r="D1184" i="3"/>
  <c r="D1188" i="3"/>
  <c r="D1192" i="3"/>
  <c r="D1196" i="3"/>
  <c r="D1200" i="3"/>
  <c r="D1204" i="3"/>
  <c r="D1208" i="3"/>
  <c r="D1212" i="3"/>
  <c r="D1216" i="3"/>
  <c r="D1220" i="3"/>
  <c r="D1224" i="3"/>
  <c r="D1228" i="3"/>
  <c r="D1232" i="3"/>
  <c r="D1236" i="3"/>
  <c r="D1240" i="3"/>
  <c r="D1244" i="3"/>
  <c r="D1248" i="3"/>
  <c r="D1252" i="3"/>
  <c r="D1256" i="3"/>
  <c r="D1260" i="3"/>
  <c r="D1264" i="3"/>
  <c r="D1268" i="3"/>
  <c r="D1272" i="3"/>
  <c r="D1276" i="3"/>
  <c r="D1280" i="3"/>
  <c r="D1284" i="3"/>
  <c r="D1288" i="3"/>
  <c r="D1292" i="3"/>
  <c r="D1296" i="3"/>
  <c r="D1300" i="3"/>
  <c r="D1304" i="3"/>
  <c r="D1308" i="3"/>
  <c r="D1312" i="3"/>
  <c r="D1316" i="3"/>
  <c r="D1320" i="3"/>
  <c r="D1324" i="3"/>
  <c r="D1328" i="3"/>
  <c r="D1332" i="3"/>
  <c r="D1336" i="3"/>
  <c r="D1340" i="3"/>
  <c r="D1344" i="3"/>
  <c r="D1348" i="3"/>
  <c r="D1352" i="3"/>
  <c r="D1356" i="3"/>
  <c r="D1360" i="3"/>
  <c r="D1364" i="3"/>
  <c r="D1368" i="3"/>
  <c r="D1372" i="3"/>
  <c r="D1376" i="3"/>
  <c r="D1380" i="3"/>
  <c r="D1384" i="3"/>
  <c r="D1388" i="3"/>
  <c r="D1392" i="3"/>
  <c r="C1396" i="3"/>
  <c r="E1398" i="3"/>
  <c r="D1401" i="3"/>
  <c r="C1404" i="3"/>
  <c r="E1406" i="3"/>
  <c r="D1409" i="3"/>
  <c r="C1412" i="3"/>
  <c r="E1414" i="3"/>
  <c r="D1417" i="3"/>
  <c r="C1420" i="3"/>
  <c r="E1422" i="3"/>
  <c r="D1425" i="3"/>
  <c r="C1428" i="3"/>
  <c r="E1430" i="3"/>
  <c r="D1433" i="3"/>
  <c r="C1436" i="3"/>
  <c r="E1438" i="3"/>
  <c r="D1441" i="3"/>
  <c r="C1444" i="3"/>
  <c r="E1446" i="3"/>
  <c r="D1449" i="3"/>
  <c r="C1452" i="3"/>
  <c r="E1454" i="3"/>
  <c r="D1457" i="3"/>
  <c r="C1460" i="3"/>
  <c r="E1462" i="3"/>
  <c r="D1465" i="3"/>
  <c r="C1468" i="3"/>
  <c r="E1470" i="3"/>
  <c r="D1473" i="3"/>
  <c r="C1476" i="3"/>
  <c r="E1478" i="3"/>
  <c r="D1481" i="3"/>
  <c r="C1484" i="3"/>
  <c r="E1486" i="3"/>
  <c r="D1489" i="3"/>
  <c r="C1492" i="3"/>
  <c r="E1494" i="3"/>
  <c r="D1497" i="3"/>
  <c r="C1500" i="3"/>
  <c r="E1502" i="3"/>
  <c r="D1505" i="3"/>
  <c r="C1508" i="3"/>
  <c r="E1510" i="3"/>
  <c r="D1513" i="3"/>
  <c r="C1516" i="3"/>
  <c r="E1518" i="3"/>
  <c r="D1521" i="3"/>
  <c r="C1524" i="3"/>
  <c r="E1526" i="3"/>
  <c r="D1529" i="3"/>
  <c r="C1532" i="3"/>
  <c r="E1534" i="3"/>
  <c r="D1537" i="3"/>
  <c r="C1540" i="3"/>
  <c r="E1542" i="3"/>
  <c r="D1545" i="3"/>
  <c r="C1548" i="3"/>
  <c r="E1550" i="3"/>
  <c r="D1553" i="3"/>
  <c r="C1556" i="3"/>
  <c r="E1558" i="3"/>
  <c r="D1561" i="3"/>
  <c r="C1564" i="3"/>
  <c r="E1566" i="3"/>
  <c r="D1569" i="3"/>
  <c r="C1572" i="3"/>
  <c r="E1574" i="3"/>
  <c r="D1577" i="3"/>
  <c r="C1580" i="3"/>
  <c r="E1582" i="3"/>
  <c r="C1585" i="3"/>
  <c r="C1587" i="3"/>
  <c r="C1589" i="3"/>
  <c r="C1591" i="3"/>
  <c r="C1593" i="3"/>
  <c r="C1595" i="3"/>
  <c r="C1597" i="3"/>
  <c r="C1599" i="3"/>
  <c r="C1601" i="3"/>
  <c r="C1603" i="3"/>
  <c r="C1605" i="3"/>
  <c r="C1607" i="3"/>
  <c r="C1609" i="3"/>
  <c r="C1611" i="3"/>
  <c r="C1613" i="3"/>
  <c r="C1615" i="3"/>
  <c r="C1617" i="3"/>
  <c r="C1619" i="3"/>
  <c r="C1621" i="3"/>
  <c r="C1623" i="3"/>
  <c r="C1625" i="3"/>
  <c r="C1627" i="3"/>
  <c r="C1629" i="3"/>
  <c r="C1631" i="3"/>
  <c r="C1633" i="3"/>
  <c r="C1635" i="3"/>
  <c r="C1637" i="3"/>
  <c r="C1639" i="3"/>
  <c r="C1641" i="3"/>
  <c r="C1643" i="3"/>
  <c r="C1645" i="3"/>
  <c r="C1647" i="3"/>
  <c r="C1649" i="3"/>
  <c r="C1651" i="3"/>
  <c r="C1653" i="3"/>
  <c r="C1655" i="3"/>
  <c r="C1657" i="3"/>
  <c r="C1659" i="3"/>
  <c r="C1661" i="3"/>
  <c r="C1663" i="3"/>
  <c r="C1665" i="3"/>
  <c r="C1667" i="3"/>
  <c r="C1669" i="3"/>
  <c r="C1671" i="3"/>
  <c r="C1673" i="3"/>
  <c r="C1675" i="3"/>
  <c r="C1677" i="3"/>
  <c r="C1679" i="3"/>
  <c r="C1681" i="3"/>
  <c r="C1683" i="3"/>
  <c r="C1685" i="3"/>
  <c r="C1687" i="3"/>
  <c r="C1689" i="3"/>
  <c r="C1691" i="3"/>
  <c r="C1693" i="3"/>
  <c r="C1695" i="3"/>
  <c r="C1697" i="3"/>
  <c r="C1699" i="3"/>
  <c r="C1701" i="3"/>
  <c r="C1703" i="3"/>
  <c r="C1705" i="3"/>
  <c r="C1707" i="3"/>
  <c r="C1709" i="3"/>
  <c r="C1711" i="3"/>
  <c r="C1713" i="3"/>
  <c r="C1715" i="3"/>
  <c r="C1717" i="3"/>
  <c r="C1719" i="3"/>
  <c r="C1721" i="3"/>
  <c r="C1723" i="3"/>
  <c r="C1725" i="3"/>
  <c r="C1727" i="3"/>
  <c r="C1729" i="3"/>
  <c r="C1731" i="3"/>
  <c r="C1733" i="3"/>
  <c r="C1735" i="3"/>
  <c r="C1737" i="3"/>
  <c r="C1739" i="3"/>
  <c r="C1741" i="3"/>
  <c r="C1743" i="3"/>
  <c r="C1745" i="3"/>
  <c r="C1747" i="3"/>
  <c r="C1749" i="3"/>
  <c r="C1751" i="3"/>
  <c r="C1753" i="3"/>
  <c r="C1755" i="3"/>
  <c r="C1757" i="3"/>
  <c r="C1759" i="3"/>
  <c r="C1761" i="3"/>
  <c r="C1763" i="3"/>
  <c r="C1765" i="3"/>
  <c r="C1767" i="3"/>
  <c r="C1769" i="3"/>
  <c r="C1771" i="3"/>
  <c r="C1773" i="3"/>
  <c r="C1775" i="3"/>
  <c r="C1777" i="3"/>
  <c r="C1779" i="3"/>
  <c r="C1781" i="3"/>
  <c r="C1783" i="3"/>
  <c r="C1785" i="3"/>
  <c r="C1787" i="3"/>
  <c r="C1789" i="3"/>
  <c r="C1791" i="3"/>
  <c r="C1793" i="3"/>
  <c r="C1795" i="3"/>
  <c r="C1797" i="3"/>
  <c r="C1799" i="3"/>
  <c r="C1801" i="3"/>
  <c r="C1803" i="3"/>
  <c r="C1805" i="3"/>
  <c r="C1807" i="3"/>
  <c r="C1809" i="3"/>
  <c r="C1811" i="3"/>
  <c r="C1813" i="3"/>
  <c r="C1815" i="3"/>
  <c r="C1817" i="3"/>
  <c r="C1819" i="3"/>
  <c r="C1821" i="3"/>
  <c r="C1823" i="3"/>
  <c r="C1825" i="3"/>
  <c r="C1827" i="3"/>
  <c r="C1829" i="3"/>
  <c r="C1831" i="3"/>
  <c r="C1833" i="3"/>
  <c r="C1835" i="3"/>
  <c r="C1837" i="3"/>
  <c r="C1839" i="3"/>
  <c r="C1841" i="3"/>
  <c r="C1843" i="3"/>
  <c r="C1845" i="3"/>
  <c r="C1847" i="3"/>
  <c r="C1849" i="3"/>
  <c r="C1851" i="3"/>
  <c r="C1853" i="3"/>
  <c r="C1855" i="3"/>
  <c r="C1857" i="3"/>
  <c r="C1859" i="3"/>
  <c r="C1861" i="3"/>
  <c r="C1863" i="3"/>
  <c r="C1865" i="3"/>
  <c r="C1867" i="3"/>
  <c r="C1869" i="3"/>
  <c r="C1871" i="3"/>
  <c r="C1873" i="3"/>
  <c r="C1875" i="3"/>
  <c r="C1877" i="3"/>
  <c r="F1878" i="3"/>
  <c r="C1880" i="3"/>
  <c r="D1881" i="3"/>
  <c r="F1882" i="3"/>
  <c r="C1884" i="3"/>
  <c r="D1885" i="3"/>
  <c r="F1886" i="3"/>
  <c r="C1888" i="3"/>
  <c r="D1889" i="3"/>
  <c r="F1890" i="3"/>
  <c r="C1892" i="3"/>
  <c r="D1893" i="3"/>
  <c r="F1894" i="3"/>
  <c r="C1896" i="3"/>
  <c r="D1897" i="3"/>
  <c r="F1898" i="3"/>
  <c r="C1900" i="3"/>
  <c r="D1901" i="3"/>
  <c r="F1902" i="3"/>
  <c r="C1904" i="3"/>
  <c r="D1905" i="3"/>
  <c r="F1906" i="3"/>
  <c r="C1908" i="3"/>
  <c r="D1909" i="3"/>
  <c r="F1910" i="3"/>
  <c r="C1912" i="3"/>
  <c r="D1913" i="3"/>
  <c r="F1914" i="3"/>
  <c r="C1916" i="3"/>
  <c r="D1917" i="3"/>
  <c r="F1918" i="3"/>
  <c r="C1920" i="3"/>
  <c r="D1921" i="3"/>
  <c r="F1922" i="3"/>
  <c r="C1924" i="3"/>
  <c r="D1925" i="3"/>
  <c r="F1926" i="3"/>
  <c r="C1928" i="3"/>
  <c r="D1929" i="3"/>
  <c r="F1930" i="3"/>
  <c r="C1932" i="3"/>
  <c r="D1933" i="3"/>
  <c r="F1934" i="3"/>
  <c r="C1936" i="3"/>
  <c r="D1937" i="3"/>
  <c r="F1938" i="3"/>
  <c r="C1940" i="3"/>
  <c r="D1941" i="3"/>
  <c r="F1942" i="3"/>
  <c r="C1944" i="3"/>
  <c r="D1945" i="3"/>
  <c r="F1946" i="3"/>
  <c r="C1948" i="3"/>
  <c r="D1949" i="3"/>
  <c r="F1950" i="3"/>
  <c r="C1952" i="3"/>
  <c r="D1953" i="3"/>
  <c r="F1954" i="3"/>
  <c r="C1956" i="3"/>
  <c r="D1957" i="3"/>
  <c r="F1958" i="3"/>
  <c r="C1960" i="3"/>
  <c r="D1961" i="3"/>
  <c r="F1962" i="3"/>
  <c r="C1964" i="3"/>
  <c r="D1965" i="3"/>
  <c r="F1966" i="3"/>
  <c r="C1968" i="3"/>
  <c r="D1969" i="3"/>
  <c r="F1970" i="3"/>
  <c r="C1972" i="3"/>
  <c r="D1973" i="3"/>
  <c r="F1974" i="3"/>
  <c r="C1976" i="3"/>
  <c r="D1977" i="3"/>
  <c r="F1978" i="3"/>
  <c r="C1980" i="3"/>
  <c r="D1981" i="3"/>
  <c r="F1982" i="3"/>
  <c r="C1984" i="3"/>
  <c r="D1985" i="3"/>
  <c r="F1986" i="3"/>
  <c r="C1988" i="3"/>
  <c r="D1989" i="3"/>
  <c r="F1990" i="3"/>
  <c r="C1992" i="3"/>
  <c r="D1993" i="3"/>
  <c r="F1994" i="3"/>
  <c r="C1996" i="3"/>
  <c r="D1997" i="3"/>
  <c r="F1998" i="3"/>
  <c r="C2000" i="3"/>
  <c r="D2001" i="3"/>
  <c r="F2002" i="3"/>
  <c r="C2004" i="3"/>
  <c r="D2005" i="3"/>
  <c r="F2006" i="3"/>
  <c r="C2008" i="3"/>
  <c r="D2009" i="3"/>
  <c r="F2010" i="3"/>
  <c r="C2012" i="3"/>
  <c r="D2013" i="3"/>
  <c r="F2014" i="3"/>
  <c r="C2016" i="3"/>
  <c r="D2017" i="3"/>
  <c r="F2018" i="3"/>
  <c r="C2020" i="3"/>
  <c r="D2021" i="3"/>
  <c r="F2022" i="3"/>
  <c r="C2024" i="3"/>
  <c r="D2025" i="3"/>
  <c r="F2026" i="3"/>
  <c r="C2028" i="3"/>
  <c r="D2029" i="3"/>
  <c r="F2030" i="3"/>
  <c r="C2032" i="3"/>
  <c r="D2033" i="3"/>
  <c r="F2034" i="3"/>
  <c r="C2036" i="3"/>
  <c r="D2037" i="3"/>
  <c r="F2038" i="3"/>
  <c r="C2040" i="3"/>
  <c r="D2041" i="3"/>
  <c r="F2042" i="3"/>
  <c r="C2044" i="3"/>
  <c r="D2045" i="3"/>
  <c r="F2046" i="3"/>
  <c r="C2048" i="3"/>
  <c r="D2049" i="3"/>
  <c r="F2050" i="3"/>
  <c r="C2052" i="3"/>
  <c r="D2053" i="3"/>
  <c r="F2054" i="3"/>
  <c r="C2056" i="3"/>
  <c r="D2057" i="3"/>
  <c r="F2058" i="3"/>
  <c r="C2060" i="3"/>
  <c r="D2061" i="3"/>
  <c r="F2062" i="3"/>
  <c r="C2064" i="3"/>
  <c r="D2065" i="3"/>
  <c r="F2066" i="3"/>
  <c r="C2068" i="3"/>
  <c r="D2069" i="3"/>
  <c r="F2070" i="3"/>
  <c r="C2072" i="3"/>
  <c r="D2073" i="3"/>
  <c r="F2074" i="3"/>
  <c r="C2076" i="3"/>
  <c r="D2077" i="3"/>
  <c r="F2078" i="3"/>
  <c r="C2080" i="3"/>
  <c r="D2081" i="3"/>
  <c r="F2082" i="3"/>
  <c r="C2084" i="3"/>
  <c r="D2085" i="3"/>
  <c r="F2086" i="3"/>
  <c r="C2088" i="3"/>
  <c r="D2089" i="3"/>
  <c r="F2090" i="3"/>
  <c r="C2092" i="3"/>
  <c r="D2093" i="3"/>
  <c r="F2094" i="3"/>
  <c r="C2096" i="3"/>
  <c r="D2097" i="3"/>
  <c r="F2098" i="3"/>
  <c r="C2100" i="3"/>
  <c r="D2101" i="3"/>
  <c r="F2102" i="3"/>
  <c r="C2104" i="3"/>
  <c r="D2105" i="3"/>
  <c r="F2106" i="3"/>
  <c r="C2108" i="3"/>
  <c r="D2109" i="3"/>
  <c r="F2110" i="3"/>
  <c r="C2112" i="3"/>
  <c r="D2113" i="3"/>
  <c r="F2114" i="3"/>
  <c r="C2116" i="3"/>
  <c r="D2117" i="3"/>
  <c r="F2118" i="3"/>
  <c r="C2120" i="3"/>
  <c r="D2121" i="3"/>
  <c r="F2122" i="3"/>
  <c r="C2124" i="3"/>
  <c r="D2125" i="3"/>
  <c r="F2126" i="3"/>
  <c r="C2128" i="3"/>
  <c r="D2129" i="3"/>
  <c r="F2130" i="3"/>
  <c r="C2132" i="3"/>
  <c r="D2133" i="3"/>
  <c r="F2134" i="3"/>
  <c r="C2136" i="3"/>
  <c r="D2137" i="3"/>
  <c r="F2138" i="3"/>
  <c r="C2140" i="3"/>
  <c r="D2141" i="3"/>
  <c r="F2142" i="3"/>
  <c r="C2144" i="3"/>
  <c r="D2145" i="3"/>
  <c r="F2146" i="3"/>
  <c r="C2148" i="3"/>
  <c r="D2149" i="3"/>
  <c r="F2150" i="3"/>
  <c r="C2152" i="3"/>
  <c r="D2153" i="3"/>
  <c r="F2154" i="3"/>
  <c r="C2156" i="3"/>
  <c r="D2157" i="3"/>
  <c r="F2158" i="3"/>
  <c r="C2160" i="3"/>
  <c r="D2161" i="3"/>
  <c r="F2162" i="3"/>
  <c r="C2164" i="3"/>
  <c r="D2165" i="3"/>
  <c r="F2166" i="3"/>
  <c r="C2168" i="3"/>
  <c r="D2169" i="3"/>
  <c r="F2170" i="3"/>
  <c r="C2172" i="3"/>
  <c r="D2173" i="3"/>
  <c r="F2174" i="3"/>
  <c r="C2176" i="3"/>
  <c r="D2177" i="3"/>
  <c r="F2178" i="3"/>
  <c r="C2180" i="3"/>
  <c r="D2181" i="3"/>
  <c r="F2182" i="3"/>
  <c r="C2184" i="3"/>
  <c r="D2185" i="3"/>
  <c r="F2186" i="3"/>
  <c r="C2188" i="3"/>
  <c r="D2189" i="3"/>
  <c r="F2190" i="3"/>
  <c r="C2192" i="3"/>
  <c r="D2193" i="3"/>
  <c r="F2194" i="3"/>
  <c r="C2196" i="3"/>
  <c r="D2197" i="3"/>
  <c r="F2198" i="3"/>
  <c r="C2200" i="3"/>
  <c r="D2201" i="3"/>
  <c r="F2202" i="3"/>
  <c r="C2204" i="3"/>
  <c r="D2205" i="3"/>
  <c r="F2206" i="3"/>
  <c r="C2208" i="3"/>
  <c r="D2209" i="3"/>
  <c r="F2210" i="3"/>
  <c r="C2212" i="3"/>
  <c r="D2213" i="3"/>
  <c r="F2214" i="3"/>
  <c r="C2216" i="3"/>
  <c r="D2217" i="3"/>
  <c r="D2218" i="3"/>
  <c r="D2219" i="3"/>
  <c r="D2220" i="3"/>
  <c r="D2221" i="3"/>
  <c r="D2222" i="3"/>
  <c r="D2223" i="3"/>
  <c r="D2224" i="3"/>
  <c r="D2225" i="3"/>
  <c r="D2226" i="3"/>
  <c r="D2227" i="3"/>
  <c r="D2228" i="3"/>
  <c r="D2229" i="3"/>
  <c r="D2230" i="3"/>
  <c r="D2231" i="3"/>
  <c r="D2232" i="3"/>
  <c r="D2233" i="3"/>
  <c r="D2234" i="3"/>
  <c r="D2235" i="3"/>
  <c r="D2236" i="3"/>
  <c r="D2237" i="3"/>
  <c r="D2238" i="3"/>
  <c r="D2239" i="3"/>
  <c r="D2240" i="3"/>
  <c r="D2241" i="3"/>
  <c r="D2242" i="3"/>
  <c r="D2243" i="3"/>
  <c r="D2244" i="3"/>
  <c r="D2245" i="3"/>
  <c r="D2246" i="3"/>
  <c r="D2247" i="3"/>
  <c r="D2248" i="3"/>
  <c r="D2249" i="3"/>
  <c r="D2250" i="3"/>
  <c r="D2251" i="3"/>
  <c r="D2252" i="3"/>
  <c r="D2253" i="3"/>
  <c r="D2254" i="3"/>
  <c r="D2255" i="3"/>
  <c r="D2256" i="3"/>
  <c r="D2257" i="3"/>
  <c r="D2258" i="3"/>
  <c r="D2259" i="3"/>
  <c r="D2260" i="3"/>
  <c r="D2261" i="3"/>
  <c r="D2262" i="3"/>
  <c r="D2263" i="3"/>
  <c r="D2264" i="3"/>
  <c r="D2265" i="3"/>
  <c r="D2266" i="3"/>
  <c r="D2267" i="3"/>
  <c r="D2268" i="3"/>
  <c r="D2269" i="3"/>
  <c r="D2270" i="3"/>
  <c r="D2271" i="3"/>
  <c r="D2272" i="3"/>
  <c r="D2273" i="3"/>
  <c r="D2274" i="3"/>
  <c r="D2275" i="3"/>
  <c r="D2276" i="3"/>
  <c r="D2277" i="3"/>
  <c r="D2278" i="3"/>
  <c r="D2279" i="3"/>
  <c r="D2280" i="3"/>
  <c r="D2281" i="3"/>
  <c r="D2282" i="3"/>
  <c r="D2283" i="3"/>
  <c r="D2284" i="3"/>
  <c r="D2285" i="3"/>
  <c r="D2286" i="3"/>
  <c r="D2287" i="3"/>
  <c r="D2288" i="3"/>
  <c r="D2289" i="3"/>
  <c r="D2290" i="3"/>
  <c r="D2291" i="3"/>
  <c r="D2292" i="3"/>
  <c r="D2293" i="3"/>
  <c r="D2294" i="3"/>
  <c r="D2295" i="3"/>
  <c r="D2296" i="3"/>
  <c r="D2297" i="3"/>
  <c r="D2298" i="3"/>
  <c r="D2299" i="3"/>
  <c r="D2300" i="3"/>
  <c r="D2301" i="3"/>
  <c r="D2302" i="3"/>
  <c r="D2303" i="3"/>
  <c r="D2304" i="3"/>
  <c r="D2305" i="3"/>
  <c r="D2306" i="3"/>
  <c r="D2307" i="3"/>
  <c r="D2308" i="3"/>
  <c r="D2309" i="3"/>
  <c r="D2310" i="3"/>
  <c r="D2311" i="3"/>
  <c r="D2312" i="3"/>
  <c r="D2313" i="3"/>
  <c r="D2314" i="3"/>
  <c r="D2315" i="3"/>
  <c r="D2316" i="3"/>
  <c r="D2317" i="3"/>
  <c r="D2318" i="3"/>
  <c r="D2319" i="3"/>
  <c r="D2320" i="3"/>
  <c r="D2321" i="3"/>
  <c r="D2322" i="3"/>
  <c r="D2323" i="3"/>
  <c r="D2324" i="3"/>
  <c r="D2325" i="3"/>
  <c r="D2326" i="3"/>
  <c r="D2327" i="3"/>
  <c r="D2328" i="3"/>
  <c r="D2329" i="3"/>
  <c r="D2330" i="3"/>
  <c r="D2331" i="3"/>
  <c r="D2332" i="3"/>
  <c r="D2333" i="3"/>
  <c r="D2334" i="3"/>
  <c r="D2335" i="3"/>
  <c r="D2336" i="3"/>
  <c r="D2337" i="3"/>
  <c r="D2338" i="3"/>
  <c r="D2339" i="3"/>
  <c r="D2340" i="3"/>
  <c r="D2341" i="3"/>
  <c r="D2342" i="3"/>
  <c r="D2343" i="3"/>
  <c r="D2344" i="3"/>
  <c r="D2345" i="3"/>
  <c r="D2346" i="3"/>
  <c r="D2347" i="3"/>
  <c r="D2348" i="3"/>
  <c r="D2349" i="3"/>
  <c r="D2350" i="3"/>
  <c r="D2351" i="3"/>
  <c r="D2352" i="3"/>
  <c r="D2353" i="3"/>
  <c r="D2354" i="3"/>
  <c r="D2355" i="3"/>
  <c r="D2356" i="3"/>
  <c r="D2357" i="3"/>
  <c r="D2358" i="3"/>
  <c r="D2359" i="3"/>
  <c r="D2360" i="3"/>
  <c r="D2361" i="3"/>
  <c r="D2362" i="3"/>
  <c r="D2363" i="3"/>
  <c r="D2364" i="3"/>
  <c r="D2365" i="3"/>
  <c r="D2366" i="3"/>
  <c r="D2367" i="3"/>
  <c r="D2368" i="3"/>
  <c r="H358" i="3"/>
  <c r="H362" i="3"/>
  <c r="H366" i="3"/>
  <c r="H370" i="3"/>
  <c r="H374" i="3"/>
  <c r="H378" i="3"/>
  <c r="H382" i="3"/>
  <c r="H386" i="3"/>
  <c r="H390" i="3"/>
  <c r="H394" i="3"/>
  <c r="H398" i="3"/>
  <c r="H402" i="3"/>
  <c r="H406" i="3"/>
  <c r="H410" i="3"/>
  <c r="H414" i="3"/>
  <c r="H418" i="3"/>
  <c r="H422" i="3"/>
  <c r="H426" i="3"/>
  <c r="H430" i="3"/>
  <c r="H434" i="3"/>
  <c r="H438" i="3"/>
  <c r="H442" i="3"/>
  <c r="H446" i="3"/>
  <c r="H450" i="3"/>
  <c r="H454" i="3"/>
  <c r="H458" i="3"/>
  <c r="H462" i="3"/>
  <c r="H466" i="3"/>
  <c r="H470" i="3"/>
  <c r="H474" i="3"/>
  <c r="H478" i="3"/>
  <c r="H482" i="3"/>
  <c r="H486" i="3"/>
  <c r="H490" i="3"/>
  <c r="H494" i="3"/>
  <c r="H498" i="3"/>
  <c r="H502" i="3"/>
  <c r="H506" i="3"/>
  <c r="H510" i="3"/>
  <c r="H514" i="3"/>
  <c r="H518" i="3"/>
  <c r="H522" i="3"/>
  <c r="H526" i="3"/>
  <c r="H530" i="3"/>
  <c r="H534" i="3"/>
  <c r="H538" i="3"/>
  <c r="H542" i="3"/>
  <c r="H546" i="3"/>
  <c r="H550" i="3"/>
  <c r="H554" i="3"/>
  <c r="H558" i="3"/>
  <c r="H562" i="3"/>
  <c r="H566" i="3"/>
  <c r="H570" i="3"/>
  <c r="H574" i="3"/>
  <c r="H578" i="3"/>
  <c r="H582" i="3"/>
  <c r="H586" i="3"/>
  <c r="H590" i="3"/>
  <c r="H594" i="3"/>
  <c r="H598" i="3"/>
  <c r="H602" i="3"/>
  <c r="H606" i="3"/>
  <c r="H610" i="3"/>
  <c r="H614" i="3"/>
  <c r="H618" i="3"/>
  <c r="H622" i="3"/>
  <c r="H626" i="3"/>
  <c r="H630" i="3"/>
  <c r="H634" i="3"/>
  <c r="H638" i="3"/>
  <c r="H642" i="3"/>
  <c r="H646" i="3"/>
  <c r="H650" i="3"/>
  <c r="H654" i="3"/>
  <c r="H658" i="3"/>
  <c r="H662" i="3"/>
  <c r="H666" i="3"/>
  <c r="H670" i="3"/>
  <c r="H674" i="3"/>
  <c r="H678" i="3"/>
  <c r="H682" i="3"/>
  <c r="H686" i="3"/>
  <c r="H690" i="3"/>
  <c r="H694" i="3"/>
  <c r="H698" i="3"/>
  <c r="H702" i="3"/>
  <c r="H706" i="3"/>
  <c r="H710" i="3"/>
  <c r="H714" i="3"/>
  <c r="H718" i="3"/>
  <c r="H722" i="3"/>
  <c r="H726" i="3"/>
  <c r="H730" i="3"/>
  <c r="H734" i="3"/>
  <c r="H738" i="3"/>
  <c r="H742" i="3"/>
  <c r="H746" i="3"/>
  <c r="H750" i="3"/>
  <c r="H754" i="3"/>
  <c r="H758" i="3"/>
  <c r="H762" i="3"/>
  <c r="H766" i="3"/>
  <c r="H770" i="3"/>
  <c r="H774" i="3"/>
  <c r="H778" i="3"/>
  <c r="H782" i="3"/>
  <c r="H786" i="3"/>
  <c r="H790" i="3"/>
  <c r="H794" i="3"/>
  <c r="H798" i="3"/>
  <c r="H802" i="3"/>
  <c r="H806" i="3"/>
  <c r="H810" i="3"/>
  <c r="H814" i="3"/>
  <c r="H818" i="3"/>
  <c r="H822" i="3"/>
  <c r="H826" i="3"/>
  <c r="H830" i="3"/>
  <c r="H834" i="3"/>
  <c r="H838" i="3"/>
  <c r="H842" i="3"/>
  <c r="H846" i="3"/>
  <c r="H850" i="3"/>
  <c r="H854" i="3"/>
  <c r="H858" i="3"/>
  <c r="H862" i="3"/>
  <c r="H866" i="3"/>
  <c r="H870" i="3"/>
  <c r="H874" i="3"/>
  <c r="H878" i="3"/>
  <c r="H882" i="3"/>
  <c r="H886" i="3"/>
  <c r="H890" i="3"/>
  <c r="H894" i="3"/>
  <c r="H898" i="3"/>
  <c r="H902" i="3"/>
  <c r="H906" i="3"/>
  <c r="H910" i="3"/>
  <c r="H914" i="3"/>
  <c r="H918" i="3"/>
  <c r="H922" i="3"/>
  <c r="H926" i="3"/>
  <c r="H930" i="3"/>
  <c r="H934" i="3"/>
  <c r="H938" i="3"/>
  <c r="H942" i="3"/>
  <c r="H946" i="3"/>
  <c r="H950" i="3"/>
  <c r="H954" i="3"/>
  <c r="H958" i="3"/>
  <c r="H962" i="3"/>
  <c r="H966" i="3"/>
  <c r="H970" i="3"/>
  <c r="H974" i="3"/>
  <c r="H978" i="3"/>
  <c r="H982" i="3"/>
  <c r="H986" i="3"/>
  <c r="H990" i="3"/>
  <c r="H994" i="3"/>
  <c r="H998" i="3"/>
  <c r="H1002" i="3"/>
  <c r="H1006" i="3"/>
  <c r="H1010" i="3"/>
  <c r="H1014" i="3"/>
  <c r="H1018" i="3"/>
  <c r="H1022" i="3"/>
  <c r="H1026" i="3"/>
  <c r="H1030" i="3"/>
  <c r="H1034" i="3"/>
  <c r="H1038" i="3"/>
  <c r="H1042" i="3"/>
  <c r="H1046" i="3"/>
  <c r="H1050" i="3"/>
  <c r="H1054" i="3"/>
  <c r="H1058" i="3"/>
  <c r="H1062" i="3"/>
  <c r="H1066" i="3"/>
  <c r="H1070" i="3"/>
  <c r="H1074" i="3"/>
  <c r="H1078" i="3"/>
  <c r="H1082" i="3"/>
  <c r="H1086" i="3"/>
  <c r="H1090" i="3"/>
  <c r="H1094" i="3"/>
  <c r="H1098" i="3"/>
  <c r="H1102" i="3"/>
  <c r="H1106" i="3"/>
  <c r="H1110" i="3"/>
  <c r="H1114" i="3"/>
  <c r="H1118" i="3"/>
  <c r="H1122" i="3"/>
  <c r="H1126" i="3"/>
  <c r="H1130" i="3"/>
  <c r="H1134" i="3"/>
  <c r="H1138" i="3"/>
  <c r="H1142" i="3"/>
  <c r="H1146" i="3"/>
  <c r="H1150" i="3"/>
  <c r="H1154" i="3"/>
  <c r="H1158" i="3"/>
  <c r="H1162" i="3"/>
  <c r="H1166" i="3"/>
  <c r="H1170" i="3"/>
  <c r="H1174" i="3"/>
  <c r="H1178" i="3"/>
  <c r="H1182" i="3"/>
  <c r="H1186" i="3"/>
  <c r="H1190" i="3"/>
  <c r="H1194" i="3"/>
  <c r="H1198" i="3"/>
  <c r="H1202" i="3"/>
  <c r="H1206" i="3"/>
  <c r="H1210" i="3"/>
  <c r="H1214" i="3"/>
  <c r="H1218" i="3"/>
  <c r="H1222" i="3"/>
  <c r="H1226" i="3"/>
  <c r="H1230" i="3"/>
  <c r="H1234" i="3"/>
  <c r="H1238" i="3"/>
  <c r="H1242" i="3"/>
  <c r="H1246" i="3"/>
  <c r="H1250" i="3"/>
  <c r="H1254" i="3"/>
  <c r="H1258" i="3"/>
  <c r="H1262" i="3"/>
  <c r="H1266" i="3"/>
  <c r="H1270" i="3"/>
  <c r="H1274" i="3"/>
  <c r="H1278" i="3"/>
  <c r="H1282" i="3"/>
  <c r="H1286" i="3"/>
  <c r="H1290" i="3"/>
  <c r="H1294" i="3"/>
  <c r="H1298" i="3"/>
  <c r="H1302" i="3"/>
  <c r="H1306" i="3"/>
  <c r="H1310" i="3"/>
  <c r="H1314" i="3"/>
  <c r="H1318" i="3"/>
  <c r="H1322" i="3"/>
  <c r="H1326" i="3"/>
  <c r="H1330" i="3"/>
  <c r="H1334" i="3"/>
  <c r="H1338" i="3"/>
  <c r="H1342" i="3"/>
  <c r="H1346" i="3"/>
  <c r="H1350" i="3"/>
  <c r="H1354" i="3"/>
  <c r="H1358" i="3"/>
  <c r="H1362" i="3"/>
  <c r="H1366" i="3"/>
  <c r="H1370" i="3"/>
  <c r="H1374" i="3"/>
  <c r="H1378" i="3"/>
  <c r="H1382" i="3"/>
  <c r="H1386" i="3"/>
  <c r="H1390" i="3"/>
  <c r="H1394" i="3"/>
  <c r="H1398" i="3"/>
  <c r="H1402" i="3"/>
  <c r="H1406" i="3"/>
  <c r="H1410" i="3"/>
  <c r="H1414" i="3"/>
  <c r="H1418" i="3"/>
  <c r="H1422" i="3"/>
  <c r="H1426" i="3"/>
  <c r="H1430" i="3"/>
  <c r="H1434" i="3"/>
  <c r="H1438" i="3"/>
  <c r="H1442" i="3"/>
  <c r="H1446" i="3"/>
  <c r="H1450" i="3"/>
  <c r="H1454" i="3"/>
  <c r="H1458" i="3"/>
  <c r="H1462" i="3"/>
  <c r="H1466" i="3"/>
  <c r="H1470" i="3"/>
  <c r="H1474" i="3"/>
  <c r="H1478" i="3"/>
  <c r="H1482" i="3"/>
  <c r="H1486" i="3"/>
  <c r="H1490" i="3"/>
  <c r="H1494" i="3"/>
  <c r="H1498" i="3"/>
  <c r="H1502" i="3"/>
  <c r="H1506" i="3"/>
  <c r="H1510" i="3"/>
  <c r="H1514" i="3"/>
  <c r="H1518" i="3"/>
  <c r="H1522" i="3"/>
  <c r="H1526" i="3"/>
  <c r="H1530" i="3"/>
  <c r="H1534" i="3"/>
  <c r="H1538" i="3"/>
  <c r="H1542" i="3"/>
  <c r="H1546" i="3"/>
  <c r="H1550" i="3"/>
  <c r="H1554" i="3"/>
  <c r="H1558" i="3"/>
  <c r="H1562" i="3"/>
  <c r="H1566" i="3"/>
  <c r="H1570" i="3"/>
  <c r="H1574" i="3"/>
  <c r="H1578" i="3"/>
  <c r="H1582" i="3"/>
  <c r="H1586" i="3"/>
  <c r="H1590" i="3"/>
  <c r="H1594" i="3"/>
  <c r="H1598" i="3"/>
  <c r="H1602" i="3"/>
  <c r="H1606" i="3"/>
  <c r="H1610" i="3"/>
  <c r="H1614" i="3"/>
  <c r="H1618" i="3"/>
  <c r="H1622" i="3"/>
  <c r="H1626" i="3"/>
  <c r="H1630" i="3"/>
  <c r="H1634" i="3"/>
  <c r="H1638" i="3"/>
  <c r="H1642" i="3"/>
  <c r="H1646" i="3"/>
  <c r="H1650" i="3"/>
  <c r="H1654" i="3"/>
  <c r="H1658" i="3"/>
  <c r="H1662" i="3"/>
  <c r="H1666" i="3"/>
  <c r="H1670" i="3"/>
  <c r="H1674" i="3"/>
  <c r="H1678" i="3"/>
  <c r="H1682" i="3"/>
  <c r="H1686" i="3"/>
  <c r="H1690" i="3"/>
  <c r="H1694" i="3"/>
  <c r="H1698" i="3"/>
  <c r="H1702" i="3"/>
  <c r="H1706" i="3"/>
  <c r="H1710" i="3"/>
  <c r="H1714" i="3"/>
  <c r="H1718" i="3"/>
  <c r="H1722" i="3"/>
  <c r="H1726" i="3"/>
  <c r="H1730" i="3"/>
  <c r="H1734" i="3"/>
  <c r="H1738" i="3"/>
  <c r="H1742" i="3"/>
  <c r="H1746" i="3"/>
  <c r="H1750" i="3"/>
  <c r="H1754" i="3"/>
  <c r="H1758" i="3"/>
  <c r="H1762" i="3"/>
  <c r="H1766" i="3"/>
  <c r="H1770" i="3"/>
  <c r="H1774" i="3"/>
  <c r="H1778" i="3"/>
  <c r="H1782" i="3"/>
  <c r="H1786" i="3"/>
  <c r="H1790" i="3"/>
  <c r="H1794" i="3"/>
  <c r="H1798" i="3"/>
  <c r="H1802" i="3"/>
  <c r="H1806" i="3"/>
  <c r="H1810" i="3"/>
  <c r="H1814" i="3"/>
  <c r="H1818" i="3"/>
  <c r="H1822" i="3"/>
  <c r="H1826" i="3"/>
  <c r="H1830" i="3"/>
  <c r="H1834" i="3"/>
  <c r="H1838" i="3"/>
  <c r="H1842" i="3"/>
  <c r="H1846" i="3"/>
  <c r="H1850" i="3"/>
  <c r="H1854" i="3"/>
  <c r="H1858" i="3"/>
  <c r="H1862" i="3"/>
  <c r="H1866" i="3"/>
  <c r="H1870" i="3"/>
  <c r="H1874" i="3"/>
  <c r="H1878" i="3"/>
  <c r="H1882" i="3"/>
  <c r="H1886" i="3"/>
  <c r="H1890" i="3"/>
  <c r="H1894" i="3"/>
  <c r="H1898" i="3"/>
  <c r="H1902" i="3"/>
  <c r="H1906" i="3"/>
  <c r="H1910" i="3"/>
  <c r="H1914" i="3"/>
  <c r="H1918" i="3"/>
  <c r="H1922" i="3"/>
  <c r="H1926" i="3"/>
  <c r="H1930" i="3"/>
  <c r="H1934" i="3"/>
  <c r="H1938" i="3"/>
  <c r="H1942" i="3"/>
  <c r="H1946" i="3"/>
  <c r="H1950" i="3"/>
  <c r="H1954" i="3"/>
  <c r="H1958" i="3"/>
  <c r="H1962" i="3"/>
  <c r="H1966" i="3"/>
  <c r="H1970" i="3"/>
  <c r="H1974" i="3"/>
  <c r="H1978" i="3"/>
  <c r="H1982" i="3"/>
  <c r="H1986" i="3"/>
  <c r="H1990" i="3"/>
  <c r="H1994" i="3"/>
  <c r="H1998" i="3"/>
  <c r="H2002" i="3"/>
  <c r="H2006" i="3"/>
  <c r="H2010" i="3"/>
  <c r="H2014" i="3"/>
  <c r="H2018" i="3"/>
  <c r="H2022" i="3"/>
  <c r="H2026" i="3"/>
  <c r="H2030" i="3"/>
  <c r="H2034" i="3"/>
  <c r="H2038" i="3"/>
  <c r="H2042" i="3"/>
  <c r="H2046" i="3"/>
  <c r="H2050" i="3"/>
  <c r="H2054" i="3"/>
  <c r="H2058" i="3"/>
  <c r="H2062" i="3"/>
  <c r="H2066" i="3"/>
  <c r="H2070" i="3"/>
  <c r="H2074" i="3"/>
  <c r="H2078" i="3"/>
  <c r="H2082" i="3"/>
  <c r="H2086" i="3"/>
  <c r="H2090" i="3"/>
  <c r="H2094" i="3"/>
  <c r="H2098" i="3"/>
  <c r="H2102" i="3"/>
  <c r="H2106" i="3"/>
  <c r="H2110" i="3"/>
  <c r="H2114" i="3"/>
  <c r="H2118" i="3"/>
  <c r="H2122" i="3"/>
  <c r="H2126" i="3"/>
  <c r="H2130" i="3"/>
  <c r="H2134" i="3"/>
  <c r="H2138" i="3"/>
  <c r="H2142" i="3"/>
  <c r="H2146" i="3"/>
  <c r="H2150" i="3"/>
  <c r="H2154" i="3"/>
  <c r="H2158" i="3"/>
  <c r="H2162" i="3"/>
  <c r="H2166" i="3"/>
  <c r="H2170" i="3"/>
  <c r="H2174" i="3"/>
  <c r="H2178" i="3"/>
  <c r="H2182" i="3"/>
  <c r="H2186" i="3"/>
  <c r="H2190" i="3"/>
  <c r="H2194" i="3"/>
  <c r="H2198" i="3"/>
  <c r="H2202" i="3"/>
  <c r="H2206" i="3"/>
  <c r="H2210" i="3"/>
  <c r="H2214" i="3"/>
  <c r="H2218" i="3"/>
  <c r="H2222" i="3"/>
  <c r="H2226" i="3"/>
  <c r="H2230" i="3"/>
  <c r="H2234" i="3"/>
  <c r="H2238" i="3"/>
  <c r="H2242" i="3"/>
  <c r="H2246" i="3"/>
  <c r="H2250" i="3"/>
  <c r="H2254" i="3"/>
  <c r="H2258" i="3"/>
  <c r="H2262" i="3"/>
  <c r="H2266" i="3"/>
  <c r="H2270" i="3"/>
  <c r="H2274" i="3"/>
  <c r="H2278" i="3"/>
  <c r="H2282" i="3"/>
  <c r="H2286" i="3"/>
  <c r="H2290" i="3"/>
  <c r="H2294" i="3"/>
  <c r="H2298" i="3"/>
  <c r="H2302" i="3"/>
  <c r="H2306" i="3"/>
  <c r="H2310" i="3"/>
  <c r="H2314" i="3"/>
  <c r="H2318" i="3"/>
  <c r="H2322" i="3"/>
  <c r="H2326" i="3"/>
  <c r="H2330" i="3"/>
  <c r="H2334" i="3"/>
  <c r="H2338" i="3"/>
  <c r="H2342" i="3"/>
  <c r="H2346" i="3"/>
  <c r="H2350" i="3"/>
  <c r="H2354" i="3"/>
  <c r="H2358" i="3"/>
  <c r="H2362" i="3"/>
  <c r="H2366" i="3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D98" i="3"/>
  <c r="D99" i="3"/>
  <c r="D100" i="3"/>
  <c r="D101" i="3"/>
  <c r="D102" i="3"/>
  <c r="D103" i="3"/>
  <c r="D104" i="3"/>
  <c r="D105" i="3"/>
  <c r="D106" i="3"/>
  <c r="D107" i="3"/>
  <c r="D108" i="3"/>
  <c r="D109" i="3"/>
  <c r="D110" i="3"/>
  <c r="D111" i="3"/>
  <c r="D112" i="3"/>
  <c r="D113" i="3"/>
  <c r="D114" i="3"/>
  <c r="D115" i="3"/>
  <c r="D116" i="3"/>
  <c r="D117" i="3"/>
  <c r="C412" i="3"/>
  <c r="E481" i="3"/>
  <c r="D524" i="3"/>
  <c r="C567" i="3"/>
  <c r="C604" i="3"/>
  <c r="F630" i="3"/>
  <c r="F646" i="3"/>
  <c r="F662" i="3"/>
  <c r="F678" i="3"/>
  <c r="F694" i="3"/>
  <c r="F710" i="3"/>
  <c r="F726" i="3"/>
  <c r="F742" i="3"/>
  <c r="F758" i="3"/>
  <c r="F774" i="3"/>
  <c r="F790" i="3"/>
  <c r="F806" i="3"/>
  <c r="F822" i="3"/>
  <c r="F838" i="3"/>
  <c r="F854" i="3"/>
  <c r="C867" i="3"/>
  <c r="F877" i="3"/>
  <c r="D887" i="3"/>
  <c r="D895" i="3"/>
  <c r="D903" i="3"/>
  <c r="D911" i="3"/>
  <c r="D919" i="3"/>
  <c r="D927" i="3"/>
  <c r="D935" i="3"/>
  <c r="D943" i="3"/>
  <c r="D951" i="3"/>
  <c r="D959" i="3"/>
  <c r="D967" i="3"/>
  <c r="D975" i="3"/>
  <c r="D983" i="3"/>
  <c r="D991" i="3"/>
  <c r="D999" i="3"/>
  <c r="D1007" i="3"/>
  <c r="D1015" i="3"/>
  <c r="D1023" i="3"/>
  <c r="D1031" i="3"/>
  <c r="D1039" i="3"/>
  <c r="D1047" i="3"/>
  <c r="C1053" i="3"/>
  <c r="D1058" i="3"/>
  <c r="E1063" i="3"/>
  <c r="C1069" i="3"/>
  <c r="D1074" i="3"/>
  <c r="E1079" i="3"/>
  <c r="C1085" i="3"/>
  <c r="D1090" i="3"/>
  <c r="E1095" i="3"/>
  <c r="C1101" i="3"/>
  <c r="D1106" i="3"/>
  <c r="E1111" i="3"/>
  <c r="C1117" i="3"/>
  <c r="D1122" i="3"/>
  <c r="E1127" i="3"/>
  <c r="C1133" i="3"/>
  <c r="D1138" i="3"/>
  <c r="E1143" i="3"/>
  <c r="E1148" i="3"/>
  <c r="E1152" i="3"/>
  <c r="E1156" i="3"/>
  <c r="E1160" i="3"/>
  <c r="E1164" i="3"/>
  <c r="E1168" i="3"/>
  <c r="E1172" i="3"/>
  <c r="E1176" i="3"/>
  <c r="E1180" i="3"/>
  <c r="E1184" i="3"/>
  <c r="E1188" i="3"/>
  <c r="E1192" i="3"/>
  <c r="E1196" i="3"/>
  <c r="E1200" i="3"/>
  <c r="E1204" i="3"/>
  <c r="E1208" i="3"/>
  <c r="E1212" i="3"/>
  <c r="E1216" i="3"/>
  <c r="E1220" i="3"/>
  <c r="E1224" i="3"/>
  <c r="E1228" i="3"/>
  <c r="E1232" i="3"/>
  <c r="E1236" i="3"/>
  <c r="E1240" i="3"/>
  <c r="E1244" i="3"/>
  <c r="E1248" i="3"/>
  <c r="E1252" i="3"/>
  <c r="E1256" i="3"/>
  <c r="E1260" i="3"/>
  <c r="E1264" i="3"/>
  <c r="E1268" i="3"/>
  <c r="E1272" i="3"/>
  <c r="E1276" i="3"/>
  <c r="E1280" i="3"/>
  <c r="E1284" i="3"/>
  <c r="E1288" i="3"/>
  <c r="E1292" i="3"/>
  <c r="E1296" i="3"/>
  <c r="E1300" i="3"/>
  <c r="E1304" i="3"/>
  <c r="E1308" i="3"/>
  <c r="E1312" i="3"/>
  <c r="E1316" i="3"/>
  <c r="E1320" i="3"/>
  <c r="E1324" i="3"/>
  <c r="E1328" i="3"/>
  <c r="E1332" i="3"/>
  <c r="E1336" i="3"/>
  <c r="E1340" i="3"/>
  <c r="E1344" i="3"/>
  <c r="E1348" i="3"/>
  <c r="E1352" i="3"/>
  <c r="E1356" i="3"/>
  <c r="E1360" i="3"/>
  <c r="E1364" i="3"/>
  <c r="E1368" i="3"/>
  <c r="E1372" i="3"/>
  <c r="E1376" i="3"/>
  <c r="E1380" i="3"/>
  <c r="E1384" i="3"/>
  <c r="E1388" i="3"/>
  <c r="E1392" i="3"/>
  <c r="D1396" i="3"/>
  <c r="C1399" i="3"/>
  <c r="E1401" i="3"/>
  <c r="D1404" i="3"/>
  <c r="C1407" i="3"/>
  <c r="E1409" i="3"/>
  <c r="D1412" i="3"/>
  <c r="C1415" i="3"/>
  <c r="E1417" i="3"/>
  <c r="D1420" i="3"/>
  <c r="C1423" i="3"/>
  <c r="E1425" i="3"/>
  <c r="D1428" i="3"/>
  <c r="C1431" i="3"/>
  <c r="E1433" i="3"/>
  <c r="D1436" i="3"/>
  <c r="C1439" i="3"/>
  <c r="E1441" i="3"/>
  <c r="D1444" i="3"/>
  <c r="C1447" i="3"/>
  <c r="E1449" i="3"/>
  <c r="D1452" i="3"/>
  <c r="C1455" i="3"/>
  <c r="E1457" i="3"/>
  <c r="D1460" i="3"/>
  <c r="C1463" i="3"/>
  <c r="E1465" i="3"/>
  <c r="D1468" i="3"/>
  <c r="C1471" i="3"/>
  <c r="E1473" i="3"/>
  <c r="D1476" i="3"/>
  <c r="C1479" i="3"/>
  <c r="E1481" i="3"/>
  <c r="D1484" i="3"/>
  <c r="C1487" i="3"/>
  <c r="E1489" i="3"/>
  <c r="D1492" i="3"/>
  <c r="C1495" i="3"/>
  <c r="E1497" i="3"/>
  <c r="D1500" i="3"/>
  <c r="C1503" i="3"/>
  <c r="E1505" i="3"/>
  <c r="D1508" i="3"/>
  <c r="C1511" i="3"/>
  <c r="E1513" i="3"/>
  <c r="D1516" i="3"/>
  <c r="C1519" i="3"/>
  <c r="E1521" i="3"/>
  <c r="D1524" i="3"/>
  <c r="C1527" i="3"/>
  <c r="E1529" i="3"/>
  <c r="D1532" i="3"/>
  <c r="C1535" i="3"/>
  <c r="E1537" i="3"/>
  <c r="D1540" i="3"/>
  <c r="C1543" i="3"/>
  <c r="E1545" i="3"/>
  <c r="D1548" i="3"/>
  <c r="C1551" i="3"/>
  <c r="E1553" i="3"/>
  <c r="D1556" i="3"/>
  <c r="C1559" i="3"/>
  <c r="E1561" i="3"/>
  <c r="D1564" i="3"/>
  <c r="C1567" i="3"/>
  <c r="E1569" i="3"/>
  <c r="D1572" i="3"/>
  <c r="C1575" i="3"/>
  <c r="E1577" i="3"/>
  <c r="D1580" i="3"/>
  <c r="C1583" i="3"/>
  <c r="D1585" i="3"/>
  <c r="D1587" i="3"/>
  <c r="D1589" i="3"/>
  <c r="D1591" i="3"/>
  <c r="D1593" i="3"/>
  <c r="D1595" i="3"/>
  <c r="D1597" i="3"/>
  <c r="D1599" i="3"/>
  <c r="D1601" i="3"/>
  <c r="D1603" i="3"/>
  <c r="D1605" i="3"/>
  <c r="D1607" i="3"/>
  <c r="D1609" i="3"/>
  <c r="D1611" i="3"/>
  <c r="D1613" i="3"/>
  <c r="D1615" i="3"/>
  <c r="D1617" i="3"/>
  <c r="D1619" i="3"/>
  <c r="D1621" i="3"/>
  <c r="D1623" i="3"/>
  <c r="D1625" i="3"/>
  <c r="D1627" i="3"/>
  <c r="D1629" i="3"/>
  <c r="D1631" i="3"/>
  <c r="D1633" i="3"/>
  <c r="D1635" i="3"/>
  <c r="D1637" i="3"/>
  <c r="D1639" i="3"/>
  <c r="D1641" i="3"/>
  <c r="D1643" i="3"/>
  <c r="D1645" i="3"/>
  <c r="D1647" i="3"/>
  <c r="D1649" i="3"/>
  <c r="D1651" i="3"/>
  <c r="D1653" i="3"/>
  <c r="D1655" i="3"/>
  <c r="D1657" i="3"/>
  <c r="D1659" i="3"/>
  <c r="D1661" i="3"/>
  <c r="D1663" i="3"/>
  <c r="D1665" i="3"/>
  <c r="D1667" i="3"/>
  <c r="D1669" i="3"/>
  <c r="D1671" i="3"/>
  <c r="D1673" i="3"/>
  <c r="D1675" i="3"/>
  <c r="D1677" i="3"/>
  <c r="D1679" i="3"/>
  <c r="D1681" i="3"/>
  <c r="D1683" i="3"/>
  <c r="D1685" i="3"/>
  <c r="D1687" i="3"/>
  <c r="D1689" i="3"/>
  <c r="D1691" i="3"/>
  <c r="D1693" i="3"/>
  <c r="D1695" i="3"/>
  <c r="D1697" i="3"/>
  <c r="D1699" i="3"/>
  <c r="D1701" i="3"/>
  <c r="D1703" i="3"/>
  <c r="D1705" i="3"/>
  <c r="D1707" i="3"/>
  <c r="D1709" i="3"/>
  <c r="D1711" i="3"/>
  <c r="D1713" i="3"/>
  <c r="D1715" i="3"/>
  <c r="D1717" i="3"/>
  <c r="D1719" i="3"/>
  <c r="D1721" i="3"/>
  <c r="D1723" i="3"/>
  <c r="D1725" i="3"/>
  <c r="D1727" i="3"/>
  <c r="D1729" i="3"/>
  <c r="D1731" i="3"/>
  <c r="D1733" i="3"/>
  <c r="D1735" i="3"/>
  <c r="D1737" i="3"/>
  <c r="D1739" i="3"/>
  <c r="D1741" i="3"/>
  <c r="D1743" i="3"/>
  <c r="D1745" i="3"/>
  <c r="D1747" i="3"/>
  <c r="D1749" i="3"/>
  <c r="D1751" i="3"/>
  <c r="D1753" i="3"/>
  <c r="D1755" i="3"/>
  <c r="D1757" i="3"/>
  <c r="D1759" i="3"/>
  <c r="D1761" i="3"/>
  <c r="D1763" i="3"/>
  <c r="D1765" i="3"/>
  <c r="D1767" i="3"/>
  <c r="D1769" i="3"/>
  <c r="D1771" i="3"/>
  <c r="D1773" i="3"/>
  <c r="D1775" i="3"/>
  <c r="D1777" i="3"/>
  <c r="D1779" i="3"/>
  <c r="D1781" i="3"/>
  <c r="D1783" i="3"/>
  <c r="D1785" i="3"/>
  <c r="D1787" i="3"/>
  <c r="D1789" i="3"/>
  <c r="D1791" i="3"/>
  <c r="D1793" i="3"/>
  <c r="D1795" i="3"/>
  <c r="D1797" i="3"/>
  <c r="D1799" i="3"/>
  <c r="D1801" i="3"/>
  <c r="D1803" i="3"/>
  <c r="D1805" i="3"/>
  <c r="D1807" i="3"/>
  <c r="D1809" i="3"/>
  <c r="D1811" i="3"/>
  <c r="D1813" i="3"/>
  <c r="D1815" i="3"/>
  <c r="D1817" i="3"/>
  <c r="D1819" i="3"/>
  <c r="D1821" i="3"/>
  <c r="D1823" i="3"/>
  <c r="D1825" i="3"/>
  <c r="D1827" i="3"/>
  <c r="D1829" i="3"/>
  <c r="D1831" i="3"/>
  <c r="D1833" i="3"/>
  <c r="D1835" i="3"/>
  <c r="D1837" i="3"/>
  <c r="D1839" i="3"/>
  <c r="D1841" i="3"/>
  <c r="D1843" i="3"/>
  <c r="D1845" i="3"/>
  <c r="D1847" i="3"/>
  <c r="D1849" i="3"/>
  <c r="D1851" i="3"/>
  <c r="D1853" i="3"/>
  <c r="D1855" i="3"/>
  <c r="D1857" i="3"/>
  <c r="D1859" i="3"/>
  <c r="D1861" i="3"/>
  <c r="D1863" i="3"/>
  <c r="D1865" i="3"/>
  <c r="D1867" i="3"/>
  <c r="D1869" i="3"/>
  <c r="D1871" i="3"/>
  <c r="D1873" i="3"/>
  <c r="D1875" i="3"/>
  <c r="D1877" i="3"/>
  <c r="C1879" i="3"/>
  <c r="D1880" i="3"/>
  <c r="F1881" i="3"/>
  <c r="C1883" i="3"/>
  <c r="D1884" i="3"/>
  <c r="F1885" i="3"/>
  <c r="C1887" i="3"/>
  <c r="D1888" i="3"/>
  <c r="F1889" i="3"/>
  <c r="C1891" i="3"/>
  <c r="D1892" i="3"/>
  <c r="F1893" i="3"/>
  <c r="C1895" i="3"/>
  <c r="D1896" i="3"/>
  <c r="F1897" i="3"/>
  <c r="C1899" i="3"/>
  <c r="D1900" i="3"/>
  <c r="F1901" i="3"/>
  <c r="C1903" i="3"/>
  <c r="D1904" i="3"/>
  <c r="F1905" i="3"/>
  <c r="C1907" i="3"/>
  <c r="D1908" i="3"/>
  <c r="F1909" i="3"/>
  <c r="C1911" i="3"/>
  <c r="D1912" i="3"/>
  <c r="F1913" i="3"/>
  <c r="C1915" i="3"/>
  <c r="D1916" i="3"/>
  <c r="F1917" i="3"/>
  <c r="C1919" i="3"/>
  <c r="D1920" i="3"/>
  <c r="F1921" i="3"/>
  <c r="C1923" i="3"/>
  <c r="D1924" i="3"/>
  <c r="F1925" i="3"/>
  <c r="C1927" i="3"/>
  <c r="D1928" i="3"/>
  <c r="F1929" i="3"/>
  <c r="C1931" i="3"/>
  <c r="D1932" i="3"/>
  <c r="F1933" i="3"/>
  <c r="C1935" i="3"/>
  <c r="D1936" i="3"/>
  <c r="F1937" i="3"/>
  <c r="C1939" i="3"/>
  <c r="D1940" i="3"/>
  <c r="F1941" i="3"/>
  <c r="C1943" i="3"/>
  <c r="D1944" i="3"/>
  <c r="F1945" i="3"/>
  <c r="C1947" i="3"/>
  <c r="D1948" i="3"/>
  <c r="F1949" i="3"/>
  <c r="C1951" i="3"/>
  <c r="D1952" i="3"/>
  <c r="F1953" i="3"/>
  <c r="C1955" i="3"/>
  <c r="D1956" i="3"/>
  <c r="F1957" i="3"/>
  <c r="C1959" i="3"/>
  <c r="D1960" i="3"/>
  <c r="F1961" i="3"/>
  <c r="C1963" i="3"/>
  <c r="D1964" i="3"/>
  <c r="F1965" i="3"/>
  <c r="C1967" i="3"/>
  <c r="D1968" i="3"/>
  <c r="F1969" i="3"/>
  <c r="C1971" i="3"/>
  <c r="D1972" i="3"/>
  <c r="F1973" i="3"/>
  <c r="C1975" i="3"/>
  <c r="D1976" i="3"/>
  <c r="F1977" i="3"/>
  <c r="C1979" i="3"/>
  <c r="D1980" i="3"/>
  <c r="F1981" i="3"/>
  <c r="C1983" i="3"/>
  <c r="D1984" i="3"/>
  <c r="F1985" i="3"/>
  <c r="C1987" i="3"/>
  <c r="D1988" i="3"/>
  <c r="F1989" i="3"/>
  <c r="C1991" i="3"/>
  <c r="D1992" i="3"/>
  <c r="F1993" i="3"/>
  <c r="C1995" i="3"/>
  <c r="D1996" i="3"/>
  <c r="F1997" i="3"/>
  <c r="C1999" i="3"/>
  <c r="D2000" i="3"/>
  <c r="F2001" i="3"/>
  <c r="C2003" i="3"/>
  <c r="D2004" i="3"/>
  <c r="F2005" i="3"/>
  <c r="C2007" i="3"/>
  <c r="D2008" i="3"/>
  <c r="F2009" i="3"/>
  <c r="C2011" i="3"/>
  <c r="D2012" i="3"/>
  <c r="F2013" i="3"/>
  <c r="C2015" i="3"/>
  <c r="D2016" i="3"/>
  <c r="F2017" i="3"/>
  <c r="C2019" i="3"/>
  <c r="D2020" i="3"/>
  <c r="F2021" i="3"/>
  <c r="C2023" i="3"/>
  <c r="D2024" i="3"/>
  <c r="F2025" i="3"/>
  <c r="C2027" i="3"/>
  <c r="D2028" i="3"/>
  <c r="F2029" i="3"/>
  <c r="C2031" i="3"/>
  <c r="D2032" i="3"/>
  <c r="F2033" i="3"/>
  <c r="C2035" i="3"/>
  <c r="D2036" i="3"/>
  <c r="F2037" i="3"/>
  <c r="C2039" i="3"/>
  <c r="D2040" i="3"/>
  <c r="F2041" i="3"/>
  <c r="C2043" i="3"/>
  <c r="D2044" i="3"/>
  <c r="F2045" i="3"/>
  <c r="C2047" i="3"/>
  <c r="D2048" i="3"/>
  <c r="F2049" i="3"/>
  <c r="C2051" i="3"/>
  <c r="D2052" i="3"/>
  <c r="F2053" i="3"/>
  <c r="C2055" i="3"/>
  <c r="D2056" i="3"/>
  <c r="F2057" i="3"/>
  <c r="C2059" i="3"/>
  <c r="D2060" i="3"/>
  <c r="F2061" i="3"/>
  <c r="C2063" i="3"/>
  <c r="D2064" i="3"/>
  <c r="F2065" i="3"/>
  <c r="C2067" i="3"/>
  <c r="D2068" i="3"/>
  <c r="F2069" i="3"/>
  <c r="C2071" i="3"/>
  <c r="D2072" i="3"/>
  <c r="F2073" i="3"/>
  <c r="C2075" i="3"/>
  <c r="D2076" i="3"/>
  <c r="F2077" i="3"/>
  <c r="C2079" i="3"/>
  <c r="D2080" i="3"/>
  <c r="F2081" i="3"/>
  <c r="C2083" i="3"/>
  <c r="D2084" i="3"/>
  <c r="F2085" i="3"/>
  <c r="C2087" i="3"/>
  <c r="D2088" i="3"/>
  <c r="F2089" i="3"/>
  <c r="C2091" i="3"/>
  <c r="D2092" i="3"/>
  <c r="F2093" i="3"/>
  <c r="C2095" i="3"/>
  <c r="D2096" i="3"/>
  <c r="F2097" i="3"/>
  <c r="C2099" i="3"/>
  <c r="D2100" i="3"/>
  <c r="F2101" i="3"/>
  <c r="C2103" i="3"/>
  <c r="D2104" i="3"/>
  <c r="F2105" i="3"/>
  <c r="C2107" i="3"/>
  <c r="D2108" i="3"/>
  <c r="F2109" i="3"/>
  <c r="C2111" i="3"/>
  <c r="D2112" i="3"/>
  <c r="F2113" i="3"/>
  <c r="C2115" i="3"/>
  <c r="D2116" i="3"/>
  <c r="F2117" i="3"/>
  <c r="C2119" i="3"/>
  <c r="D2120" i="3"/>
  <c r="F2121" i="3"/>
  <c r="C2123" i="3"/>
  <c r="D2124" i="3"/>
  <c r="F2125" i="3"/>
  <c r="C2127" i="3"/>
  <c r="D2128" i="3"/>
  <c r="F2129" i="3"/>
  <c r="C2131" i="3"/>
  <c r="D2132" i="3"/>
  <c r="F2133" i="3"/>
  <c r="C2135" i="3"/>
  <c r="D2136" i="3"/>
  <c r="F2137" i="3"/>
  <c r="C2139" i="3"/>
  <c r="D2140" i="3"/>
  <c r="F2141" i="3"/>
  <c r="C2143" i="3"/>
  <c r="D2144" i="3"/>
  <c r="F2145" i="3"/>
  <c r="C2147" i="3"/>
  <c r="D2148" i="3"/>
  <c r="F2149" i="3"/>
  <c r="C2151" i="3"/>
  <c r="D2152" i="3"/>
  <c r="F2153" i="3"/>
  <c r="C2155" i="3"/>
  <c r="D2156" i="3"/>
  <c r="F2157" i="3"/>
  <c r="C2159" i="3"/>
  <c r="D2160" i="3"/>
  <c r="F2161" i="3"/>
  <c r="C2163" i="3"/>
  <c r="D2164" i="3"/>
  <c r="F2165" i="3"/>
  <c r="C2167" i="3"/>
  <c r="D2168" i="3"/>
  <c r="F2169" i="3"/>
  <c r="C2171" i="3"/>
  <c r="D2172" i="3"/>
  <c r="F2173" i="3"/>
  <c r="C2175" i="3"/>
  <c r="D2176" i="3"/>
  <c r="F2177" i="3"/>
  <c r="C2179" i="3"/>
  <c r="D2180" i="3"/>
  <c r="F2181" i="3"/>
  <c r="C2183" i="3"/>
  <c r="D2184" i="3"/>
  <c r="F2185" i="3"/>
  <c r="C2187" i="3"/>
  <c r="D2188" i="3"/>
  <c r="F2189" i="3"/>
  <c r="C2191" i="3"/>
  <c r="D2192" i="3"/>
  <c r="F2193" i="3"/>
  <c r="C2195" i="3"/>
  <c r="D2196" i="3"/>
  <c r="F2197" i="3"/>
  <c r="C2199" i="3"/>
  <c r="D2200" i="3"/>
  <c r="F2201" i="3"/>
  <c r="C2203" i="3"/>
  <c r="D2204" i="3"/>
  <c r="F2205" i="3"/>
  <c r="C2207" i="3"/>
  <c r="D2208" i="3"/>
  <c r="F2209" i="3"/>
  <c r="C2211" i="3"/>
  <c r="D2212" i="3"/>
  <c r="F2213" i="3"/>
  <c r="C2215" i="3"/>
  <c r="D2216" i="3"/>
  <c r="E2217" i="3"/>
  <c r="E2218" i="3"/>
  <c r="E2219" i="3"/>
  <c r="E2220" i="3"/>
  <c r="E2221" i="3"/>
  <c r="E2222" i="3"/>
  <c r="E2223" i="3"/>
  <c r="E2224" i="3"/>
  <c r="E2225" i="3"/>
  <c r="E2226" i="3"/>
  <c r="E2227" i="3"/>
  <c r="E2228" i="3"/>
  <c r="E2229" i="3"/>
  <c r="E2230" i="3"/>
  <c r="E2231" i="3"/>
  <c r="E2232" i="3"/>
  <c r="E2233" i="3"/>
  <c r="E2234" i="3"/>
  <c r="E2235" i="3"/>
  <c r="E2236" i="3"/>
  <c r="E2237" i="3"/>
  <c r="E2238" i="3"/>
  <c r="E2239" i="3"/>
  <c r="E2240" i="3"/>
  <c r="E2241" i="3"/>
  <c r="E2242" i="3"/>
  <c r="E2243" i="3"/>
  <c r="E2244" i="3"/>
  <c r="E2245" i="3"/>
  <c r="E2246" i="3"/>
  <c r="E2247" i="3"/>
  <c r="E2248" i="3"/>
  <c r="E2249" i="3"/>
  <c r="E2250" i="3"/>
  <c r="E2251" i="3"/>
  <c r="E2252" i="3"/>
  <c r="E2253" i="3"/>
  <c r="E2254" i="3"/>
  <c r="E2255" i="3"/>
  <c r="E2256" i="3"/>
  <c r="E2257" i="3"/>
  <c r="E2258" i="3"/>
  <c r="E2259" i="3"/>
  <c r="E2260" i="3"/>
  <c r="E2261" i="3"/>
  <c r="E2262" i="3"/>
  <c r="E2263" i="3"/>
  <c r="E2264" i="3"/>
  <c r="E2265" i="3"/>
  <c r="E2266" i="3"/>
  <c r="E2267" i="3"/>
  <c r="E2268" i="3"/>
  <c r="E2269" i="3"/>
  <c r="E2270" i="3"/>
  <c r="E2271" i="3"/>
  <c r="E2272" i="3"/>
  <c r="E2273" i="3"/>
  <c r="E2274" i="3"/>
  <c r="E2275" i="3"/>
  <c r="E2276" i="3"/>
  <c r="E2277" i="3"/>
  <c r="E2278" i="3"/>
  <c r="E2279" i="3"/>
  <c r="E2280" i="3"/>
  <c r="E2281" i="3"/>
  <c r="E2282" i="3"/>
  <c r="E2283" i="3"/>
  <c r="E2284" i="3"/>
  <c r="E2285" i="3"/>
  <c r="E2286" i="3"/>
  <c r="E2287" i="3"/>
  <c r="E2288" i="3"/>
  <c r="E2289" i="3"/>
  <c r="E2290" i="3"/>
  <c r="E2291" i="3"/>
  <c r="E2292" i="3"/>
  <c r="E2293" i="3"/>
  <c r="E2294" i="3"/>
  <c r="E2295" i="3"/>
  <c r="E2296" i="3"/>
  <c r="E2297" i="3"/>
  <c r="E2298" i="3"/>
  <c r="E2299" i="3"/>
  <c r="E2300" i="3"/>
  <c r="E2301" i="3"/>
  <c r="E2302" i="3"/>
  <c r="E2303" i="3"/>
  <c r="E2304" i="3"/>
  <c r="E2305" i="3"/>
  <c r="E2306" i="3"/>
  <c r="E2307" i="3"/>
  <c r="E2308" i="3"/>
  <c r="E2309" i="3"/>
  <c r="E2310" i="3"/>
  <c r="E2311" i="3"/>
  <c r="E2312" i="3"/>
  <c r="E2313" i="3"/>
  <c r="E2314" i="3"/>
  <c r="E2315" i="3"/>
  <c r="E2316" i="3"/>
  <c r="E2317" i="3"/>
  <c r="E2318" i="3"/>
  <c r="E2319" i="3"/>
  <c r="E2320" i="3"/>
  <c r="E2321" i="3"/>
  <c r="E2322" i="3"/>
  <c r="E2323" i="3"/>
  <c r="E2324" i="3"/>
  <c r="E2325" i="3"/>
  <c r="E2326" i="3"/>
  <c r="E2327" i="3"/>
  <c r="E2328" i="3"/>
  <c r="E2329" i="3"/>
  <c r="E2330" i="3"/>
  <c r="E2331" i="3"/>
  <c r="E2332" i="3"/>
  <c r="E2333" i="3"/>
  <c r="E2334" i="3"/>
  <c r="E2335" i="3"/>
  <c r="E2336" i="3"/>
  <c r="E2337" i="3"/>
  <c r="E2338" i="3"/>
  <c r="E2339" i="3"/>
  <c r="E2340" i="3"/>
  <c r="E2341" i="3"/>
  <c r="E2342" i="3"/>
  <c r="E2343" i="3"/>
  <c r="E2344" i="3"/>
  <c r="E2345" i="3"/>
  <c r="E2346" i="3"/>
  <c r="E2347" i="3"/>
  <c r="E2348" i="3"/>
  <c r="E2349" i="3"/>
  <c r="E2350" i="3"/>
  <c r="E2351" i="3"/>
  <c r="E2352" i="3"/>
  <c r="E2353" i="3"/>
  <c r="E2354" i="3"/>
  <c r="E2355" i="3"/>
  <c r="E2356" i="3"/>
  <c r="E2357" i="3"/>
  <c r="E2358" i="3"/>
  <c r="E2359" i="3"/>
  <c r="E2360" i="3"/>
  <c r="E2361" i="3"/>
  <c r="E2362" i="3"/>
  <c r="E2363" i="3"/>
  <c r="E2364" i="3"/>
  <c r="E2365" i="3"/>
  <c r="E2366" i="3"/>
  <c r="E2367" i="3"/>
  <c r="E2368" i="3"/>
  <c r="H359" i="3"/>
  <c r="H363" i="3"/>
  <c r="H367" i="3"/>
  <c r="H371" i="3"/>
  <c r="H375" i="3"/>
  <c r="H379" i="3"/>
  <c r="H383" i="3"/>
  <c r="H387" i="3"/>
  <c r="H391" i="3"/>
  <c r="H395" i="3"/>
  <c r="H399" i="3"/>
  <c r="H403" i="3"/>
  <c r="H407" i="3"/>
  <c r="H411" i="3"/>
  <c r="H415" i="3"/>
  <c r="H419" i="3"/>
  <c r="H423" i="3"/>
  <c r="H427" i="3"/>
  <c r="H431" i="3"/>
  <c r="H435" i="3"/>
  <c r="H439" i="3"/>
  <c r="H443" i="3"/>
  <c r="H447" i="3"/>
  <c r="H451" i="3"/>
  <c r="H455" i="3"/>
  <c r="H459" i="3"/>
  <c r="H463" i="3"/>
  <c r="H467" i="3"/>
  <c r="H471" i="3"/>
  <c r="H475" i="3"/>
  <c r="H479" i="3"/>
  <c r="H483" i="3"/>
  <c r="H487" i="3"/>
  <c r="H491" i="3"/>
  <c r="H495" i="3"/>
  <c r="H499" i="3"/>
  <c r="H503" i="3"/>
  <c r="H507" i="3"/>
  <c r="H511" i="3"/>
  <c r="H515" i="3"/>
  <c r="H519" i="3"/>
  <c r="H523" i="3"/>
  <c r="H527" i="3"/>
  <c r="H531" i="3"/>
  <c r="H535" i="3"/>
  <c r="H539" i="3"/>
  <c r="H543" i="3"/>
  <c r="H547" i="3"/>
  <c r="H551" i="3"/>
  <c r="H555" i="3"/>
  <c r="H559" i="3"/>
  <c r="H563" i="3"/>
  <c r="H567" i="3"/>
  <c r="H571" i="3"/>
  <c r="H575" i="3"/>
  <c r="H579" i="3"/>
  <c r="H583" i="3"/>
  <c r="H587" i="3"/>
  <c r="H591" i="3"/>
  <c r="H595" i="3"/>
  <c r="H599" i="3"/>
  <c r="H603" i="3"/>
  <c r="H607" i="3"/>
  <c r="H611" i="3"/>
  <c r="H615" i="3"/>
  <c r="H619" i="3"/>
  <c r="H623" i="3"/>
  <c r="H627" i="3"/>
  <c r="H631" i="3"/>
  <c r="H635" i="3"/>
  <c r="H639" i="3"/>
  <c r="H643" i="3"/>
  <c r="H647" i="3"/>
  <c r="H651" i="3"/>
  <c r="H655" i="3"/>
  <c r="H659" i="3"/>
  <c r="H663" i="3"/>
  <c r="H667" i="3"/>
  <c r="H671" i="3"/>
  <c r="H675" i="3"/>
  <c r="H679" i="3"/>
  <c r="H683" i="3"/>
  <c r="H687" i="3"/>
  <c r="H691" i="3"/>
  <c r="C453" i="3"/>
  <c r="D545" i="3"/>
  <c r="F619" i="3"/>
  <c r="E654" i="3"/>
  <c r="E686" i="3"/>
  <c r="E718" i="3"/>
  <c r="E750" i="3"/>
  <c r="E782" i="3"/>
  <c r="E814" i="3"/>
  <c r="E846" i="3"/>
  <c r="C872" i="3"/>
  <c r="C891" i="3"/>
  <c r="C907" i="3"/>
  <c r="C923" i="3"/>
  <c r="C939" i="3"/>
  <c r="C955" i="3"/>
  <c r="C971" i="3"/>
  <c r="C987" i="3"/>
  <c r="C1003" i="3"/>
  <c r="C1019" i="3"/>
  <c r="C1035" i="3"/>
  <c r="C1050" i="3"/>
  <c r="E1060" i="3"/>
  <c r="D1071" i="3"/>
  <c r="C1082" i="3"/>
  <c r="E1092" i="3"/>
  <c r="D1103" i="3"/>
  <c r="C1114" i="3"/>
  <c r="E1124" i="3"/>
  <c r="D1135" i="3"/>
  <c r="C1146" i="3"/>
  <c r="D1154" i="3"/>
  <c r="D1162" i="3"/>
  <c r="D1170" i="3"/>
  <c r="D1178" i="3"/>
  <c r="D1186" i="3"/>
  <c r="D1194" i="3"/>
  <c r="D1202" i="3"/>
  <c r="D1210" i="3"/>
  <c r="D1218" i="3"/>
  <c r="D1226" i="3"/>
  <c r="D1234" i="3"/>
  <c r="D1242" i="3"/>
  <c r="D1250" i="3"/>
  <c r="D1258" i="3"/>
  <c r="D1266" i="3"/>
  <c r="D1274" i="3"/>
  <c r="D1282" i="3"/>
  <c r="D1290" i="3"/>
  <c r="D1298" i="3"/>
  <c r="D1306" i="3"/>
  <c r="D1314" i="3"/>
  <c r="D1322" i="3"/>
  <c r="D1330" i="3"/>
  <c r="D1338" i="3"/>
  <c r="D1346" i="3"/>
  <c r="D1354" i="3"/>
  <c r="D1362" i="3"/>
  <c r="D1370" i="3"/>
  <c r="D1378" i="3"/>
  <c r="D1386" i="3"/>
  <c r="D1394" i="3"/>
  <c r="C1400" i="3"/>
  <c r="D1405" i="3"/>
  <c r="E1410" i="3"/>
  <c r="C1416" i="3"/>
  <c r="D1421" i="3"/>
  <c r="E1426" i="3"/>
  <c r="C1432" i="3"/>
  <c r="D1437" i="3"/>
  <c r="E1442" i="3"/>
  <c r="C1448" i="3"/>
  <c r="D1453" i="3"/>
  <c r="E1458" i="3"/>
  <c r="C1464" i="3"/>
  <c r="D1469" i="3"/>
  <c r="E1474" i="3"/>
  <c r="C1480" i="3"/>
  <c r="D1485" i="3"/>
  <c r="E1490" i="3"/>
  <c r="C1496" i="3"/>
  <c r="D1501" i="3"/>
  <c r="E1506" i="3"/>
  <c r="C1512" i="3"/>
  <c r="D1517" i="3"/>
  <c r="E1522" i="3"/>
  <c r="C1528" i="3"/>
  <c r="D1533" i="3"/>
  <c r="E1538" i="3"/>
  <c r="C1544" i="3"/>
  <c r="D1549" i="3"/>
  <c r="E1554" i="3"/>
  <c r="C1560" i="3"/>
  <c r="D1565" i="3"/>
  <c r="E1570" i="3"/>
  <c r="C1576" i="3"/>
  <c r="D1581" i="3"/>
  <c r="C1586" i="3"/>
  <c r="C1590" i="3"/>
  <c r="C1594" i="3"/>
  <c r="C1598" i="3"/>
  <c r="C1602" i="3"/>
  <c r="C1606" i="3"/>
  <c r="C1610" i="3"/>
  <c r="C1614" i="3"/>
  <c r="C1618" i="3"/>
  <c r="C1622" i="3"/>
  <c r="C1626" i="3"/>
  <c r="C1630" i="3"/>
  <c r="C1634" i="3"/>
  <c r="C1638" i="3"/>
  <c r="C1642" i="3"/>
  <c r="C1646" i="3"/>
  <c r="C1650" i="3"/>
  <c r="C1654" i="3"/>
  <c r="C1658" i="3"/>
  <c r="C1662" i="3"/>
  <c r="C1666" i="3"/>
  <c r="C1670" i="3"/>
  <c r="C1674" i="3"/>
  <c r="C1678" i="3"/>
  <c r="C1682" i="3"/>
  <c r="C1686" i="3"/>
  <c r="C1690" i="3"/>
  <c r="C1694" i="3"/>
  <c r="C1698" i="3"/>
  <c r="C1702" i="3"/>
  <c r="C1706" i="3"/>
  <c r="C1710" i="3"/>
  <c r="C1714" i="3"/>
  <c r="C1718" i="3"/>
  <c r="C1722" i="3"/>
  <c r="C1726" i="3"/>
  <c r="C1730" i="3"/>
  <c r="C1734" i="3"/>
  <c r="C1738" i="3"/>
  <c r="C1742" i="3"/>
  <c r="C1746" i="3"/>
  <c r="C1750" i="3"/>
  <c r="C1754" i="3"/>
  <c r="C1758" i="3"/>
  <c r="C1762" i="3"/>
  <c r="C1766" i="3"/>
  <c r="C1770" i="3"/>
  <c r="C1774" i="3"/>
  <c r="C1778" i="3"/>
  <c r="C1782" i="3"/>
  <c r="C1786" i="3"/>
  <c r="C1790" i="3"/>
  <c r="C1794" i="3"/>
  <c r="C1798" i="3"/>
  <c r="C1802" i="3"/>
  <c r="C1806" i="3"/>
  <c r="C1810" i="3"/>
  <c r="C1814" i="3"/>
  <c r="C1818" i="3"/>
  <c r="C1822" i="3"/>
  <c r="C1826" i="3"/>
  <c r="C1830" i="3"/>
  <c r="C1834" i="3"/>
  <c r="C1838" i="3"/>
  <c r="C1842" i="3"/>
  <c r="C1846" i="3"/>
  <c r="C1850" i="3"/>
  <c r="C1854" i="3"/>
  <c r="C1858" i="3"/>
  <c r="C1862" i="3"/>
  <c r="C1866" i="3"/>
  <c r="C1870" i="3"/>
  <c r="C1874" i="3"/>
  <c r="C1878" i="3"/>
  <c r="F1880" i="3"/>
  <c r="D1883" i="3"/>
  <c r="C1886" i="3"/>
  <c r="F1888" i="3"/>
  <c r="D1891" i="3"/>
  <c r="C1894" i="3"/>
  <c r="F1896" i="3"/>
  <c r="D1899" i="3"/>
  <c r="C1902" i="3"/>
  <c r="F1904" i="3"/>
  <c r="D1907" i="3"/>
  <c r="C1910" i="3"/>
  <c r="F1912" i="3"/>
  <c r="D1915" i="3"/>
  <c r="C1918" i="3"/>
  <c r="F1920" i="3"/>
  <c r="D1923" i="3"/>
  <c r="C1926" i="3"/>
  <c r="F1928" i="3"/>
  <c r="D1931" i="3"/>
  <c r="C1934" i="3"/>
  <c r="F1936" i="3"/>
  <c r="D1939" i="3"/>
  <c r="C1942" i="3"/>
  <c r="F1944" i="3"/>
  <c r="D1947" i="3"/>
  <c r="C1950" i="3"/>
  <c r="F1952" i="3"/>
  <c r="D1955" i="3"/>
  <c r="C1958" i="3"/>
  <c r="F1960" i="3"/>
  <c r="D1963" i="3"/>
  <c r="C1966" i="3"/>
  <c r="F1968" i="3"/>
  <c r="D1971" i="3"/>
  <c r="C1974" i="3"/>
  <c r="F1976" i="3"/>
  <c r="D1979" i="3"/>
  <c r="C1982" i="3"/>
  <c r="F1984" i="3"/>
  <c r="D1987" i="3"/>
  <c r="C1990" i="3"/>
  <c r="F1992" i="3"/>
  <c r="D1995" i="3"/>
  <c r="C1998" i="3"/>
  <c r="F2000" i="3"/>
  <c r="D2003" i="3"/>
  <c r="C2006" i="3"/>
  <c r="F2008" i="3"/>
  <c r="D2011" i="3"/>
  <c r="C2014" i="3"/>
  <c r="F2016" i="3"/>
  <c r="D2019" i="3"/>
  <c r="C2022" i="3"/>
  <c r="F2024" i="3"/>
  <c r="D2027" i="3"/>
  <c r="C2030" i="3"/>
  <c r="F2032" i="3"/>
  <c r="D2035" i="3"/>
  <c r="C2038" i="3"/>
  <c r="F2040" i="3"/>
  <c r="D2043" i="3"/>
  <c r="C2046" i="3"/>
  <c r="F2048" i="3"/>
  <c r="D2051" i="3"/>
  <c r="C2054" i="3"/>
  <c r="F2056" i="3"/>
  <c r="D2059" i="3"/>
  <c r="C2062" i="3"/>
  <c r="F2064" i="3"/>
  <c r="D2067" i="3"/>
  <c r="C2070" i="3"/>
  <c r="F2072" i="3"/>
  <c r="D2075" i="3"/>
  <c r="C2078" i="3"/>
  <c r="F2080" i="3"/>
  <c r="D2083" i="3"/>
  <c r="C2086" i="3"/>
  <c r="F2088" i="3"/>
  <c r="D2091" i="3"/>
  <c r="C2094" i="3"/>
  <c r="F2096" i="3"/>
  <c r="D2099" i="3"/>
  <c r="C2102" i="3"/>
  <c r="F2104" i="3"/>
  <c r="D2107" i="3"/>
  <c r="C2110" i="3"/>
  <c r="F2112" i="3"/>
  <c r="D2115" i="3"/>
  <c r="C2118" i="3"/>
  <c r="F2120" i="3"/>
  <c r="D2123" i="3"/>
  <c r="C2126" i="3"/>
  <c r="F2128" i="3"/>
  <c r="D2131" i="3"/>
  <c r="C2134" i="3"/>
  <c r="F2136" i="3"/>
  <c r="D2139" i="3"/>
  <c r="C2142" i="3"/>
  <c r="F2144" i="3"/>
  <c r="D2147" i="3"/>
  <c r="C2150" i="3"/>
  <c r="F2152" i="3"/>
  <c r="D2155" i="3"/>
  <c r="C2158" i="3"/>
  <c r="F2160" i="3"/>
  <c r="D2163" i="3"/>
  <c r="C2166" i="3"/>
  <c r="F2168" i="3"/>
  <c r="D2171" i="3"/>
  <c r="C2174" i="3"/>
  <c r="F2176" i="3"/>
  <c r="D2179" i="3"/>
  <c r="C2182" i="3"/>
  <c r="F2184" i="3"/>
  <c r="D2187" i="3"/>
  <c r="C2190" i="3"/>
  <c r="F2192" i="3"/>
  <c r="D2195" i="3"/>
  <c r="C2198" i="3"/>
  <c r="F2200" i="3"/>
  <c r="D2203" i="3"/>
  <c r="C2206" i="3"/>
  <c r="F2208" i="3"/>
  <c r="D2211" i="3"/>
  <c r="C2214" i="3"/>
  <c r="F2216" i="3"/>
  <c r="F2218" i="3"/>
  <c r="F2220" i="3"/>
  <c r="F2222" i="3"/>
  <c r="F2224" i="3"/>
  <c r="F2226" i="3"/>
  <c r="F2228" i="3"/>
  <c r="F2230" i="3"/>
  <c r="F2232" i="3"/>
  <c r="F2234" i="3"/>
  <c r="F2236" i="3"/>
  <c r="F2238" i="3"/>
  <c r="F2240" i="3"/>
  <c r="F2242" i="3"/>
  <c r="F2244" i="3"/>
  <c r="F2246" i="3"/>
  <c r="F2248" i="3"/>
  <c r="F2250" i="3"/>
  <c r="F2252" i="3"/>
  <c r="F2254" i="3"/>
  <c r="F2256" i="3"/>
  <c r="F2258" i="3"/>
  <c r="F2260" i="3"/>
  <c r="F2262" i="3"/>
  <c r="F2264" i="3"/>
  <c r="F2266" i="3"/>
  <c r="F2268" i="3"/>
  <c r="F2270" i="3"/>
  <c r="F2272" i="3"/>
  <c r="F2274" i="3"/>
  <c r="F2276" i="3"/>
  <c r="F2278" i="3"/>
  <c r="F2280" i="3"/>
  <c r="F2282" i="3"/>
  <c r="F2284" i="3"/>
  <c r="F2286" i="3"/>
  <c r="F2288" i="3"/>
  <c r="F2290" i="3"/>
  <c r="F2292" i="3"/>
  <c r="F2294" i="3"/>
  <c r="F2296" i="3"/>
  <c r="F2298" i="3"/>
  <c r="F2300" i="3"/>
  <c r="F2302" i="3"/>
  <c r="F2304" i="3"/>
  <c r="F2306" i="3"/>
  <c r="F2308" i="3"/>
  <c r="F2310" i="3"/>
  <c r="F2312" i="3"/>
  <c r="F2314" i="3"/>
  <c r="F2316" i="3"/>
  <c r="F2318" i="3"/>
  <c r="F2320" i="3"/>
  <c r="F2322" i="3"/>
  <c r="F2324" i="3"/>
  <c r="F2326" i="3"/>
  <c r="F2328" i="3"/>
  <c r="F2330" i="3"/>
  <c r="F2332" i="3"/>
  <c r="F2334" i="3"/>
  <c r="F2336" i="3"/>
  <c r="F2338" i="3"/>
  <c r="F2340" i="3"/>
  <c r="F2342" i="3"/>
  <c r="F2344" i="3"/>
  <c r="F2346" i="3"/>
  <c r="F2348" i="3"/>
  <c r="F2350" i="3"/>
  <c r="F2352" i="3"/>
  <c r="F2354" i="3"/>
  <c r="F2356" i="3"/>
  <c r="F2358" i="3"/>
  <c r="F2360" i="3"/>
  <c r="F2362" i="3"/>
  <c r="F2364" i="3"/>
  <c r="F2366" i="3"/>
  <c r="F2368" i="3"/>
  <c r="H364" i="3"/>
  <c r="H372" i="3"/>
  <c r="H380" i="3"/>
  <c r="H388" i="3"/>
  <c r="H396" i="3"/>
  <c r="H404" i="3"/>
  <c r="H412" i="3"/>
  <c r="H420" i="3"/>
  <c r="H428" i="3"/>
  <c r="H436" i="3"/>
  <c r="H444" i="3"/>
  <c r="H452" i="3"/>
  <c r="H460" i="3"/>
  <c r="H468" i="3"/>
  <c r="H476" i="3"/>
  <c r="H484" i="3"/>
  <c r="H492" i="3"/>
  <c r="H500" i="3"/>
  <c r="H508" i="3"/>
  <c r="H516" i="3"/>
  <c r="H524" i="3"/>
  <c r="H532" i="3"/>
  <c r="H540" i="3"/>
  <c r="H548" i="3"/>
  <c r="H556" i="3"/>
  <c r="H564" i="3"/>
  <c r="H572" i="3"/>
  <c r="H580" i="3"/>
  <c r="H588" i="3"/>
  <c r="H596" i="3"/>
  <c r="H604" i="3"/>
  <c r="H612" i="3"/>
  <c r="H620" i="3"/>
  <c r="H628" i="3"/>
  <c r="H636" i="3"/>
  <c r="H644" i="3"/>
  <c r="H652" i="3"/>
  <c r="H660" i="3"/>
  <c r="H668" i="3"/>
  <c r="H676" i="3"/>
  <c r="H684" i="3"/>
  <c r="H692" i="3"/>
  <c r="H697" i="3"/>
  <c r="H703" i="3"/>
  <c r="H708" i="3"/>
  <c r="H713" i="3"/>
  <c r="H719" i="3"/>
  <c r="H724" i="3"/>
  <c r="H729" i="3"/>
  <c r="H735" i="3"/>
  <c r="H740" i="3"/>
  <c r="H745" i="3"/>
  <c r="H751" i="3"/>
  <c r="H756" i="3"/>
  <c r="H761" i="3"/>
  <c r="H767" i="3"/>
  <c r="H772" i="3"/>
  <c r="H777" i="3"/>
  <c r="H783" i="3"/>
  <c r="H788" i="3"/>
  <c r="H793" i="3"/>
  <c r="H799" i="3"/>
  <c r="H804" i="3"/>
  <c r="H809" i="3"/>
  <c r="H815" i="3"/>
  <c r="H820" i="3"/>
  <c r="H825" i="3"/>
  <c r="H831" i="3"/>
  <c r="H836" i="3"/>
  <c r="H841" i="3"/>
  <c r="H847" i="3"/>
  <c r="H852" i="3"/>
  <c r="H857" i="3"/>
  <c r="H863" i="3"/>
  <c r="H868" i="3"/>
  <c r="H873" i="3"/>
  <c r="H879" i="3"/>
  <c r="H884" i="3"/>
  <c r="H889" i="3"/>
  <c r="H895" i="3"/>
  <c r="H900" i="3"/>
  <c r="H905" i="3"/>
  <c r="H911" i="3"/>
  <c r="H916" i="3"/>
  <c r="H921" i="3"/>
  <c r="H927" i="3"/>
  <c r="H932" i="3"/>
  <c r="H937" i="3"/>
  <c r="H943" i="3"/>
  <c r="H948" i="3"/>
  <c r="H953" i="3"/>
  <c r="H959" i="3"/>
  <c r="H964" i="3"/>
  <c r="H969" i="3"/>
  <c r="H975" i="3"/>
  <c r="H980" i="3"/>
  <c r="H985" i="3"/>
  <c r="H991" i="3"/>
  <c r="H996" i="3"/>
  <c r="H1001" i="3"/>
  <c r="H1007" i="3"/>
  <c r="H1012" i="3"/>
  <c r="H1017" i="3"/>
  <c r="H1023" i="3"/>
  <c r="H1028" i="3"/>
  <c r="H1033" i="3"/>
  <c r="H1039" i="3"/>
  <c r="H1044" i="3"/>
  <c r="H1049" i="3"/>
  <c r="H1055" i="3"/>
  <c r="H1060" i="3"/>
  <c r="H1065" i="3"/>
  <c r="H1071" i="3"/>
  <c r="H1076" i="3"/>
  <c r="H1081" i="3"/>
  <c r="H1087" i="3"/>
  <c r="H1092" i="3"/>
  <c r="H1097" i="3"/>
  <c r="H1103" i="3"/>
  <c r="H1108" i="3"/>
  <c r="H1113" i="3"/>
  <c r="H1119" i="3"/>
  <c r="H1124" i="3"/>
  <c r="H1129" i="3"/>
  <c r="H1135" i="3"/>
  <c r="H1140" i="3"/>
  <c r="H1145" i="3"/>
  <c r="H1151" i="3"/>
  <c r="H1156" i="3"/>
  <c r="H1161" i="3"/>
  <c r="H1167" i="3"/>
  <c r="H1172" i="3"/>
  <c r="H1177" i="3"/>
  <c r="H1183" i="3"/>
  <c r="H1188" i="3"/>
  <c r="H1193" i="3"/>
  <c r="H1199" i="3"/>
  <c r="H1204" i="3"/>
  <c r="H1209" i="3"/>
  <c r="H1215" i="3"/>
  <c r="H1220" i="3"/>
  <c r="H1225" i="3"/>
  <c r="H1231" i="3"/>
  <c r="H1236" i="3"/>
  <c r="H1241" i="3"/>
  <c r="H1247" i="3"/>
  <c r="H1252" i="3"/>
  <c r="H1257" i="3"/>
  <c r="H1263" i="3"/>
  <c r="H1268" i="3"/>
  <c r="H1273" i="3"/>
  <c r="H1279" i="3"/>
  <c r="H1284" i="3"/>
  <c r="H1289" i="3"/>
  <c r="H1295" i="3"/>
  <c r="H1300" i="3"/>
  <c r="H1305" i="3"/>
  <c r="H1311" i="3"/>
  <c r="H1316" i="3"/>
  <c r="H1321" i="3"/>
  <c r="H1327" i="3"/>
  <c r="H1332" i="3"/>
  <c r="H1337" i="3"/>
  <c r="H1343" i="3"/>
  <c r="H1348" i="3"/>
  <c r="H1353" i="3"/>
  <c r="H1359" i="3"/>
  <c r="H1364" i="3"/>
  <c r="H1369" i="3"/>
  <c r="H1375" i="3"/>
  <c r="H1380" i="3"/>
  <c r="H1385" i="3"/>
  <c r="H1391" i="3"/>
  <c r="H1396" i="3"/>
  <c r="H1401" i="3"/>
  <c r="H1407" i="3"/>
  <c r="H1412" i="3"/>
  <c r="H1417" i="3"/>
  <c r="H1423" i="3"/>
  <c r="H1428" i="3"/>
  <c r="H1433" i="3"/>
  <c r="H1439" i="3"/>
  <c r="H1444" i="3"/>
  <c r="H1449" i="3"/>
  <c r="H1455" i="3"/>
  <c r="H1460" i="3"/>
  <c r="H1465" i="3"/>
  <c r="H1471" i="3"/>
  <c r="H1476" i="3"/>
  <c r="H1481" i="3"/>
  <c r="H1487" i="3"/>
  <c r="H1492" i="3"/>
  <c r="H1497" i="3"/>
  <c r="H1503" i="3"/>
  <c r="H1508" i="3"/>
  <c r="H1513" i="3"/>
  <c r="H1519" i="3"/>
  <c r="H1524" i="3"/>
  <c r="H1529" i="3"/>
  <c r="H1535" i="3"/>
  <c r="H1540" i="3"/>
  <c r="H1545" i="3"/>
  <c r="H1551" i="3"/>
  <c r="H1556" i="3"/>
  <c r="H1561" i="3"/>
  <c r="H1567" i="3"/>
  <c r="H1572" i="3"/>
  <c r="H1577" i="3"/>
  <c r="H1583" i="3"/>
  <c r="H1588" i="3"/>
  <c r="H1593" i="3"/>
  <c r="H1599" i="3"/>
  <c r="H1604" i="3"/>
  <c r="H1609" i="3"/>
  <c r="H1615" i="3"/>
  <c r="H1620" i="3"/>
  <c r="H1625" i="3"/>
  <c r="H1631" i="3"/>
  <c r="H1636" i="3"/>
  <c r="H1641" i="3"/>
  <c r="H1647" i="3"/>
  <c r="H1652" i="3"/>
  <c r="H1657" i="3"/>
  <c r="H1663" i="3"/>
  <c r="H1668" i="3"/>
  <c r="H1673" i="3"/>
  <c r="H1679" i="3"/>
  <c r="H1684" i="3"/>
  <c r="H1689" i="3"/>
  <c r="H1695" i="3"/>
  <c r="H1700" i="3"/>
  <c r="H1705" i="3"/>
  <c r="H1711" i="3"/>
  <c r="H1716" i="3"/>
  <c r="H1721" i="3"/>
  <c r="H1727" i="3"/>
  <c r="H1732" i="3"/>
  <c r="H1737" i="3"/>
  <c r="H1743" i="3"/>
  <c r="H1748" i="3"/>
  <c r="H1753" i="3"/>
  <c r="H1759" i="3"/>
  <c r="H1764" i="3"/>
  <c r="H1769" i="3"/>
  <c r="H1775" i="3"/>
  <c r="H1780" i="3"/>
  <c r="H1785" i="3"/>
  <c r="H1791" i="3"/>
  <c r="H1796" i="3"/>
  <c r="H1801" i="3"/>
  <c r="H1807" i="3"/>
  <c r="H1812" i="3"/>
  <c r="H1817" i="3"/>
  <c r="H1823" i="3"/>
  <c r="H1828" i="3"/>
  <c r="H1833" i="3"/>
  <c r="H1839" i="3"/>
  <c r="H1844" i="3"/>
  <c r="H1849" i="3"/>
  <c r="H1855" i="3"/>
  <c r="H1860" i="3"/>
  <c r="H1865" i="3"/>
  <c r="H1871" i="3"/>
  <c r="H1876" i="3"/>
  <c r="H1881" i="3"/>
  <c r="H1887" i="3"/>
  <c r="H1892" i="3"/>
  <c r="H1897" i="3"/>
  <c r="H1903" i="3"/>
  <c r="H1908" i="3"/>
  <c r="H1913" i="3"/>
  <c r="H1919" i="3"/>
  <c r="H1924" i="3"/>
  <c r="H1929" i="3"/>
  <c r="H1935" i="3"/>
  <c r="H1940" i="3"/>
  <c r="H1945" i="3"/>
  <c r="H1951" i="3"/>
  <c r="H1956" i="3"/>
  <c r="H1961" i="3"/>
  <c r="H1967" i="3"/>
  <c r="H1972" i="3"/>
  <c r="H1977" i="3"/>
  <c r="H1983" i="3"/>
  <c r="H1988" i="3"/>
  <c r="H1993" i="3"/>
  <c r="H1999" i="3"/>
  <c r="H2004" i="3"/>
  <c r="H2009" i="3"/>
  <c r="H2015" i="3"/>
  <c r="H2020" i="3"/>
  <c r="H2025" i="3"/>
  <c r="H2031" i="3"/>
  <c r="H2036" i="3"/>
  <c r="H2041" i="3"/>
  <c r="H2047" i="3"/>
  <c r="H2052" i="3"/>
  <c r="H2057" i="3"/>
  <c r="H2063" i="3"/>
  <c r="H2068" i="3"/>
  <c r="H2073" i="3"/>
  <c r="H2079" i="3"/>
  <c r="H2084" i="3"/>
  <c r="H2089" i="3"/>
  <c r="H2095" i="3"/>
  <c r="H2100" i="3"/>
  <c r="H2105" i="3"/>
  <c r="H2111" i="3"/>
  <c r="H2116" i="3"/>
  <c r="H2121" i="3"/>
  <c r="H2127" i="3"/>
  <c r="H2132" i="3"/>
  <c r="H2137" i="3"/>
  <c r="H2143" i="3"/>
  <c r="H2148" i="3"/>
  <c r="H2153" i="3"/>
  <c r="H2159" i="3"/>
  <c r="H2164" i="3"/>
  <c r="H2169" i="3"/>
  <c r="H2175" i="3"/>
  <c r="H2180" i="3"/>
  <c r="H2185" i="3"/>
  <c r="H2191" i="3"/>
  <c r="H2196" i="3"/>
  <c r="H2201" i="3"/>
  <c r="H2207" i="3"/>
  <c r="H2212" i="3"/>
  <c r="H2217" i="3"/>
  <c r="H2223" i="3"/>
  <c r="H2228" i="3"/>
  <c r="H2233" i="3"/>
  <c r="H2239" i="3"/>
  <c r="H2244" i="3"/>
  <c r="H2249" i="3"/>
  <c r="H2255" i="3"/>
  <c r="H2260" i="3"/>
  <c r="H2265" i="3"/>
  <c r="H2271" i="3"/>
  <c r="H2276" i="3"/>
  <c r="H2281" i="3"/>
  <c r="H2287" i="3"/>
  <c r="H2292" i="3"/>
  <c r="H2297" i="3"/>
  <c r="H2303" i="3"/>
  <c r="H2308" i="3"/>
  <c r="H2313" i="3"/>
  <c r="H2319" i="3"/>
  <c r="H2324" i="3"/>
  <c r="H2329" i="3"/>
  <c r="H2335" i="3"/>
  <c r="H2340" i="3"/>
  <c r="H2345" i="3"/>
  <c r="H2351" i="3"/>
  <c r="H2356" i="3"/>
  <c r="H2361" i="3"/>
  <c r="H2367" i="3"/>
  <c r="F3" i="3"/>
  <c r="C5" i="3"/>
  <c r="E6" i="3"/>
  <c r="F7" i="3"/>
  <c r="C9" i="3"/>
  <c r="E10" i="3"/>
  <c r="F11" i="3"/>
  <c r="C13" i="3"/>
  <c r="E14" i="3"/>
  <c r="F15" i="3"/>
  <c r="C17" i="3"/>
  <c r="E18" i="3"/>
  <c r="F19" i="3"/>
  <c r="C21" i="3"/>
  <c r="E22" i="3"/>
  <c r="F23" i="3"/>
  <c r="C25" i="3"/>
  <c r="E26" i="3"/>
  <c r="F27" i="3"/>
  <c r="C29" i="3"/>
  <c r="E30" i="3"/>
  <c r="F31" i="3"/>
  <c r="C33" i="3"/>
  <c r="E34" i="3"/>
  <c r="F35" i="3"/>
  <c r="C37" i="3"/>
  <c r="E38" i="3"/>
  <c r="F39" i="3"/>
  <c r="C41" i="3"/>
  <c r="E42" i="3"/>
  <c r="F43" i="3"/>
  <c r="C45" i="3"/>
  <c r="E46" i="3"/>
  <c r="F47" i="3"/>
  <c r="C49" i="3"/>
  <c r="E50" i="3"/>
  <c r="F51" i="3"/>
  <c r="C53" i="3"/>
  <c r="E54" i="3"/>
  <c r="F55" i="3"/>
  <c r="C57" i="3"/>
  <c r="E58" i="3"/>
  <c r="F59" i="3"/>
  <c r="C61" i="3"/>
  <c r="E62" i="3"/>
  <c r="F63" i="3"/>
  <c r="C65" i="3"/>
  <c r="E66" i="3"/>
  <c r="F67" i="3"/>
  <c r="C69" i="3"/>
  <c r="E70" i="3"/>
  <c r="F71" i="3"/>
  <c r="C73" i="3"/>
  <c r="E74" i="3"/>
  <c r="F75" i="3"/>
  <c r="C77" i="3"/>
  <c r="E78" i="3"/>
  <c r="F79" i="3"/>
  <c r="C81" i="3"/>
  <c r="E82" i="3"/>
  <c r="F83" i="3"/>
  <c r="C85" i="3"/>
  <c r="E86" i="3"/>
  <c r="F87" i="3"/>
  <c r="C89" i="3"/>
  <c r="E90" i="3"/>
  <c r="F91" i="3"/>
  <c r="C93" i="3"/>
  <c r="E94" i="3"/>
  <c r="F95" i="3"/>
  <c r="C97" i="3"/>
  <c r="E98" i="3"/>
  <c r="F99" i="3"/>
  <c r="C101" i="3"/>
  <c r="E102" i="3"/>
  <c r="F103" i="3"/>
  <c r="C105" i="3"/>
  <c r="E106" i="3"/>
  <c r="F107" i="3"/>
  <c r="C109" i="3"/>
  <c r="E110" i="3"/>
  <c r="F111" i="3"/>
  <c r="C113" i="3"/>
  <c r="E114" i="3"/>
  <c r="F115" i="3"/>
  <c r="C117" i="3"/>
  <c r="D118" i="3"/>
  <c r="D119" i="3"/>
  <c r="D120" i="3"/>
  <c r="D121" i="3"/>
  <c r="D122" i="3"/>
  <c r="D123" i="3"/>
  <c r="D124" i="3"/>
  <c r="D125" i="3"/>
  <c r="D126" i="3"/>
  <c r="D127" i="3"/>
  <c r="D128" i="3"/>
  <c r="D129" i="3"/>
  <c r="D130" i="3"/>
  <c r="D131" i="3"/>
  <c r="D132" i="3"/>
  <c r="D133" i="3"/>
  <c r="D134" i="3"/>
  <c r="D135" i="3"/>
  <c r="D136" i="3"/>
  <c r="D137" i="3"/>
  <c r="D138" i="3"/>
  <c r="D139" i="3"/>
  <c r="D140" i="3"/>
  <c r="D141" i="3"/>
  <c r="D142" i="3"/>
  <c r="D143" i="3"/>
  <c r="D144" i="3"/>
  <c r="D145" i="3"/>
  <c r="D146" i="3"/>
  <c r="D147" i="3"/>
  <c r="D148" i="3"/>
  <c r="D149" i="3"/>
  <c r="D150" i="3"/>
  <c r="D151" i="3"/>
  <c r="D152" i="3"/>
  <c r="D153" i="3"/>
  <c r="D154" i="3"/>
  <c r="D155" i="3"/>
  <c r="D156" i="3"/>
  <c r="D157" i="3"/>
  <c r="D158" i="3"/>
  <c r="D159" i="3"/>
  <c r="D160" i="3"/>
  <c r="D161" i="3"/>
  <c r="D162" i="3"/>
  <c r="D163" i="3"/>
  <c r="D164" i="3"/>
  <c r="D165" i="3"/>
  <c r="D166" i="3"/>
  <c r="D167" i="3"/>
  <c r="D168" i="3"/>
  <c r="D169" i="3"/>
  <c r="D170" i="3"/>
  <c r="D171" i="3"/>
  <c r="D172" i="3"/>
  <c r="D173" i="3"/>
  <c r="D174" i="3"/>
  <c r="D175" i="3"/>
  <c r="D176" i="3"/>
  <c r="D177" i="3"/>
  <c r="D178" i="3"/>
  <c r="D179" i="3"/>
  <c r="D180" i="3"/>
  <c r="D181" i="3"/>
  <c r="D182" i="3"/>
  <c r="D183" i="3"/>
  <c r="D184" i="3"/>
  <c r="D185" i="3"/>
  <c r="D186" i="3"/>
  <c r="D187" i="3"/>
  <c r="D188" i="3"/>
  <c r="D189" i="3"/>
  <c r="D190" i="3"/>
  <c r="D191" i="3"/>
  <c r="D192" i="3"/>
  <c r="D193" i="3"/>
  <c r="D194" i="3"/>
  <c r="D195" i="3"/>
  <c r="D196" i="3"/>
  <c r="D197" i="3"/>
  <c r="D198" i="3"/>
  <c r="D199" i="3"/>
  <c r="D200" i="3"/>
  <c r="D201" i="3"/>
  <c r="D202" i="3"/>
  <c r="D203" i="3"/>
  <c r="D204" i="3"/>
  <c r="D205" i="3"/>
  <c r="D206" i="3"/>
  <c r="D207" i="3"/>
  <c r="D208" i="3"/>
  <c r="D209" i="3"/>
  <c r="D210" i="3"/>
  <c r="D211" i="3"/>
  <c r="D212" i="3"/>
  <c r="D213" i="3"/>
  <c r="D214" i="3"/>
  <c r="D215" i="3"/>
  <c r="D216" i="3"/>
  <c r="D217" i="3"/>
  <c r="D218" i="3"/>
  <c r="D219" i="3"/>
  <c r="D220" i="3"/>
  <c r="D221" i="3"/>
  <c r="D222" i="3"/>
  <c r="D223" i="3"/>
  <c r="D224" i="3"/>
  <c r="D225" i="3"/>
  <c r="D226" i="3"/>
  <c r="D227" i="3"/>
  <c r="D228" i="3"/>
  <c r="D229" i="3"/>
  <c r="D230" i="3"/>
  <c r="D231" i="3"/>
  <c r="D232" i="3"/>
  <c r="D233" i="3"/>
  <c r="D234" i="3"/>
  <c r="D235" i="3"/>
  <c r="D236" i="3"/>
  <c r="D237" i="3"/>
  <c r="D238" i="3"/>
  <c r="D239" i="3"/>
  <c r="D240" i="3"/>
  <c r="D241" i="3"/>
  <c r="D242" i="3"/>
  <c r="D243" i="3"/>
  <c r="D244" i="3"/>
  <c r="D245" i="3"/>
  <c r="D246" i="3"/>
  <c r="D247" i="3"/>
  <c r="D248" i="3"/>
  <c r="D249" i="3"/>
  <c r="D250" i="3"/>
  <c r="D251" i="3"/>
  <c r="D252" i="3"/>
  <c r="D253" i="3"/>
  <c r="D254" i="3"/>
  <c r="D255" i="3"/>
  <c r="D256" i="3"/>
  <c r="D257" i="3"/>
  <c r="D258" i="3"/>
  <c r="D259" i="3"/>
  <c r="D260" i="3"/>
  <c r="D261" i="3"/>
  <c r="D262" i="3"/>
  <c r="D263" i="3"/>
  <c r="D264" i="3"/>
  <c r="D265" i="3"/>
  <c r="D266" i="3"/>
  <c r="D267" i="3"/>
  <c r="D268" i="3"/>
  <c r="D269" i="3"/>
  <c r="D270" i="3"/>
  <c r="D271" i="3"/>
  <c r="D272" i="3"/>
  <c r="D273" i="3"/>
  <c r="D274" i="3"/>
  <c r="D275" i="3"/>
  <c r="D276" i="3"/>
  <c r="D277" i="3"/>
  <c r="D278" i="3"/>
  <c r="D279" i="3"/>
  <c r="D280" i="3"/>
  <c r="D281" i="3"/>
  <c r="D282" i="3"/>
  <c r="D283" i="3"/>
  <c r="D284" i="3"/>
  <c r="D285" i="3"/>
  <c r="D286" i="3"/>
  <c r="D287" i="3"/>
  <c r="D288" i="3"/>
  <c r="D289" i="3"/>
  <c r="D290" i="3"/>
  <c r="D291" i="3"/>
  <c r="D292" i="3"/>
  <c r="D293" i="3"/>
  <c r="D294" i="3"/>
  <c r="D295" i="3"/>
  <c r="D296" i="3"/>
  <c r="D297" i="3"/>
  <c r="D298" i="3"/>
  <c r="D299" i="3"/>
  <c r="D300" i="3"/>
  <c r="D301" i="3"/>
  <c r="D302" i="3"/>
  <c r="D303" i="3"/>
  <c r="D304" i="3"/>
  <c r="D305" i="3"/>
  <c r="D306" i="3"/>
  <c r="D307" i="3"/>
  <c r="D308" i="3"/>
  <c r="D309" i="3"/>
  <c r="D310" i="3"/>
  <c r="D311" i="3"/>
  <c r="D312" i="3"/>
  <c r="D313" i="3"/>
  <c r="D314" i="3"/>
  <c r="D315" i="3"/>
  <c r="D316" i="3"/>
  <c r="D317" i="3"/>
  <c r="D318" i="3"/>
  <c r="D319" i="3"/>
  <c r="D320" i="3"/>
  <c r="D321" i="3"/>
  <c r="D322" i="3"/>
  <c r="D323" i="3"/>
  <c r="D324" i="3"/>
  <c r="D325" i="3"/>
  <c r="D326" i="3"/>
  <c r="D327" i="3"/>
  <c r="D328" i="3"/>
  <c r="D329" i="3"/>
  <c r="D330" i="3"/>
  <c r="D331" i="3"/>
  <c r="D332" i="3"/>
  <c r="D333" i="3"/>
  <c r="D334" i="3"/>
  <c r="D335" i="3"/>
  <c r="D336" i="3"/>
  <c r="D337" i="3"/>
  <c r="D338" i="3"/>
  <c r="D339" i="3"/>
  <c r="D340" i="3"/>
  <c r="D341" i="3"/>
  <c r="D342" i="3"/>
  <c r="D343" i="3"/>
  <c r="D344" i="3"/>
  <c r="D345" i="3"/>
  <c r="D346" i="3"/>
  <c r="D347" i="3"/>
  <c r="D348" i="3"/>
  <c r="D349" i="3"/>
  <c r="D350" i="3"/>
  <c r="D351" i="3"/>
  <c r="D352" i="3"/>
  <c r="D353" i="3"/>
  <c r="D354" i="3"/>
  <c r="D355" i="3"/>
  <c r="D356" i="3"/>
  <c r="H4" i="3"/>
  <c r="H8" i="3"/>
  <c r="H12" i="3"/>
  <c r="H16" i="3"/>
  <c r="H20" i="3"/>
  <c r="H24" i="3"/>
  <c r="H28" i="3"/>
  <c r="H32" i="3"/>
  <c r="H36" i="3"/>
  <c r="H40" i="3"/>
  <c r="H44" i="3"/>
  <c r="H48" i="3"/>
  <c r="H52" i="3"/>
  <c r="H56" i="3"/>
  <c r="H60" i="3"/>
  <c r="H64" i="3"/>
  <c r="H68" i="3"/>
  <c r="H72" i="3"/>
  <c r="H76" i="3"/>
  <c r="H80" i="3"/>
  <c r="H84" i="3"/>
  <c r="H88" i="3"/>
  <c r="H92" i="3"/>
  <c r="H96" i="3"/>
  <c r="H100" i="3"/>
  <c r="H104" i="3"/>
  <c r="H108" i="3"/>
  <c r="H112" i="3"/>
  <c r="H116" i="3"/>
  <c r="H120" i="3"/>
  <c r="H124" i="3"/>
  <c r="H128" i="3"/>
  <c r="H132" i="3"/>
  <c r="H136" i="3"/>
  <c r="H140" i="3"/>
  <c r="H144" i="3"/>
  <c r="H148" i="3"/>
  <c r="H152" i="3"/>
  <c r="H156" i="3"/>
  <c r="H160" i="3"/>
  <c r="H164" i="3"/>
  <c r="H168" i="3"/>
  <c r="H172" i="3"/>
  <c r="H176" i="3"/>
  <c r="H180" i="3"/>
  <c r="H184" i="3"/>
  <c r="H188" i="3"/>
  <c r="H192" i="3"/>
  <c r="H196" i="3"/>
  <c r="H200" i="3"/>
  <c r="H204" i="3"/>
  <c r="H208" i="3"/>
  <c r="H212" i="3"/>
  <c r="H216" i="3"/>
  <c r="H220" i="3"/>
  <c r="H224" i="3"/>
  <c r="H228" i="3"/>
  <c r="H232" i="3"/>
  <c r="H236" i="3"/>
  <c r="H240" i="3"/>
  <c r="H244" i="3"/>
  <c r="H248" i="3"/>
  <c r="H252" i="3"/>
  <c r="H256" i="3"/>
  <c r="H260" i="3"/>
  <c r="H264" i="3"/>
  <c r="H268" i="3"/>
  <c r="H272" i="3"/>
  <c r="H276" i="3"/>
  <c r="H280" i="3"/>
  <c r="H284" i="3"/>
  <c r="H288" i="3"/>
  <c r="H292" i="3"/>
  <c r="H296" i="3"/>
  <c r="H300" i="3"/>
  <c r="H304" i="3"/>
  <c r="H308" i="3"/>
  <c r="H312" i="3"/>
  <c r="H316" i="3"/>
  <c r="H320" i="3"/>
  <c r="H324" i="3"/>
  <c r="H328" i="3"/>
  <c r="H332" i="3"/>
  <c r="H336" i="3"/>
  <c r="H340" i="3"/>
  <c r="H344" i="3"/>
  <c r="H348" i="3"/>
  <c r="H352" i="3"/>
  <c r="H356" i="3"/>
  <c r="D453" i="3"/>
  <c r="E545" i="3"/>
  <c r="C620" i="3"/>
  <c r="F654" i="3"/>
  <c r="F686" i="3"/>
  <c r="F718" i="3"/>
  <c r="F750" i="3"/>
  <c r="F782" i="3"/>
  <c r="F814" i="3"/>
  <c r="F846" i="3"/>
  <c r="E872" i="3"/>
  <c r="D891" i="3"/>
  <c r="D907" i="3"/>
  <c r="D923" i="3"/>
  <c r="D939" i="3"/>
  <c r="D955" i="3"/>
  <c r="D971" i="3"/>
  <c r="D987" i="3"/>
  <c r="D1003" i="3"/>
  <c r="D1019" i="3"/>
  <c r="D1035" i="3"/>
  <c r="D1050" i="3"/>
  <c r="C1061" i="3"/>
  <c r="E1071" i="3"/>
  <c r="D1082" i="3"/>
  <c r="C1093" i="3"/>
  <c r="E1103" i="3"/>
  <c r="D1114" i="3"/>
  <c r="C1125" i="3"/>
  <c r="E1135" i="3"/>
  <c r="D1146" i="3"/>
  <c r="E1154" i="3"/>
  <c r="E1162" i="3"/>
  <c r="E1170" i="3"/>
  <c r="E1178" i="3"/>
  <c r="E1186" i="3"/>
  <c r="E1194" i="3"/>
  <c r="E1202" i="3"/>
  <c r="E1210" i="3"/>
  <c r="E1218" i="3"/>
  <c r="E1226" i="3"/>
  <c r="E1234" i="3"/>
  <c r="E1242" i="3"/>
  <c r="E1250" i="3"/>
  <c r="E1258" i="3"/>
  <c r="E1266" i="3"/>
  <c r="E1274" i="3"/>
  <c r="E1282" i="3"/>
  <c r="E1290" i="3"/>
  <c r="E1298" i="3"/>
  <c r="E1306" i="3"/>
  <c r="E1314" i="3"/>
  <c r="E1322" i="3"/>
  <c r="E1330" i="3"/>
  <c r="E1338" i="3"/>
  <c r="E1346" i="3"/>
  <c r="E1354" i="3"/>
  <c r="E1362" i="3"/>
  <c r="E1370" i="3"/>
  <c r="E1378" i="3"/>
  <c r="E1386" i="3"/>
  <c r="E1394" i="3"/>
  <c r="D1400" i="3"/>
  <c r="E1405" i="3"/>
  <c r="C1411" i="3"/>
  <c r="D1416" i="3"/>
  <c r="E1421" i="3"/>
  <c r="C1427" i="3"/>
  <c r="D1432" i="3"/>
  <c r="E1437" i="3"/>
  <c r="C1443" i="3"/>
  <c r="D1448" i="3"/>
  <c r="E1453" i="3"/>
  <c r="C1459" i="3"/>
  <c r="D1464" i="3"/>
  <c r="E1469" i="3"/>
  <c r="C1475" i="3"/>
  <c r="D1480" i="3"/>
  <c r="E1485" i="3"/>
  <c r="C1491" i="3"/>
  <c r="D1496" i="3"/>
  <c r="E1501" i="3"/>
  <c r="C1507" i="3"/>
  <c r="D1512" i="3"/>
  <c r="E1517" i="3"/>
  <c r="C1523" i="3"/>
  <c r="D1528" i="3"/>
  <c r="E1533" i="3"/>
  <c r="C1539" i="3"/>
  <c r="D1544" i="3"/>
  <c r="E1549" i="3"/>
  <c r="C1555" i="3"/>
  <c r="D1560" i="3"/>
  <c r="E1565" i="3"/>
  <c r="C1571" i="3"/>
  <c r="D1576" i="3"/>
  <c r="E1581" i="3"/>
  <c r="D1586" i="3"/>
  <c r="D1590" i="3"/>
  <c r="D1594" i="3"/>
  <c r="D1598" i="3"/>
  <c r="D1602" i="3"/>
  <c r="D1606" i="3"/>
  <c r="D1610" i="3"/>
  <c r="D1614" i="3"/>
  <c r="D1618" i="3"/>
  <c r="D1622" i="3"/>
  <c r="D1626" i="3"/>
  <c r="D1630" i="3"/>
  <c r="D1634" i="3"/>
  <c r="D1638" i="3"/>
  <c r="D1642" i="3"/>
  <c r="D1646" i="3"/>
  <c r="D1650" i="3"/>
  <c r="D1654" i="3"/>
  <c r="D1658" i="3"/>
  <c r="D1662" i="3"/>
  <c r="D1666" i="3"/>
  <c r="D1670" i="3"/>
  <c r="D1674" i="3"/>
  <c r="D1678" i="3"/>
  <c r="D1682" i="3"/>
  <c r="D1686" i="3"/>
  <c r="D1690" i="3"/>
  <c r="D1694" i="3"/>
  <c r="D1698" i="3"/>
  <c r="D1702" i="3"/>
  <c r="D1706" i="3"/>
  <c r="D1710" i="3"/>
  <c r="D1714" i="3"/>
  <c r="D1718" i="3"/>
  <c r="D1722" i="3"/>
  <c r="D1726" i="3"/>
  <c r="D1730" i="3"/>
  <c r="D1734" i="3"/>
  <c r="D1738" i="3"/>
  <c r="D1742" i="3"/>
  <c r="D1746" i="3"/>
  <c r="D1750" i="3"/>
  <c r="D1754" i="3"/>
  <c r="D1758" i="3"/>
  <c r="D1762" i="3"/>
  <c r="D1766" i="3"/>
  <c r="D1770" i="3"/>
  <c r="D1774" i="3"/>
  <c r="D1778" i="3"/>
  <c r="D1782" i="3"/>
  <c r="D1786" i="3"/>
  <c r="D1790" i="3"/>
  <c r="D1794" i="3"/>
  <c r="D1798" i="3"/>
  <c r="D1802" i="3"/>
  <c r="D1806" i="3"/>
  <c r="D1810" i="3"/>
  <c r="D1814" i="3"/>
  <c r="D1818" i="3"/>
  <c r="D1822" i="3"/>
  <c r="D1826" i="3"/>
  <c r="D1830" i="3"/>
  <c r="D1834" i="3"/>
  <c r="D1838" i="3"/>
  <c r="D1842" i="3"/>
  <c r="D1846" i="3"/>
  <c r="D1850" i="3"/>
  <c r="D1854" i="3"/>
  <c r="D1858" i="3"/>
  <c r="D1862" i="3"/>
  <c r="D1866" i="3"/>
  <c r="D1870" i="3"/>
  <c r="D1874" i="3"/>
  <c r="D1878" i="3"/>
  <c r="C1881" i="3"/>
  <c r="F1883" i="3"/>
  <c r="D1886" i="3"/>
  <c r="C1889" i="3"/>
  <c r="F1891" i="3"/>
  <c r="D1894" i="3"/>
  <c r="C1897" i="3"/>
  <c r="F1899" i="3"/>
  <c r="D1902" i="3"/>
  <c r="C1905" i="3"/>
  <c r="F1907" i="3"/>
  <c r="D1910" i="3"/>
  <c r="C1913" i="3"/>
  <c r="F1915" i="3"/>
  <c r="D1918" i="3"/>
  <c r="C1921" i="3"/>
  <c r="F1923" i="3"/>
  <c r="D1926" i="3"/>
  <c r="C1929" i="3"/>
  <c r="F1931" i="3"/>
  <c r="D1934" i="3"/>
  <c r="C1937" i="3"/>
  <c r="F1939" i="3"/>
  <c r="D1942" i="3"/>
  <c r="C1945" i="3"/>
  <c r="F1947" i="3"/>
  <c r="D1950" i="3"/>
  <c r="C1953" i="3"/>
  <c r="F1955" i="3"/>
  <c r="D1958" i="3"/>
  <c r="C1961" i="3"/>
  <c r="F1963" i="3"/>
  <c r="D1966" i="3"/>
  <c r="C1969" i="3"/>
  <c r="F1971" i="3"/>
  <c r="D1974" i="3"/>
  <c r="C1977" i="3"/>
  <c r="F1979" i="3"/>
  <c r="D1982" i="3"/>
  <c r="C1985" i="3"/>
  <c r="F1987" i="3"/>
  <c r="D1990" i="3"/>
  <c r="C1993" i="3"/>
  <c r="F1995" i="3"/>
  <c r="D1998" i="3"/>
  <c r="C2001" i="3"/>
  <c r="F2003" i="3"/>
  <c r="D2006" i="3"/>
  <c r="C2009" i="3"/>
  <c r="F2011" i="3"/>
  <c r="D2014" i="3"/>
  <c r="C2017" i="3"/>
  <c r="F2019" i="3"/>
  <c r="D2022" i="3"/>
  <c r="C2025" i="3"/>
  <c r="F2027" i="3"/>
  <c r="D2030" i="3"/>
  <c r="C2033" i="3"/>
  <c r="F2035" i="3"/>
  <c r="D2038" i="3"/>
  <c r="C2041" i="3"/>
  <c r="F2043" i="3"/>
  <c r="D2046" i="3"/>
  <c r="C2049" i="3"/>
  <c r="F2051" i="3"/>
  <c r="D2054" i="3"/>
  <c r="C2057" i="3"/>
  <c r="F2059" i="3"/>
  <c r="D2062" i="3"/>
  <c r="C2065" i="3"/>
  <c r="F2067" i="3"/>
  <c r="D2070" i="3"/>
  <c r="C2073" i="3"/>
  <c r="F2075" i="3"/>
  <c r="D2078" i="3"/>
  <c r="C2081" i="3"/>
  <c r="F2083" i="3"/>
  <c r="D2086" i="3"/>
  <c r="C2089" i="3"/>
  <c r="F2091" i="3"/>
  <c r="D2094" i="3"/>
  <c r="C2097" i="3"/>
  <c r="F2099" i="3"/>
  <c r="D2102" i="3"/>
  <c r="C2105" i="3"/>
  <c r="F2107" i="3"/>
  <c r="D2110" i="3"/>
  <c r="C2113" i="3"/>
  <c r="F2115" i="3"/>
  <c r="D2118" i="3"/>
  <c r="C2121" i="3"/>
  <c r="F2123" i="3"/>
  <c r="D2126" i="3"/>
  <c r="C2129" i="3"/>
  <c r="F2131" i="3"/>
  <c r="D2134" i="3"/>
  <c r="C2137" i="3"/>
  <c r="F2139" i="3"/>
  <c r="D2142" i="3"/>
  <c r="C2145" i="3"/>
  <c r="F2147" i="3"/>
  <c r="D2150" i="3"/>
  <c r="C2153" i="3"/>
  <c r="F2155" i="3"/>
  <c r="D2158" i="3"/>
  <c r="C2161" i="3"/>
  <c r="F2163" i="3"/>
  <c r="D2166" i="3"/>
  <c r="C2169" i="3"/>
  <c r="F2171" i="3"/>
  <c r="D2174" i="3"/>
  <c r="C2177" i="3"/>
  <c r="F2179" i="3"/>
  <c r="D2182" i="3"/>
  <c r="C2185" i="3"/>
  <c r="F2187" i="3"/>
  <c r="D2190" i="3"/>
  <c r="C2193" i="3"/>
  <c r="F2195" i="3"/>
  <c r="D2198" i="3"/>
  <c r="C2201" i="3"/>
  <c r="F2203" i="3"/>
  <c r="D2206" i="3"/>
  <c r="C2209" i="3"/>
  <c r="F2211" i="3"/>
  <c r="D2214" i="3"/>
  <c r="C2217" i="3"/>
  <c r="C2219" i="3"/>
  <c r="C2221" i="3"/>
  <c r="C2223" i="3"/>
  <c r="C2225" i="3"/>
  <c r="C2227" i="3"/>
  <c r="C2229" i="3"/>
  <c r="C2231" i="3"/>
  <c r="C2233" i="3"/>
  <c r="C2235" i="3"/>
  <c r="C2237" i="3"/>
  <c r="C2239" i="3"/>
  <c r="C2241" i="3"/>
  <c r="C2243" i="3"/>
  <c r="C2245" i="3"/>
  <c r="C2247" i="3"/>
  <c r="C2249" i="3"/>
  <c r="C2251" i="3"/>
  <c r="C2253" i="3"/>
  <c r="C2255" i="3"/>
  <c r="C2257" i="3"/>
  <c r="C2259" i="3"/>
  <c r="C2261" i="3"/>
  <c r="C2263" i="3"/>
  <c r="C2265" i="3"/>
  <c r="C2267" i="3"/>
  <c r="C2269" i="3"/>
  <c r="C2271" i="3"/>
  <c r="C2273" i="3"/>
  <c r="C2275" i="3"/>
  <c r="C2277" i="3"/>
  <c r="C2279" i="3"/>
  <c r="C2281" i="3"/>
  <c r="C2283" i="3"/>
  <c r="C2285" i="3"/>
  <c r="C2287" i="3"/>
  <c r="C2289" i="3"/>
  <c r="C2291" i="3"/>
  <c r="C2293" i="3"/>
  <c r="C2295" i="3"/>
  <c r="C2297" i="3"/>
  <c r="C2299" i="3"/>
  <c r="C2301" i="3"/>
  <c r="C2303" i="3"/>
  <c r="C2305" i="3"/>
  <c r="C2307" i="3"/>
  <c r="C2309" i="3"/>
  <c r="C2311" i="3"/>
  <c r="C2313" i="3"/>
  <c r="C2315" i="3"/>
  <c r="C2317" i="3"/>
  <c r="C2319" i="3"/>
  <c r="C2321" i="3"/>
  <c r="C2323" i="3"/>
  <c r="C2325" i="3"/>
  <c r="C2327" i="3"/>
  <c r="C2329" i="3"/>
  <c r="C2331" i="3"/>
  <c r="C2333" i="3"/>
  <c r="C2335" i="3"/>
  <c r="C2337" i="3"/>
  <c r="C2339" i="3"/>
  <c r="C2341" i="3"/>
  <c r="C2343" i="3"/>
  <c r="C2345" i="3"/>
  <c r="C2347" i="3"/>
  <c r="C2349" i="3"/>
  <c r="C2351" i="3"/>
  <c r="C2353" i="3"/>
  <c r="C2355" i="3"/>
  <c r="C2357" i="3"/>
  <c r="C2359" i="3"/>
  <c r="C2361" i="3"/>
  <c r="C2363" i="3"/>
  <c r="C2365" i="3"/>
  <c r="C2367" i="3"/>
  <c r="H357" i="3"/>
  <c r="H365" i="3"/>
  <c r="H373" i="3"/>
  <c r="H381" i="3"/>
  <c r="H389" i="3"/>
  <c r="H397" i="3"/>
  <c r="H405" i="3"/>
  <c r="H413" i="3"/>
  <c r="H421" i="3"/>
  <c r="H429" i="3"/>
  <c r="H437" i="3"/>
  <c r="H445" i="3"/>
  <c r="H453" i="3"/>
  <c r="H461" i="3"/>
  <c r="H469" i="3"/>
  <c r="H477" i="3"/>
  <c r="H485" i="3"/>
  <c r="H493" i="3"/>
  <c r="H501" i="3"/>
  <c r="H509" i="3"/>
  <c r="H517" i="3"/>
  <c r="H525" i="3"/>
  <c r="H533" i="3"/>
  <c r="H541" i="3"/>
  <c r="H549" i="3"/>
  <c r="H557" i="3"/>
  <c r="H565" i="3"/>
  <c r="H573" i="3"/>
  <c r="H581" i="3"/>
  <c r="H589" i="3"/>
  <c r="H597" i="3"/>
  <c r="H605" i="3"/>
  <c r="H613" i="3"/>
  <c r="H621" i="3"/>
  <c r="H629" i="3"/>
  <c r="H637" i="3"/>
  <c r="H645" i="3"/>
  <c r="H653" i="3"/>
  <c r="H661" i="3"/>
  <c r="H669" i="3"/>
  <c r="H677" i="3"/>
  <c r="H685" i="3"/>
  <c r="H693" i="3"/>
  <c r="H699" i="3"/>
  <c r="H704" i="3"/>
  <c r="H709" i="3"/>
  <c r="H715" i="3"/>
  <c r="H720" i="3"/>
  <c r="H725" i="3"/>
  <c r="H731" i="3"/>
  <c r="H736" i="3"/>
  <c r="H741" i="3"/>
  <c r="H747" i="3"/>
  <c r="H752" i="3"/>
  <c r="H757" i="3"/>
  <c r="H763" i="3"/>
  <c r="H768" i="3"/>
  <c r="H773" i="3"/>
  <c r="H779" i="3"/>
  <c r="H784" i="3"/>
  <c r="H789" i="3"/>
  <c r="H795" i="3"/>
  <c r="H800" i="3"/>
  <c r="H805" i="3"/>
  <c r="H811" i="3"/>
  <c r="H816" i="3"/>
  <c r="H821" i="3"/>
  <c r="H827" i="3"/>
  <c r="H832" i="3"/>
  <c r="H837" i="3"/>
  <c r="H843" i="3"/>
  <c r="H848" i="3"/>
  <c r="H853" i="3"/>
  <c r="H859" i="3"/>
  <c r="H864" i="3"/>
  <c r="H869" i="3"/>
  <c r="H875" i="3"/>
  <c r="H880" i="3"/>
  <c r="H885" i="3"/>
  <c r="H891" i="3"/>
  <c r="H896" i="3"/>
  <c r="H901" i="3"/>
  <c r="H907" i="3"/>
  <c r="H912" i="3"/>
  <c r="H917" i="3"/>
  <c r="H923" i="3"/>
  <c r="H928" i="3"/>
  <c r="H933" i="3"/>
  <c r="H939" i="3"/>
  <c r="H944" i="3"/>
  <c r="H949" i="3"/>
  <c r="H955" i="3"/>
  <c r="H960" i="3"/>
  <c r="H965" i="3"/>
  <c r="H971" i="3"/>
  <c r="H976" i="3"/>
  <c r="H981" i="3"/>
  <c r="H987" i="3"/>
  <c r="H992" i="3"/>
  <c r="H997" i="3"/>
  <c r="H1003" i="3"/>
  <c r="H1008" i="3"/>
  <c r="H1013" i="3"/>
  <c r="H1019" i="3"/>
  <c r="H1024" i="3"/>
  <c r="H1029" i="3"/>
  <c r="H1035" i="3"/>
  <c r="H1040" i="3"/>
  <c r="H1045" i="3"/>
  <c r="H1051" i="3"/>
  <c r="H1056" i="3"/>
  <c r="H1061" i="3"/>
  <c r="H1067" i="3"/>
  <c r="H1072" i="3"/>
  <c r="H1077" i="3"/>
  <c r="H1083" i="3"/>
  <c r="H1088" i="3"/>
  <c r="H1093" i="3"/>
  <c r="H1099" i="3"/>
  <c r="H1104" i="3"/>
  <c r="H1109" i="3"/>
  <c r="H1115" i="3"/>
  <c r="H1120" i="3"/>
  <c r="H1125" i="3"/>
  <c r="H1131" i="3"/>
  <c r="H1136" i="3"/>
  <c r="H1141" i="3"/>
  <c r="H1147" i="3"/>
  <c r="H1152" i="3"/>
  <c r="H1157" i="3"/>
  <c r="H1163" i="3"/>
  <c r="H1168" i="3"/>
  <c r="H1173" i="3"/>
  <c r="H1179" i="3"/>
  <c r="H1184" i="3"/>
  <c r="H1189" i="3"/>
  <c r="H1195" i="3"/>
  <c r="H1200" i="3"/>
  <c r="H1205" i="3"/>
  <c r="H1211" i="3"/>
  <c r="H1216" i="3"/>
  <c r="H1221" i="3"/>
  <c r="H1227" i="3"/>
  <c r="H1232" i="3"/>
  <c r="H1237" i="3"/>
  <c r="H1243" i="3"/>
  <c r="H1248" i="3"/>
  <c r="H1253" i="3"/>
  <c r="H1259" i="3"/>
  <c r="H1264" i="3"/>
  <c r="H1269" i="3"/>
  <c r="H1275" i="3"/>
  <c r="H1280" i="3"/>
  <c r="H1285" i="3"/>
  <c r="H1291" i="3"/>
  <c r="H1296" i="3"/>
  <c r="H1301" i="3"/>
  <c r="H1307" i="3"/>
  <c r="H1312" i="3"/>
  <c r="H1317" i="3"/>
  <c r="H1323" i="3"/>
  <c r="H1328" i="3"/>
  <c r="H1333" i="3"/>
  <c r="H1339" i="3"/>
  <c r="H1344" i="3"/>
  <c r="H1349" i="3"/>
  <c r="H1355" i="3"/>
  <c r="H1360" i="3"/>
  <c r="H1365" i="3"/>
  <c r="H1371" i="3"/>
  <c r="H1376" i="3"/>
  <c r="H1381" i="3"/>
  <c r="H1387" i="3"/>
  <c r="H1392" i="3"/>
  <c r="H1397" i="3"/>
  <c r="H1403" i="3"/>
  <c r="H1408" i="3"/>
  <c r="H1413" i="3"/>
  <c r="H1419" i="3"/>
  <c r="H1424" i="3"/>
  <c r="H1429" i="3"/>
  <c r="H1435" i="3"/>
  <c r="H1440" i="3"/>
  <c r="H1445" i="3"/>
  <c r="H1451" i="3"/>
  <c r="H1456" i="3"/>
  <c r="H1461" i="3"/>
  <c r="H1467" i="3"/>
  <c r="H1472" i="3"/>
  <c r="H1477" i="3"/>
  <c r="H1483" i="3"/>
  <c r="H1488" i="3"/>
  <c r="H1493" i="3"/>
  <c r="H1499" i="3"/>
  <c r="H1504" i="3"/>
  <c r="H1509" i="3"/>
  <c r="H1515" i="3"/>
  <c r="H1520" i="3"/>
  <c r="H1525" i="3"/>
  <c r="H1531" i="3"/>
  <c r="H1536" i="3"/>
  <c r="H1541" i="3"/>
  <c r="H1547" i="3"/>
  <c r="H1552" i="3"/>
  <c r="H1557" i="3"/>
  <c r="H1563" i="3"/>
  <c r="H1568" i="3"/>
  <c r="H1573" i="3"/>
  <c r="H1579" i="3"/>
  <c r="H1584" i="3"/>
  <c r="H1589" i="3"/>
  <c r="H1595" i="3"/>
  <c r="H1600" i="3"/>
  <c r="H1605" i="3"/>
  <c r="H1611" i="3"/>
  <c r="H1616" i="3"/>
  <c r="H1621" i="3"/>
  <c r="H1627" i="3"/>
  <c r="H1632" i="3"/>
  <c r="H1637" i="3"/>
  <c r="H1643" i="3"/>
  <c r="H1648" i="3"/>
  <c r="H1653" i="3"/>
  <c r="H1659" i="3"/>
  <c r="H1664" i="3"/>
  <c r="H1669" i="3"/>
  <c r="H1675" i="3"/>
  <c r="H1680" i="3"/>
  <c r="H1685" i="3"/>
  <c r="H1691" i="3"/>
  <c r="H1696" i="3"/>
  <c r="H1701" i="3"/>
  <c r="H1707" i="3"/>
  <c r="H1712" i="3"/>
  <c r="H1717" i="3"/>
  <c r="H1723" i="3"/>
  <c r="H1728" i="3"/>
  <c r="H1733" i="3"/>
  <c r="H1739" i="3"/>
  <c r="H1744" i="3"/>
  <c r="H1749" i="3"/>
  <c r="H1755" i="3"/>
  <c r="H1760" i="3"/>
  <c r="H1765" i="3"/>
  <c r="H1771" i="3"/>
  <c r="H1776" i="3"/>
  <c r="H1781" i="3"/>
  <c r="H1787" i="3"/>
  <c r="H1792" i="3"/>
  <c r="H1797" i="3"/>
  <c r="H1803" i="3"/>
  <c r="H1808" i="3"/>
  <c r="H1813" i="3"/>
  <c r="H1819" i="3"/>
  <c r="H1824" i="3"/>
  <c r="H1829" i="3"/>
  <c r="H1835" i="3"/>
  <c r="H1840" i="3"/>
  <c r="H1845" i="3"/>
  <c r="H1851" i="3"/>
  <c r="H1856" i="3"/>
  <c r="H1861" i="3"/>
  <c r="H1867" i="3"/>
  <c r="H1872" i="3"/>
  <c r="H1877" i="3"/>
  <c r="H1883" i="3"/>
  <c r="H1888" i="3"/>
  <c r="H1893" i="3"/>
  <c r="H1899" i="3"/>
  <c r="H1904" i="3"/>
  <c r="H1909" i="3"/>
  <c r="H1915" i="3"/>
  <c r="H1920" i="3"/>
  <c r="H1925" i="3"/>
  <c r="H1931" i="3"/>
  <c r="H1936" i="3"/>
  <c r="H1941" i="3"/>
  <c r="H1947" i="3"/>
  <c r="H1952" i="3"/>
  <c r="H1957" i="3"/>
  <c r="H1963" i="3"/>
  <c r="H1968" i="3"/>
  <c r="H1973" i="3"/>
  <c r="H1979" i="3"/>
  <c r="H1984" i="3"/>
  <c r="H1989" i="3"/>
  <c r="H1995" i="3"/>
  <c r="H2000" i="3"/>
  <c r="H2005" i="3"/>
  <c r="H2011" i="3"/>
  <c r="H2016" i="3"/>
  <c r="H2021" i="3"/>
  <c r="H2027" i="3"/>
  <c r="H2032" i="3"/>
  <c r="H2037" i="3"/>
  <c r="H2043" i="3"/>
  <c r="H2048" i="3"/>
  <c r="H2053" i="3"/>
  <c r="H2059" i="3"/>
  <c r="H2064" i="3"/>
  <c r="H2069" i="3"/>
  <c r="H2075" i="3"/>
  <c r="H2080" i="3"/>
  <c r="H2085" i="3"/>
  <c r="H2091" i="3"/>
  <c r="H2096" i="3"/>
  <c r="H2101" i="3"/>
  <c r="H2107" i="3"/>
  <c r="H2112" i="3"/>
  <c r="H2117" i="3"/>
  <c r="H2123" i="3"/>
  <c r="H2128" i="3"/>
  <c r="H2133" i="3"/>
  <c r="H2139" i="3"/>
  <c r="H2144" i="3"/>
  <c r="H2149" i="3"/>
  <c r="H2155" i="3"/>
  <c r="H2160" i="3"/>
  <c r="H2165" i="3"/>
  <c r="H2171" i="3"/>
  <c r="H2176" i="3"/>
  <c r="H2181" i="3"/>
  <c r="H2187" i="3"/>
  <c r="H2192" i="3"/>
  <c r="H2197" i="3"/>
  <c r="H2203" i="3"/>
  <c r="H2208" i="3"/>
  <c r="H2213" i="3"/>
  <c r="H2219" i="3"/>
  <c r="H2224" i="3"/>
  <c r="H2229" i="3"/>
  <c r="H2235" i="3"/>
  <c r="H2240" i="3"/>
  <c r="H2245" i="3"/>
  <c r="H2251" i="3"/>
  <c r="H2256" i="3"/>
  <c r="H2261" i="3"/>
  <c r="H2267" i="3"/>
  <c r="H2272" i="3"/>
  <c r="H2277" i="3"/>
  <c r="H2283" i="3"/>
  <c r="H2288" i="3"/>
  <c r="H2293" i="3"/>
  <c r="H2299" i="3"/>
  <c r="H2304" i="3"/>
  <c r="H2309" i="3"/>
  <c r="H2315" i="3"/>
  <c r="H2320" i="3"/>
  <c r="H2325" i="3"/>
  <c r="H2331" i="3"/>
  <c r="H2336" i="3"/>
  <c r="H2341" i="3"/>
  <c r="H2347" i="3"/>
  <c r="H2352" i="3"/>
  <c r="H2357" i="3"/>
  <c r="H2363" i="3"/>
  <c r="H2368" i="3"/>
  <c r="C4" i="3"/>
  <c r="E5" i="3"/>
  <c r="F6" i="3"/>
  <c r="C8" i="3"/>
  <c r="E9" i="3"/>
  <c r="F10" i="3"/>
  <c r="C12" i="3"/>
  <c r="E13" i="3"/>
  <c r="F14" i="3"/>
  <c r="C16" i="3"/>
  <c r="E17" i="3"/>
  <c r="F18" i="3"/>
  <c r="C20" i="3"/>
  <c r="E21" i="3"/>
  <c r="F22" i="3"/>
  <c r="C24" i="3"/>
  <c r="E25" i="3"/>
  <c r="F26" i="3"/>
  <c r="C28" i="3"/>
  <c r="E29" i="3"/>
  <c r="F30" i="3"/>
  <c r="C32" i="3"/>
  <c r="E33" i="3"/>
  <c r="F34" i="3"/>
  <c r="C36" i="3"/>
  <c r="E37" i="3"/>
  <c r="F38" i="3"/>
  <c r="C40" i="3"/>
  <c r="E41" i="3"/>
  <c r="F42" i="3"/>
  <c r="C44" i="3"/>
  <c r="E45" i="3"/>
  <c r="F46" i="3"/>
  <c r="C48" i="3"/>
  <c r="E49" i="3"/>
  <c r="F50" i="3"/>
  <c r="C52" i="3"/>
  <c r="E53" i="3"/>
  <c r="F54" i="3"/>
  <c r="C56" i="3"/>
  <c r="E57" i="3"/>
  <c r="F58" i="3"/>
  <c r="C60" i="3"/>
  <c r="E61" i="3"/>
  <c r="F62" i="3"/>
  <c r="C64" i="3"/>
  <c r="E65" i="3"/>
  <c r="F66" i="3"/>
  <c r="C68" i="3"/>
  <c r="E69" i="3"/>
  <c r="F70" i="3"/>
  <c r="C72" i="3"/>
  <c r="E73" i="3"/>
  <c r="F74" i="3"/>
  <c r="C76" i="3"/>
  <c r="E77" i="3"/>
  <c r="F78" i="3"/>
  <c r="C80" i="3"/>
  <c r="E81" i="3"/>
  <c r="F82" i="3"/>
  <c r="C84" i="3"/>
  <c r="E85" i="3"/>
  <c r="F86" i="3"/>
  <c r="C88" i="3"/>
  <c r="E89" i="3"/>
  <c r="F90" i="3"/>
  <c r="C92" i="3"/>
  <c r="E93" i="3"/>
  <c r="F94" i="3"/>
  <c r="C96" i="3"/>
  <c r="E97" i="3"/>
  <c r="F98" i="3"/>
  <c r="C100" i="3"/>
  <c r="E101" i="3"/>
  <c r="F102" i="3"/>
  <c r="C104" i="3"/>
  <c r="E105" i="3"/>
  <c r="F106" i="3"/>
  <c r="C108" i="3"/>
  <c r="E109" i="3"/>
  <c r="F110" i="3"/>
  <c r="C112" i="3"/>
  <c r="E113" i="3"/>
  <c r="F114" i="3"/>
  <c r="C116" i="3"/>
  <c r="E117" i="3"/>
  <c r="E118" i="3"/>
  <c r="E119" i="3"/>
  <c r="E120" i="3"/>
  <c r="E121" i="3"/>
  <c r="E122" i="3"/>
  <c r="E123" i="3"/>
  <c r="E124" i="3"/>
  <c r="E125" i="3"/>
  <c r="E126" i="3"/>
  <c r="E127" i="3"/>
  <c r="E128" i="3"/>
  <c r="E129" i="3"/>
  <c r="E130" i="3"/>
  <c r="E131" i="3"/>
  <c r="E132" i="3"/>
  <c r="E133" i="3"/>
  <c r="E134" i="3"/>
  <c r="E135" i="3"/>
  <c r="E136" i="3"/>
  <c r="E137" i="3"/>
  <c r="E138" i="3"/>
  <c r="E139" i="3"/>
  <c r="E140" i="3"/>
  <c r="E141" i="3"/>
  <c r="E142" i="3"/>
  <c r="E143" i="3"/>
  <c r="E144" i="3"/>
  <c r="E145" i="3"/>
  <c r="E146" i="3"/>
  <c r="E147" i="3"/>
  <c r="E148" i="3"/>
  <c r="E149" i="3"/>
  <c r="E150" i="3"/>
  <c r="E151" i="3"/>
  <c r="E152" i="3"/>
  <c r="E153" i="3"/>
  <c r="E154" i="3"/>
  <c r="E155" i="3"/>
  <c r="E156" i="3"/>
  <c r="E157" i="3"/>
  <c r="E158" i="3"/>
  <c r="E159" i="3"/>
  <c r="E160" i="3"/>
  <c r="E161" i="3"/>
  <c r="E162" i="3"/>
  <c r="E163" i="3"/>
  <c r="E164" i="3"/>
  <c r="E165" i="3"/>
  <c r="E166" i="3"/>
  <c r="E167" i="3"/>
  <c r="E168" i="3"/>
  <c r="E169" i="3"/>
  <c r="E170" i="3"/>
  <c r="E171" i="3"/>
  <c r="E172" i="3"/>
  <c r="E173" i="3"/>
  <c r="E174" i="3"/>
  <c r="E175" i="3"/>
  <c r="E176" i="3"/>
  <c r="E177" i="3"/>
  <c r="E178" i="3"/>
  <c r="E179" i="3"/>
  <c r="E180" i="3"/>
  <c r="E181" i="3"/>
  <c r="E182" i="3"/>
  <c r="E183" i="3"/>
  <c r="E184" i="3"/>
  <c r="E185" i="3"/>
  <c r="E186" i="3"/>
  <c r="E187" i="3"/>
  <c r="E188" i="3"/>
  <c r="E189" i="3"/>
  <c r="E190" i="3"/>
  <c r="E191" i="3"/>
  <c r="E192" i="3"/>
  <c r="E193" i="3"/>
  <c r="E194" i="3"/>
  <c r="E195" i="3"/>
  <c r="E196" i="3"/>
  <c r="E197" i="3"/>
  <c r="E198" i="3"/>
  <c r="E199" i="3"/>
  <c r="E200" i="3"/>
  <c r="E201" i="3"/>
  <c r="E202" i="3"/>
  <c r="E203" i="3"/>
  <c r="E204" i="3"/>
  <c r="E205" i="3"/>
  <c r="E206" i="3"/>
  <c r="E207" i="3"/>
  <c r="E208" i="3"/>
  <c r="E209" i="3"/>
  <c r="E210" i="3"/>
  <c r="E211" i="3"/>
  <c r="E212" i="3"/>
  <c r="E213" i="3"/>
  <c r="E214" i="3"/>
  <c r="E215" i="3"/>
  <c r="E216" i="3"/>
  <c r="E217" i="3"/>
  <c r="E218" i="3"/>
  <c r="E219" i="3"/>
  <c r="E220" i="3"/>
  <c r="E221" i="3"/>
  <c r="E222" i="3"/>
  <c r="E223" i="3"/>
  <c r="E224" i="3"/>
  <c r="E225" i="3"/>
  <c r="E226" i="3"/>
  <c r="E227" i="3"/>
  <c r="E228" i="3"/>
  <c r="E229" i="3"/>
  <c r="E230" i="3"/>
  <c r="E231" i="3"/>
  <c r="E232" i="3"/>
  <c r="E233" i="3"/>
  <c r="E234" i="3"/>
  <c r="E235" i="3"/>
  <c r="E236" i="3"/>
  <c r="E237" i="3"/>
  <c r="E238" i="3"/>
  <c r="E239" i="3"/>
  <c r="E240" i="3"/>
  <c r="E241" i="3"/>
  <c r="E242" i="3"/>
  <c r="E243" i="3"/>
  <c r="E244" i="3"/>
  <c r="E245" i="3"/>
  <c r="E246" i="3"/>
  <c r="E247" i="3"/>
  <c r="E248" i="3"/>
  <c r="E249" i="3"/>
  <c r="E250" i="3"/>
  <c r="E251" i="3"/>
  <c r="E252" i="3"/>
  <c r="E253" i="3"/>
  <c r="E254" i="3"/>
  <c r="E255" i="3"/>
  <c r="E256" i="3"/>
  <c r="E257" i="3"/>
  <c r="E258" i="3"/>
  <c r="E259" i="3"/>
  <c r="E260" i="3"/>
  <c r="E261" i="3"/>
  <c r="E262" i="3"/>
  <c r="E263" i="3"/>
  <c r="E264" i="3"/>
  <c r="E265" i="3"/>
  <c r="E266" i="3"/>
  <c r="E267" i="3"/>
  <c r="E268" i="3"/>
  <c r="E269" i="3"/>
  <c r="E270" i="3"/>
  <c r="E271" i="3"/>
  <c r="E272" i="3"/>
  <c r="E273" i="3"/>
  <c r="E274" i="3"/>
  <c r="E275" i="3"/>
  <c r="E276" i="3"/>
  <c r="E277" i="3"/>
  <c r="E278" i="3"/>
  <c r="E279" i="3"/>
  <c r="E280" i="3"/>
  <c r="E281" i="3"/>
  <c r="E282" i="3"/>
  <c r="E283" i="3"/>
  <c r="E284" i="3"/>
  <c r="E285" i="3"/>
  <c r="E286" i="3"/>
  <c r="E287" i="3"/>
  <c r="E288" i="3"/>
  <c r="E289" i="3"/>
  <c r="E290" i="3"/>
  <c r="E291" i="3"/>
  <c r="E292" i="3"/>
  <c r="E293" i="3"/>
  <c r="E294" i="3"/>
  <c r="E295" i="3"/>
  <c r="E296" i="3"/>
  <c r="E297" i="3"/>
  <c r="E298" i="3"/>
  <c r="E299" i="3"/>
  <c r="E300" i="3"/>
  <c r="E301" i="3"/>
  <c r="E302" i="3"/>
  <c r="E303" i="3"/>
  <c r="E304" i="3"/>
  <c r="E305" i="3"/>
  <c r="E306" i="3"/>
  <c r="E307" i="3"/>
  <c r="E308" i="3"/>
  <c r="E309" i="3"/>
  <c r="E310" i="3"/>
  <c r="E311" i="3"/>
  <c r="E312" i="3"/>
  <c r="E313" i="3"/>
  <c r="E314" i="3"/>
  <c r="E315" i="3"/>
  <c r="E316" i="3"/>
  <c r="E317" i="3"/>
  <c r="E318" i="3"/>
  <c r="E319" i="3"/>
  <c r="E320" i="3"/>
  <c r="E321" i="3"/>
  <c r="E322" i="3"/>
  <c r="E323" i="3"/>
  <c r="E324" i="3"/>
  <c r="E325" i="3"/>
  <c r="E326" i="3"/>
  <c r="E327" i="3"/>
  <c r="E328" i="3"/>
  <c r="E329" i="3"/>
  <c r="E330" i="3"/>
  <c r="E331" i="3"/>
  <c r="E332" i="3"/>
  <c r="E333" i="3"/>
  <c r="E334" i="3"/>
  <c r="E335" i="3"/>
  <c r="E336" i="3"/>
  <c r="E337" i="3"/>
  <c r="E338" i="3"/>
  <c r="E339" i="3"/>
  <c r="E340" i="3"/>
  <c r="E341" i="3"/>
  <c r="E342" i="3"/>
  <c r="E343" i="3"/>
  <c r="E344" i="3"/>
  <c r="E345" i="3"/>
  <c r="E346" i="3"/>
  <c r="E347" i="3"/>
  <c r="E348" i="3"/>
  <c r="E349" i="3"/>
  <c r="E350" i="3"/>
  <c r="E351" i="3"/>
  <c r="E352" i="3"/>
  <c r="E353" i="3"/>
  <c r="E354" i="3"/>
  <c r="E355" i="3"/>
  <c r="E356" i="3"/>
  <c r="H5" i="3"/>
  <c r="H9" i="3"/>
  <c r="H13" i="3"/>
  <c r="H17" i="3"/>
  <c r="H21" i="3"/>
  <c r="H25" i="3"/>
  <c r="H29" i="3"/>
  <c r="H33" i="3"/>
  <c r="H37" i="3"/>
  <c r="H41" i="3"/>
  <c r="H45" i="3"/>
  <c r="H49" i="3"/>
  <c r="H53" i="3"/>
  <c r="H57" i="3"/>
  <c r="H61" i="3"/>
  <c r="H65" i="3"/>
  <c r="H69" i="3"/>
  <c r="H73" i="3"/>
  <c r="H77" i="3"/>
  <c r="H81" i="3"/>
  <c r="H85" i="3"/>
  <c r="H89" i="3"/>
  <c r="H93" i="3"/>
  <c r="H97" i="3"/>
  <c r="H101" i="3"/>
  <c r="H105" i="3"/>
  <c r="H109" i="3"/>
  <c r="H113" i="3"/>
  <c r="H117" i="3"/>
  <c r="H121" i="3"/>
  <c r="H125" i="3"/>
  <c r="H129" i="3"/>
  <c r="H133" i="3"/>
  <c r="H137" i="3"/>
  <c r="H141" i="3"/>
  <c r="H145" i="3"/>
  <c r="H149" i="3"/>
  <c r="H153" i="3"/>
  <c r="H157" i="3"/>
  <c r="H161" i="3"/>
  <c r="H165" i="3"/>
  <c r="H169" i="3"/>
  <c r="H173" i="3"/>
  <c r="H177" i="3"/>
  <c r="H181" i="3"/>
  <c r="H185" i="3"/>
  <c r="H189" i="3"/>
  <c r="H193" i="3"/>
  <c r="H197" i="3"/>
  <c r="H201" i="3"/>
  <c r="H205" i="3"/>
  <c r="H209" i="3"/>
  <c r="H213" i="3"/>
  <c r="H217" i="3"/>
  <c r="H221" i="3"/>
  <c r="H225" i="3"/>
  <c r="H229" i="3"/>
  <c r="H233" i="3"/>
  <c r="H237" i="3"/>
  <c r="H241" i="3"/>
  <c r="H245" i="3"/>
  <c r="H249" i="3"/>
  <c r="H253" i="3"/>
  <c r="H257" i="3"/>
  <c r="H261" i="3"/>
  <c r="H265" i="3"/>
  <c r="H269" i="3"/>
  <c r="H273" i="3"/>
  <c r="H277" i="3"/>
  <c r="H281" i="3"/>
  <c r="H285" i="3"/>
  <c r="H289" i="3"/>
  <c r="H293" i="3"/>
  <c r="H297" i="3"/>
  <c r="H301" i="3"/>
  <c r="H305" i="3"/>
  <c r="H309" i="3"/>
  <c r="H313" i="3"/>
  <c r="H317" i="3"/>
  <c r="H321" i="3"/>
  <c r="H325" i="3"/>
  <c r="H329" i="3"/>
  <c r="H333" i="3"/>
  <c r="H337" i="3"/>
  <c r="H341" i="3"/>
  <c r="H345" i="3"/>
  <c r="H349" i="3"/>
  <c r="H353" i="3"/>
  <c r="E502" i="3"/>
  <c r="F587" i="3"/>
  <c r="E638" i="3"/>
  <c r="E670" i="3"/>
  <c r="E702" i="3"/>
  <c r="E734" i="3"/>
  <c r="E766" i="3"/>
  <c r="E798" i="3"/>
  <c r="E830" i="3"/>
  <c r="E861" i="3"/>
  <c r="F882" i="3"/>
  <c r="C899" i="3"/>
  <c r="C915" i="3"/>
  <c r="C931" i="3"/>
  <c r="C947" i="3"/>
  <c r="C963" i="3"/>
  <c r="C979" i="3"/>
  <c r="C995" i="3"/>
  <c r="C1011" i="3"/>
  <c r="C1027" i="3"/>
  <c r="C1043" i="3"/>
  <c r="D1055" i="3"/>
  <c r="C1066" i="3"/>
  <c r="E1076" i="3"/>
  <c r="D1087" i="3"/>
  <c r="C1098" i="3"/>
  <c r="E1108" i="3"/>
  <c r="D1119" i="3"/>
  <c r="C1130" i="3"/>
  <c r="E1140" i="3"/>
  <c r="D1150" i="3"/>
  <c r="D1158" i="3"/>
  <c r="D1166" i="3"/>
  <c r="D1174" i="3"/>
  <c r="D1182" i="3"/>
  <c r="D1190" i="3"/>
  <c r="D1198" i="3"/>
  <c r="D1206" i="3"/>
  <c r="D1214" i="3"/>
  <c r="D1222" i="3"/>
  <c r="D1230" i="3"/>
  <c r="D1238" i="3"/>
  <c r="D1246" i="3"/>
  <c r="D1254" i="3"/>
  <c r="D1262" i="3"/>
  <c r="D1270" i="3"/>
  <c r="D1278" i="3"/>
  <c r="D1286" i="3"/>
  <c r="D1294" i="3"/>
  <c r="D1302" i="3"/>
  <c r="D1310" i="3"/>
  <c r="D1318" i="3"/>
  <c r="D1326" i="3"/>
  <c r="D1334" i="3"/>
  <c r="D1342" i="3"/>
  <c r="D1350" i="3"/>
  <c r="D1358" i="3"/>
  <c r="D1366" i="3"/>
  <c r="D1374" i="3"/>
  <c r="D1382" i="3"/>
  <c r="D1390" i="3"/>
  <c r="D1397" i="3"/>
  <c r="E1402" i="3"/>
  <c r="C1408" i="3"/>
  <c r="D1413" i="3"/>
  <c r="E1418" i="3"/>
  <c r="C1424" i="3"/>
  <c r="D1429" i="3"/>
  <c r="E1434" i="3"/>
  <c r="C1440" i="3"/>
  <c r="D1445" i="3"/>
  <c r="E1450" i="3"/>
  <c r="C1456" i="3"/>
  <c r="D1461" i="3"/>
  <c r="E1466" i="3"/>
  <c r="C1472" i="3"/>
  <c r="D1477" i="3"/>
  <c r="E1482" i="3"/>
  <c r="C1488" i="3"/>
  <c r="D1493" i="3"/>
  <c r="E1498" i="3"/>
  <c r="C1504" i="3"/>
  <c r="D1509" i="3"/>
  <c r="E1514" i="3"/>
  <c r="C1520" i="3"/>
  <c r="C503" i="3"/>
  <c r="F702" i="3"/>
  <c r="F830" i="3"/>
  <c r="D915" i="3"/>
  <c r="D979" i="3"/>
  <c r="D1043" i="3"/>
  <c r="E1087" i="3"/>
  <c r="D1130" i="3"/>
  <c r="E1166" i="3"/>
  <c r="E1198" i="3"/>
  <c r="E1230" i="3"/>
  <c r="E1262" i="3"/>
  <c r="E1294" i="3"/>
  <c r="E1326" i="3"/>
  <c r="E1358" i="3"/>
  <c r="E1390" i="3"/>
  <c r="E1413" i="3"/>
  <c r="C1435" i="3"/>
  <c r="D1456" i="3"/>
  <c r="E1477" i="3"/>
  <c r="C1499" i="3"/>
  <c r="D1520" i="3"/>
  <c r="C1531" i="3"/>
  <c r="E1541" i="3"/>
  <c r="D1552" i="3"/>
  <c r="C1563" i="3"/>
  <c r="E1573" i="3"/>
  <c r="D1584" i="3"/>
  <c r="D1592" i="3"/>
  <c r="D1600" i="3"/>
  <c r="D1608" i="3"/>
  <c r="D1616" i="3"/>
  <c r="D1624" i="3"/>
  <c r="D1632" i="3"/>
  <c r="D1640" i="3"/>
  <c r="D1648" i="3"/>
  <c r="D1656" i="3"/>
  <c r="D1664" i="3"/>
  <c r="D1672" i="3"/>
  <c r="D1680" i="3"/>
  <c r="D1688" i="3"/>
  <c r="D1696" i="3"/>
  <c r="D1704" i="3"/>
  <c r="D1712" i="3"/>
  <c r="D1720" i="3"/>
  <c r="D1728" i="3"/>
  <c r="D1736" i="3"/>
  <c r="D1744" i="3"/>
  <c r="D1752" i="3"/>
  <c r="D1760" i="3"/>
  <c r="D1768" i="3"/>
  <c r="D1776" i="3"/>
  <c r="D1784" i="3"/>
  <c r="D1792" i="3"/>
  <c r="D1800" i="3"/>
  <c r="D1808" i="3"/>
  <c r="D1816" i="3"/>
  <c r="D1824" i="3"/>
  <c r="D1832" i="3"/>
  <c r="D1840" i="3"/>
  <c r="D1848" i="3"/>
  <c r="D1856" i="3"/>
  <c r="D1864" i="3"/>
  <c r="D1872" i="3"/>
  <c r="F1879" i="3"/>
  <c r="C1885" i="3"/>
  <c r="D1890" i="3"/>
  <c r="F1895" i="3"/>
  <c r="C1901" i="3"/>
  <c r="D1906" i="3"/>
  <c r="F1911" i="3"/>
  <c r="C1917" i="3"/>
  <c r="D1922" i="3"/>
  <c r="F1927" i="3"/>
  <c r="C1933" i="3"/>
  <c r="D1938" i="3"/>
  <c r="F1943" i="3"/>
  <c r="C1949" i="3"/>
  <c r="D1954" i="3"/>
  <c r="F1959" i="3"/>
  <c r="C1965" i="3"/>
  <c r="D1970" i="3"/>
  <c r="F1975" i="3"/>
  <c r="C1981" i="3"/>
  <c r="D1986" i="3"/>
  <c r="F1991" i="3"/>
  <c r="C1997" i="3"/>
  <c r="D2002" i="3"/>
  <c r="F2007" i="3"/>
  <c r="C2013" i="3"/>
  <c r="D2018" i="3"/>
  <c r="F2023" i="3"/>
  <c r="C2029" i="3"/>
  <c r="D2034" i="3"/>
  <c r="F2039" i="3"/>
  <c r="C2045" i="3"/>
  <c r="D2050" i="3"/>
  <c r="F2055" i="3"/>
  <c r="C2061" i="3"/>
  <c r="D2066" i="3"/>
  <c r="F2071" i="3"/>
  <c r="C2077" i="3"/>
  <c r="D2082" i="3"/>
  <c r="F2087" i="3"/>
  <c r="C2093" i="3"/>
  <c r="D2098" i="3"/>
  <c r="F2103" i="3"/>
  <c r="C2109" i="3"/>
  <c r="D2114" i="3"/>
  <c r="F2119" i="3"/>
  <c r="C2125" i="3"/>
  <c r="D2130" i="3"/>
  <c r="F2135" i="3"/>
  <c r="C2141" i="3"/>
  <c r="D2146" i="3"/>
  <c r="F2151" i="3"/>
  <c r="C2157" i="3"/>
  <c r="D2162" i="3"/>
  <c r="F2167" i="3"/>
  <c r="C2173" i="3"/>
  <c r="D2178" i="3"/>
  <c r="F2183" i="3"/>
  <c r="C2189" i="3"/>
  <c r="D2194" i="3"/>
  <c r="F2199" i="3"/>
  <c r="C2205" i="3"/>
  <c r="D2210" i="3"/>
  <c r="F2215" i="3"/>
  <c r="C2220" i="3"/>
  <c r="C2224" i="3"/>
  <c r="C2228" i="3"/>
  <c r="C2232" i="3"/>
  <c r="C2236" i="3"/>
  <c r="C2240" i="3"/>
  <c r="C2244" i="3"/>
  <c r="C2248" i="3"/>
  <c r="C2252" i="3"/>
  <c r="C2256" i="3"/>
  <c r="C2260" i="3"/>
  <c r="C2264" i="3"/>
  <c r="C2268" i="3"/>
  <c r="C2272" i="3"/>
  <c r="C2276" i="3"/>
  <c r="C2280" i="3"/>
  <c r="C2284" i="3"/>
  <c r="C2288" i="3"/>
  <c r="C2292" i="3"/>
  <c r="C2296" i="3"/>
  <c r="C2300" i="3"/>
  <c r="C2304" i="3"/>
  <c r="C2308" i="3"/>
  <c r="C2312" i="3"/>
  <c r="C2316" i="3"/>
  <c r="C2320" i="3"/>
  <c r="C2324" i="3"/>
  <c r="C2328" i="3"/>
  <c r="C2332" i="3"/>
  <c r="C2336" i="3"/>
  <c r="C2340" i="3"/>
  <c r="C2344" i="3"/>
  <c r="C2348" i="3"/>
  <c r="C2352" i="3"/>
  <c r="C2356" i="3"/>
  <c r="C2360" i="3"/>
  <c r="C2364" i="3"/>
  <c r="C2368" i="3"/>
  <c r="H369" i="3"/>
  <c r="H385" i="3"/>
  <c r="H401" i="3"/>
  <c r="H417" i="3"/>
  <c r="H433" i="3"/>
  <c r="H449" i="3"/>
  <c r="H465" i="3"/>
  <c r="H481" i="3"/>
  <c r="H497" i="3"/>
  <c r="H513" i="3"/>
  <c r="H529" i="3"/>
  <c r="H545" i="3"/>
  <c r="H561" i="3"/>
  <c r="H577" i="3"/>
  <c r="H593" i="3"/>
  <c r="H609" i="3"/>
  <c r="H625" i="3"/>
  <c r="H641" i="3"/>
  <c r="H657" i="3"/>
  <c r="H673" i="3"/>
  <c r="H689" i="3"/>
  <c r="H701" i="3"/>
  <c r="H712" i="3"/>
  <c r="H723" i="3"/>
  <c r="H733" i="3"/>
  <c r="H744" i="3"/>
  <c r="H755" i="3"/>
  <c r="H765" i="3"/>
  <c r="H776" i="3"/>
  <c r="H787" i="3"/>
  <c r="H797" i="3"/>
  <c r="H808" i="3"/>
  <c r="H819" i="3"/>
  <c r="H829" i="3"/>
  <c r="H840" i="3"/>
  <c r="H851" i="3"/>
  <c r="H861" i="3"/>
  <c r="H872" i="3"/>
  <c r="H883" i="3"/>
  <c r="H893" i="3"/>
  <c r="H904" i="3"/>
  <c r="H915" i="3"/>
  <c r="H925" i="3"/>
  <c r="H936" i="3"/>
  <c r="H947" i="3"/>
  <c r="H957" i="3"/>
  <c r="H968" i="3"/>
  <c r="H979" i="3"/>
  <c r="H989" i="3"/>
  <c r="H1000" i="3"/>
  <c r="H1011" i="3"/>
  <c r="H1021" i="3"/>
  <c r="H1032" i="3"/>
  <c r="H1043" i="3"/>
  <c r="H1053" i="3"/>
  <c r="H1064" i="3"/>
  <c r="H1075" i="3"/>
  <c r="H1085" i="3"/>
  <c r="H1096" i="3"/>
  <c r="H1107" i="3"/>
  <c r="H1117" i="3"/>
  <c r="H1128" i="3"/>
  <c r="H1139" i="3"/>
  <c r="H1149" i="3"/>
  <c r="H1160" i="3"/>
  <c r="H1171" i="3"/>
  <c r="H1181" i="3"/>
  <c r="H1192" i="3"/>
  <c r="H1203" i="3"/>
  <c r="H1213" i="3"/>
  <c r="H1224" i="3"/>
  <c r="H1235" i="3"/>
  <c r="H1245" i="3"/>
  <c r="H1256" i="3"/>
  <c r="H1267" i="3"/>
  <c r="H1277" i="3"/>
  <c r="H1288" i="3"/>
  <c r="H1299" i="3"/>
  <c r="H1309" i="3"/>
  <c r="H1320" i="3"/>
  <c r="H1331" i="3"/>
  <c r="H1341" i="3"/>
  <c r="H1352" i="3"/>
  <c r="H1363" i="3"/>
  <c r="H1373" i="3"/>
  <c r="H1384" i="3"/>
  <c r="H1395" i="3"/>
  <c r="H1405" i="3"/>
  <c r="H1416" i="3"/>
  <c r="H1427" i="3"/>
  <c r="H1437" i="3"/>
  <c r="H1448" i="3"/>
  <c r="H1459" i="3"/>
  <c r="H1469" i="3"/>
  <c r="H1480" i="3"/>
  <c r="H1491" i="3"/>
  <c r="H1501" i="3"/>
  <c r="H1512" i="3"/>
  <c r="H1523" i="3"/>
  <c r="H1533" i="3"/>
  <c r="H1544" i="3"/>
  <c r="H1555" i="3"/>
  <c r="H1565" i="3"/>
  <c r="H1576" i="3"/>
  <c r="H1587" i="3"/>
  <c r="H1597" i="3"/>
  <c r="H1608" i="3"/>
  <c r="H1619" i="3"/>
  <c r="H1629" i="3"/>
  <c r="H1640" i="3"/>
  <c r="H1651" i="3"/>
  <c r="H1661" i="3"/>
  <c r="H1672" i="3"/>
  <c r="H1683" i="3"/>
  <c r="H1693" i="3"/>
  <c r="H1704" i="3"/>
  <c r="H1715" i="3"/>
  <c r="H1725" i="3"/>
  <c r="H1736" i="3"/>
  <c r="H1747" i="3"/>
  <c r="H1757" i="3"/>
  <c r="H1768" i="3"/>
  <c r="H1779" i="3"/>
  <c r="H1789" i="3"/>
  <c r="H1800" i="3"/>
  <c r="H1811" i="3"/>
  <c r="H1821" i="3"/>
  <c r="H1832" i="3"/>
  <c r="H1843" i="3"/>
  <c r="H1853" i="3"/>
  <c r="H1864" i="3"/>
  <c r="H1875" i="3"/>
  <c r="H1885" i="3"/>
  <c r="H1896" i="3"/>
  <c r="H1907" i="3"/>
  <c r="H1917" i="3"/>
  <c r="H1928" i="3"/>
  <c r="H1939" i="3"/>
  <c r="H1949" i="3"/>
  <c r="H1960" i="3"/>
  <c r="H1971" i="3"/>
  <c r="H1981" i="3"/>
  <c r="H1992" i="3"/>
  <c r="H2003" i="3"/>
  <c r="H2013" i="3"/>
  <c r="H2024" i="3"/>
  <c r="H2035" i="3"/>
  <c r="H2045" i="3"/>
  <c r="H2056" i="3"/>
  <c r="H2067" i="3"/>
  <c r="H2077" i="3"/>
  <c r="H2088" i="3"/>
  <c r="H2099" i="3"/>
  <c r="H2109" i="3"/>
  <c r="H2120" i="3"/>
  <c r="H2131" i="3"/>
  <c r="H2141" i="3"/>
  <c r="H2152" i="3"/>
  <c r="H2163" i="3"/>
  <c r="H2173" i="3"/>
  <c r="H2184" i="3"/>
  <c r="H2195" i="3"/>
  <c r="H2205" i="3"/>
  <c r="H2216" i="3"/>
  <c r="H2227" i="3"/>
  <c r="H2237" i="3"/>
  <c r="H2248" i="3"/>
  <c r="H2259" i="3"/>
  <c r="H2269" i="3"/>
  <c r="H2280" i="3"/>
  <c r="H2291" i="3"/>
  <c r="H2301" i="3"/>
  <c r="H2312" i="3"/>
  <c r="H2323" i="3"/>
  <c r="H2333" i="3"/>
  <c r="H2344" i="3"/>
  <c r="H2355" i="3"/>
  <c r="H2365" i="3"/>
  <c r="F4" i="3"/>
  <c r="E7" i="3"/>
  <c r="C10" i="3"/>
  <c r="F12" i="3"/>
  <c r="E15" i="3"/>
  <c r="C18" i="3"/>
  <c r="F20" i="3"/>
  <c r="E23" i="3"/>
  <c r="C26" i="3"/>
  <c r="F28" i="3"/>
  <c r="E31" i="3"/>
  <c r="C34" i="3"/>
  <c r="F36" i="3"/>
  <c r="E39" i="3"/>
  <c r="C42" i="3"/>
  <c r="F44" i="3"/>
  <c r="E47" i="3"/>
  <c r="C50" i="3"/>
  <c r="F52" i="3"/>
  <c r="E55" i="3"/>
  <c r="C58" i="3"/>
  <c r="F60" i="3"/>
  <c r="E63" i="3"/>
  <c r="C66" i="3"/>
  <c r="F68" i="3"/>
  <c r="E71" i="3"/>
  <c r="C74" i="3"/>
  <c r="F76" i="3"/>
  <c r="E79" i="3"/>
  <c r="C82" i="3"/>
  <c r="F84" i="3"/>
  <c r="E87" i="3"/>
  <c r="C90" i="3"/>
  <c r="F92" i="3"/>
  <c r="E95" i="3"/>
  <c r="C98" i="3"/>
  <c r="F100" i="3"/>
  <c r="E103" i="3"/>
  <c r="C106" i="3"/>
  <c r="F108" i="3"/>
  <c r="E111" i="3"/>
  <c r="C114" i="3"/>
  <c r="F116" i="3"/>
  <c r="C119" i="3"/>
  <c r="C121" i="3"/>
  <c r="C123" i="3"/>
  <c r="C125" i="3"/>
  <c r="C127" i="3"/>
  <c r="C129" i="3"/>
  <c r="C131" i="3"/>
  <c r="C133" i="3"/>
  <c r="C135" i="3"/>
  <c r="C137" i="3"/>
  <c r="C139" i="3"/>
  <c r="C141" i="3"/>
  <c r="C143" i="3"/>
  <c r="C145" i="3"/>
  <c r="C147" i="3"/>
  <c r="C149" i="3"/>
  <c r="C151" i="3"/>
  <c r="C153" i="3"/>
  <c r="C155" i="3"/>
  <c r="C157" i="3"/>
  <c r="C159" i="3"/>
  <c r="C161" i="3"/>
  <c r="C163" i="3"/>
  <c r="C165" i="3"/>
  <c r="C167" i="3"/>
  <c r="C169" i="3"/>
  <c r="C171" i="3"/>
  <c r="C173" i="3"/>
  <c r="C175" i="3"/>
  <c r="C177" i="3"/>
  <c r="C179" i="3"/>
  <c r="C181" i="3"/>
  <c r="C183" i="3"/>
  <c r="C185" i="3"/>
  <c r="C187" i="3"/>
  <c r="C189" i="3"/>
  <c r="C191" i="3"/>
  <c r="C193" i="3"/>
  <c r="C195" i="3"/>
  <c r="C197" i="3"/>
  <c r="C199" i="3"/>
  <c r="C201" i="3"/>
  <c r="C203" i="3"/>
  <c r="C205" i="3"/>
  <c r="C207" i="3"/>
  <c r="C209" i="3"/>
  <c r="C211" i="3"/>
  <c r="C213" i="3"/>
  <c r="C215" i="3"/>
  <c r="C217" i="3"/>
  <c r="C219" i="3"/>
  <c r="C221" i="3"/>
  <c r="C223" i="3"/>
  <c r="C225" i="3"/>
  <c r="C227" i="3"/>
  <c r="C229" i="3"/>
  <c r="C231" i="3"/>
  <c r="C233" i="3"/>
  <c r="C235" i="3"/>
  <c r="C237" i="3"/>
  <c r="C239" i="3"/>
  <c r="C241" i="3"/>
  <c r="C243" i="3"/>
  <c r="C245" i="3"/>
  <c r="C247" i="3"/>
  <c r="C249" i="3"/>
  <c r="C251" i="3"/>
  <c r="C253" i="3"/>
  <c r="C255" i="3"/>
  <c r="C257" i="3"/>
  <c r="C259" i="3"/>
  <c r="C261" i="3"/>
  <c r="C263" i="3"/>
  <c r="C265" i="3"/>
  <c r="C267" i="3"/>
  <c r="C269" i="3"/>
  <c r="C271" i="3"/>
  <c r="C273" i="3"/>
  <c r="C275" i="3"/>
  <c r="C277" i="3"/>
  <c r="C279" i="3"/>
  <c r="C281" i="3"/>
  <c r="C283" i="3"/>
  <c r="C285" i="3"/>
  <c r="C287" i="3"/>
  <c r="C289" i="3"/>
  <c r="C291" i="3"/>
  <c r="C293" i="3"/>
  <c r="C295" i="3"/>
  <c r="C297" i="3"/>
  <c r="C299" i="3"/>
  <c r="C301" i="3"/>
  <c r="C303" i="3"/>
  <c r="C305" i="3"/>
  <c r="C307" i="3"/>
  <c r="C309" i="3"/>
  <c r="C311" i="3"/>
  <c r="C313" i="3"/>
  <c r="C315" i="3"/>
  <c r="C317" i="3"/>
  <c r="C319" i="3"/>
  <c r="C321" i="3"/>
  <c r="C323" i="3"/>
  <c r="C325" i="3"/>
  <c r="C327" i="3"/>
  <c r="C329" i="3"/>
  <c r="C331" i="3"/>
  <c r="C333" i="3"/>
  <c r="C335" i="3"/>
  <c r="C337" i="3"/>
  <c r="C339" i="3"/>
  <c r="C341" i="3"/>
  <c r="C343" i="3"/>
  <c r="C345" i="3"/>
  <c r="C347" i="3"/>
  <c r="C349" i="3"/>
  <c r="C351" i="3"/>
  <c r="C353" i="3"/>
  <c r="C355" i="3"/>
  <c r="H3" i="3"/>
  <c r="H11" i="3"/>
  <c r="H19" i="3"/>
  <c r="H27" i="3"/>
  <c r="H35" i="3"/>
  <c r="H43" i="3"/>
  <c r="H51" i="3"/>
  <c r="H59" i="3"/>
  <c r="H67" i="3"/>
  <c r="H75" i="3"/>
  <c r="H83" i="3"/>
  <c r="H91" i="3"/>
  <c r="H99" i="3"/>
  <c r="H107" i="3"/>
  <c r="H115" i="3"/>
  <c r="H123" i="3"/>
  <c r="H131" i="3"/>
  <c r="H139" i="3"/>
  <c r="H147" i="3"/>
  <c r="H155" i="3"/>
  <c r="H163" i="3"/>
  <c r="H171" i="3"/>
  <c r="H179" i="3"/>
  <c r="H187" i="3"/>
  <c r="H195" i="3"/>
  <c r="H203" i="3"/>
  <c r="H211" i="3"/>
  <c r="H219" i="3"/>
  <c r="H227" i="3"/>
  <c r="H235" i="3"/>
  <c r="H243" i="3"/>
  <c r="H251" i="3"/>
  <c r="H259" i="3"/>
  <c r="H267" i="3"/>
  <c r="H275" i="3"/>
  <c r="H283" i="3"/>
  <c r="H291" i="3"/>
  <c r="H299" i="3"/>
  <c r="H307" i="3"/>
  <c r="H315" i="3"/>
  <c r="H323" i="3"/>
  <c r="H331" i="3"/>
  <c r="H339" i="3"/>
  <c r="H347" i="3"/>
  <c r="H355" i="3"/>
  <c r="C588" i="3"/>
  <c r="F734" i="3"/>
  <c r="F861" i="3"/>
  <c r="D931" i="3"/>
  <c r="D995" i="3"/>
  <c r="E1055" i="3"/>
  <c r="D1098" i="3"/>
  <c r="C1141" i="3"/>
  <c r="E1174" i="3"/>
  <c r="E1206" i="3"/>
  <c r="E1238" i="3"/>
  <c r="E1270" i="3"/>
  <c r="E1302" i="3"/>
  <c r="E1334" i="3"/>
  <c r="E1366" i="3"/>
  <c r="E1397" i="3"/>
  <c r="C1419" i="3"/>
  <c r="D1440" i="3"/>
  <c r="E1461" i="3"/>
  <c r="C1483" i="3"/>
  <c r="D1504" i="3"/>
  <c r="D1525" i="3"/>
  <c r="C1536" i="3"/>
  <c r="E1546" i="3"/>
  <c r="D1557" i="3"/>
  <c r="C1568" i="3"/>
  <c r="E1578" i="3"/>
  <c r="C1588" i="3"/>
  <c r="C1596" i="3"/>
  <c r="C1604" i="3"/>
  <c r="C1612" i="3"/>
  <c r="C1620" i="3"/>
  <c r="C1628" i="3"/>
  <c r="C1636" i="3"/>
  <c r="C1644" i="3"/>
  <c r="C1652" i="3"/>
  <c r="C1660" i="3"/>
  <c r="C1668" i="3"/>
  <c r="C1676" i="3"/>
  <c r="C1684" i="3"/>
  <c r="C1692" i="3"/>
  <c r="C1700" i="3"/>
  <c r="C1708" i="3"/>
  <c r="C1716" i="3"/>
  <c r="C1724" i="3"/>
  <c r="C1732" i="3"/>
  <c r="C1740" i="3"/>
  <c r="C1748" i="3"/>
  <c r="C1756" i="3"/>
  <c r="C1764" i="3"/>
  <c r="C1772" i="3"/>
  <c r="C1780" i="3"/>
  <c r="C1788" i="3"/>
  <c r="C1796" i="3"/>
  <c r="C1804" i="3"/>
  <c r="C1812" i="3"/>
  <c r="C1820" i="3"/>
  <c r="C1828" i="3"/>
  <c r="C1836" i="3"/>
  <c r="C1844" i="3"/>
  <c r="C1852" i="3"/>
  <c r="C1860" i="3"/>
  <c r="C1868" i="3"/>
  <c r="C1876" i="3"/>
  <c r="C1882" i="3"/>
  <c r="D1887" i="3"/>
  <c r="F1892" i="3"/>
  <c r="C1898" i="3"/>
  <c r="D1903" i="3"/>
  <c r="F1908" i="3"/>
  <c r="C1914" i="3"/>
  <c r="D1919" i="3"/>
  <c r="F1924" i="3"/>
  <c r="C1930" i="3"/>
  <c r="D1935" i="3"/>
  <c r="F1940" i="3"/>
  <c r="C1946" i="3"/>
  <c r="D1951" i="3"/>
  <c r="F1956" i="3"/>
  <c r="C1962" i="3"/>
  <c r="D1967" i="3"/>
  <c r="F1972" i="3"/>
  <c r="C1978" i="3"/>
  <c r="D1983" i="3"/>
  <c r="F1988" i="3"/>
  <c r="C1994" i="3"/>
  <c r="D1999" i="3"/>
  <c r="F2004" i="3"/>
  <c r="C2010" i="3"/>
  <c r="D2015" i="3"/>
  <c r="F2020" i="3"/>
  <c r="C2026" i="3"/>
  <c r="D2031" i="3"/>
  <c r="F2036" i="3"/>
  <c r="C2042" i="3"/>
  <c r="D2047" i="3"/>
  <c r="F2052" i="3"/>
  <c r="C2058" i="3"/>
  <c r="D2063" i="3"/>
  <c r="F2068" i="3"/>
  <c r="C2074" i="3"/>
  <c r="D2079" i="3"/>
  <c r="F2084" i="3"/>
  <c r="C2090" i="3"/>
  <c r="D2095" i="3"/>
  <c r="F2100" i="3"/>
  <c r="C2106" i="3"/>
  <c r="D2111" i="3"/>
  <c r="F2116" i="3"/>
  <c r="C2122" i="3"/>
  <c r="D2127" i="3"/>
  <c r="F2132" i="3"/>
  <c r="C2138" i="3"/>
  <c r="D2143" i="3"/>
  <c r="F2148" i="3"/>
  <c r="C2154" i="3"/>
  <c r="D2159" i="3"/>
  <c r="F2164" i="3"/>
  <c r="C2170" i="3"/>
  <c r="D2175" i="3"/>
  <c r="F2180" i="3"/>
  <c r="C2186" i="3"/>
  <c r="D2191" i="3"/>
  <c r="F2196" i="3"/>
  <c r="C2202" i="3"/>
  <c r="D2207" i="3"/>
  <c r="F2212" i="3"/>
  <c r="F2217" i="3"/>
  <c r="F2221" i="3"/>
  <c r="F2225" i="3"/>
  <c r="F2229" i="3"/>
  <c r="F2233" i="3"/>
  <c r="F2237" i="3"/>
  <c r="F2241" i="3"/>
  <c r="F2245" i="3"/>
  <c r="F2249" i="3"/>
  <c r="F2253" i="3"/>
  <c r="F2257" i="3"/>
  <c r="F2261" i="3"/>
  <c r="F2265" i="3"/>
  <c r="F2269" i="3"/>
  <c r="F2273" i="3"/>
  <c r="F2277" i="3"/>
  <c r="F2281" i="3"/>
  <c r="F2285" i="3"/>
  <c r="F2289" i="3"/>
  <c r="F2293" i="3"/>
  <c r="F2297" i="3"/>
  <c r="F2301" i="3"/>
  <c r="F2305" i="3"/>
  <c r="F2309" i="3"/>
  <c r="F2313" i="3"/>
  <c r="F2317" i="3"/>
  <c r="F2321" i="3"/>
  <c r="F2325" i="3"/>
  <c r="F2329" i="3"/>
  <c r="F2333" i="3"/>
  <c r="F2337" i="3"/>
  <c r="F2341" i="3"/>
  <c r="F2345" i="3"/>
  <c r="F2349" i="3"/>
  <c r="F2353" i="3"/>
  <c r="F2357" i="3"/>
  <c r="F2361" i="3"/>
  <c r="F2365" i="3"/>
  <c r="H360" i="3"/>
  <c r="H376" i="3"/>
  <c r="H392" i="3"/>
  <c r="H408" i="3"/>
  <c r="H424" i="3"/>
  <c r="H440" i="3"/>
  <c r="H456" i="3"/>
  <c r="H472" i="3"/>
  <c r="H488" i="3"/>
  <c r="H504" i="3"/>
  <c r="H520" i="3"/>
  <c r="H536" i="3"/>
  <c r="H552" i="3"/>
  <c r="H568" i="3"/>
  <c r="H584" i="3"/>
  <c r="H600" i="3"/>
  <c r="H616" i="3"/>
  <c r="H632" i="3"/>
  <c r="H648" i="3"/>
  <c r="H664" i="3"/>
  <c r="H680" i="3"/>
  <c r="H695" i="3"/>
  <c r="H705" i="3"/>
  <c r="H716" i="3"/>
  <c r="H727" i="3"/>
  <c r="H737" i="3"/>
  <c r="H748" i="3"/>
  <c r="H759" i="3"/>
  <c r="H769" i="3"/>
  <c r="H780" i="3"/>
  <c r="H791" i="3"/>
  <c r="H801" i="3"/>
  <c r="H812" i="3"/>
  <c r="H823" i="3"/>
  <c r="H833" i="3"/>
  <c r="H844" i="3"/>
  <c r="H855" i="3"/>
  <c r="H865" i="3"/>
  <c r="H876" i="3"/>
  <c r="H887" i="3"/>
  <c r="H897" i="3"/>
  <c r="H908" i="3"/>
  <c r="H919" i="3"/>
  <c r="H929" i="3"/>
  <c r="H940" i="3"/>
  <c r="H951" i="3"/>
  <c r="H961" i="3"/>
  <c r="H972" i="3"/>
  <c r="H983" i="3"/>
  <c r="H993" i="3"/>
  <c r="H1004" i="3"/>
  <c r="H1015" i="3"/>
  <c r="H1025" i="3"/>
  <c r="H1036" i="3"/>
  <c r="H1047" i="3"/>
  <c r="H1057" i="3"/>
  <c r="H1068" i="3"/>
  <c r="H1079" i="3"/>
  <c r="H1089" i="3"/>
  <c r="H1100" i="3"/>
  <c r="H1111" i="3"/>
  <c r="H1121" i="3"/>
  <c r="H1132" i="3"/>
  <c r="H1143" i="3"/>
  <c r="H1153" i="3"/>
  <c r="H1164" i="3"/>
  <c r="H1175" i="3"/>
  <c r="H1185" i="3"/>
  <c r="H1196" i="3"/>
  <c r="H1207" i="3"/>
  <c r="H1217" i="3"/>
  <c r="H1228" i="3"/>
  <c r="H1239" i="3"/>
  <c r="H1249" i="3"/>
  <c r="H1260" i="3"/>
  <c r="H1271" i="3"/>
  <c r="H1281" i="3"/>
  <c r="H1292" i="3"/>
  <c r="H1303" i="3"/>
  <c r="H1313" i="3"/>
  <c r="H1324" i="3"/>
  <c r="H1335" i="3"/>
  <c r="H1345" i="3"/>
  <c r="H1356" i="3"/>
  <c r="H1367" i="3"/>
  <c r="H1377" i="3"/>
  <c r="H1388" i="3"/>
  <c r="H1399" i="3"/>
  <c r="H1409" i="3"/>
  <c r="H1420" i="3"/>
  <c r="H1431" i="3"/>
  <c r="H1441" i="3"/>
  <c r="H1452" i="3"/>
  <c r="H1463" i="3"/>
  <c r="H1473" i="3"/>
  <c r="H1484" i="3"/>
  <c r="H1495" i="3"/>
  <c r="H1505" i="3"/>
  <c r="H1516" i="3"/>
  <c r="H1527" i="3"/>
  <c r="H1537" i="3"/>
  <c r="H1548" i="3"/>
  <c r="H1559" i="3"/>
  <c r="H1569" i="3"/>
  <c r="H1580" i="3"/>
  <c r="H1591" i="3"/>
  <c r="H1601" i="3"/>
  <c r="H1612" i="3"/>
  <c r="H1623" i="3"/>
  <c r="H1633" i="3"/>
  <c r="H1644" i="3"/>
  <c r="H1655" i="3"/>
  <c r="H1665" i="3"/>
  <c r="H1676" i="3"/>
  <c r="H1687" i="3"/>
  <c r="H1697" i="3"/>
  <c r="H1708" i="3"/>
  <c r="H1719" i="3"/>
  <c r="H1729" i="3"/>
  <c r="H1740" i="3"/>
  <c r="H1751" i="3"/>
  <c r="H1761" i="3"/>
  <c r="H1772" i="3"/>
  <c r="H1783" i="3"/>
  <c r="H1793" i="3"/>
  <c r="H1804" i="3"/>
  <c r="H1815" i="3"/>
  <c r="H1825" i="3"/>
  <c r="H1836" i="3"/>
  <c r="H1847" i="3"/>
  <c r="H1857" i="3"/>
  <c r="H1868" i="3"/>
  <c r="H1879" i="3"/>
  <c r="H1889" i="3"/>
  <c r="H1900" i="3"/>
  <c r="H1911" i="3"/>
  <c r="H1921" i="3"/>
  <c r="H1932" i="3"/>
  <c r="H1943" i="3"/>
  <c r="H1953" i="3"/>
  <c r="H1964" i="3"/>
  <c r="H1975" i="3"/>
  <c r="H1985" i="3"/>
  <c r="H1996" i="3"/>
  <c r="H2007" i="3"/>
  <c r="H2017" i="3"/>
  <c r="H2028" i="3"/>
  <c r="H2039" i="3"/>
  <c r="H2049" i="3"/>
  <c r="H2060" i="3"/>
  <c r="H2071" i="3"/>
  <c r="H2081" i="3"/>
  <c r="H2092" i="3"/>
  <c r="H2103" i="3"/>
  <c r="H2113" i="3"/>
  <c r="H2124" i="3"/>
  <c r="H2135" i="3"/>
  <c r="H2145" i="3"/>
  <c r="H2156" i="3"/>
  <c r="H2167" i="3"/>
  <c r="H2177" i="3"/>
  <c r="H2188" i="3"/>
  <c r="H2199" i="3"/>
  <c r="H2209" i="3"/>
  <c r="H2220" i="3"/>
  <c r="H2231" i="3"/>
  <c r="H2241" i="3"/>
  <c r="H2252" i="3"/>
  <c r="H2263" i="3"/>
  <c r="H2273" i="3"/>
  <c r="H2284" i="3"/>
  <c r="H2295" i="3"/>
  <c r="H2305" i="3"/>
  <c r="H2316" i="3"/>
  <c r="H2327" i="3"/>
  <c r="H2337" i="3"/>
  <c r="H2348" i="3"/>
  <c r="H2359" i="3"/>
  <c r="C3" i="3"/>
  <c r="F5" i="3"/>
  <c r="E8" i="3"/>
  <c r="C11" i="3"/>
  <c r="F13" i="3"/>
  <c r="E16" i="3"/>
  <c r="C19" i="3"/>
  <c r="F21" i="3"/>
  <c r="E24" i="3"/>
  <c r="C27" i="3"/>
  <c r="F29" i="3"/>
  <c r="E32" i="3"/>
  <c r="C35" i="3"/>
  <c r="F37" i="3"/>
  <c r="E40" i="3"/>
  <c r="C43" i="3"/>
  <c r="F45" i="3"/>
  <c r="E48" i="3"/>
  <c r="C51" i="3"/>
  <c r="F53" i="3"/>
  <c r="E56" i="3"/>
  <c r="C59" i="3"/>
  <c r="F61" i="3"/>
  <c r="E64" i="3"/>
  <c r="C67" i="3"/>
  <c r="F69" i="3"/>
  <c r="E72" i="3"/>
  <c r="C75" i="3"/>
  <c r="F77" i="3"/>
  <c r="E80" i="3"/>
  <c r="C83" i="3"/>
  <c r="F85" i="3"/>
  <c r="E88" i="3"/>
  <c r="C91" i="3"/>
  <c r="F93" i="3"/>
  <c r="E96" i="3"/>
  <c r="C99" i="3"/>
  <c r="F101" i="3"/>
  <c r="E104" i="3"/>
  <c r="C107" i="3"/>
  <c r="F109" i="3"/>
  <c r="E112" i="3"/>
  <c r="C115" i="3"/>
  <c r="F117" i="3"/>
  <c r="F119" i="3"/>
  <c r="F121" i="3"/>
  <c r="F123" i="3"/>
  <c r="F125" i="3"/>
  <c r="F127" i="3"/>
  <c r="F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F167" i="3"/>
  <c r="F169" i="3"/>
  <c r="F171" i="3"/>
  <c r="F173" i="3"/>
  <c r="F175" i="3"/>
  <c r="F177" i="3"/>
  <c r="F179" i="3"/>
  <c r="F181" i="3"/>
  <c r="F183" i="3"/>
  <c r="F185" i="3"/>
  <c r="F187" i="3"/>
  <c r="F189" i="3"/>
  <c r="F191" i="3"/>
  <c r="F193" i="3"/>
  <c r="F195" i="3"/>
  <c r="F197" i="3"/>
  <c r="F199" i="3"/>
  <c r="F201" i="3"/>
  <c r="F203" i="3"/>
  <c r="F205" i="3"/>
  <c r="F207" i="3"/>
  <c r="F209" i="3"/>
  <c r="F211" i="3"/>
  <c r="F213" i="3"/>
  <c r="F215" i="3"/>
  <c r="F217" i="3"/>
  <c r="F219" i="3"/>
  <c r="F221" i="3"/>
  <c r="F223" i="3"/>
  <c r="F225" i="3"/>
  <c r="F227" i="3"/>
  <c r="F229" i="3"/>
  <c r="F231" i="3"/>
  <c r="F233" i="3"/>
  <c r="F235" i="3"/>
  <c r="F237" i="3"/>
  <c r="F239" i="3"/>
  <c r="F241" i="3"/>
  <c r="F243" i="3"/>
  <c r="F245" i="3"/>
  <c r="F247" i="3"/>
  <c r="F249" i="3"/>
  <c r="F251" i="3"/>
  <c r="F253" i="3"/>
  <c r="F255" i="3"/>
  <c r="F257" i="3"/>
  <c r="F259" i="3"/>
  <c r="F261" i="3"/>
  <c r="F263" i="3"/>
  <c r="F265" i="3"/>
  <c r="F267" i="3"/>
  <c r="F269" i="3"/>
  <c r="F271" i="3"/>
  <c r="F273" i="3"/>
  <c r="F275" i="3"/>
  <c r="F277" i="3"/>
  <c r="F279" i="3"/>
  <c r="F281" i="3"/>
  <c r="F283" i="3"/>
  <c r="F285" i="3"/>
  <c r="F287" i="3"/>
  <c r="F289" i="3"/>
  <c r="F291" i="3"/>
  <c r="F293" i="3"/>
  <c r="F295" i="3"/>
  <c r="F297" i="3"/>
  <c r="F299" i="3"/>
  <c r="F301" i="3"/>
  <c r="F303" i="3"/>
  <c r="F305" i="3"/>
  <c r="F307" i="3"/>
  <c r="F309" i="3"/>
  <c r="F311" i="3"/>
  <c r="F313" i="3"/>
  <c r="F315" i="3"/>
  <c r="F317" i="3"/>
  <c r="F319" i="3"/>
  <c r="F321" i="3"/>
  <c r="F323" i="3"/>
  <c r="F325" i="3"/>
  <c r="F327" i="3"/>
  <c r="F329" i="3"/>
  <c r="F331" i="3"/>
  <c r="F333" i="3"/>
  <c r="F335" i="3"/>
  <c r="F337" i="3"/>
  <c r="F339" i="3"/>
  <c r="F341" i="3"/>
  <c r="F343" i="3"/>
  <c r="F345" i="3"/>
  <c r="F347" i="3"/>
  <c r="F349" i="3"/>
  <c r="F351" i="3"/>
  <c r="F353" i="3"/>
  <c r="F355" i="3"/>
  <c r="H6" i="3"/>
  <c r="H14" i="3"/>
  <c r="H22" i="3"/>
  <c r="H30" i="3"/>
  <c r="H38" i="3"/>
  <c r="H46" i="3"/>
  <c r="H54" i="3"/>
  <c r="H62" i="3"/>
  <c r="H70" i="3"/>
  <c r="H78" i="3"/>
  <c r="H86" i="3"/>
  <c r="H94" i="3"/>
  <c r="H102" i="3"/>
  <c r="H110" i="3"/>
  <c r="H118" i="3"/>
  <c r="H126" i="3"/>
  <c r="H134" i="3"/>
  <c r="H142" i="3"/>
  <c r="H150" i="3"/>
  <c r="H158" i="3"/>
  <c r="H166" i="3"/>
  <c r="H174" i="3"/>
  <c r="H182" i="3"/>
  <c r="H190" i="3"/>
  <c r="H198" i="3"/>
  <c r="H206" i="3"/>
  <c r="H214" i="3"/>
  <c r="H222" i="3"/>
  <c r="H230" i="3"/>
  <c r="H238" i="3"/>
  <c r="H246" i="3"/>
  <c r="H254" i="3"/>
  <c r="H262" i="3"/>
  <c r="H270" i="3"/>
  <c r="H278" i="3"/>
  <c r="H286" i="3"/>
  <c r="H294" i="3"/>
  <c r="H302" i="3"/>
  <c r="H310" i="3"/>
  <c r="H318" i="3"/>
  <c r="H326" i="3"/>
  <c r="H334" i="3"/>
  <c r="H342" i="3"/>
  <c r="H350" i="3"/>
  <c r="F638" i="3"/>
  <c r="F766" i="3"/>
  <c r="C883" i="3"/>
  <c r="D947" i="3"/>
  <c r="D1011" i="3"/>
  <c r="D1066" i="3"/>
  <c r="C1109" i="3"/>
  <c r="E1150" i="3"/>
  <c r="E1182" i="3"/>
  <c r="E1214" i="3"/>
  <c r="E1246" i="3"/>
  <c r="E1278" i="3"/>
  <c r="E1310" i="3"/>
  <c r="E1342" i="3"/>
  <c r="E1374" i="3"/>
  <c r="C1403" i="3"/>
  <c r="D1424" i="3"/>
  <c r="E1445" i="3"/>
  <c r="C1467" i="3"/>
  <c r="D1488" i="3"/>
  <c r="E1509" i="3"/>
  <c r="E1525" i="3"/>
  <c r="D1536" i="3"/>
  <c r="C1547" i="3"/>
  <c r="E1557" i="3"/>
  <c r="D1568" i="3"/>
  <c r="C1579" i="3"/>
  <c r="D1588" i="3"/>
  <c r="D1596" i="3"/>
  <c r="D1604" i="3"/>
  <c r="D1612" i="3"/>
  <c r="D1620" i="3"/>
  <c r="D1628" i="3"/>
  <c r="D1636" i="3"/>
  <c r="D1644" i="3"/>
  <c r="D1652" i="3"/>
  <c r="D1660" i="3"/>
  <c r="D1668" i="3"/>
  <c r="D1676" i="3"/>
  <c r="D1684" i="3"/>
  <c r="D1692" i="3"/>
  <c r="D1700" i="3"/>
  <c r="D1708" i="3"/>
  <c r="D1716" i="3"/>
  <c r="D1724" i="3"/>
  <c r="D1732" i="3"/>
  <c r="D1740" i="3"/>
  <c r="D1748" i="3"/>
  <c r="D1756" i="3"/>
  <c r="D1764" i="3"/>
  <c r="D1772" i="3"/>
  <c r="D1780" i="3"/>
  <c r="D1788" i="3"/>
  <c r="D1796" i="3"/>
  <c r="D1804" i="3"/>
  <c r="D1812" i="3"/>
  <c r="D1820" i="3"/>
  <c r="D1828" i="3"/>
  <c r="D1836" i="3"/>
  <c r="D1844" i="3"/>
  <c r="D1852" i="3"/>
  <c r="D1860" i="3"/>
  <c r="D1868" i="3"/>
  <c r="D1876" i="3"/>
  <c r="D1882" i="3"/>
  <c r="F1887" i="3"/>
  <c r="C1893" i="3"/>
  <c r="D1898" i="3"/>
  <c r="F1903" i="3"/>
  <c r="C1909" i="3"/>
  <c r="D1914" i="3"/>
  <c r="F1919" i="3"/>
  <c r="C1925" i="3"/>
  <c r="D1930" i="3"/>
  <c r="F1935" i="3"/>
  <c r="C1941" i="3"/>
  <c r="D1946" i="3"/>
  <c r="F1951" i="3"/>
  <c r="C1957" i="3"/>
  <c r="D1962" i="3"/>
  <c r="F1967" i="3"/>
  <c r="C1973" i="3"/>
  <c r="D1978" i="3"/>
  <c r="F1983" i="3"/>
  <c r="C1989" i="3"/>
  <c r="D1994" i="3"/>
  <c r="F1999" i="3"/>
  <c r="C2005" i="3"/>
  <c r="D2010" i="3"/>
  <c r="F2015" i="3"/>
  <c r="C2021" i="3"/>
  <c r="D2026" i="3"/>
  <c r="F2031" i="3"/>
  <c r="C2037" i="3"/>
  <c r="D2042" i="3"/>
  <c r="F2047" i="3"/>
  <c r="C2053" i="3"/>
  <c r="D2058" i="3"/>
  <c r="F2063" i="3"/>
  <c r="C2069" i="3"/>
  <c r="D2074" i="3"/>
  <c r="F2079" i="3"/>
  <c r="C2085" i="3"/>
  <c r="D2090" i="3"/>
  <c r="F2095" i="3"/>
  <c r="C2101" i="3"/>
  <c r="D2106" i="3"/>
  <c r="F2111" i="3"/>
  <c r="C2117" i="3"/>
  <c r="D2122" i="3"/>
  <c r="F2127" i="3"/>
  <c r="C2133" i="3"/>
  <c r="D2138" i="3"/>
  <c r="F2143" i="3"/>
  <c r="C2149" i="3"/>
  <c r="D2154" i="3"/>
  <c r="F2159" i="3"/>
  <c r="C2165" i="3"/>
  <c r="D2170" i="3"/>
  <c r="F2175" i="3"/>
  <c r="C2181" i="3"/>
  <c r="D2186" i="3"/>
  <c r="F2191" i="3"/>
  <c r="C2197" i="3"/>
  <c r="D2202" i="3"/>
  <c r="F2207" i="3"/>
  <c r="C2213" i="3"/>
  <c r="C2218" i="3"/>
  <c r="C2222" i="3"/>
  <c r="C2226" i="3"/>
  <c r="C2230" i="3"/>
  <c r="C2234" i="3"/>
  <c r="C2238" i="3"/>
  <c r="C2242" i="3"/>
  <c r="C2246" i="3"/>
  <c r="C2250" i="3"/>
  <c r="C2254" i="3"/>
  <c r="C2258" i="3"/>
  <c r="C2262" i="3"/>
  <c r="C2266" i="3"/>
  <c r="C2270" i="3"/>
  <c r="C2274" i="3"/>
  <c r="C2278" i="3"/>
  <c r="C2282" i="3"/>
  <c r="C2286" i="3"/>
  <c r="C2290" i="3"/>
  <c r="C2294" i="3"/>
  <c r="C2298" i="3"/>
  <c r="C2302" i="3"/>
  <c r="C2306" i="3"/>
  <c r="C2310" i="3"/>
  <c r="C2314" i="3"/>
  <c r="C2318" i="3"/>
  <c r="C2322" i="3"/>
  <c r="C2326" i="3"/>
  <c r="C2330" i="3"/>
  <c r="C2334" i="3"/>
  <c r="C2338" i="3"/>
  <c r="C2342" i="3"/>
  <c r="C2346" i="3"/>
  <c r="C2350" i="3"/>
  <c r="C2354" i="3"/>
  <c r="C2358" i="3"/>
  <c r="C2362" i="3"/>
  <c r="C2366" i="3"/>
  <c r="H361" i="3"/>
  <c r="H377" i="3"/>
  <c r="H393" i="3"/>
  <c r="H409" i="3"/>
  <c r="H425" i="3"/>
  <c r="F670" i="3"/>
  <c r="D1027" i="3"/>
  <c r="E1190" i="3"/>
  <c r="E1318" i="3"/>
  <c r="E1429" i="3"/>
  <c r="C1515" i="3"/>
  <c r="E1562" i="3"/>
  <c r="C1600" i="3"/>
  <c r="C1632" i="3"/>
  <c r="C1664" i="3"/>
  <c r="C1696" i="3"/>
  <c r="C1728" i="3"/>
  <c r="C1760" i="3"/>
  <c r="C1792" i="3"/>
  <c r="C1824" i="3"/>
  <c r="C1856" i="3"/>
  <c r="F1884" i="3"/>
  <c r="C1906" i="3"/>
  <c r="D1927" i="3"/>
  <c r="F1948" i="3"/>
  <c r="C1970" i="3"/>
  <c r="D1991" i="3"/>
  <c r="F2012" i="3"/>
  <c r="C2034" i="3"/>
  <c r="D2055" i="3"/>
  <c r="F2076" i="3"/>
  <c r="C2098" i="3"/>
  <c r="D2119" i="3"/>
  <c r="F2140" i="3"/>
  <c r="C2162" i="3"/>
  <c r="D2183" i="3"/>
  <c r="F2204" i="3"/>
  <c r="F2223" i="3"/>
  <c r="F2239" i="3"/>
  <c r="F2255" i="3"/>
  <c r="F2271" i="3"/>
  <c r="F2287" i="3"/>
  <c r="F2303" i="3"/>
  <c r="F2319" i="3"/>
  <c r="F2335" i="3"/>
  <c r="F2351" i="3"/>
  <c r="F2367" i="3"/>
  <c r="H416" i="3"/>
  <c r="H457" i="3"/>
  <c r="H489" i="3"/>
  <c r="H521" i="3"/>
  <c r="H553" i="3"/>
  <c r="H585" i="3"/>
  <c r="H617" i="3"/>
  <c r="H649" i="3"/>
  <c r="H681" i="3"/>
  <c r="H707" i="3"/>
  <c r="H728" i="3"/>
  <c r="H749" i="3"/>
  <c r="H771" i="3"/>
  <c r="H792" i="3"/>
  <c r="H813" i="3"/>
  <c r="H835" i="3"/>
  <c r="H856" i="3"/>
  <c r="H877" i="3"/>
  <c r="H899" i="3"/>
  <c r="H920" i="3"/>
  <c r="H941" i="3"/>
  <c r="H963" i="3"/>
  <c r="H984" i="3"/>
  <c r="H1005" i="3"/>
  <c r="H1027" i="3"/>
  <c r="H1048" i="3"/>
  <c r="H1069" i="3"/>
  <c r="H1091" i="3"/>
  <c r="H1112" i="3"/>
  <c r="H1133" i="3"/>
  <c r="H1155" i="3"/>
  <c r="H1176" i="3"/>
  <c r="H1197" i="3"/>
  <c r="H1219" i="3"/>
  <c r="H1240" i="3"/>
  <c r="H1261" i="3"/>
  <c r="H1283" i="3"/>
  <c r="H1304" i="3"/>
  <c r="H1325" i="3"/>
  <c r="H1347" i="3"/>
  <c r="H1368" i="3"/>
  <c r="H1389" i="3"/>
  <c r="H1411" i="3"/>
  <c r="H1432" i="3"/>
  <c r="H1453" i="3"/>
  <c r="H1475" i="3"/>
  <c r="H1496" i="3"/>
  <c r="H1517" i="3"/>
  <c r="H1539" i="3"/>
  <c r="H1560" i="3"/>
  <c r="H1581" i="3"/>
  <c r="H1603" i="3"/>
  <c r="H1624" i="3"/>
  <c r="H1645" i="3"/>
  <c r="H1667" i="3"/>
  <c r="H1688" i="3"/>
  <c r="H1709" i="3"/>
  <c r="H1731" i="3"/>
  <c r="H1752" i="3"/>
  <c r="H1773" i="3"/>
  <c r="H1795" i="3"/>
  <c r="H1816" i="3"/>
  <c r="H1837" i="3"/>
  <c r="H1859" i="3"/>
  <c r="H1880" i="3"/>
  <c r="H1901" i="3"/>
  <c r="H1923" i="3"/>
  <c r="H1944" i="3"/>
  <c r="H1965" i="3"/>
  <c r="H1987" i="3"/>
  <c r="H2008" i="3"/>
  <c r="H2029" i="3"/>
  <c r="H2051" i="3"/>
  <c r="H2072" i="3"/>
  <c r="H2093" i="3"/>
  <c r="H2115" i="3"/>
  <c r="H2136" i="3"/>
  <c r="H2157" i="3"/>
  <c r="H2179" i="3"/>
  <c r="H2200" i="3"/>
  <c r="H2221" i="3"/>
  <c r="H2243" i="3"/>
  <c r="H2264" i="3"/>
  <c r="H2285" i="3"/>
  <c r="H2307" i="3"/>
  <c r="H2328" i="3"/>
  <c r="H2349" i="3"/>
  <c r="E3" i="3"/>
  <c r="F8" i="3"/>
  <c r="C14" i="3"/>
  <c r="E19" i="3"/>
  <c r="F24" i="3"/>
  <c r="C30" i="3"/>
  <c r="E35" i="3"/>
  <c r="F40" i="3"/>
  <c r="C46" i="3"/>
  <c r="E51" i="3"/>
  <c r="F56" i="3"/>
  <c r="C62" i="3"/>
  <c r="E67" i="3"/>
  <c r="F72" i="3"/>
  <c r="C78" i="3"/>
  <c r="E83" i="3"/>
  <c r="F88" i="3"/>
  <c r="C94" i="3"/>
  <c r="E99" i="3"/>
  <c r="F104" i="3"/>
  <c r="C110" i="3"/>
  <c r="E115" i="3"/>
  <c r="C120" i="3"/>
  <c r="C124" i="3"/>
  <c r="C128" i="3"/>
  <c r="C132" i="3"/>
  <c r="C136" i="3"/>
  <c r="C140" i="3"/>
  <c r="C144" i="3"/>
  <c r="C148" i="3"/>
  <c r="C152" i="3"/>
  <c r="C156" i="3"/>
  <c r="C160" i="3"/>
  <c r="C164" i="3"/>
  <c r="C168" i="3"/>
  <c r="C172" i="3"/>
  <c r="C176" i="3"/>
  <c r="C180" i="3"/>
  <c r="C184" i="3"/>
  <c r="C188" i="3"/>
  <c r="C192" i="3"/>
  <c r="C196" i="3"/>
  <c r="C200" i="3"/>
  <c r="C204" i="3"/>
  <c r="C208" i="3"/>
  <c r="C212" i="3"/>
  <c r="C216" i="3"/>
  <c r="C220" i="3"/>
  <c r="C224" i="3"/>
  <c r="C228" i="3"/>
  <c r="C232" i="3"/>
  <c r="C236" i="3"/>
  <c r="C240" i="3"/>
  <c r="C244" i="3"/>
  <c r="C248" i="3"/>
  <c r="C252" i="3"/>
  <c r="C256" i="3"/>
  <c r="C260" i="3"/>
  <c r="C264" i="3"/>
  <c r="C268" i="3"/>
  <c r="C272" i="3"/>
  <c r="C276" i="3"/>
  <c r="C280" i="3"/>
  <c r="C284" i="3"/>
  <c r="C288" i="3"/>
  <c r="C292" i="3"/>
  <c r="C296" i="3"/>
  <c r="C300" i="3"/>
  <c r="C304" i="3"/>
  <c r="C308" i="3"/>
  <c r="C312" i="3"/>
  <c r="C316" i="3"/>
  <c r="C320" i="3"/>
  <c r="C324" i="3"/>
  <c r="C328" i="3"/>
  <c r="C332" i="3"/>
  <c r="C336" i="3"/>
  <c r="C340" i="3"/>
  <c r="C344" i="3"/>
  <c r="C348" i="3"/>
  <c r="C352" i="3"/>
  <c r="C356" i="3"/>
  <c r="H15" i="3"/>
  <c r="H31" i="3"/>
  <c r="H47" i="3"/>
  <c r="H63" i="3"/>
  <c r="H79" i="3"/>
  <c r="H95" i="3"/>
  <c r="H111" i="3"/>
  <c r="H127" i="3"/>
  <c r="H143" i="3"/>
  <c r="H159" i="3"/>
  <c r="H175" i="3"/>
  <c r="H191" i="3"/>
  <c r="H207" i="3"/>
  <c r="H223" i="3"/>
  <c r="H239" i="3"/>
  <c r="H255" i="3"/>
  <c r="H271" i="3"/>
  <c r="H287" i="3"/>
  <c r="H303" i="3"/>
  <c r="H319" i="3"/>
  <c r="H335" i="3"/>
  <c r="H351" i="3"/>
  <c r="F798" i="3"/>
  <c r="C1077" i="3"/>
  <c r="E1222" i="3"/>
  <c r="E1350" i="3"/>
  <c r="C1451" i="3"/>
  <c r="E1530" i="3"/>
  <c r="D1573" i="3"/>
  <c r="C1608" i="3"/>
  <c r="C1640" i="3"/>
  <c r="C1672" i="3"/>
  <c r="C1704" i="3"/>
  <c r="C1736" i="3"/>
  <c r="C1768" i="3"/>
  <c r="C1800" i="3"/>
  <c r="C1832" i="3"/>
  <c r="C1864" i="3"/>
  <c r="C1890" i="3"/>
  <c r="D1911" i="3"/>
  <c r="F1932" i="3"/>
  <c r="C1954" i="3"/>
  <c r="D1975" i="3"/>
  <c r="F1996" i="3"/>
  <c r="C2018" i="3"/>
  <c r="D2039" i="3"/>
  <c r="F2060" i="3"/>
  <c r="C2082" i="3"/>
  <c r="D2103" i="3"/>
  <c r="F2124" i="3"/>
  <c r="C2146" i="3"/>
  <c r="D2167" i="3"/>
  <c r="F2188" i="3"/>
  <c r="C2210" i="3"/>
  <c r="F2227" i="3"/>
  <c r="F2243" i="3"/>
  <c r="F2259" i="3"/>
  <c r="F2275" i="3"/>
  <c r="F2291" i="3"/>
  <c r="F2307" i="3"/>
  <c r="F2323" i="3"/>
  <c r="F2339" i="3"/>
  <c r="F2355" i="3"/>
  <c r="H368" i="3"/>
  <c r="H432" i="3"/>
  <c r="H464" i="3"/>
  <c r="H496" i="3"/>
  <c r="H528" i="3"/>
  <c r="H560" i="3"/>
  <c r="H592" i="3"/>
  <c r="H624" i="3"/>
  <c r="H656" i="3"/>
  <c r="H688" i="3"/>
  <c r="H711" i="3"/>
  <c r="H732" i="3"/>
  <c r="H753" i="3"/>
  <c r="H775" i="3"/>
  <c r="H796" i="3"/>
  <c r="H817" i="3"/>
  <c r="H839" i="3"/>
  <c r="H860" i="3"/>
  <c r="H881" i="3"/>
  <c r="H903" i="3"/>
  <c r="H924" i="3"/>
  <c r="H945" i="3"/>
  <c r="H967" i="3"/>
  <c r="H988" i="3"/>
  <c r="H1009" i="3"/>
  <c r="H1031" i="3"/>
  <c r="H1052" i="3"/>
  <c r="H1073" i="3"/>
  <c r="H1095" i="3"/>
  <c r="H1116" i="3"/>
  <c r="H1137" i="3"/>
  <c r="H1159" i="3"/>
  <c r="H1180" i="3"/>
  <c r="H1201" i="3"/>
  <c r="H1223" i="3"/>
  <c r="H1244" i="3"/>
  <c r="H1265" i="3"/>
  <c r="H1287" i="3"/>
  <c r="H1308" i="3"/>
  <c r="H1329" i="3"/>
  <c r="H1351" i="3"/>
  <c r="H1372" i="3"/>
  <c r="H1393" i="3"/>
  <c r="H1415" i="3"/>
  <c r="H1436" i="3"/>
  <c r="H1457" i="3"/>
  <c r="H1479" i="3"/>
  <c r="H1500" i="3"/>
  <c r="H1521" i="3"/>
  <c r="H1543" i="3"/>
  <c r="H1564" i="3"/>
  <c r="H1585" i="3"/>
  <c r="H1607" i="3"/>
  <c r="H1628" i="3"/>
  <c r="H1649" i="3"/>
  <c r="H1671" i="3"/>
  <c r="H1692" i="3"/>
  <c r="H1713" i="3"/>
  <c r="H1735" i="3"/>
  <c r="H1756" i="3"/>
  <c r="H1777" i="3"/>
  <c r="H1799" i="3"/>
  <c r="H1820" i="3"/>
  <c r="H1841" i="3"/>
  <c r="H1863" i="3"/>
  <c r="H1884" i="3"/>
  <c r="H1905" i="3"/>
  <c r="H1927" i="3"/>
  <c r="H1948" i="3"/>
  <c r="H1969" i="3"/>
  <c r="H1991" i="3"/>
  <c r="H2012" i="3"/>
  <c r="H2033" i="3"/>
  <c r="H2055" i="3"/>
  <c r="H2076" i="3"/>
  <c r="H2097" i="3"/>
  <c r="H2119" i="3"/>
  <c r="H2140" i="3"/>
  <c r="H2161" i="3"/>
  <c r="H2183" i="3"/>
  <c r="H2204" i="3"/>
  <c r="H2225" i="3"/>
  <c r="H2247" i="3"/>
  <c r="H2268" i="3"/>
  <c r="H2289" i="3"/>
  <c r="H2311" i="3"/>
  <c r="H2332" i="3"/>
  <c r="H2353" i="3"/>
  <c r="E4" i="3"/>
  <c r="F9" i="3"/>
  <c r="C15" i="3"/>
  <c r="E20" i="3"/>
  <c r="F25" i="3"/>
  <c r="C31" i="3"/>
  <c r="E36" i="3"/>
  <c r="F41" i="3"/>
  <c r="C47" i="3"/>
  <c r="E52" i="3"/>
  <c r="F57" i="3"/>
  <c r="C63" i="3"/>
  <c r="E68" i="3"/>
  <c r="F73" i="3"/>
  <c r="C79" i="3"/>
  <c r="E84" i="3"/>
  <c r="F89" i="3"/>
  <c r="C95" i="3"/>
  <c r="E100" i="3"/>
  <c r="F105" i="3"/>
  <c r="C111" i="3"/>
  <c r="E116" i="3"/>
  <c r="F120" i="3"/>
  <c r="F124" i="3"/>
  <c r="F128" i="3"/>
  <c r="F132" i="3"/>
  <c r="F136" i="3"/>
  <c r="F140" i="3"/>
  <c r="F144" i="3"/>
  <c r="F148" i="3"/>
  <c r="F152" i="3"/>
  <c r="F156" i="3"/>
  <c r="F160" i="3"/>
  <c r="F164" i="3"/>
  <c r="F168" i="3"/>
  <c r="F172" i="3"/>
  <c r="F176" i="3"/>
  <c r="F180" i="3"/>
  <c r="F184" i="3"/>
  <c r="F188" i="3"/>
  <c r="F192" i="3"/>
  <c r="F196" i="3"/>
  <c r="F200" i="3"/>
  <c r="F204" i="3"/>
  <c r="F208" i="3"/>
  <c r="F212" i="3"/>
  <c r="F216" i="3"/>
  <c r="F220" i="3"/>
  <c r="F224" i="3"/>
  <c r="F228" i="3"/>
  <c r="F232" i="3"/>
  <c r="F236" i="3"/>
  <c r="F240" i="3"/>
  <c r="F244" i="3"/>
  <c r="F248" i="3"/>
  <c r="F252" i="3"/>
  <c r="F256" i="3"/>
  <c r="F260" i="3"/>
  <c r="F264" i="3"/>
  <c r="F268" i="3"/>
  <c r="F272" i="3"/>
  <c r="F276" i="3"/>
  <c r="F280" i="3"/>
  <c r="F284" i="3"/>
  <c r="F288" i="3"/>
  <c r="F292" i="3"/>
  <c r="F296" i="3"/>
  <c r="F300" i="3"/>
  <c r="F304" i="3"/>
  <c r="F308" i="3"/>
  <c r="F312" i="3"/>
  <c r="F316" i="3"/>
  <c r="F320" i="3"/>
  <c r="F324" i="3"/>
  <c r="F328" i="3"/>
  <c r="F332" i="3"/>
  <c r="F336" i="3"/>
  <c r="F340" i="3"/>
  <c r="F344" i="3"/>
  <c r="F348" i="3"/>
  <c r="F352" i="3"/>
  <c r="F356" i="3"/>
  <c r="H18" i="3"/>
  <c r="H34" i="3"/>
  <c r="H50" i="3"/>
  <c r="H66" i="3"/>
  <c r="H82" i="3"/>
  <c r="H98" i="3"/>
  <c r="H114" i="3"/>
  <c r="H130" i="3"/>
  <c r="H146" i="3"/>
  <c r="H162" i="3"/>
  <c r="H178" i="3"/>
  <c r="H194" i="3"/>
  <c r="H210" i="3"/>
  <c r="H226" i="3"/>
  <c r="H242" i="3"/>
  <c r="H258" i="3"/>
  <c r="H274" i="3"/>
  <c r="H290" i="3"/>
  <c r="H306" i="3"/>
  <c r="H322" i="3"/>
  <c r="H338" i="3"/>
  <c r="H354" i="3"/>
  <c r="D899" i="3"/>
  <c r="E1119" i="3"/>
  <c r="E1254" i="3"/>
  <c r="E1382" i="3"/>
  <c r="D1472" i="3"/>
  <c r="D1541" i="3"/>
  <c r="C1584" i="3"/>
  <c r="C1616" i="3"/>
  <c r="C1648" i="3"/>
  <c r="C1680" i="3"/>
  <c r="C1712" i="3"/>
  <c r="C1744" i="3"/>
  <c r="C1776" i="3"/>
  <c r="C1808" i="3"/>
  <c r="C1840" i="3"/>
  <c r="C1872" i="3"/>
  <c r="D1895" i="3"/>
  <c r="F1916" i="3"/>
  <c r="C1938" i="3"/>
  <c r="D1959" i="3"/>
  <c r="F1980" i="3"/>
  <c r="C2002" i="3"/>
  <c r="D2023" i="3"/>
  <c r="F2044" i="3"/>
  <c r="C2066" i="3"/>
  <c r="D2087" i="3"/>
  <c r="F2108" i="3"/>
  <c r="C2130" i="3"/>
  <c r="D2151" i="3"/>
  <c r="F2172" i="3"/>
  <c r="C2194" i="3"/>
  <c r="D2215" i="3"/>
  <c r="F2231" i="3"/>
  <c r="F2247" i="3"/>
  <c r="F2263" i="3"/>
  <c r="F2279" i="3"/>
  <c r="F2295" i="3"/>
  <c r="F2311" i="3"/>
  <c r="F2327" i="3"/>
  <c r="F2343" i="3"/>
  <c r="F2359" i="3"/>
  <c r="H384" i="3"/>
  <c r="H441" i="3"/>
  <c r="H473" i="3"/>
  <c r="H505" i="3"/>
  <c r="H537" i="3"/>
  <c r="H569" i="3"/>
  <c r="H601" i="3"/>
  <c r="H633" i="3"/>
  <c r="H665" i="3"/>
  <c r="H696" i="3"/>
  <c r="H717" i="3"/>
  <c r="H739" i="3"/>
  <c r="H760" i="3"/>
  <c r="H781" i="3"/>
  <c r="H803" i="3"/>
  <c r="H824" i="3"/>
  <c r="H845" i="3"/>
  <c r="H867" i="3"/>
  <c r="H888" i="3"/>
  <c r="H909" i="3"/>
  <c r="H931" i="3"/>
  <c r="H952" i="3"/>
  <c r="H973" i="3"/>
  <c r="H995" i="3"/>
  <c r="H1016" i="3"/>
  <c r="H1037" i="3"/>
  <c r="H1059" i="3"/>
  <c r="H1080" i="3"/>
  <c r="H1101" i="3"/>
  <c r="H1123" i="3"/>
  <c r="H1144" i="3"/>
  <c r="H1165" i="3"/>
  <c r="H1187" i="3"/>
  <c r="H1208" i="3"/>
  <c r="H1229" i="3"/>
  <c r="H1251" i="3"/>
  <c r="H1272" i="3"/>
  <c r="H1293" i="3"/>
  <c r="H1315" i="3"/>
  <c r="H1336" i="3"/>
  <c r="H1357" i="3"/>
  <c r="H1379" i="3"/>
  <c r="H1400" i="3"/>
  <c r="H1421" i="3"/>
  <c r="H1443" i="3"/>
  <c r="H1464" i="3"/>
  <c r="H1485" i="3"/>
  <c r="H1507" i="3"/>
  <c r="H1528" i="3"/>
  <c r="H1549" i="3"/>
  <c r="H1571" i="3"/>
  <c r="H1592" i="3"/>
  <c r="H1613" i="3"/>
  <c r="H1635" i="3"/>
  <c r="H1656" i="3"/>
  <c r="H1677" i="3"/>
  <c r="H1699" i="3"/>
  <c r="H1720" i="3"/>
  <c r="H1741" i="3"/>
  <c r="H1763" i="3"/>
  <c r="H1784" i="3"/>
  <c r="H1805" i="3"/>
  <c r="H1827" i="3"/>
  <c r="H1848" i="3"/>
  <c r="H1869" i="3"/>
  <c r="H1891" i="3"/>
  <c r="H1912" i="3"/>
  <c r="H1933" i="3"/>
  <c r="H1955" i="3"/>
  <c r="H1976" i="3"/>
  <c r="H1997" i="3"/>
  <c r="H2019" i="3"/>
  <c r="H2040" i="3"/>
  <c r="H2061" i="3"/>
  <c r="H2083" i="3"/>
  <c r="H2104" i="3"/>
  <c r="H2125" i="3"/>
  <c r="H2147" i="3"/>
  <c r="H2168" i="3"/>
  <c r="H2189" i="3"/>
  <c r="H2211" i="3"/>
  <c r="H2232" i="3"/>
  <c r="H2253" i="3"/>
  <c r="H2275" i="3"/>
  <c r="H2296" i="3"/>
  <c r="H2317" i="3"/>
  <c r="H2339" i="3"/>
  <c r="H2360" i="3"/>
  <c r="C6" i="3"/>
  <c r="E11" i="3"/>
  <c r="F16" i="3"/>
  <c r="C22" i="3"/>
  <c r="E27" i="3"/>
  <c r="F32" i="3"/>
  <c r="C38" i="3"/>
  <c r="E43" i="3"/>
  <c r="F48" i="3"/>
  <c r="C54" i="3"/>
  <c r="E59" i="3"/>
  <c r="F64" i="3"/>
  <c r="C70" i="3"/>
  <c r="E75" i="3"/>
  <c r="F80" i="3"/>
  <c r="C86" i="3"/>
  <c r="E91" i="3"/>
  <c r="F96" i="3"/>
  <c r="C102" i="3"/>
  <c r="E107" i="3"/>
  <c r="F112" i="3"/>
  <c r="C118" i="3"/>
  <c r="C122" i="3"/>
  <c r="C126" i="3"/>
  <c r="C130" i="3"/>
  <c r="C134" i="3"/>
  <c r="C138" i="3"/>
  <c r="C142" i="3"/>
  <c r="C146" i="3"/>
  <c r="C150" i="3"/>
  <c r="C154" i="3"/>
  <c r="C158" i="3"/>
  <c r="C162" i="3"/>
  <c r="C166" i="3"/>
  <c r="C170" i="3"/>
  <c r="C174" i="3"/>
  <c r="C178" i="3"/>
  <c r="C182" i="3"/>
  <c r="C186" i="3"/>
  <c r="C190" i="3"/>
  <c r="C194" i="3"/>
  <c r="C198" i="3"/>
  <c r="C202" i="3"/>
  <c r="C206" i="3"/>
  <c r="C210" i="3"/>
  <c r="C214" i="3"/>
  <c r="C218" i="3"/>
  <c r="C222" i="3"/>
  <c r="C226" i="3"/>
  <c r="C230" i="3"/>
  <c r="C234" i="3"/>
  <c r="C238" i="3"/>
  <c r="C242" i="3"/>
  <c r="C246" i="3"/>
  <c r="C250" i="3"/>
  <c r="C254" i="3"/>
  <c r="C258" i="3"/>
  <c r="C262" i="3"/>
  <c r="C266" i="3"/>
  <c r="C270" i="3"/>
  <c r="C274" i="3"/>
  <c r="C278" i="3"/>
  <c r="C282" i="3"/>
  <c r="C286" i="3"/>
  <c r="C290" i="3"/>
  <c r="C294" i="3"/>
  <c r="C298" i="3"/>
  <c r="C302" i="3"/>
  <c r="C306" i="3"/>
  <c r="C310" i="3"/>
  <c r="C314" i="3"/>
  <c r="C318" i="3"/>
  <c r="C322" i="3"/>
  <c r="C326" i="3"/>
  <c r="C330" i="3"/>
  <c r="C334" i="3"/>
  <c r="C338" i="3"/>
  <c r="C342" i="3"/>
  <c r="C346" i="3"/>
  <c r="C350" i="3"/>
  <c r="C354" i="3"/>
  <c r="H7" i="3"/>
  <c r="H23" i="3"/>
  <c r="H39" i="3"/>
  <c r="H55" i="3"/>
  <c r="H71" i="3"/>
  <c r="H87" i="3"/>
  <c r="H103" i="3"/>
  <c r="H119" i="3"/>
  <c r="H135" i="3"/>
  <c r="H151" i="3"/>
  <c r="H167" i="3"/>
  <c r="H183" i="3"/>
  <c r="H199" i="3"/>
  <c r="H215" i="3"/>
  <c r="H231" i="3"/>
  <c r="H247" i="3"/>
  <c r="H263" i="3"/>
  <c r="H279" i="3"/>
  <c r="H295" i="3"/>
  <c r="H311" i="3"/>
  <c r="H327" i="3"/>
  <c r="H343" i="3"/>
  <c r="D963" i="3"/>
  <c r="E1158" i="3"/>
  <c r="E1286" i="3"/>
  <c r="D1408" i="3"/>
  <c r="E1493" i="3"/>
  <c r="C1552" i="3"/>
  <c r="C1592" i="3"/>
  <c r="C1624" i="3"/>
  <c r="C1656" i="3"/>
  <c r="C1688" i="3"/>
  <c r="C1720" i="3"/>
  <c r="C1752" i="3"/>
  <c r="C1784" i="3"/>
  <c r="C1816" i="3"/>
  <c r="C1848" i="3"/>
  <c r="D1879" i="3"/>
  <c r="F1900" i="3"/>
  <c r="C1922" i="3"/>
  <c r="D1943" i="3"/>
  <c r="F1964" i="3"/>
  <c r="C1986" i="3"/>
  <c r="D2007" i="3"/>
  <c r="F2028" i="3"/>
  <c r="C2050" i="3"/>
  <c r="D2071" i="3"/>
  <c r="F2092" i="3"/>
  <c r="C2114" i="3"/>
  <c r="D2135" i="3"/>
  <c r="F2156" i="3"/>
  <c r="C2178" i="3"/>
  <c r="D2199" i="3"/>
  <c r="F2219" i="3"/>
  <c r="F2235" i="3"/>
  <c r="F2251" i="3"/>
  <c r="F2267" i="3"/>
  <c r="F2283" i="3"/>
  <c r="F2299" i="3"/>
  <c r="F2315" i="3"/>
  <c r="F2331" i="3"/>
  <c r="F2347" i="3"/>
  <c r="F2363" i="3"/>
  <c r="H400" i="3"/>
  <c r="H448" i="3"/>
  <c r="H480" i="3"/>
  <c r="H512" i="3"/>
  <c r="H544" i="3"/>
  <c r="H576" i="3"/>
  <c r="H608" i="3"/>
  <c r="H640" i="3"/>
  <c r="H672" i="3"/>
  <c r="H700" i="3"/>
  <c r="H721" i="3"/>
  <c r="H743" i="3"/>
  <c r="H764" i="3"/>
  <c r="H785" i="3"/>
  <c r="H807" i="3"/>
  <c r="H828" i="3"/>
  <c r="H849" i="3"/>
  <c r="H871" i="3"/>
  <c r="H892" i="3"/>
  <c r="H913" i="3"/>
  <c r="H935" i="3"/>
  <c r="H956" i="3"/>
  <c r="H977" i="3"/>
  <c r="H999" i="3"/>
  <c r="H1020" i="3"/>
  <c r="H1041" i="3"/>
  <c r="H1063" i="3"/>
  <c r="H1084" i="3"/>
  <c r="H1105" i="3"/>
  <c r="H1127" i="3"/>
  <c r="H1148" i="3"/>
  <c r="H1169" i="3"/>
  <c r="H1191" i="3"/>
  <c r="H1212" i="3"/>
  <c r="H1233" i="3"/>
  <c r="H1255" i="3"/>
  <c r="H1276" i="3"/>
  <c r="H1297" i="3"/>
  <c r="H1319" i="3"/>
  <c r="H1340" i="3"/>
  <c r="H1361" i="3"/>
  <c r="H1383" i="3"/>
  <c r="H1404" i="3"/>
  <c r="H1425" i="3"/>
  <c r="H1447" i="3"/>
  <c r="H1532" i="3"/>
  <c r="H1617" i="3"/>
  <c r="H1703" i="3"/>
  <c r="H1788" i="3"/>
  <c r="H1873" i="3"/>
  <c r="H1959" i="3"/>
  <c r="H2044" i="3"/>
  <c r="H2129" i="3"/>
  <c r="H2215" i="3"/>
  <c r="H2300" i="3"/>
  <c r="C7" i="3"/>
  <c r="E28" i="3"/>
  <c r="F49" i="3"/>
  <c r="C71" i="3"/>
  <c r="E92" i="3"/>
  <c r="F113" i="3"/>
  <c r="F130" i="3"/>
  <c r="F146" i="3"/>
  <c r="F162" i="3"/>
  <c r="F178" i="3"/>
  <c r="F194" i="3"/>
  <c r="F210" i="3"/>
  <c r="F226" i="3"/>
  <c r="F242" i="3"/>
  <c r="F258" i="3"/>
  <c r="F274" i="3"/>
  <c r="F290" i="3"/>
  <c r="F306" i="3"/>
  <c r="F322" i="3"/>
  <c r="F338" i="3"/>
  <c r="F354" i="3"/>
  <c r="H58" i="3"/>
  <c r="H122" i="3"/>
  <c r="H186" i="3"/>
  <c r="H250" i="3"/>
  <c r="H314" i="3"/>
  <c r="H1468" i="3"/>
  <c r="H1553" i="3"/>
  <c r="H1639" i="3"/>
  <c r="H1724" i="3"/>
  <c r="H1809" i="3"/>
  <c r="H1895" i="3"/>
  <c r="H1980" i="3"/>
  <c r="H2065" i="3"/>
  <c r="H2151" i="3"/>
  <c r="H2236" i="3"/>
  <c r="H2321" i="3"/>
  <c r="E12" i="3"/>
  <c r="F33" i="3"/>
  <c r="C55" i="3"/>
  <c r="E76" i="3"/>
  <c r="F97" i="3"/>
  <c r="F118" i="3"/>
  <c r="F134" i="3"/>
  <c r="F150" i="3"/>
  <c r="F166" i="3"/>
  <c r="F182" i="3"/>
  <c r="F198" i="3"/>
  <c r="F214" i="3"/>
  <c r="F230" i="3"/>
  <c r="F246" i="3"/>
  <c r="F262" i="3"/>
  <c r="F278" i="3"/>
  <c r="F294" i="3"/>
  <c r="F310" i="3"/>
  <c r="F326" i="3"/>
  <c r="F342" i="3"/>
  <c r="H10" i="3"/>
  <c r="H74" i="3"/>
  <c r="H138" i="3"/>
  <c r="H202" i="3"/>
  <c r="H266" i="3"/>
  <c r="H330" i="3"/>
  <c r="H1489" i="3"/>
  <c r="H1575" i="3"/>
  <c r="H1660" i="3"/>
  <c r="H1745" i="3"/>
  <c r="H1831" i="3"/>
  <c r="H1916" i="3"/>
  <c r="H2001" i="3"/>
  <c r="H2087" i="3"/>
  <c r="H2172" i="3"/>
  <c r="H2257" i="3"/>
  <c r="H2343" i="3"/>
  <c r="F17" i="3"/>
  <c r="C39" i="3"/>
  <c r="E60" i="3"/>
  <c r="F81" i="3"/>
  <c r="C103" i="3"/>
  <c r="F122" i="3"/>
  <c r="F138" i="3"/>
  <c r="F154" i="3"/>
  <c r="F170" i="3"/>
  <c r="F186" i="3"/>
  <c r="F202" i="3"/>
  <c r="F218" i="3"/>
  <c r="F234" i="3"/>
  <c r="F250" i="3"/>
  <c r="F266" i="3"/>
  <c r="F282" i="3"/>
  <c r="F298" i="3"/>
  <c r="F314" i="3"/>
  <c r="F330" i="3"/>
  <c r="F346" i="3"/>
  <c r="H26" i="3"/>
  <c r="H90" i="3"/>
  <c r="H154" i="3"/>
  <c r="H218" i="3"/>
  <c r="H282" i="3"/>
  <c r="H346" i="3"/>
  <c r="H1511" i="3"/>
  <c r="H1596" i="3"/>
  <c r="H1681" i="3"/>
  <c r="H1767" i="3"/>
  <c r="H1852" i="3"/>
  <c r="H1937" i="3"/>
  <c r="H2023" i="3"/>
  <c r="H2108" i="3"/>
  <c r="H2193" i="3"/>
  <c r="H2279" i="3"/>
  <c r="H2364" i="3"/>
  <c r="C23" i="3"/>
  <c r="E44" i="3"/>
  <c r="F65" i="3"/>
  <c r="C87" i="3"/>
  <c r="E108" i="3"/>
  <c r="F126" i="3"/>
  <c r="F142" i="3"/>
  <c r="F158" i="3"/>
  <c r="F174" i="3"/>
  <c r="F190" i="3"/>
  <c r="F206" i="3"/>
  <c r="F222" i="3"/>
  <c r="F238" i="3"/>
  <c r="F254" i="3"/>
  <c r="F270" i="3"/>
  <c r="F286" i="3"/>
  <c r="F302" i="3"/>
  <c r="F318" i="3"/>
  <c r="F334" i="3"/>
  <c r="F350" i="3"/>
  <c r="H42" i="3"/>
  <c r="H106" i="3"/>
  <c r="H170" i="3"/>
  <c r="H234" i="3"/>
  <c r="H298" i="3"/>
  <c r="H2" i="10"/>
  <c r="C2" i="10"/>
  <c r="E2" i="10"/>
  <c r="D2" i="10"/>
  <c r="F2" i="10"/>
  <c r="H2" i="3"/>
  <c r="F2" i="3"/>
  <c r="E2" i="3"/>
  <c r="D2" i="3"/>
  <c r="C2" i="3"/>
  <c r="W2028" i="3"/>
  <c r="I2028" i="3" s="1"/>
  <c r="W492" i="3"/>
  <c r="I492" i="3" s="1"/>
  <c r="W2029" i="3"/>
  <c r="I2029" i="3" s="1"/>
  <c r="W2030" i="3"/>
  <c r="I2030" i="3" s="1"/>
  <c r="W2031" i="3"/>
  <c r="I2031" i="3" s="1"/>
  <c r="W2032" i="3"/>
  <c r="I2032" i="3" s="1"/>
  <c r="W2033" i="3"/>
  <c r="I2033" i="3" s="1"/>
  <c r="W2034" i="3"/>
  <c r="I2034" i="3" s="1"/>
  <c r="W2035" i="3"/>
  <c r="I2035" i="3" s="1"/>
  <c r="W2036" i="3"/>
  <c r="I2036" i="3" s="1"/>
  <c r="W2037" i="3"/>
  <c r="I2037" i="3" s="1"/>
  <c r="W2038" i="3"/>
  <c r="I2038" i="3" s="1"/>
  <c r="W2039" i="3"/>
  <c r="I2039" i="3" s="1"/>
  <c r="W493" i="3"/>
  <c r="I493" i="3" s="1"/>
  <c r="W494" i="3"/>
  <c r="I494" i="3" s="1"/>
  <c r="W495" i="3"/>
  <c r="I495" i="3" s="1"/>
  <c r="W496" i="3"/>
  <c r="I496" i="3" s="1"/>
  <c r="W497" i="3"/>
  <c r="I497" i="3" s="1"/>
  <c r="W498" i="3"/>
  <c r="I498" i="3" s="1"/>
  <c r="W499" i="3"/>
  <c r="I499" i="3" s="1"/>
  <c r="W500" i="3"/>
  <c r="I500" i="3" s="1"/>
  <c r="W501" i="3"/>
  <c r="I501" i="3" s="1"/>
  <c r="W502" i="3"/>
  <c r="I502" i="3" s="1"/>
  <c r="W503" i="3"/>
  <c r="I503" i="3" s="1"/>
  <c r="W2040" i="3"/>
  <c r="I2040" i="3" s="1"/>
  <c r="W2041" i="3"/>
  <c r="I2041" i="3" s="1"/>
  <c r="W2042" i="3"/>
  <c r="I2042" i="3" s="1"/>
  <c r="W2043" i="3"/>
  <c r="I2043" i="3" s="1"/>
  <c r="W2044" i="3"/>
  <c r="I2044" i="3" s="1"/>
  <c r="W2045" i="3"/>
  <c r="I2045" i="3" s="1"/>
  <c r="W2046" i="3"/>
  <c r="I2046" i="3" s="1"/>
  <c r="W2047" i="3"/>
  <c r="I2047" i="3" s="1"/>
  <c r="W2048" i="3"/>
  <c r="I2048" i="3" s="1"/>
  <c r="W2049" i="3"/>
  <c r="I2049" i="3" s="1"/>
  <c r="W2050" i="3"/>
  <c r="I2050" i="3" s="1"/>
  <c r="W504" i="3"/>
  <c r="I504" i="3" s="1"/>
  <c r="W505" i="3"/>
  <c r="I505" i="3" s="1"/>
  <c r="W506" i="3"/>
  <c r="I506" i="3" s="1"/>
  <c r="W2051" i="3"/>
  <c r="I2051" i="3" s="1"/>
  <c r="W2052" i="3"/>
  <c r="I2052" i="3" s="1"/>
  <c r="W2053" i="3"/>
  <c r="I2053" i="3" s="1"/>
  <c r="W2054" i="3"/>
  <c r="I2054" i="3" s="1"/>
  <c r="W2055" i="3"/>
  <c r="I2055" i="3" s="1"/>
  <c r="W2056" i="3"/>
  <c r="I2056" i="3" s="1"/>
  <c r="W2057" i="3"/>
  <c r="I2057" i="3" s="1"/>
  <c r="W2058" i="3"/>
  <c r="I2058" i="3" s="1"/>
  <c r="W2059" i="3"/>
  <c r="I2059" i="3" s="1"/>
  <c r="W2060" i="3"/>
  <c r="I2060" i="3" s="1"/>
  <c r="W2061" i="3"/>
  <c r="I2061" i="3" s="1"/>
  <c r="W2062" i="3"/>
  <c r="I2062" i="3" s="1"/>
  <c r="W2063" i="3"/>
  <c r="I2063" i="3" s="1"/>
  <c r="W2064" i="3"/>
  <c r="I2064" i="3" s="1"/>
  <c r="W2065" i="3"/>
  <c r="I2065" i="3" s="1"/>
  <c r="W2066" i="3"/>
  <c r="I2066" i="3" s="1"/>
  <c r="W2067" i="3"/>
  <c r="I2067" i="3" s="1"/>
  <c r="W2068" i="3"/>
  <c r="I2068" i="3" s="1"/>
  <c r="W2069" i="3"/>
  <c r="I2069" i="3" s="1"/>
  <c r="W2070" i="3"/>
  <c r="I2070" i="3" s="1"/>
  <c r="W2071" i="3"/>
  <c r="I2071" i="3" s="1"/>
  <c r="W2072" i="3"/>
  <c r="I2072" i="3" s="1"/>
  <c r="W2073" i="3"/>
  <c r="I2073" i="3" s="1"/>
  <c r="W2074" i="3"/>
  <c r="I2074" i="3" s="1"/>
  <c r="W2075" i="3"/>
  <c r="I2075" i="3" s="1"/>
  <c r="W2076" i="3"/>
  <c r="I2076" i="3" s="1"/>
  <c r="W2077" i="3"/>
  <c r="I2077" i="3" s="1"/>
  <c r="W2078" i="3"/>
  <c r="I2078" i="3" s="1"/>
  <c r="W2079" i="3"/>
  <c r="I2079" i="3" s="1"/>
  <c r="W2080" i="3"/>
  <c r="I2080" i="3" s="1"/>
  <c r="W2081" i="3"/>
  <c r="I2081" i="3" s="1"/>
  <c r="W2082" i="3"/>
  <c r="I2082" i="3" s="1"/>
  <c r="W2151" i="3"/>
  <c r="I2151" i="3" s="1"/>
  <c r="W2084" i="3"/>
  <c r="I2084" i="3" s="1"/>
  <c r="W507" i="3"/>
  <c r="I507" i="3" s="1"/>
  <c r="W508" i="3"/>
  <c r="I508" i="3" s="1"/>
  <c r="W509" i="3"/>
  <c r="I509" i="3" s="1"/>
  <c r="W2085" i="3"/>
  <c r="I2085" i="3" s="1"/>
  <c r="W2086" i="3"/>
  <c r="I2086" i="3" s="1"/>
  <c r="W510" i="3"/>
  <c r="I510" i="3" s="1"/>
  <c r="W511" i="3"/>
  <c r="I511" i="3" s="1"/>
  <c r="W512" i="3"/>
  <c r="I512" i="3" s="1"/>
  <c r="W513" i="3"/>
  <c r="I513" i="3" s="1"/>
  <c r="W514" i="3"/>
  <c r="I514" i="3" s="1"/>
  <c r="W515" i="3"/>
  <c r="I515" i="3" s="1"/>
  <c r="W2087" i="3"/>
  <c r="I2087" i="3" s="1"/>
  <c r="W2088" i="3"/>
  <c r="I2088" i="3" s="1"/>
  <c r="W2089" i="3"/>
  <c r="I2089" i="3" s="1"/>
  <c r="W2090" i="3"/>
  <c r="I2090" i="3" s="1"/>
  <c r="W2091" i="3"/>
  <c r="I2091" i="3" s="1"/>
  <c r="W2092" i="3"/>
  <c r="I2092" i="3" s="1"/>
  <c r="W2093" i="3"/>
  <c r="I2093" i="3" s="1"/>
  <c r="W516" i="3"/>
  <c r="I516" i="3" s="1"/>
  <c r="W2094" i="3"/>
  <c r="I2094" i="3" s="1"/>
  <c r="W2095" i="3"/>
  <c r="I2095" i="3" s="1"/>
  <c r="W2096" i="3"/>
  <c r="I2096" i="3" s="1"/>
  <c r="W2097" i="3"/>
  <c r="I2097" i="3" s="1"/>
  <c r="W517" i="3"/>
  <c r="I517" i="3" s="1"/>
  <c r="W518" i="3"/>
  <c r="I518" i="3" s="1"/>
  <c r="W519" i="3"/>
  <c r="I519" i="3" s="1"/>
  <c r="W2098" i="3"/>
  <c r="I2098" i="3" s="1"/>
  <c r="W520" i="3"/>
  <c r="I520" i="3" s="1"/>
  <c r="W521" i="3"/>
  <c r="I521" i="3" s="1"/>
  <c r="W2099" i="3"/>
  <c r="I2099" i="3" s="1"/>
  <c r="W1900" i="3" l="1"/>
  <c r="I1900" i="3" s="1"/>
  <c r="W1901" i="3"/>
  <c r="I1901" i="3" s="1"/>
  <c r="W438" i="3"/>
  <c r="I438" i="3" s="1"/>
  <c r="W439" i="3"/>
  <c r="I439" i="3" s="1"/>
  <c r="W1902" i="3"/>
  <c r="I1902" i="3" s="1"/>
  <c r="W1903" i="3"/>
  <c r="I1903" i="3" s="1"/>
  <c r="W440" i="3"/>
  <c r="I440" i="3" s="1"/>
  <c r="W1904" i="3"/>
  <c r="I1904" i="3" s="1"/>
  <c r="W1905" i="3"/>
  <c r="I1905" i="3" s="1"/>
  <c r="W1906" i="3"/>
  <c r="I1906" i="3" s="1"/>
  <c r="W1907" i="3"/>
  <c r="I1907" i="3" s="1"/>
  <c r="W441" i="3"/>
  <c r="I441" i="3" s="1"/>
  <c r="W1908" i="3"/>
  <c r="I1908" i="3" s="1"/>
  <c r="W1909" i="3"/>
  <c r="I1909" i="3" s="1"/>
  <c r="W1910" i="3"/>
  <c r="I1910" i="3" s="1"/>
  <c r="W1911" i="3"/>
  <c r="I1911" i="3" s="1"/>
  <c r="W1912" i="3"/>
  <c r="I1912" i="3" s="1"/>
  <c r="W1913" i="3"/>
  <c r="I1913" i="3" s="1"/>
  <c r="W442" i="3"/>
  <c r="I442" i="3" s="1"/>
  <c r="W1914" i="3"/>
  <c r="I1914" i="3" s="1"/>
  <c r="W443" i="3"/>
  <c r="I443" i="3" s="1"/>
  <c r="W1915" i="3"/>
  <c r="I1915" i="3" s="1"/>
  <c r="W1916" i="3"/>
  <c r="I1916" i="3" s="1"/>
  <c r="W444" i="3"/>
  <c r="I444" i="3" s="1"/>
  <c r="W1917" i="3"/>
  <c r="I1917" i="3" s="1"/>
  <c r="W1918" i="3"/>
  <c r="I1918" i="3" s="1"/>
  <c r="W1919" i="3"/>
  <c r="I1919" i="3" s="1"/>
  <c r="W1920" i="3"/>
  <c r="I1920" i="3" s="1"/>
  <c r="W445" i="3"/>
  <c r="I445" i="3" s="1"/>
  <c r="W446" i="3"/>
  <c r="I446" i="3" s="1"/>
  <c r="W1921" i="3"/>
  <c r="I1921" i="3" s="1"/>
  <c r="W1922" i="3"/>
  <c r="I1922" i="3" s="1"/>
  <c r="W447" i="3"/>
  <c r="I447" i="3" s="1"/>
  <c r="W1923" i="3"/>
  <c r="I1923" i="3" s="1"/>
  <c r="W1924" i="3"/>
  <c r="I1924" i="3" s="1"/>
  <c r="W448" i="3"/>
  <c r="I448" i="3" s="1"/>
  <c r="W1925" i="3"/>
  <c r="I1925" i="3" s="1"/>
  <c r="W449" i="3"/>
  <c r="I449" i="3" s="1"/>
  <c r="W1926" i="3"/>
  <c r="I1926" i="3" s="1"/>
  <c r="W1927" i="3"/>
  <c r="I1927" i="3" s="1"/>
  <c r="W1928" i="3"/>
  <c r="I1928" i="3" s="1"/>
  <c r="W1929" i="3"/>
  <c r="I1929" i="3" s="1"/>
  <c r="W1930" i="3"/>
  <c r="I1930" i="3" s="1"/>
  <c r="W1931" i="3"/>
  <c r="I1931" i="3" s="1"/>
  <c r="W450" i="3"/>
  <c r="I450" i="3" s="1"/>
  <c r="W451" i="3"/>
  <c r="I451" i="3" s="1"/>
  <c r="W1932" i="3"/>
  <c r="I1932" i="3" s="1"/>
  <c r="W452" i="3"/>
  <c r="I452" i="3" s="1"/>
  <c r="W1933" i="3"/>
  <c r="I1933" i="3" s="1"/>
  <c r="W1934" i="3"/>
  <c r="I1934" i="3" s="1"/>
  <c r="W453" i="3"/>
  <c r="I453" i="3" s="1"/>
  <c r="W1935" i="3"/>
  <c r="I1935" i="3" s="1"/>
  <c r="W1936" i="3"/>
  <c r="I1936" i="3" s="1"/>
  <c r="W1937" i="3"/>
  <c r="I1937" i="3" s="1"/>
  <c r="W1938" i="3"/>
  <c r="I1938" i="3" s="1"/>
  <c r="W454" i="3"/>
  <c r="I454" i="3" s="1"/>
  <c r="W1939" i="3"/>
  <c r="I1939" i="3" s="1"/>
  <c r="W455" i="3"/>
  <c r="I455" i="3" s="1"/>
  <c r="W1940" i="3"/>
  <c r="I1940" i="3" s="1"/>
  <c r="W1941" i="3"/>
  <c r="I1941" i="3" s="1"/>
  <c r="W456" i="3"/>
  <c r="I456" i="3" s="1"/>
  <c r="W457" i="3"/>
  <c r="I457" i="3" s="1"/>
  <c r="W458" i="3"/>
  <c r="I458" i="3" s="1"/>
  <c r="W1942" i="3"/>
  <c r="I1942" i="3" s="1"/>
  <c r="W1943" i="3"/>
  <c r="I1943" i="3" s="1"/>
  <c r="W1944" i="3"/>
  <c r="I1944" i="3" s="1"/>
  <c r="W1945" i="3"/>
  <c r="I1945" i="3" s="1"/>
  <c r="W1946" i="3"/>
  <c r="I1946" i="3" s="1"/>
  <c r="W1947" i="3"/>
  <c r="I1947" i="3" s="1"/>
  <c r="W1948" i="3"/>
  <c r="I1948" i="3" s="1"/>
  <c r="W1949" i="3"/>
  <c r="I1949" i="3" s="1"/>
  <c r="W1950" i="3"/>
  <c r="I1950" i="3" s="1"/>
  <c r="W1951" i="3"/>
  <c r="I1951" i="3" s="1"/>
  <c r="W1952" i="3"/>
  <c r="I1952" i="3" s="1"/>
  <c r="W459" i="3"/>
  <c r="I459" i="3" s="1"/>
  <c r="W1953" i="3"/>
  <c r="I1953" i="3" s="1"/>
  <c r="W1954" i="3"/>
  <c r="I1954" i="3" s="1"/>
  <c r="W460" i="3"/>
  <c r="I460" i="3" s="1"/>
  <c r="W461" i="3"/>
  <c r="I461" i="3" s="1"/>
  <c r="W1955" i="3"/>
  <c r="I1955" i="3" s="1"/>
  <c r="W1956" i="3"/>
  <c r="I1956" i="3" s="1"/>
  <c r="W1957" i="3"/>
  <c r="I1957" i="3" s="1"/>
  <c r="W1958" i="3"/>
  <c r="I1958" i="3" s="1"/>
  <c r="W1959" i="3"/>
  <c r="I1959" i="3" s="1"/>
  <c r="W1960" i="3"/>
  <c r="I1960" i="3" s="1"/>
  <c r="W1961" i="3"/>
  <c r="I1961" i="3" s="1"/>
  <c r="W1962" i="3"/>
  <c r="I1962" i="3" s="1"/>
  <c r="W1963" i="3"/>
  <c r="I1963" i="3" s="1"/>
  <c r="W1964" i="3"/>
  <c r="I1964" i="3" s="1"/>
  <c r="W1965" i="3"/>
  <c r="I1965" i="3" s="1"/>
  <c r="W462" i="3"/>
  <c r="I462" i="3" s="1"/>
  <c r="W1966" i="3"/>
  <c r="I1966" i="3" s="1"/>
  <c r="W1967" i="3"/>
  <c r="I1967" i="3" s="1"/>
  <c r="W1968" i="3"/>
  <c r="I1968" i="3" s="1"/>
  <c r="W1969" i="3"/>
  <c r="I1969" i="3" s="1"/>
  <c r="W463" i="3"/>
  <c r="I463" i="3" s="1"/>
  <c r="W464" i="3"/>
  <c r="I464" i="3" s="1"/>
  <c r="W1970" i="3"/>
  <c r="I1970" i="3" s="1"/>
  <c r="W465" i="3"/>
  <c r="I465" i="3" s="1"/>
  <c r="W1971" i="3"/>
  <c r="I1971" i="3" s="1"/>
  <c r="W1972" i="3"/>
  <c r="I1972" i="3" s="1"/>
  <c r="W466" i="3"/>
  <c r="I466" i="3" s="1"/>
  <c r="W1973" i="3"/>
  <c r="I1973" i="3" s="1"/>
  <c r="W1974" i="3"/>
  <c r="I1974" i="3" s="1"/>
  <c r="W467" i="3"/>
  <c r="I467" i="3" s="1"/>
  <c r="W468" i="3"/>
  <c r="I468" i="3" s="1"/>
  <c r="W469" i="3"/>
  <c r="I469" i="3" s="1"/>
  <c r="W1975" i="3"/>
  <c r="I1975" i="3" s="1"/>
  <c r="W1976" i="3"/>
  <c r="I1976" i="3" s="1"/>
  <c r="W1977" i="3"/>
  <c r="I1977" i="3" s="1"/>
  <c r="W1978" i="3"/>
  <c r="I1978" i="3" s="1"/>
  <c r="W470" i="3"/>
  <c r="I470" i="3" s="1"/>
  <c r="W1979" i="3"/>
  <c r="I1979" i="3" s="1"/>
  <c r="W1980" i="3"/>
  <c r="I1980" i="3" s="1"/>
  <c r="W1981" i="3"/>
  <c r="I1981" i="3" s="1"/>
  <c r="W471" i="3"/>
  <c r="I471" i="3" s="1"/>
  <c r="W1982" i="3"/>
  <c r="I1982" i="3" s="1"/>
  <c r="W472" i="3"/>
  <c r="I472" i="3" s="1"/>
  <c r="W1983" i="3"/>
  <c r="I1983" i="3" s="1"/>
  <c r="W473" i="3"/>
  <c r="I473" i="3" s="1"/>
  <c r="W1984" i="3"/>
  <c r="I1984" i="3" s="1"/>
  <c r="W474" i="3"/>
  <c r="I474" i="3" s="1"/>
  <c r="W475" i="3"/>
  <c r="I475" i="3" s="1"/>
  <c r="W1985" i="3"/>
  <c r="I1985" i="3" s="1"/>
  <c r="W1986" i="3"/>
  <c r="I1986" i="3" s="1"/>
  <c r="W1987" i="3"/>
  <c r="I1987" i="3" s="1"/>
  <c r="W1988" i="3"/>
  <c r="I1988" i="3" s="1"/>
  <c r="W1989" i="3"/>
  <c r="I1989" i="3" s="1"/>
  <c r="W1990" i="3"/>
  <c r="I1990" i="3" s="1"/>
  <c r="W1991" i="3"/>
  <c r="I1991" i="3" s="1"/>
  <c r="W1992" i="3"/>
  <c r="I1992" i="3" s="1"/>
  <c r="W476" i="3"/>
  <c r="I476" i="3" s="1"/>
  <c r="W477" i="3"/>
  <c r="I477" i="3" s="1"/>
  <c r="W1993" i="3"/>
  <c r="I1993" i="3" s="1"/>
  <c r="W1994" i="3"/>
  <c r="I1994" i="3" s="1"/>
  <c r="W478" i="3"/>
  <c r="I478" i="3" s="1"/>
  <c r="W1995" i="3"/>
  <c r="I1995" i="3" s="1"/>
  <c r="W479" i="3"/>
  <c r="I479" i="3" s="1"/>
  <c r="W480" i="3"/>
  <c r="I480" i="3" s="1"/>
  <c r="W1996" i="3"/>
  <c r="I1996" i="3" s="1"/>
  <c r="W1997" i="3"/>
  <c r="I1997" i="3" s="1"/>
  <c r="W481" i="3"/>
  <c r="I481" i="3" s="1"/>
  <c r="W1998" i="3"/>
  <c r="I1998" i="3" s="1"/>
  <c r="W1999" i="3"/>
  <c r="I1999" i="3" s="1"/>
  <c r="W2000" i="3"/>
  <c r="I2000" i="3" s="1"/>
  <c r="W482" i="3"/>
  <c r="I482" i="3" s="1"/>
  <c r="W2001" i="3"/>
  <c r="I2001" i="3" s="1"/>
  <c r="W2002" i="3"/>
  <c r="I2002" i="3" s="1"/>
  <c r="W483" i="3"/>
  <c r="I483" i="3" s="1"/>
  <c r="W2003" i="3"/>
  <c r="I2003" i="3" s="1"/>
  <c r="W484" i="3"/>
  <c r="I484" i="3" s="1"/>
  <c r="W2004" i="3"/>
  <c r="I2004" i="3" s="1"/>
  <c r="W2005" i="3"/>
  <c r="I2005" i="3" s="1"/>
  <c r="W485" i="3"/>
  <c r="I485" i="3" s="1"/>
  <c r="W486" i="3"/>
  <c r="I486" i="3" s="1"/>
  <c r="W2006" i="3"/>
  <c r="I2006" i="3" s="1"/>
  <c r="W2007" i="3"/>
  <c r="I2007" i="3" s="1"/>
  <c r="W2008" i="3"/>
  <c r="I2008" i="3" s="1"/>
  <c r="W2009" i="3"/>
  <c r="I2009" i="3" s="1"/>
  <c r="W2010" i="3"/>
  <c r="I2010" i="3" s="1"/>
  <c r="W2011" i="3"/>
  <c r="I2011" i="3" s="1"/>
  <c r="W487" i="3"/>
  <c r="I487" i="3" s="1"/>
  <c r="W2012" i="3"/>
  <c r="I2012" i="3" s="1"/>
  <c r="W2013" i="3"/>
  <c r="I2013" i="3" s="1"/>
  <c r="W2014" i="3"/>
  <c r="I2014" i="3" s="1"/>
  <c r="W488" i="3"/>
  <c r="I488" i="3" s="1"/>
  <c r="W489" i="3"/>
  <c r="I489" i="3" s="1"/>
  <c r="W2015" i="3"/>
  <c r="I2015" i="3" s="1"/>
  <c r="W2016" i="3"/>
  <c r="I2016" i="3" s="1"/>
  <c r="W2017" i="3"/>
  <c r="I2017" i="3" s="1"/>
  <c r="W2018" i="3"/>
  <c r="I2018" i="3" s="1"/>
  <c r="W490" i="3"/>
  <c r="I490" i="3" s="1"/>
  <c r="W491" i="3"/>
  <c r="I491" i="3" s="1"/>
  <c r="W2019" i="3"/>
  <c r="I2019" i="3" s="1"/>
  <c r="W2020" i="3"/>
  <c r="I2020" i="3" s="1"/>
  <c r="W2021" i="3"/>
  <c r="I2021" i="3" s="1"/>
  <c r="W2022" i="3"/>
  <c r="I2022" i="3" s="1"/>
  <c r="W2023" i="3"/>
  <c r="I2023" i="3" s="1"/>
  <c r="W2024" i="3"/>
  <c r="I2024" i="3" s="1"/>
  <c r="W2025" i="3"/>
  <c r="I2025" i="3" s="1"/>
  <c r="W2026" i="3"/>
  <c r="I2026" i="3" s="1"/>
  <c r="W2027" i="3"/>
  <c r="I2027" i="3" s="1"/>
  <c r="W436" i="3"/>
  <c r="I436" i="3" s="1"/>
  <c r="W437" i="3"/>
  <c r="I437" i="3" s="1"/>
  <c r="W564" i="3" l="1"/>
  <c r="I564" i="3" s="1"/>
  <c r="W565" i="3"/>
  <c r="I565" i="3" s="1"/>
  <c r="W566" i="3"/>
  <c r="I566" i="3" s="1"/>
  <c r="W567" i="3"/>
  <c r="I567" i="3" s="1"/>
  <c r="W568" i="3"/>
  <c r="I568" i="3" s="1"/>
  <c r="W569" i="3"/>
  <c r="I569" i="3" s="1"/>
  <c r="W570" i="3"/>
  <c r="I570" i="3" s="1"/>
  <c r="W2" i="3"/>
  <c r="I2" i="3" s="1"/>
  <c r="W571" i="3"/>
  <c r="I571" i="3" s="1"/>
  <c r="W572" i="3"/>
  <c r="I572" i="3" s="1"/>
  <c r="W573" i="3"/>
  <c r="I573" i="3" s="1"/>
  <c r="W574" i="3"/>
  <c r="I574" i="3" s="1"/>
  <c r="W575" i="3"/>
  <c r="I575" i="3" s="1"/>
  <c r="W576" i="3"/>
  <c r="I576" i="3" s="1"/>
  <c r="W577" i="3"/>
  <c r="I577" i="3" s="1"/>
  <c r="W578" i="3"/>
  <c r="I578" i="3" s="1"/>
  <c r="W579" i="3"/>
  <c r="I579" i="3" s="1"/>
  <c r="W580" i="3"/>
  <c r="I580" i="3" s="1"/>
  <c r="W581" i="3"/>
  <c r="I581" i="3" s="1"/>
  <c r="W582" i="3"/>
  <c r="I582" i="3" s="1"/>
  <c r="W583" i="3"/>
  <c r="I583" i="3" s="1"/>
  <c r="W584" i="3"/>
  <c r="I584" i="3" s="1"/>
  <c r="W3" i="3"/>
  <c r="I3" i="3" s="1"/>
  <c r="W585" i="3"/>
  <c r="I585" i="3" s="1"/>
  <c r="W586" i="3"/>
  <c r="I586" i="3" s="1"/>
  <c r="W587" i="3"/>
  <c r="I587" i="3" s="1"/>
  <c r="W588" i="3"/>
  <c r="I588" i="3" s="1"/>
  <c r="W589" i="3"/>
  <c r="I589" i="3" s="1"/>
  <c r="W590" i="3"/>
  <c r="I590" i="3" s="1"/>
  <c r="W4" i="3"/>
  <c r="I4" i="3" s="1"/>
  <c r="W591" i="3"/>
  <c r="I591" i="3" s="1"/>
  <c r="W5" i="3"/>
  <c r="I5" i="3" s="1"/>
  <c r="W592" i="3"/>
  <c r="I592" i="3" s="1"/>
  <c r="W6" i="3"/>
  <c r="I6" i="3" s="1"/>
  <c r="W7" i="3"/>
  <c r="I7" i="3" s="1"/>
  <c r="W8" i="3"/>
  <c r="I8" i="3" s="1"/>
  <c r="W9" i="3"/>
  <c r="I9" i="3" s="1"/>
  <c r="W10" i="3"/>
  <c r="I10" i="3" s="1"/>
  <c r="W11" i="3"/>
  <c r="I11" i="3" s="1"/>
  <c r="W12" i="3"/>
  <c r="I12" i="3" s="1"/>
  <c r="W13" i="3"/>
  <c r="I13" i="3" s="1"/>
  <c r="W593" i="3"/>
  <c r="I593" i="3" s="1"/>
  <c r="W594" i="3"/>
  <c r="I594" i="3" s="1"/>
  <c r="W595" i="3"/>
  <c r="I595" i="3" s="1"/>
  <c r="W596" i="3"/>
  <c r="I596" i="3" s="1"/>
  <c r="W597" i="3"/>
  <c r="I597" i="3" s="1"/>
  <c r="W598" i="3"/>
  <c r="I598" i="3" s="1"/>
  <c r="W599" i="3"/>
  <c r="I599" i="3" s="1"/>
  <c r="W600" i="3"/>
  <c r="I600" i="3" s="1"/>
  <c r="W601" i="3"/>
  <c r="I601" i="3" s="1"/>
  <c r="W602" i="3"/>
  <c r="I602" i="3" s="1"/>
  <c r="W603" i="3"/>
  <c r="I603" i="3" s="1"/>
  <c r="W604" i="3"/>
  <c r="I604" i="3" s="1"/>
  <c r="W605" i="3"/>
  <c r="I605" i="3" s="1"/>
  <c r="W606" i="3"/>
  <c r="I606" i="3" s="1"/>
  <c r="W607" i="3"/>
  <c r="I607" i="3" s="1"/>
  <c r="W608" i="3"/>
  <c r="I608" i="3" s="1"/>
  <c r="W609" i="3"/>
  <c r="I609" i="3" s="1"/>
  <c r="W610" i="3"/>
  <c r="I610" i="3" s="1"/>
  <c r="W611" i="3"/>
  <c r="I611" i="3" s="1"/>
  <c r="W612" i="3"/>
  <c r="I612" i="3" s="1"/>
  <c r="W613" i="3"/>
  <c r="I613" i="3" s="1"/>
  <c r="W614" i="3"/>
  <c r="I614" i="3" s="1"/>
  <c r="W615" i="3"/>
  <c r="I615" i="3" s="1"/>
  <c r="W616" i="3"/>
  <c r="I616" i="3" s="1"/>
  <c r="W617" i="3"/>
  <c r="I617" i="3" s="1"/>
  <c r="W618" i="3"/>
  <c r="I618" i="3" s="1"/>
  <c r="W619" i="3"/>
  <c r="I619" i="3" s="1"/>
  <c r="W620" i="3"/>
  <c r="I620" i="3" s="1"/>
  <c r="W621" i="3"/>
  <c r="I621" i="3" s="1"/>
  <c r="W622" i="3"/>
  <c r="I622" i="3" s="1"/>
  <c r="W623" i="3"/>
  <c r="I623" i="3" s="1"/>
  <c r="W14" i="3"/>
  <c r="I14" i="3" s="1"/>
  <c r="W15" i="3"/>
  <c r="I15" i="3" s="1"/>
  <c r="W16" i="3"/>
  <c r="I16" i="3" s="1"/>
  <c r="W17" i="3"/>
  <c r="I17" i="3" s="1"/>
  <c r="W18" i="3"/>
  <c r="I18" i="3" s="1"/>
  <c r="W19" i="3"/>
  <c r="I19" i="3" s="1"/>
  <c r="W20" i="3"/>
  <c r="I20" i="3" s="1"/>
  <c r="W21" i="3"/>
  <c r="I21" i="3" s="1"/>
  <c r="W22" i="3"/>
  <c r="I22" i="3" s="1"/>
  <c r="W23" i="3"/>
  <c r="I23" i="3" s="1"/>
  <c r="W24" i="3"/>
  <c r="I24" i="3" s="1"/>
  <c r="W25" i="3"/>
  <c r="I25" i="3" s="1"/>
  <c r="W26" i="3"/>
  <c r="I26" i="3" s="1"/>
  <c r="W27" i="3"/>
  <c r="I27" i="3" s="1"/>
  <c r="W28" i="3"/>
  <c r="I28" i="3" s="1"/>
  <c r="W29" i="3"/>
  <c r="I29" i="3" s="1"/>
  <c r="W30" i="3"/>
  <c r="I30" i="3" s="1"/>
  <c r="W31" i="3"/>
  <c r="I31" i="3" s="1"/>
  <c r="W32" i="3"/>
  <c r="I32" i="3" s="1"/>
  <c r="W33" i="3"/>
  <c r="I33" i="3" s="1"/>
  <c r="W34" i="3"/>
  <c r="I34" i="3" s="1"/>
  <c r="W35" i="3"/>
  <c r="I35" i="3" s="1"/>
  <c r="W36" i="3"/>
  <c r="I36" i="3" s="1"/>
  <c r="W37" i="3"/>
  <c r="I37" i="3" s="1"/>
  <c r="W38" i="3"/>
  <c r="I38" i="3" s="1"/>
  <c r="W39" i="3"/>
  <c r="I39" i="3" s="1"/>
  <c r="W624" i="3"/>
  <c r="I624" i="3" s="1"/>
  <c r="W625" i="3"/>
  <c r="I625" i="3" s="1"/>
  <c r="W40" i="3"/>
  <c r="I40" i="3" s="1"/>
  <c r="W41" i="3"/>
  <c r="I41" i="3" s="1"/>
  <c r="W42" i="3"/>
  <c r="I42" i="3" s="1"/>
  <c r="W43" i="3"/>
  <c r="I43" i="3" s="1"/>
  <c r="W626" i="3"/>
  <c r="I626" i="3" s="1"/>
  <c r="W627" i="3"/>
  <c r="I627" i="3" s="1"/>
  <c r="W628" i="3"/>
  <c r="I628" i="3" s="1"/>
  <c r="W629" i="3"/>
  <c r="I629" i="3" s="1"/>
  <c r="W630" i="3"/>
  <c r="I630" i="3" s="1"/>
  <c r="W631" i="3"/>
  <c r="I631" i="3" s="1"/>
  <c r="W632" i="3"/>
  <c r="I632" i="3" s="1"/>
  <c r="W633" i="3"/>
  <c r="I633" i="3" s="1"/>
  <c r="W634" i="3"/>
  <c r="I634" i="3" s="1"/>
  <c r="W635" i="3"/>
  <c r="I635" i="3" s="1"/>
  <c r="W636" i="3"/>
  <c r="I636" i="3" s="1"/>
  <c r="W637" i="3"/>
  <c r="I637" i="3" s="1"/>
  <c r="W638" i="3"/>
  <c r="I638" i="3" s="1"/>
  <c r="W639" i="3"/>
  <c r="I639" i="3" s="1"/>
  <c r="W640" i="3"/>
  <c r="I640" i="3" s="1"/>
  <c r="W641" i="3"/>
  <c r="I641" i="3" s="1"/>
  <c r="W642" i="3"/>
  <c r="I642" i="3" s="1"/>
  <c r="W643" i="3"/>
  <c r="I643" i="3" s="1"/>
  <c r="W644" i="3"/>
  <c r="I644" i="3" s="1"/>
  <c r="W645" i="3"/>
  <c r="I645" i="3" s="1"/>
  <c r="W646" i="3"/>
  <c r="I646" i="3" s="1"/>
  <c r="W647" i="3"/>
  <c r="I647" i="3" s="1"/>
  <c r="W648" i="3"/>
  <c r="I648" i="3" s="1"/>
  <c r="W649" i="3"/>
  <c r="I649" i="3" s="1"/>
  <c r="W650" i="3"/>
  <c r="I650" i="3" s="1"/>
  <c r="W651" i="3"/>
  <c r="I651" i="3" s="1"/>
  <c r="W652" i="3"/>
  <c r="I652" i="3" s="1"/>
  <c r="W653" i="3"/>
  <c r="I653" i="3" s="1"/>
  <c r="W654" i="3"/>
  <c r="I654" i="3" s="1"/>
  <c r="W655" i="3"/>
  <c r="I655" i="3" s="1"/>
  <c r="W656" i="3"/>
  <c r="I656" i="3" s="1"/>
  <c r="W657" i="3"/>
  <c r="I657" i="3" s="1"/>
  <c r="W658" i="3"/>
  <c r="I658" i="3" s="1"/>
  <c r="W659" i="3"/>
  <c r="I659" i="3" s="1"/>
  <c r="W660" i="3"/>
  <c r="I660" i="3" s="1"/>
  <c r="W661" i="3"/>
  <c r="I661" i="3" s="1"/>
  <c r="W662" i="3"/>
  <c r="I662" i="3" s="1"/>
  <c r="W663" i="3"/>
  <c r="I663" i="3" s="1"/>
  <c r="W664" i="3"/>
  <c r="I664" i="3" s="1"/>
  <c r="W44" i="3"/>
  <c r="I44" i="3" s="1"/>
  <c r="W45" i="3"/>
  <c r="I45" i="3" s="1"/>
  <c r="W46" i="3"/>
  <c r="I46" i="3" s="1"/>
  <c r="W47" i="3"/>
  <c r="I47" i="3" s="1"/>
  <c r="W48" i="3"/>
  <c r="I48" i="3" s="1"/>
  <c r="W49" i="3"/>
  <c r="I49" i="3" s="1"/>
  <c r="W665" i="3"/>
  <c r="I665" i="3" s="1"/>
  <c r="W666" i="3"/>
  <c r="I666" i="3" s="1"/>
  <c r="W667" i="3"/>
  <c r="I667" i="3" s="1"/>
  <c r="W668" i="3"/>
  <c r="I668" i="3" s="1"/>
  <c r="W669" i="3"/>
  <c r="I669" i="3" s="1"/>
  <c r="W670" i="3"/>
  <c r="I670" i="3" s="1"/>
  <c r="W671" i="3"/>
  <c r="I671" i="3" s="1"/>
  <c r="W672" i="3"/>
  <c r="I672" i="3" s="1"/>
  <c r="W673" i="3"/>
  <c r="I673" i="3" s="1"/>
  <c r="W674" i="3"/>
  <c r="I674" i="3" s="1"/>
  <c r="W675" i="3"/>
  <c r="I675" i="3" s="1"/>
  <c r="W676" i="3"/>
  <c r="I676" i="3" s="1"/>
  <c r="W677" i="3"/>
  <c r="I677" i="3" s="1"/>
  <c r="W50" i="3"/>
  <c r="I50" i="3" s="1"/>
  <c r="W51" i="3"/>
  <c r="I51" i="3" s="1"/>
  <c r="W52" i="3"/>
  <c r="I52" i="3" s="1"/>
  <c r="W53" i="3"/>
  <c r="I53" i="3" s="1"/>
  <c r="W54" i="3"/>
  <c r="I54" i="3" s="1"/>
  <c r="W55" i="3"/>
  <c r="I55" i="3" s="1"/>
  <c r="W56" i="3"/>
  <c r="I56" i="3" s="1"/>
  <c r="W57" i="3"/>
  <c r="I57" i="3" s="1"/>
  <c r="W58" i="3"/>
  <c r="I58" i="3" s="1"/>
  <c r="W59" i="3"/>
  <c r="I59" i="3" s="1"/>
  <c r="W60" i="3"/>
  <c r="I60" i="3" s="1"/>
  <c r="W61" i="3"/>
  <c r="I61" i="3" s="1"/>
  <c r="W62" i="3"/>
  <c r="I62" i="3" s="1"/>
  <c r="W63" i="3"/>
  <c r="I63" i="3" s="1"/>
  <c r="W64" i="3"/>
  <c r="I64" i="3" s="1"/>
  <c r="W65" i="3"/>
  <c r="I65" i="3" s="1"/>
  <c r="W66" i="3"/>
  <c r="I66" i="3" s="1"/>
  <c r="W67" i="3"/>
  <c r="I67" i="3" s="1"/>
  <c r="W68" i="3"/>
  <c r="I68" i="3" s="1"/>
  <c r="W69" i="3"/>
  <c r="I69" i="3" s="1"/>
  <c r="W70" i="3"/>
  <c r="I70" i="3" s="1"/>
  <c r="W71" i="3"/>
  <c r="I71" i="3" s="1"/>
  <c r="W72" i="3"/>
  <c r="I72" i="3" s="1"/>
  <c r="W73" i="3"/>
  <c r="I73" i="3" s="1"/>
  <c r="W74" i="3"/>
  <c r="I74" i="3" s="1"/>
  <c r="W75" i="3"/>
  <c r="I75" i="3" s="1"/>
  <c r="W76" i="3"/>
  <c r="I76" i="3" s="1"/>
  <c r="W678" i="3"/>
  <c r="I678" i="3" s="1"/>
  <c r="W679" i="3"/>
  <c r="I679" i="3" s="1"/>
  <c r="W77" i="3"/>
  <c r="I77" i="3" s="1"/>
  <c r="W78" i="3"/>
  <c r="I78" i="3" s="1"/>
  <c r="W79" i="3"/>
  <c r="I79" i="3" s="1"/>
  <c r="W80" i="3"/>
  <c r="I80" i="3" s="1"/>
  <c r="W81" i="3"/>
  <c r="I81" i="3" s="1"/>
  <c r="W82" i="3"/>
  <c r="I82" i="3" s="1"/>
  <c r="W83" i="3"/>
  <c r="I83" i="3" s="1"/>
  <c r="W84" i="3"/>
  <c r="I84" i="3" s="1"/>
  <c r="W85" i="3"/>
  <c r="I85" i="3" s="1"/>
  <c r="W86" i="3"/>
  <c r="I86" i="3" s="1"/>
  <c r="W87" i="3"/>
  <c r="I87" i="3" s="1"/>
  <c r="W88" i="3"/>
  <c r="I88" i="3" s="1"/>
  <c r="W89" i="3"/>
  <c r="I89" i="3" s="1"/>
  <c r="W90" i="3"/>
  <c r="I90" i="3" s="1"/>
  <c r="W91" i="3"/>
  <c r="I91" i="3" s="1"/>
  <c r="W92" i="3"/>
  <c r="I92" i="3" s="1"/>
  <c r="W680" i="3"/>
  <c r="I680" i="3" s="1"/>
  <c r="W93" i="3"/>
  <c r="I93" i="3" s="1"/>
  <c r="W681" i="3"/>
  <c r="I681" i="3" s="1"/>
  <c r="W94" i="3"/>
  <c r="I94" i="3" s="1"/>
  <c r="W95" i="3"/>
  <c r="I95" i="3" s="1"/>
  <c r="W96" i="3"/>
  <c r="I96" i="3" s="1"/>
  <c r="W97" i="3"/>
  <c r="I97" i="3" s="1"/>
  <c r="W98" i="3"/>
  <c r="I98" i="3" s="1"/>
  <c r="W99" i="3"/>
  <c r="I99" i="3" s="1"/>
  <c r="W100" i="3"/>
  <c r="I100" i="3" s="1"/>
  <c r="W101" i="3"/>
  <c r="I101" i="3" s="1"/>
  <c r="W102" i="3"/>
  <c r="I102" i="3" s="1"/>
  <c r="W103" i="3"/>
  <c r="I103" i="3" s="1"/>
  <c r="W104" i="3"/>
  <c r="I104" i="3" s="1"/>
  <c r="W105" i="3"/>
  <c r="I105" i="3" s="1"/>
  <c r="W106" i="3"/>
  <c r="I106" i="3" s="1"/>
  <c r="W107" i="3"/>
  <c r="I107" i="3" s="1"/>
  <c r="W108" i="3"/>
  <c r="I108" i="3" s="1"/>
  <c r="W109" i="3"/>
  <c r="I109" i="3" s="1"/>
  <c r="W110" i="3"/>
  <c r="I110" i="3" s="1"/>
  <c r="W111" i="3"/>
  <c r="I111" i="3" s="1"/>
  <c r="W112" i="3"/>
  <c r="I112" i="3" s="1"/>
  <c r="W113" i="3"/>
  <c r="I113" i="3" s="1"/>
  <c r="W114" i="3"/>
  <c r="I114" i="3" s="1"/>
  <c r="W115" i="3"/>
  <c r="I115" i="3" s="1"/>
  <c r="W116" i="3"/>
  <c r="I116" i="3" s="1"/>
  <c r="W117" i="3"/>
  <c r="I117" i="3" s="1"/>
  <c r="W118" i="3"/>
  <c r="I118" i="3" s="1"/>
  <c r="W119" i="3"/>
  <c r="I119" i="3" s="1"/>
  <c r="W120" i="3"/>
  <c r="I120" i="3" s="1"/>
  <c r="W121" i="3"/>
  <c r="I121" i="3" s="1"/>
  <c r="W682" i="3"/>
  <c r="I682" i="3" s="1"/>
  <c r="W683" i="3"/>
  <c r="I683" i="3" s="1"/>
  <c r="W122" i="3"/>
  <c r="I122" i="3" s="1"/>
  <c r="W123" i="3"/>
  <c r="I123" i="3" s="1"/>
  <c r="W124" i="3"/>
  <c r="I124" i="3" s="1"/>
  <c r="W125" i="3"/>
  <c r="I125" i="3" s="1"/>
  <c r="W126" i="3"/>
  <c r="I126" i="3" s="1"/>
  <c r="W127" i="3"/>
  <c r="I127" i="3" s="1"/>
  <c r="W128" i="3"/>
  <c r="I128" i="3" s="1"/>
  <c r="W129" i="3"/>
  <c r="I129" i="3" s="1"/>
  <c r="W130" i="3"/>
  <c r="I130" i="3" s="1"/>
  <c r="W131" i="3"/>
  <c r="I131" i="3" s="1"/>
  <c r="W132" i="3"/>
  <c r="I132" i="3" s="1"/>
  <c r="W133" i="3"/>
  <c r="I133" i="3" s="1"/>
  <c r="W134" i="3"/>
  <c r="I134" i="3" s="1"/>
  <c r="W135" i="3"/>
  <c r="I135" i="3" s="1"/>
  <c r="W136" i="3"/>
  <c r="I136" i="3" s="1"/>
  <c r="W137" i="3"/>
  <c r="I137" i="3" s="1"/>
  <c r="W138" i="3"/>
  <c r="I138" i="3" s="1"/>
  <c r="W139" i="3"/>
  <c r="I139" i="3" s="1"/>
  <c r="W140" i="3"/>
  <c r="I140" i="3" s="1"/>
  <c r="W141" i="3"/>
  <c r="I141" i="3" s="1"/>
  <c r="W142" i="3"/>
  <c r="I142" i="3" s="1"/>
  <c r="W684" i="3"/>
  <c r="I684" i="3" s="1"/>
  <c r="W143" i="3"/>
  <c r="I143" i="3" s="1"/>
  <c r="W144" i="3"/>
  <c r="I144" i="3" s="1"/>
  <c r="W145" i="3"/>
  <c r="I145" i="3" s="1"/>
  <c r="W146" i="3"/>
  <c r="I146" i="3" s="1"/>
  <c r="W147" i="3"/>
  <c r="I147" i="3" s="1"/>
  <c r="W148" i="3"/>
  <c r="I148" i="3" s="1"/>
  <c r="W149" i="3"/>
  <c r="I149" i="3" s="1"/>
  <c r="W685" i="3"/>
  <c r="I685" i="3" s="1"/>
  <c r="W150" i="3"/>
  <c r="I150" i="3" s="1"/>
  <c r="W151" i="3"/>
  <c r="I151" i="3" s="1"/>
  <c r="W152" i="3"/>
  <c r="I152" i="3" s="1"/>
  <c r="W153" i="3"/>
  <c r="I153" i="3" s="1"/>
  <c r="W154" i="3"/>
  <c r="I154" i="3" s="1"/>
  <c r="W155" i="3"/>
  <c r="I155" i="3" s="1"/>
  <c r="W156" i="3"/>
  <c r="I156" i="3" s="1"/>
  <c r="W157" i="3"/>
  <c r="I157" i="3" s="1"/>
  <c r="W158" i="3"/>
  <c r="I158" i="3" s="1"/>
  <c r="W159" i="3"/>
  <c r="I159" i="3" s="1"/>
  <c r="W160" i="3"/>
  <c r="I160" i="3" s="1"/>
  <c r="W161" i="3"/>
  <c r="I161" i="3" s="1"/>
  <c r="W162" i="3"/>
  <c r="I162" i="3" s="1"/>
  <c r="W163" i="3"/>
  <c r="I163" i="3" s="1"/>
  <c r="W164" i="3"/>
  <c r="I164" i="3" s="1"/>
  <c r="W165" i="3"/>
  <c r="I165" i="3" s="1"/>
  <c r="W166" i="3"/>
  <c r="I166" i="3" s="1"/>
  <c r="W167" i="3"/>
  <c r="I167" i="3" s="1"/>
  <c r="W168" i="3"/>
  <c r="I168" i="3" s="1"/>
  <c r="W169" i="3"/>
  <c r="I169" i="3" s="1"/>
  <c r="W170" i="3"/>
  <c r="I170" i="3" s="1"/>
  <c r="W171" i="3"/>
  <c r="I171" i="3" s="1"/>
  <c r="W172" i="3"/>
  <c r="I172" i="3" s="1"/>
  <c r="W173" i="3"/>
  <c r="I173" i="3" s="1"/>
  <c r="W174" i="3"/>
  <c r="I174" i="3" s="1"/>
  <c r="W175" i="3"/>
  <c r="I175" i="3" s="1"/>
  <c r="W176" i="3"/>
  <c r="I176" i="3" s="1"/>
  <c r="W177" i="3"/>
  <c r="I177" i="3" s="1"/>
  <c r="W178" i="3"/>
  <c r="I178" i="3" s="1"/>
  <c r="W179" i="3"/>
  <c r="I179" i="3" s="1"/>
  <c r="W180" i="3"/>
  <c r="I180" i="3" s="1"/>
  <c r="W181" i="3"/>
  <c r="I181" i="3" s="1"/>
  <c r="W182" i="3"/>
  <c r="I182" i="3" s="1"/>
  <c r="W183" i="3"/>
  <c r="I183" i="3" s="1"/>
  <c r="W184" i="3"/>
  <c r="I184" i="3" s="1"/>
  <c r="W185" i="3"/>
  <c r="I185" i="3" s="1"/>
  <c r="W186" i="3"/>
  <c r="I186" i="3" s="1"/>
  <c r="W187" i="3"/>
  <c r="I187" i="3" s="1"/>
  <c r="W188" i="3"/>
  <c r="I188" i="3" s="1"/>
  <c r="W189" i="3"/>
  <c r="I189" i="3" s="1"/>
  <c r="W190" i="3"/>
  <c r="I190" i="3" s="1"/>
  <c r="W191" i="3"/>
  <c r="I191" i="3" s="1"/>
  <c r="W192" i="3"/>
  <c r="I192" i="3" s="1"/>
  <c r="W193" i="3"/>
  <c r="I193" i="3" s="1"/>
  <c r="W194" i="3"/>
  <c r="I194" i="3" s="1"/>
  <c r="W195" i="3"/>
  <c r="I195" i="3" s="1"/>
  <c r="W196" i="3"/>
  <c r="I196" i="3" s="1"/>
  <c r="W197" i="3"/>
  <c r="I197" i="3" s="1"/>
  <c r="W198" i="3"/>
  <c r="I198" i="3" s="1"/>
  <c r="W199" i="3"/>
  <c r="I199" i="3" s="1"/>
  <c r="W200" i="3"/>
  <c r="I200" i="3" s="1"/>
  <c r="W201" i="3"/>
  <c r="I201" i="3" s="1"/>
  <c r="W202" i="3"/>
  <c r="I202" i="3" s="1"/>
  <c r="W203" i="3"/>
  <c r="I203" i="3" s="1"/>
  <c r="W204" i="3"/>
  <c r="I204" i="3" s="1"/>
  <c r="W205" i="3"/>
  <c r="I205" i="3" s="1"/>
  <c r="W206" i="3"/>
  <c r="I206" i="3" s="1"/>
  <c r="W207" i="3"/>
  <c r="I207" i="3" s="1"/>
  <c r="W208" i="3"/>
  <c r="I208" i="3" s="1"/>
  <c r="W209" i="3"/>
  <c r="I209" i="3" s="1"/>
  <c r="W210" i="3"/>
  <c r="I210" i="3" s="1"/>
  <c r="W211" i="3"/>
  <c r="I211" i="3" s="1"/>
  <c r="W212" i="3"/>
  <c r="I212" i="3" s="1"/>
  <c r="W213" i="3"/>
  <c r="I213" i="3" s="1"/>
  <c r="W214" i="3"/>
  <c r="I214" i="3" s="1"/>
  <c r="W215" i="3"/>
  <c r="I215" i="3" s="1"/>
  <c r="W216" i="3"/>
  <c r="I216" i="3" s="1"/>
  <c r="W217" i="3"/>
  <c r="I217" i="3" s="1"/>
  <c r="W218" i="3"/>
  <c r="I218" i="3" s="1"/>
  <c r="W219" i="3"/>
  <c r="I219" i="3" s="1"/>
  <c r="W220" i="3"/>
  <c r="I220" i="3" s="1"/>
  <c r="W221" i="3"/>
  <c r="I221" i="3" s="1"/>
  <c r="W222" i="3"/>
  <c r="I222" i="3" s="1"/>
  <c r="W223" i="3"/>
  <c r="I223" i="3" s="1"/>
  <c r="W224" i="3"/>
  <c r="I224" i="3" s="1"/>
  <c r="W225" i="3"/>
  <c r="I225" i="3" s="1"/>
  <c r="W226" i="3"/>
  <c r="I226" i="3" s="1"/>
  <c r="W227" i="3"/>
  <c r="I227" i="3" s="1"/>
  <c r="W228" i="3"/>
  <c r="I228" i="3" s="1"/>
  <c r="W229" i="3"/>
  <c r="I229" i="3" s="1"/>
  <c r="W230" i="3"/>
  <c r="I230" i="3" s="1"/>
  <c r="W231" i="3"/>
  <c r="I231" i="3" s="1"/>
  <c r="W232" i="3"/>
  <c r="I232" i="3" s="1"/>
  <c r="W233" i="3"/>
  <c r="I233" i="3" s="1"/>
  <c r="W234" i="3"/>
  <c r="I234" i="3" s="1"/>
  <c r="W235" i="3"/>
  <c r="I235" i="3" s="1"/>
  <c r="W236" i="3"/>
  <c r="I236" i="3" s="1"/>
  <c r="W237" i="3"/>
  <c r="I237" i="3" s="1"/>
  <c r="W238" i="3"/>
  <c r="I238" i="3" s="1"/>
  <c r="W239" i="3"/>
  <c r="I239" i="3" s="1"/>
  <c r="W240" i="3"/>
  <c r="I240" i="3" s="1"/>
  <c r="W241" i="3"/>
  <c r="I241" i="3" s="1"/>
  <c r="W242" i="3"/>
  <c r="I242" i="3" s="1"/>
  <c r="W243" i="3"/>
  <c r="I243" i="3" s="1"/>
  <c r="W244" i="3"/>
  <c r="I244" i="3" s="1"/>
  <c r="W245" i="3"/>
  <c r="I245" i="3" s="1"/>
  <c r="W246" i="3"/>
  <c r="I246" i="3" s="1"/>
  <c r="W247" i="3"/>
  <c r="I247" i="3" s="1"/>
  <c r="W248" i="3"/>
  <c r="I248" i="3" s="1"/>
  <c r="W249" i="3"/>
  <c r="I249" i="3" s="1"/>
  <c r="W250" i="3"/>
  <c r="I250" i="3" s="1"/>
  <c r="W251" i="3"/>
  <c r="I251" i="3" s="1"/>
  <c r="W252" i="3"/>
  <c r="I252" i="3" s="1"/>
  <c r="W253" i="3"/>
  <c r="I253" i="3" s="1"/>
  <c r="W254" i="3"/>
  <c r="I254" i="3" s="1"/>
  <c r="W255" i="3"/>
  <c r="I255" i="3" s="1"/>
  <c r="W256" i="3"/>
  <c r="I256" i="3" s="1"/>
  <c r="W257" i="3"/>
  <c r="I257" i="3" s="1"/>
  <c r="W258" i="3"/>
  <c r="I258" i="3" s="1"/>
  <c r="W259" i="3"/>
  <c r="I259" i="3" s="1"/>
  <c r="W260" i="3"/>
  <c r="I260" i="3" s="1"/>
  <c r="W261" i="3"/>
  <c r="I261" i="3" s="1"/>
  <c r="W262" i="3"/>
  <c r="I262" i="3" s="1"/>
  <c r="W263" i="3"/>
  <c r="I263" i="3" s="1"/>
  <c r="W264" i="3"/>
  <c r="I264" i="3" s="1"/>
  <c r="W265" i="3"/>
  <c r="I265" i="3" s="1"/>
  <c r="W266" i="3"/>
  <c r="I266" i="3" s="1"/>
  <c r="W267" i="3"/>
  <c r="I267" i="3" s="1"/>
  <c r="W268" i="3"/>
  <c r="I268" i="3" s="1"/>
  <c r="W269" i="3"/>
  <c r="I269" i="3" s="1"/>
  <c r="W270" i="3"/>
  <c r="I270" i="3" s="1"/>
  <c r="W271" i="3"/>
  <c r="I271" i="3" s="1"/>
  <c r="W272" i="3"/>
  <c r="I272" i="3" s="1"/>
  <c r="W273" i="3"/>
  <c r="I273" i="3" s="1"/>
  <c r="W274" i="3"/>
  <c r="I274" i="3" s="1"/>
  <c r="W275" i="3"/>
  <c r="I275" i="3" s="1"/>
  <c r="W276" i="3"/>
  <c r="I276" i="3" s="1"/>
  <c r="W277" i="3"/>
  <c r="I277" i="3" s="1"/>
  <c r="W278" i="3"/>
  <c r="I278" i="3" s="1"/>
  <c r="W279" i="3"/>
  <c r="I279" i="3" s="1"/>
  <c r="W280" i="3"/>
  <c r="I280" i="3" s="1"/>
  <c r="W281" i="3"/>
  <c r="I281" i="3" s="1"/>
  <c r="W282" i="3"/>
  <c r="I282" i="3" s="1"/>
  <c r="W283" i="3"/>
  <c r="I283" i="3" s="1"/>
  <c r="W284" i="3"/>
  <c r="I284" i="3" s="1"/>
  <c r="W285" i="3"/>
  <c r="I285" i="3" s="1"/>
  <c r="W286" i="3"/>
  <c r="I286" i="3" s="1"/>
  <c r="W287" i="3"/>
  <c r="I287" i="3" s="1"/>
  <c r="W288" i="3"/>
  <c r="I288" i="3" s="1"/>
  <c r="W289" i="3"/>
  <c r="I289" i="3" s="1"/>
  <c r="W290" i="3"/>
  <c r="I290" i="3" s="1"/>
  <c r="W291" i="3"/>
  <c r="I291" i="3" s="1"/>
  <c r="W292" i="3"/>
  <c r="I292" i="3" s="1"/>
  <c r="W293" i="3"/>
  <c r="I293" i="3" s="1"/>
  <c r="W294" i="3"/>
  <c r="I294" i="3" s="1"/>
  <c r="W295" i="3"/>
  <c r="I295" i="3" s="1"/>
  <c r="W296" i="3"/>
  <c r="I296" i="3" s="1"/>
  <c r="W297" i="3"/>
  <c r="I297" i="3" s="1"/>
  <c r="W298" i="3"/>
  <c r="I298" i="3" s="1"/>
  <c r="W299" i="3"/>
  <c r="I299" i="3" s="1"/>
  <c r="W300" i="3"/>
  <c r="I300" i="3" s="1"/>
  <c r="W301" i="3"/>
  <c r="I301" i="3" s="1"/>
  <c r="W302" i="3"/>
  <c r="I302" i="3" s="1"/>
  <c r="W303" i="3"/>
  <c r="I303" i="3" s="1"/>
  <c r="W304" i="3"/>
  <c r="I304" i="3" s="1"/>
  <c r="W305" i="3"/>
  <c r="I305" i="3" s="1"/>
  <c r="W306" i="3"/>
  <c r="I306" i="3" s="1"/>
  <c r="W307" i="3"/>
  <c r="I307" i="3" s="1"/>
  <c r="W308" i="3"/>
  <c r="I308" i="3" s="1"/>
  <c r="W309" i="3"/>
  <c r="I309" i="3" s="1"/>
  <c r="W310" i="3"/>
  <c r="I310" i="3" s="1"/>
  <c r="W311" i="3"/>
  <c r="I311" i="3" s="1"/>
  <c r="W312" i="3"/>
  <c r="I312" i="3" s="1"/>
  <c r="W313" i="3"/>
  <c r="I313" i="3" s="1"/>
  <c r="W314" i="3"/>
  <c r="I314" i="3" s="1"/>
  <c r="W315" i="3"/>
  <c r="I315" i="3" s="1"/>
  <c r="W316" i="3"/>
  <c r="I316" i="3" s="1"/>
  <c r="W317" i="3"/>
  <c r="I317" i="3" s="1"/>
  <c r="W318" i="3"/>
  <c r="I318" i="3" s="1"/>
  <c r="W319" i="3"/>
  <c r="I319" i="3" s="1"/>
  <c r="W320" i="3"/>
  <c r="I320" i="3" s="1"/>
  <c r="W321" i="3"/>
  <c r="I321" i="3" s="1"/>
  <c r="W322" i="3"/>
  <c r="I322" i="3" s="1"/>
  <c r="W686" i="3"/>
  <c r="I686" i="3" s="1"/>
  <c r="W323" i="3"/>
  <c r="I323" i="3" s="1"/>
  <c r="W324" i="3"/>
  <c r="I324" i="3" s="1"/>
  <c r="W325" i="3"/>
  <c r="I325" i="3" s="1"/>
  <c r="W326" i="3"/>
  <c r="I326" i="3" s="1"/>
  <c r="W327" i="3"/>
  <c r="I327" i="3" s="1"/>
  <c r="W328" i="3"/>
  <c r="I328" i="3" s="1"/>
  <c r="W329" i="3"/>
  <c r="I329" i="3" s="1"/>
  <c r="W330" i="3"/>
  <c r="I330" i="3" s="1"/>
  <c r="W331" i="3"/>
  <c r="I331" i="3" s="1"/>
  <c r="W332" i="3"/>
  <c r="I332" i="3" s="1"/>
  <c r="W333" i="3"/>
  <c r="I333" i="3" s="1"/>
  <c r="W334" i="3"/>
  <c r="I334" i="3" s="1"/>
  <c r="W335" i="3"/>
  <c r="I335" i="3" s="1"/>
  <c r="W336" i="3"/>
  <c r="I336" i="3" s="1"/>
  <c r="W337" i="3"/>
  <c r="I337" i="3" s="1"/>
  <c r="W338" i="3"/>
  <c r="I338" i="3" s="1"/>
  <c r="W339" i="3"/>
  <c r="I339" i="3" s="1"/>
  <c r="W340" i="3"/>
  <c r="I340" i="3" s="1"/>
  <c r="W341" i="3"/>
  <c r="I341" i="3" s="1"/>
  <c r="W342" i="3"/>
  <c r="I342" i="3" s="1"/>
  <c r="W343" i="3"/>
  <c r="I343" i="3" s="1"/>
  <c r="W344" i="3"/>
  <c r="I344" i="3" s="1"/>
  <c r="W345" i="3"/>
  <c r="I345" i="3" s="1"/>
  <c r="W346" i="3"/>
  <c r="I346" i="3" s="1"/>
  <c r="W347" i="3"/>
  <c r="I347" i="3" s="1"/>
  <c r="W348" i="3"/>
  <c r="I348" i="3" s="1"/>
  <c r="W349" i="3"/>
  <c r="I349" i="3" s="1"/>
  <c r="W350" i="3"/>
  <c r="I350" i="3" s="1"/>
  <c r="W351" i="3"/>
  <c r="I351" i="3" s="1"/>
  <c r="W352" i="3"/>
  <c r="I352" i="3" s="1"/>
  <c r="W353" i="3"/>
  <c r="I353" i="3" s="1"/>
  <c r="W354" i="3"/>
  <c r="I354" i="3" s="1"/>
  <c r="W355" i="3"/>
  <c r="I355" i="3" s="1"/>
  <c r="W687" i="3"/>
  <c r="I687" i="3" s="1"/>
  <c r="W356" i="3"/>
  <c r="I356" i="3" s="1"/>
  <c r="W688" i="3"/>
  <c r="I688" i="3" s="1"/>
  <c r="W689" i="3"/>
  <c r="I689" i="3" s="1"/>
  <c r="W690" i="3"/>
  <c r="I690" i="3" s="1"/>
  <c r="W691" i="3"/>
  <c r="I691" i="3" s="1"/>
  <c r="W357" i="3"/>
  <c r="I357" i="3" s="1"/>
  <c r="W692" i="3"/>
  <c r="I692" i="3" s="1"/>
  <c r="W693" i="3"/>
  <c r="I693" i="3" s="1"/>
  <c r="W694" i="3"/>
  <c r="I694" i="3" s="1"/>
  <c r="W695" i="3"/>
  <c r="I695" i="3" s="1"/>
  <c r="W696" i="3"/>
  <c r="I696" i="3" s="1"/>
  <c r="W697" i="3"/>
  <c r="I697" i="3" s="1"/>
  <c r="W698" i="3"/>
  <c r="I698" i="3" s="1"/>
  <c r="W699" i="3"/>
  <c r="I699" i="3" s="1"/>
  <c r="W700" i="3"/>
  <c r="I700" i="3" s="1"/>
  <c r="W701" i="3"/>
  <c r="I701" i="3" s="1"/>
  <c r="W702" i="3"/>
  <c r="I702" i="3" s="1"/>
  <c r="W358" i="3"/>
  <c r="I358" i="3" s="1"/>
  <c r="W359" i="3"/>
  <c r="I359" i="3" s="1"/>
  <c r="W360" i="3"/>
  <c r="I360" i="3" s="1"/>
  <c r="W703" i="3"/>
  <c r="I703" i="3" s="1"/>
  <c r="W704" i="3"/>
  <c r="I704" i="3" s="1"/>
  <c r="W705" i="3"/>
  <c r="I705" i="3" s="1"/>
  <c r="W706" i="3"/>
  <c r="I706" i="3" s="1"/>
  <c r="W707" i="3"/>
  <c r="I707" i="3" s="1"/>
  <c r="W708" i="3"/>
  <c r="I708" i="3" s="1"/>
  <c r="W709" i="3"/>
  <c r="I709" i="3" s="1"/>
  <c r="W710" i="3"/>
  <c r="I710" i="3" s="1"/>
  <c r="W711" i="3"/>
  <c r="I711" i="3" s="1"/>
  <c r="W712" i="3"/>
  <c r="I712" i="3" s="1"/>
  <c r="W713" i="3"/>
  <c r="I713" i="3" s="1"/>
  <c r="W714" i="3"/>
  <c r="I714" i="3" s="1"/>
  <c r="W715" i="3"/>
  <c r="I715" i="3" s="1"/>
  <c r="W716" i="3"/>
  <c r="I716" i="3" s="1"/>
  <c r="W717" i="3"/>
  <c r="I717" i="3" s="1"/>
  <c r="W718" i="3"/>
  <c r="I718" i="3" s="1"/>
  <c r="W719" i="3"/>
  <c r="I719" i="3" s="1"/>
  <c r="W720" i="3"/>
  <c r="I720" i="3" s="1"/>
  <c r="W721" i="3"/>
  <c r="I721" i="3" s="1"/>
  <c r="W722" i="3"/>
  <c r="I722" i="3" s="1"/>
  <c r="W723" i="3"/>
  <c r="I723" i="3" s="1"/>
  <c r="W724" i="3"/>
  <c r="I724" i="3" s="1"/>
  <c r="W725" i="3"/>
  <c r="I725" i="3" s="1"/>
  <c r="W726" i="3"/>
  <c r="I726" i="3" s="1"/>
  <c r="W727" i="3"/>
  <c r="I727" i="3" s="1"/>
  <c r="W728" i="3"/>
  <c r="I728" i="3" s="1"/>
  <c r="W729" i="3"/>
  <c r="I729" i="3" s="1"/>
  <c r="W730" i="3"/>
  <c r="I730" i="3" s="1"/>
  <c r="W731" i="3"/>
  <c r="I731" i="3" s="1"/>
  <c r="W732" i="3"/>
  <c r="I732" i="3" s="1"/>
  <c r="W733" i="3"/>
  <c r="I733" i="3" s="1"/>
  <c r="W734" i="3"/>
  <c r="I734" i="3" s="1"/>
  <c r="W735" i="3"/>
  <c r="I735" i="3" s="1"/>
  <c r="W736" i="3"/>
  <c r="I736" i="3" s="1"/>
  <c r="W737" i="3"/>
  <c r="I737" i="3" s="1"/>
  <c r="W738" i="3"/>
  <c r="I738" i="3" s="1"/>
  <c r="W739" i="3"/>
  <c r="I739" i="3" s="1"/>
  <c r="W740" i="3"/>
  <c r="I740" i="3" s="1"/>
  <c r="W741" i="3"/>
  <c r="I741" i="3" s="1"/>
  <c r="W742" i="3"/>
  <c r="I742" i="3" s="1"/>
  <c r="W743" i="3"/>
  <c r="I743" i="3" s="1"/>
  <c r="W744" i="3"/>
  <c r="I744" i="3" s="1"/>
  <c r="W745" i="3"/>
  <c r="I745" i="3" s="1"/>
  <c r="W746" i="3"/>
  <c r="I746" i="3" s="1"/>
  <c r="W361" i="3"/>
  <c r="I361" i="3" s="1"/>
  <c r="W362" i="3"/>
  <c r="I362" i="3" s="1"/>
  <c r="W747" i="3"/>
  <c r="I747" i="3" s="1"/>
  <c r="W748" i="3"/>
  <c r="I748" i="3" s="1"/>
  <c r="W749" i="3"/>
  <c r="I749" i="3" s="1"/>
  <c r="W750" i="3"/>
  <c r="I750" i="3" s="1"/>
  <c r="W751" i="3"/>
  <c r="I751" i="3" s="1"/>
  <c r="W752" i="3"/>
  <c r="I752" i="3" s="1"/>
  <c r="W753" i="3"/>
  <c r="I753" i="3" s="1"/>
  <c r="W363" i="3"/>
  <c r="I363" i="3" s="1"/>
  <c r="W364" i="3"/>
  <c r="I364" i="3" s="1"/>
  <c r="W754" i="3"/>
  <c r="I754" i="3" s="1"/>
  <c r="W755" i="3"/>
  <c r="I755" i="3" s="1"/>
  <c r="W756" i="3"/>
  <c r="I756" i="3" s="1"/>
  <c r="W757" i="3"/>
  <c r="I757" i="3" s="1"/>
  <c r="W758" i="3"/>
  <c r="I758" i="3" s="1"/>
  <c r="W759" i="3"/>
  <c r="I759" i="3" s="1"/>
  <c r="W760" i="3"/>
  <c r="I760" i="3" s="1"/>
  <c r="W761" i="3"/>
  <c r="I761" i="3" s="1"/>
  <c r="W762" i="3"/>
  <c r="I762" i="3" s="1"/>
  <c r="W763" i="3"/>
  <c r="I763" i="3" s="1"/>
  <c r="W764" i="3"/>
  <c r="I764" i="3" s="1"/>
  <c r="W765" i="3"/>
  <c r="I765" i="3" s="1"/>
  <c r="W766" i="3"/>
  <c r="I766" i="3" s="1"/>
  <c r="W767" i="3"/>
  <c r="I767" i="3" s="1"/>
  <c r="W768" i="3"/>
  <c r="I768" i="3" s="1"/>
  <c r="W769" i="3"/>
  <c r="I769" i="3" s="1"/>
  <c r="W770" i="3"/>
  <c r="I770" i="3" s="1"/>
  <c r="W771" i="3"/>
  <c r="I771" i="3" s="1"/>
  <c r="W772" i="3"/>
  <c r="I772" i="3" s="1"/>
  <c r="W773" i="3"/>
  <c r="I773" i="3" s="1"/>
  <c r="W774" i="3"/>
  <c r="I774" i="3" s="1"/>
  <c r="W775" i="3"/>
  <c r="I775" i="3" s="1"/>
  <c r="W776" i="3"/>
  <c r="I776" i="3" s="1"/>
  <c r="W777" i="3"/>
  <c r="I777" i="3" s="1"/>
  <c r="W778" i="3"/>
  <c r="I778" i="3" s="1"/>
  <c r="W779" i="3"/>
  <c r="I779" i="3" s="1"/>
  <c r="W780" i="3"/>
  <c r="I780" i="3" s="1"/>
  <c r="W781" i="3"/>
  <c r="I781" i="3" s="1"/>
  <c r="W782" i="3"/>
  <c r="I782" i="3" s="1"/>
  <c r="W783" i="3"/>
  <c r="I783" i="3" s="1"/>
  <c r="W784" i="3"/>
  <c r="I784" i="3" s="1"/>
  <c r="W785" i="3"/>
  <c r="I785" i="3" s="1"/>
  <c r="W786" i="3"/>
  <c r="I786" i="3" s="1"/>
  <c r="W787" i="3"/>
  <c r="I787" i="3" s="1"/>
  <c r="W788" i="3"/>
  <c r="I788" i="3" s="1"/>
  <c r="W789" i="3"/>
  <c r="I789" i="3" s="1"/>
  <c r="W790" i="3"/>
  <c r="I790" i="3" s="1"/>
  <c r="W791" i="3"/>
  <c r="I791" i="3" s="1"/>
  <c r="W792" i="3"/>
  <c r="I792" i="3" s="1"/>
  <c r="W793" i="3"/>
  <c r="I793" i="3" s="1"/>
  <c r="W794" i="3"/>
  <c r="I794" i="3" s="1"/>
  <c r="W795" i="3"/>
  <c r="I795" i="3" s="1"/>
  <c r="W796" i="3"/>
  <c r="I796" i="3" s="1"/>
  <c r="W797" i="3"/>
  <c r="I797" i="3" s="1"/>
  <c r="W798" i="3"/>
  <c r="I798" i="3" s="1"/>
  <c r="W799" i="3"/>
  <c r="I799" i="3" s="1"/>
  <c r="W800" i="3"/>
  <c r="I800" i="3" s="1"/>
  <c r="W801" i="3"/>
  <c r="I801" i="3" s="1"/>
  <c r="W802" i="3"/>
  <c r="I802" i="3" s="1"/>
  <c r="W803" i="3"/>
  <c r="I803" i="3" s="1"/>
  <c r="W804" i="3"/>
  <c r="I804" i="3" s="1"/>
  <c r="W805" i="3"/>
  <c r="I805" i="3" s="1"/>
  <c r="W806" i="3"/>
  <c r="I806" i="3" s="1"/>
  <c r="W807" i="3"/>
  <c r="I807" i="3" s="1"/>
  <c r="W808" i="3"/>
  <c r="I808" i="3" s="1"/>
  <c r="W809" i="3"/>
  <c r="I809" i="3" s="1"/>
  <c r="W810" i="3"/>
  <c r="I810" i="3" s="1"/>
  <c r="W811" i="3"/>
  <c r="I811" i="3" s="1"/>
  <c r="W812" i="3"/>
  <c r="I812" i="3" s="1"/>
  <c r="W813" i="3"/>
  <c r="I813" i="3" s="1"/>
  <c r="W814" i="3"/>
  <c r="I814" i="3" s="1"/>
  <c r="W815" i="3"/>
  <c r="I815" i="3" s="1"/>
  <c r="W816" i="3"/>
  <c r="I816" i="3" s="1"/>
  <c r="W817" i="3"/>
  <c r="I817" i="3" s="1"/>
  <c r="W818" i="3"/>
  <c r="I818" i="3" s="1"/>
  <c r="W819" i="3"/>
  <c r="I819" i="3" s="1"/>
  <c r="W820" i="3"/>
  <c r="I820" i="3" s="1"/>
  <c r="W821" i="3"/>
  <c r="I821" i="3" s="1"/>
  <c r="W822" i="3"/>
  <c r="I822" i="3" s="1"/>
  <c r="W823" i="3"/>
  <c r="I823" i="3" s="1"/>
  <c r="W824" i="3"/>
  <c r="I824" i="3" s="1"/>
  <c r="W825" i="3"/>
  <c r="I825" i="3" s="1"/>
  <c r="W826" i="3"/>
  <c r="I826" i="3" s="1"/>
  <c r="W827" i="3"/>
  <c r="I827" i="3" s="1"/>
  <c r="W828" i="3"/>
  <c r="I828" i="3" s="1"/>
  <c r="W829" i="3"/>
  <c r="I829" i="3" s="1"/>
  <c r="W830" i="3"/>
  <c r="I830" i="3" s="1"/>
  <c r="W831" i="3"/>
  <c r="I831" i="3" s="1"/>
  <c r="W832" i="3"/>
  <c r="I832" i="3" s="1"/>
  <c r="W833" i="3"/>
  <c r="I833" i="3" s="1"/>
  <c r="W834" i="3"/>
  <c r="I834" i="3" s="1"/>
  <c r="W835" i="3"/>
  <c r="I835" i="3" s="1"/>
  <c r="W836" i="3"/>
  <c r="I836" i="3" s="1"/>
  <c r="W837" i="3"/>
  <c r="I837" i="3" s="1"/>
  <c r="W838" i="3"/>
  <c r="I838" i="3" s="1"/>
  <c r="W839" i="3"/>
  <c r="I839" i="3" s="1"/>
  <c r="W840" i="3"/>
  <c r="I840" i="3" s="1"/>
  <c r="W841" i="3"/>
  <c r="I841" i="3" s="1"/>
  <c r="W842" i="3"/>
  <c r="I842" i="3" s="1"/>
  <c r="W843" i="3"/>
  <c r="I843" i="3" s="1"/>
  <c r="W844" i="3"/>
  <c r="I844" i="3" s="1"/>
  <c r="W845" i="3"/>
  <c r="I845" i="3" s="1"/>
  <c r="W846" i="3"/>
  <c r="I846" i="3" s="1"/>
  <c r="W847" i="3"/>
  <c r="I847" i="3" s="1"/>
  <c r="W848" i="3"/>
  <c r="I848" i="3" s="1"/>
  <c r="W849" i="3"/>
  <c r="I849" i="3" s="1"/>
  <c r="W850" i="3"/>
  <c r="I850" i="3" s="1"/>
  <c r="W851" i="3"/>
  <c r="I851" i="3" s="1"/>
  <c r="W852" i="3"/>
  <c r="I852" i="3" s="1"/>
  <c r="W853" i="3"/>
  <c r="I853" i="3" s="1"/>
  <c r="W854" i="3"/>
  <c r="I854" i="3" s="1"/>
  <c r="W855" i="3"/>
  <c r="I855" i="3" s="1"/>
  <c r="W856" i="3"/>
  <c r="I856" i="3" s="1"/>
  <c r="W857" i="3"/>
  <c r="I857" i="3" s="1"/>
  <c r="W858" i="3"/>
  <c r="I858" i="3" s="1"/>
  <c r="W859" i="3"/>
  <c r="I859" i="3" s="1"/>
  <c r="W860" i="3"/>
  <c r="I860" i="3" s="1"/>
  <c r="W861" i="3"/>
  <c r="I861" i="3" s="1"/>
  <c r="W862" i="3"/>
  <c r="I862" i="3" s="1"/>
  <c r="W863" i="3"/>
  <c r="I863" i="3" s="1"/>
  <c r="W864" i="3"/>
  <c r="I864" i="3" s="1"/>
  <c r="W865" i="3"/>
  <c r="I865" i="3" s="1"/>
  <c r="W866" i="3"/>
  <c r="I866" i="3" s="1"/>
  <c r="W867" i="3"/>
  <c r="I867" i="3" s="1"/>
  <c r="W868" i="3"/>
  <c r="I868" i="3" s="1"/>
  <c r="W869" i="3"/>
  <c r="I869" i="3" s="1"/>
  <c r="W870" i="3"/>
  <c r="I870" i="3" s="1"/>
  <c r="W871" i="3"/>
  <c r="I871" i="3" s="1"/>
  <c r="W872" i="3"/>
  <c r="I872" i="3" s="1"/>
  <c r="W873" i="3"/>
  <c r="I873" i="3" s="1"/>
  <c r="W874" i="3"/>
  <c r="I874" i="3" s="1"/>
  <c r="W875" i="3"/>
  <c r="I875" i="3" s="1"/>
  <c r="W876" i="3"/>
  <c r="I876" i="3" s="1"/>
  <c r="W877" i="3"/>
  <c r="I877" i="3" s="1"/>
  <c r="W878" i="3"/>
  <c r="I878" i="3" s="1"/>
  <c r="W879" i="3"/>
  <c r="I879" i="3" s="1"/>
  <c r="W880" i="3"/>
  <c r="I880" i="3" s="1"/>
  <c r="W881" i="3"/>
  <c r="I881" i="3" s="1"/>
  <c r="W882" i="3"/>
  <c r="I882" i="3" s="1"/>
  <c r="W883" i="3"/>
  <c r="I883" i="3" s="1"/>
  <c r="W884" i="3"/>
  <c r="I884" i="3" s="1"/>
  <c r="W885" i="3"/>
  <c r="I885" i="3" s="1"/>
  <c r="W886" i="3"/>
  <c r="I886" i="3" s="1"/>
  <c r="W887" i="3"/>
  <c r="I887" i="3" s="1"/>
  <c r="W888" i="3"/>
  <c r="I888" i="3" s="1"/>
  <c r="W889" i="3"/>
  <c r="I889" i="3" s="1"/>
  <c r="W890" i="3"/>
  <c r="I890" i="3" s="1"/>
  <c r="W891" i="3"/>
  <c r="I891" i="3" s="1"/>
  <c r="W892" i="3"/>
  <c r="I892" i="3" s="1"/>
  <c r="W893" i="3"/>
  <c r="I893" i="3" s="1"/>
  <c r="W894" i="3"/>
  <c r="I894" i="3" s="1"/>
  <c r="W895" i="3"/>
  <c r="I895" i="3" s="1"/>
  <c r="W896" i="3"/>
  <c r="I896" i="3" s="1"/>
  <c r="W897" i="3"/>
  <c r="I897" i="3" s="1"/>
  <c r="W898" i="3"/>
  <c r="I898" i="3" s="1"/>
  <c r="W365" i="3"/>
  <c r="I365" i="3" s="1"/>
  <c r="W366" i="3"/>
  <c r="I366" i="3" s="1"/>
  <c r="W367" i="3"/>
  <c r="I367" i="3" s="1"/>
  <c r="W899" i="3"/>
  <c r="I899" i="3" s="1"/>
  <c r="W368" i="3"/>
  <c r="I368" i="3" s="1"/>
  <c r="W369" i="3"/>
  <c r="I369" i="3" s="1"/>
  <c r="W900" i="3"/>
  <c r="I900" i="3" s="1"/>
  <c r="W901" i="3"/>
  <c r="I901" i="3" s="1"/>
  <c r="W370" i="3"/>
  <c r="I370" i="3" s="1"/>
  <c r="W371" i="3"/>
  <c r="I371" i="3" s="1"/>
  <c r="W902" i="3"/>
  <c r="I902" i="3" s="1"/>
  <c r="W903" i="3"/>
  <c r="I903" i="3" s="1"/>
  <c r="W904" i="3"/>
  <c r="I904" i="3" s="1"/>
  <c r="W905" i="3"/>
  <c r="I905" i="3" s="1"/>
  <c r="W906" i="3"/>
  <c r="I906" i="3" s="1"/>
  <c r="W907" i="3"/>
  <c r="I907" i="3" s="1"/>
  <c r="W908" i="3"/>
  <c r="I908" i="3" s="1"/>
  <c r="W909" i="3"/>
  <c r="I909" i="3" s="1"/>
  <c r="W910" i="3"/>
  <c r="I910" i="3" s="1"/>
  <c r="W911" i="3"/>
  <c r="I911" i="3" s="1"/>
  <c r="W912" i="3"/>
  <c r="I912" i="3" s="1"/>
  <c r="W913" i="3"/>
  <c r="I913" i="3" s="1"/>
  <c r="W914" i="3"/>
  <c r="I914" i="3" s="1"/>
  <c r="W915" i="3"/>
  <c r="I915" i="3" s="1"/>
  <c r="W916" i="3"/>
  <c r="I916" i="3" s="1"/>
  <c r="W917" i="3"/>
  <c r="I917" i="3" s="1"/>
  <c r="W918" i="3"/>
  <c r="I918" i="3" s="1"/>
  <c r="W919" i="3"/>
  <c r="I919" i="3" s="1"/>
  <c r="W920" i="3"/>
  <c r="I920" i="3" s="1"/>
  <c r="W921" i="3"/>
  <c r="I921" i="3" s="1"/>
  <c r="W922" i="3"/>
  <c r="I922" i="3" s="1"/>
  <c r="W923" i="3"/>
  <c r="I923" i="3" s="1"/>
  <c r="W924" i="3"/>
  <c r="I924" i="3" s="1"/>
  <c r="W925" i="3"/>
  <c r="I925" i="3" s="1"/>
  <c r="W926" i="3"/>
  <c r="I926" i="3" s="1"/>
  <c r="W927" i="3"/>
  <c r="I927" i="3" s="1"/>
  <c r="W928" i="3"/>
  <c r="I928" i="3" s="1"/>
  <c r="W929" i="3"/>
  <c r="I929" i="3" s="1"/>
  <c r="W930" i="3"/>
  <c r="I930" i="3" s="1"/>
  <c r="W931" i="3"/>
  <c r="I931" i="3" s="1"/>
  <c r="W932" i="3"/>
  <c r="I932" i="3" s="1"/>
  <c r="W933" i="3"/>
  <c r="I933" i="3" s="1"/>
  <c r="W934" i="3"/>
  <c r="I934" i="3" s="1"/>
  <c r="W935" i="3"/>
  <c r="I935" i="3" s="1"/>
  <c r="W936" i="3"/>
  <c r="I936" i="3" s="1"/>
  <c r="W937" i="3"/>
  <c r="I937" i="3" s="1"/>
  <c r="W938" i="3"/>
  <c r="I938" i="3" s="1"/>
  <c r="W939" i="3"/>
  <c r="I939" i="3" s="1"/>
  <c r="W940" i="3"/>
  <c r="I940" i="3" s="1"/>
  <c r="W941" i="3"/>
  <c r="I941" i="3" s="1"/>
  <c r="W942" i="3"/>
  <c r="I942" i="3" s="1"/>
  <c r="W943" i="3"/>
  <c r="I943" i="3" s="1"/>
  <c r="W944" i="3"/>
  <c r="I944" i="3" s="1"/>
  <c r="W945" i="3"/>
  <c r="I945" i="3" s="1"/>
  <c r="W946" i="3"/>
  <c r="I946" i="3" s="1"/>
  <c r="W947" i="3"/>
  <c r="I947" i="3" s="1"/>
  <c r="W948" i="3"/>
  <c r="I948" i="3" s="1"/>
  <c r="W372" i="3"/>
  <c r="I372" i="3" s="1"/>
  <c r="W949" i="3"/>
  <c r="I949" i="3" s="1"/>
  <c r="W950" i="3"/>
  <c r="I950" i="3" s="1"/>
  <c r="W951" i="3"/>
  <c r="I951" i="3" s="1"/>
  <c r="W952" i="3"/>
  <c r="I952" i="3" s="1"/>
  <c r="W953" i="3"/>
  <c r="I953" i="3" s="1"/>
  <c r="W954" i="3"/>
  <c r="I954" i="3" s="1"/>
  <c r="W955" i="3"/>
  <c r="I955" i="3" s="1"/>
  <c r="W956" i="3"/>
  <c r="I956" i="3" s="1"/>
  <c r="W957" i="3"/>
  <c r="I957" i="3" s="1"/>
  <c r="W958" i="3"/>
  <c r="I958" i="3" s="1"/>
  <c r="W959" i="3"/>
  <c r="I959" i="3" s="1"/>
  <c r="W960" i="3"/>
  <c r="I960" i="3" s="1"/>
  <c r="W961" i="3"/>
  <c r="I961" i="3" s="1"/>
  <c r="W962" i="3"/>
  <c r="I962" i="3" s="1"/>
  <c r="W373" i="3"/>
  <c r="I373" i="3" s="1"/>
  <c r="W374" i="3"/>
  <c r="I374" i="3" s="1"/>
  <c r="W375" i="3"/>
  <c r="I375" i="3" s="1"/>
  <c r="W376" i="3"/>
  <c r="I376" i="3" s="1"/>
  <c r="W377" i="3"/>
  <c r="I377" i="3" s="1"/>
  <c r="W963" i="3"/>
  <c r="I963" i="3" s="1"/>
  <c r="W964" i="3"/>
  <c r="I964" i="3" s="1"/>
  <c r="W965" i="3"/>
  <c r="I965" i="3" s="1"/>
  <c r="W966" i="3"/>
  <c r="I966" i="3" s="1"/>
  <c r="W967" i="3"/>
  <c r="I967" i="3" s="1"/>
  <c r="W968" i="3"/>
  <c r="I968" i="3" s="1"/>
  <c r="W969" i="3"/>
  <c r="I969" i="3" s="1"/>
  <c r="W970" i="3"/>
  <c r="I970" i="3" s="1"/>
  <c r="W971" i="3"/>
  <c r="I971" i="3" s="1"/>
  <c r="W378" i="3"/>
  <c r="I378" i="3" s="1"/>
  <c r="W379" i="3"/>
  <c r="I379" i="3" s="1"/>
  <c r="W380" i="3"/>
  <c r="I380" i="3" s="1"/>
  <c r="W381" i="3"/>
  <c r="I381" i="3" s="1"/>
  <c r="W382" i="3"/>
  <c r="I382" i="3" s="1"/>
  <c r="W383" i="3"/>
  <c r="I383" i="3" s="1"/>
  <c r="W384" i="3"/>
  <c r="I384" i="3" s="1"/>
  <c r="W972" i="3"/>
  <c r="I972" i="3" s="1"/>
  <c r="W973" i="3"/>
  <c r="I973" i="3" s="1"/>
  <c r="W974" i="3"/>
  <c r="I974" i="3" s="1"/>
  <c r="W975" i="3"/>
  <c r="I975" i="3" s="1"/>
  <c r="W976" i="3"/>
  <c r="I976" i="3" s="1"/>
  <c r="W977" i="3"/>
  <c r="I977" i="3" s="1"/>
  <c r="W978" i="3"/>
  <c r="I978" i="3" s="1"/>
  <c r="W979" i="3"/>
  <c r="I979" i="3" s="1"/>
  <c r="W980" i="3"/>
  <c r="I980" i="3" s="1"/>
  <c r="W981" i="3"/>
  <c r="I981" i="3" s="1"/>
  <c r="W982" i="3"/>
  <c r="I982" i="3" s="1"/>
  <c r="W983" i="3"/>
  <c r="I983" i="3" s="1"/>
  <c r="W984" i="3"/>
  <c r="I984" i="3" s="1"/>
  <c r="W985" i="3"/>
  <c r="I985" i="3" s="1"/>
  <c r="W986" i="3"/>
  <c r="I986" i="3" s="1"/>
  <c r="W385" i="3"/>
  <c r="I385" i="3" s="1"/>
  <c r="W987" i="3"/>
  <c r="I987" i="3" s="1"/>
  <c r="W988" i="3"/>
  <c r="I988" i="3" s="1"/>
  <c r="W989" i="3"/>
  <c r="I989" i="3" s="1"/>
  <c r="W990" i="3"/>
  <c r="I990" i="3" s="1"/>
  <c r="W991" i="3"/>
  <c r="I991" i="3" s="1"/>
  <c r="W992" i="3"/>
  <c r="I992" i="3" s="1"/>
  <c r="W993" i="3"/>
  <c r="I993" i="3" s="1"/>
  <c r="W994" i="3"/>
  <c r="I994" i="3" s="1"/>
  <c r="W995" i="3"/>
  <c r="I995" i="3" s="1"/>
  <c r="W996" i="3"/>
  <c r="I996" i="3" s="1"/>
  <c r="W997" i="3"/>
  <c r="I997" i="3" s="1"/>
  <c r="W998" i="3"/>
  <c r="I998" i="3" s="1"/>
  <c r="W999" i="3"/>
  <c r="I999" i="3" s="1"/>
  <c r="W1000" i="3"/>
  <c r="I1000" i="3" s="1"/>
  <c r="W1001" i="3"/>
  <c r="I1001" i="3" s="1"/>
  <c r="W1002" i="3"/>
  <c r="I1002" i="3" s="1"/>
  <c r="W1003" i="3"/>
  <c r="I1003" i="3" s="1"/>
  <c r="W1004" i="3"/>
  <c r="I1004" i="3" s="1"/>
  <c r="W1005" i="3"/>
  <c r="I1005" i="3" s="1"/>
  <c r="W1006" i="3"/>
  <c r="I1006" i="3" s="1"/>
  <c r="W1007" i="3"/>
  <c r="I1007" i="3" s="1"/>
  <c r="W1008" i="3"/>
  <c r="I1008" i="3" s="1"/>
  <c r="W1009" i="3"/>
  <c r="I1009" i="3" s="1"/>
  <c r="W1010" i="3"/>
  <c r="I1010" i="3" s="1"/>
  <c r="W1011" i="3"/>
  <c r="I1011" i="3" s="1"/>
  <c r="W1012" i="3"/>
  <c r="I1012" i="3" s="1"/>
  <c r="W1013" i="3"/>
  <c r="I1013" i="3" s="1"/>
  <c r="W1014" i="3"/>
  <c r="I1014" i="3" s="1"/>
  <c r="W1015" i="3"/>
  <c r="I1015" i="3" s="1"/>
  <c r="W1016" i="3"/>
  <c r="I1016" i="3" s="1"/>
  <c r="W1017" i="3"/>
  <c r="I1017" i="3" s="1"/>
  <c r="W1018" i="3"/>
  <c r="I1018" i="3" s="1"/>
  <c r="W1019" i="3"/>
  <c r="I1019" i="3" s="1"/>
  <c r="W1020" i="3"/>
  <c r="I1020" i="3" s="1"/>
  <c r="W1021" i="3"/>
  <c r="I1021" i="3" s="1"/>
  <c r="W1022" i="3"/>
  <c r="I1022" i="3" s="1"/>
  <c r="W1023" i="3"/>
  <c r="I1023" i="3" s="1"/>
  <c r="W1024" i="3"/>
  <c r="I1024" i="3" s="1"/>
  <c r="W1025" i="3"/>
  <c r="I1025" i="3" s="1"/>
  <c r="W1026" i="3"/>
  <c r="I1026" i="3" s="1"/>
  <c r="W1027" i="3"/>
  <c r="I1027" i="3" s="1"/>
  <c r="W1028" i="3"/>
  <c r="I1028" i="3" s="1"/>
  <c r="W1029" i="3"/>
  <c r="I1029" i="3" s="1"/>
  <c r="W1030" i="3"/>
  <c r="I1030" i="3" s="1"/>
  <c r="W1031" i="3"/>
  <c r="I1031" i="3" s="1"/>
  <c r="W1032" i="3"/>
  <c r="I1032" i="3" s="1"/>
  <c r="W1033" i="3"/>
  <c r="I1033" i="3" s="1"/>
  <c r="W1034" i="3"/>
  <c r="I1034" i="3" s="1"/>
  <c r="W1035" i="3"/>
  <c r="I1035" i="3" s="1"/>
  <c r="W1036" i="3"/>
  <c r="I1036" i="3" s="1"/>
  <c r="W1037" i="3"/>
  <c r="I1037" i="3" s="1"/>
  <c r="W1038" i="3"/>
  <c r="I1038" i="3" s="1"/>
  <c r="W1039" i="3"/>
  <c r="I1039" i="3" s="1"/>
  <c r="W1040" i="3"/>
  <c r="I1040" i="3" s="1"/>
  <c r="W1041" i="3"/>
  <c r="I1041" i="3" s="1"/>
  <c r="W1042" i="3"/>
  <c r="I1042" i="3" s="1"/>
  <c r="W1043" i="3"/>
  <c r="I1043" i="3" s="1"/>
  <c r="W1044" i="3"/>
  <c r="I1044" i="3" s="1"/>
  <c r="W1045" i="3"/>
  <c r="I1045" i="3" s="1"/>
  <c r="W1046" i="3"/>
  <c r="I1046" i="3" s="1"/>
  <c r="W1047" i="3"/>
  <c r="I1047" i="3" s="1"/>
  <c r="W1048" i="3"/>
  <c r="I1048" i="3" s="1"/>
  <c r="W1049" i="3"/>
  <c r="I1049" i="3" s="1"/>
  <c r="W1050" i="3"/>
  <c r="I1050" i="3" s="1"/>
  <c r="W1051" i="3"/>
  <c r="I1051" i="3" s="1"/>
  <c r="W1052" i="3"/>
  <c r="I1052" i="3" s="1"/>
  <c r="W1053" i="3"/>
  <c r="I1053" i="3" s="1"/>
  <c r="W1054" i="3"/>
  <c r="I1054" i="3" s="1"/>
  <c r="W1055" i="3"/>
  <c r="I1055" i="3" s="1"/>
  <c r="W1056" i="3"/>
  <c r="I1056" i="3" s="1"/>
  <c r="W1057" i="3"/>
  <c r="I1057" i="3" s="1"/>
  <c r="W1058" i="3"/>
  <c r="I1058" i="3" s="1"/>
  <c r="W1059" i="3"/>
  <c r="I1059" i="3" s="1"/>
  <c r="W1060" i="3"/>
  <c r="I1060" i="3" s="1"/>
  <c r="W1061" i="3"/>
  <c r="I1061" i="3" s="1"/>
  <c r="W1062" i="3"/>
  <c r="I1062" i="3" s="1"/>
  <c r="W1063" i="3"/>
  <c r="I1063" i="3" s="1"/>
  <c r="W1064" i="3"/>
  <c r="I1064" i="3" s="1"/>
  <c r="W1065" i="3"/>
  <c r="I1065" i="3" s="1"/>
  <c r="W1066" i="3"/>
  <c r="I1066" i="3" s="1"/>
  <c r="W1067" i="3"/>
  <c r="I1067" i="3" s="1"/>
  <c r="W1068" i="3"/>
  <c r="I1068" i="3" s="1"/>
  <c r="W1069" i="3"/>
  <c r="I1069" i="3" s="1"/>
  <c r="W1070" i="3"/>
  <c r="I1070" i="3" s="1"/>
  <c r="W1071" i="3"/>
  <c r="I1071" i="3" s="1"/>
  <c r="W1072" i="3"/>
  <c r="I1072" i="3" s="1"/>
  <c r="W1073" i="3"/>
  <c r="I1073" i="3" s="1"/>
  <c r="W1074" i="3"/>
  <c r="I1074" i="3" s="1"/>
  <c r="W1075" i="3"/>
  <c r="I1075" i="3" s="1"/>
  <c r="W1076" i="3"/>
  <c r="I1076" i="3" s="1"/>
  <c r="W1077" i="3"/>
  <c r="I1077" i="3" s="1"/>
  <c r="W1078" i="3"/>
  <c r="I1078" i="3" s="1"/>
  <c r="W1079" i="3"/>
  <c r="I1079" i="3" s="1"/>
  <c r="W1080" i="3"/>
  <c r="I1080" i="3" s="1"/>
  <c r="W1081" i="3"/>
  <c r="I1081" i="3" s="1"/>
  <c r="W1082" i="3"/>
  <c r="I1082" i="3" s="1"/>
  <c r="W1083" i="3"/>
  <c r="I1083" i="3" s="1"/>
  <c r="W1084" i="3"/>
  <c r="I1084" i="3" s="1"/>
  <c r="W1085" i="3"/>
  <c r="I1085" i="3" s="1"/>
  <c r="W1086" i="3"/>
  <c r="I1086" i="3" s="1"/>
  <c r="W1087" i="3"/>
  <c r="I1087" i="3" s="1"/>
  <c r="W1088" i="3"/>
  <c r="I1088" i="3" s="1"/>
  <c r="W1089" i="3"/>
  <c r="I1089" i="3" s="1"/>
  <c r="W1090" i="3"/>
  <c r="I1090" i="3" s="1"/>
  <c r="W1091" i="3"/>
  <c r="I1091" i="3" s="1"/>
  <c r="W1092" i="3"/>
  <c r="I1092" i="3" s="1"/>
  <c r="W1093" i="3"/>
  <c r="I1093" i="3" s="1"/>
  <c r="W1094" i="3"/>
  <c r="I1094" i="3" s="1"/>
  <c r="W1095" i="3"/>
  <c r="I1095" i="3" s="1"/>
  <c r="W1096" i="3"/>
  <c r="I1096" i="3" s="1"/>
  <c r="W1097" i="3"/>
  <c r="I1097" i="3" s="1"/>
  <c r="W1098" i="3"/>
  <c r="I1098" i="3" s="1"/>
  <c r="W1099" i="3"/>
  <c r="I1099" i="3" s="1"/>
  <c r="W1100" i="3"/>
  <c r="I1100" i="3" s="1"/>
  <c r="W1101" i="3"/>
  <c r="I1101" i="3" s="1"/>
  <c r="W1102" i="3"/>
  <c r="I1102" i="3" s="1"/>
  <c r="W1103" i="3"/>
  <c r="I1103" i="3" s="1"/>
  <c r="W1104" i="3"/>
  <c r="I1104" i="3" s="1"/>
  <c r="W1105" i="3"/>
  <c r="I1105" i="3" s="1"/>
  <c r="W1106" i="3"/>
  <c r="I1106" i="3" s="1"/>
  <c r="W1107" i="3"/>
  <c r="I1107" i="3" s="1"/>
  <c r="W1108" i="3"/>
  <c r="I1108" i="3" s="1"/>
  <c r="W1109" i="3"/>
  <c r="I1109" i="3" s="1"/>
  <c r="W1110" i="3"/>
  <c r="I1110" i="3" s="1"/>
  <c r="W1111" i="3"/>
  <c r="I1111" i="3" s="1"/>
  <c r="W1112" i="3"/>
  <c r="I1112" i="3" s="1"/>
  <c r="W1113" i="3"/>
  <c r="I1113" i="3" s="1"/>
  <c r="W1114" i="3"/>
  <c r="I1114" i="3" s="1"/>
  <c r="W1115" i="3"/>
  <c r="I1115" i="3" s="1"/>
  <c r="W1116" i="3"/>
  <c r="I1116" i="3" s="1"/>
  <c r="W1117" i="3"/>
  <c r="I1117" i="3" s="1"/>
  <c r="W1118" i="3"/>
  <c r="I1118" i="3" s="1"/>
  <c r="W1119" i="3"/>
  <c r="I1119" i="3" s="1"/>
  <c r="W1120" i="3"/>
  <c r="I1120" i="3" s="1"/>
  <c r="W1121" i="3"/>
  <c r="I1121" i="3" s="1"/>
  <c r="W1122" i="3"/>
  <c r="I1122" i="3" s="1"/>
  <c r="W1123" i="3"/>
  <c r="I1123" i="3" s="1"/>
  <c r="W1124" i="3"/>
  <c r="I1124" i="3" s="1"/>
  <c r="W1125" i="3"/>
  <c r="I1125" i="3" s="1"/>
  <c r="W1126" i="3"/>
  <c r="I1126" i="3" s="1"/>
  <c r="W1127" i="3"/>
  <c r="I1127" i="3" s="1"/>
  <c r="W1128" i="3"/>
  <c r="I1128" i="3" s="1"/>
  <c r="W1129" i="3"/>
  <c r="I1129" i="3" s="1"/>
  <c r="W1130" i="3"/>
  <c r="I1130" i="3" s="1"/>
  <c r="W1131" i="3"/>
  <c r="I1131" i="3" s="1"/>
  <c r="W1132" i="3"/>
  <c r="I1132" i="3" s="1"/>
  <c r="W1133" i="3"/>
  <c r="I1133" i="3" s="1"/>
  <c r="W1134" i="3"/>
  <c r="I1134" i="3" s="1"/>
  <c r="W1135" i="3"/>
  <c r="I1135" i="3" s="1"/>
  <c r="W1136" i="3"/>
  <c r="I1136" i="3" s="1"/>
  <c r="W1137" i="3"/>
  <c r="I1137" i="3" s="1"/>
  <c r="W1138" i="3"/>
  <c r="I1138" i="3" s="1"/>
  <c r="W1139" i="3"/>
  <c r="I1139" i="3" s="1"/>
  <c r="W1140" i="3"/>
  <c r="I1140" i="3" s="1"/>
  <c r="W1141" i="3"/>
  <c r="I1141" i="3" s="1"/>
  <c r="W1142" i="3"/>
  <c r="I1142" i="3" s="1"/>
  <c r="W1143" i="3"/>
  <c r="I1143" i="3" s="1"/>
  <c r="W1144" i="3"/>
  <c r="I1144" i="3" s="1"/>
  <c r="W1145" i="3"/>
  <c r="I1145" i="3" s="1"/>
  <c r="W1146" i="3"/>
  <c r="I1146" i="3" s="1"/>
  <c r="W1147" i="3"/>
  <c r="I1147" i="3" s="1"/>
  <c r="W1148" i="3"/>
  <c r="I1148" i="3" s="1"/>
  <c r="W1149" i="3"/>
  <c r="I1149" i="3" s="1"/>
  <c r="W1150" i="3"/>
  <c r="I1150" i="3" s="1"/>
  <c r="W1151" i="3"/>
  <c r="I1151" i="3" s="1"/>
  <c r="W1152" i="3"/>
  <c r="I1152" i="3" s="1"/>
  <c r="W1153" i="3"/>
  <c r="I1153" i="3" s="1"/>
  <c r="W1154" i="3"/>
  <c r="I1154" i="3" s="1"/>
  <c r="W1155" i="3"/>
  <c r="I1155" i="3" s="1"/>
  <c r="W1156" i="3"/>
  <c r="I1156" i="3" s="1"/>
  <c r="W1157" i="3"/>
  <c r="I1157" i="3" s="1"/>
  <c r="W1158" i="3"/>
  <c r="I1158" i="3" s="1"/>
  <c r="W1159" i="3"/>
  <c r="I1159" i="3" s="1"/>
  <c r="W1160" i="3"/>
  <c r="I1160" i="3" s="1"/>
  <c r="W1161" i="3"/>
  <c r="I1161" i="3" s="1"/>
  <c r="W1162" i="3"/>
  <c r="I1162" i="3" s="1"/>
  <c r="W1163" i="3"/>
  <c r="I1163" i="3" s="1"/>
  <c r="W1164" i="3"/>
  <c r="I1164" i="3" s="1"/>
  <c r="W1165" i="3"/>
  <c r="I1165" i="3" s="1"/>
  <c r="W1166" i="3"/>
  <c r="I1166" i="3" s="1"/>
  <c r="W1167" i="3"/>
  <c r="I1167" i="3" s="1"/>
  <c r="W1168" i="3"/>
  <c r="I1168" i="3" s="1"/>
  <c r="W1169" i="3"/>
  <c r="I1169" i="3" s="1"/>
  <c r="W1170" i="3"/>
  <c r="I1170" i="3" s="1"/>
  <c r="W1171" i="3"/>
  <c r="I1171" i="3" s="1"/>
  <c r="W1172" i="3"/>
  <c r="I1172" i="3" s="1"/>
  <c r="W1173" i="3"/>
  <c r="I1173" i="3" s="1"/>
  <c r="W1174" i="3"/>
  <c r="I1174" i="3" s="1"/>
  <c r="W1175" i="3"/>
  <c r="I1175" i="3" s="1"/>
  <c r="W1176" i="3"/>
  <c r="I1176" i="3" s="1"/>
  <c r="W1177" i="3"/>
  <c r="I1177" i="3" s="1"/>
  <c r="W1178" i="3"/>
  <c r="I1178" i="3" s="1"/>
  <c r="W1179" i="3"/>
  <c r="I1179" i="3" s="1"/>
  <c r="W1180" i="3"/>
  <c r="I1180" i="3" s="1"/>
  <c r="W1181" i="3"/>
  <c r="I1181" i="3" s="1"/>
  <c r="W1182" i="3"/>
  <c r="I1182" i="3" s="1"/>
  <c r="W1183" i="3"/>
  <c r="I1183" i="3" s="1"/>
  <c r="W1184" i="3"/>
  <c r="I1184" i="3" s="1"/>
  <c r="W1185" i="3"/>
  <c r="I1185" i="3" s="1"/>
  <c r="W1186" i="3"/>
  <c r="I1186" i="3" s="1"/>
  <c r="W1187" i="3"/>
  <c r="I1187" i="3" s="1"/>
  <c r="W1188" i="3"/>
  <c r="I1188" i="3" s="1"/>
  <c r="W1189" i="3"/>
  <c r="I1189" i="3" s="1"/>
  <c r="W1190" i="3"/>
  <c r="I1190" i="3" s="1"/>
  <c r="W1191" i="3"/>
  <c r="I1191" i="3" s="1"/>
  <c r="W1192" i="3"/>
  <c r="I1192" i="3" s="1"/>
  <c r="W1193" i="3"/>
  <c r="I1193" i="3" s="1"/>
  <c r="W1194" i="3"/>
  <c r="I1194" i="3" s="1"/>
  <c r="W1195" i="3"/>
  <c r="I1195" i="3" s="1"/>
  <c r="W1196" i="3"/>
  <c r="I1196" i="3" s="1"/>
  <c r="W1197" i="3"/>
  <c r="I1197" i="3" s="1"/>
  <c r="W1198" i="3"/>
  <c r="I1198" i="3" s="1"/>
  <c r="W1199" i="3"/>
  <c r="I1199" i="3" s="1"/>
  <c r="W1200" i="3"/>
  <c r="I1200" i="3" s="1"/>
  <c r="W1201" i="3"/>
  <c r="I1201" i="3" s="1"/>
  <c r="W1202" i="3"/>
  <c r="I1202" i="3" s="1"/>
  <c r="W1203" i="3"/>
  <c r="I1203" i="3" s="1"/>
  <c r="W1204" i="3"/>
  <c r="I1204" i="3" s="1"/>
  <c r="W1205" i="3"/>
  <c r="I1205" i="3" s="1"/>
  <c r="W1206" i="3"/>
  <c r="I1206" i="3" s="1"/>
  <c r="W1207" i="3"/>
  <c r="I1207" i="3" s="1"/>
  <c r="W1208" i="3"/>
  <c r="I1208" i="3" s="1"/>
  <c r="W1209" i="3"/>
  <c r="I1209" i="3" s="1"/>
  <c r="W1210" i="3"/>
  <c r="I1210" i="3" s="1"/>
  <c r="W1211" i="3"/>
  <c r="I1211" i="3" s="1"/>
  <c r="W1212" i="3"/>
  <c r="I1212" i="3" s="1"/>
  <c r="W1213" i="3"/>
  <c r="I1213" i="3" s="1"/>
  <c r="W1214" i="3"/>
  <c r="I1214" i="3" s="1"/>
  <c r="W1215" i="3"/>
  <c r="I1215" i="3" s="1"/>
  <c r="W1216" i="3"/>
  <c r="I1216" i="3" s="1"/>
  <c r="W1217" i="3"/>
  <c r="I1217" i="3" s="1"/>
  <c r="W1218" i="3"/>
  <c r="I1218" i="3" s="1"/>
  <c r="W1219" i="3"/>
  <c r="I1219" i="3" s="1"/>
  <c r="W1220" i="3"/>
  <c r="I1220" i="3" s="1"/>
  <c r="W1221" i="3"/>
  <c r="I1221" i="3" s="1"/>
  <c r="W1222" i="3"/>
  <c r="I1222" i="3" s="1"/>
  <c r="W1223" i="3"/>
  <c r="I1223" i="3" s="1"/>
  <c r="W1224" i="3"/>
  <c r="I1224" i="3" s="1"/>
  <c r="W1225" i="3"/>
  <c r="I1225" i="3" s="1"/>
  <c r="W1226" i="3"/>
  <c r="I1226" i="3" s="1"/>
  <c r="W1227" i="3"/>
  <c r="I1227" i="3" s="1"/>
  <c r="W1228" i="3"/>
  <c r="I1228" i="3" s="1"/>
  <c r="W1229" i="3"/>
  <c r="I1229" i="3" s="1"/>
  <c r="W1230" i="3"/>
  <c r="I1230" i="3" s="1"/>
  <c r="W1231" i="3"/>
  <c r="I1231" i="3" s="1"/>
  <c r="W1232" i="3"/>
  <c r="I1232" i="3" s="1"/>
  <c r="W1233" i="3"/>
  <c r="I1233" i="3" s="1"/>
  <c r="W1234" i="3"/>
  <c r="I1234" i="3" s="1"/>
  <c r="W1235" i="3"/>
  <c r="I1235" i="3" s="1"/>
  <c r="W1236" i="3"/>
  <c r="I1236" i="3" s="1"/>
  <c r="W1237" i="3"/>
  <c r="I1237" i="3" s="1"/>
  <c r="W1238" i="3"/>
  <c r="I1238" i="3" s="1"/>
  <c r="W1239" i="3"/>
  <c r="I1239" i="3" s="1"/>
  <c r="W1240" i="3"/>
  <c r="I1240" i="3" s="1"/>
  <c r="W1241" i="3"/>
  <c r="I1241" i="3" s="1"/>
  <c r="W1242" i="3"/>
  <c r="I1242" i="3" s="1"/>
  <c r="W1243" i="3"/>
  <c r="I1243" i="3" s="1"/>
  <c r="W1244" i="3"/>
  <c r="I1244" i="3" s="1"/>
  <c r="W1245" i="3"/>
  <c r="I1245" i="3" s="1"/>
  <c r="W1246" i="3"/>
  <c r="I1246" i="3" s="1"/>
  <c r="W1247" i="3"/>
  <c r="I1247" i="3" s="1"/>
  <c r="W1248" i="3"/>
  <c r="I1248" i="3" s="1"/>
  <c r="W1249" i="3"/>
  <c r="I1249" i="3" s="1"/>
  <c r="W1250" i="3"/>
  <c r="I1250" i="3" s="1"/>
  <c r="W1251" i="3"/>
  <c r="I1251" i="3" s="1"/>
  <c r="W1252" i="3"/>
  <c r="I1252" i="3" s="1"/>
  <c r="W1253" i="3"/>
  <c r="I1253" i="3" s="1"/>
  <c r="W1254" i="3"/>
  <c r="I1254" i="3" s="1"/>
  <c r="W1255" i="3"/>
  <c r="I1255" i="3" s="1"/>
  <c r="W1256" i="3"/>
  <c r="I1256" i="3" s="1"/>
  <c r="W1257" i="3"/>
  <c r="I1257" i="3" s="1"/>
  <c r="W1258" i="3"/>
  <c r="I1258" i="3" s="1"/>
  <c r="W1259" i="3"/>
  <c r="I1259" i="3" s="1"/>
  <c r="W1260" i="3"/>
  <c r="I1260" i="3" s="1"/>
  <c r="W1261" i="3"/>
  <c r="I1261" i="3" s="1"/>
  <c r="W1262" i="3"/>
  <c r="I1262" i="3" s="1"/>
  <c r="W1263" i="3"/>
  <c r="I1263" i="3" s="1"/>
  <c r="W1264" i="3"/>
  <c r="I1264" i="3" s="1"/>
  <c r="W1265" i="3"/>
  <c r="I1265" i="3" s="1"/>
  <c r="W1266" i="3"/>
  <c r="I1266" i="3" s="1"/>
  <c r="W1267" i="3"/>
  <c r="I1267" i="3" s="1"/>
  <c r="W1268" i="3"/>
  <c r="I1268" i="3" s="1"/>
  <c r="W1269" i="3"/>
  <c r="I1269" i="3" s="1"/>
  <c r="W1270" i="3"/>
  <c r="I1270" i="3" s="1"/>
  <c r="W1271" i="3"/>
  <c r="I1271" i="3" s="1"/>
  <c r="W1272" i="3"/>
  <c r="I1272" i="3" s="1"/>
  <c r="W1273" i="3"/>
  <c r="I1273" i="3" s="1"/>
  <c r="W1274" i="3"/>
  <c r="I1274" i="3" s="1"/>
  <c r="W1275" i="3"/>
  <c r="I1275" i="3" s="1"/>
  <c r="W1276" i="3"/>
  <c r="I1276" i="3" s="1"/>
  <c r="W1277" i="3"/>
  <c r="I1277" i="3" s="1"/>
  <c r="W1278" i="3"/>
  <c r="I1278" i="3" s="1"/>
  <c r="W1279" i="3"/>
  <c r="I1279" i="3" s="1"/>
  <c r="W1280" i="3"/>
  <c r="I1280" i="3" s="1"/>
  <c r="W1281" i="3"/>
  <c r="I1281" i="3" s="1"/>
  <c r="W1282" i="3"/>
  <c r="I1282" i="3" s="1"/>
  <c r="W1283" i="3"/>
  <c r="I1283" i="3" s="1"/>
  <c r="W1284" i="3"/>
  <c r="I1284" i="3" s="1"/>
  <c r="W1285" i="3"/>
  <c r="I1285" i="3" s="1"/>
  <c r="W1286" i="3"/>
  <c r="I1286" i="3" s="1"/>
  <c r="W1287" i="3"/>
  <c r="I1287" i="3" s="1"/>
  <c r="W1288" i="3"/>
  <c r="I1288" i="3" s="1"/>
  <c r="W1289" i="3"/>
  <c r="I1289" i="3" s="1"/>
  <c r="W1290" i="3"/>
  <c r="I1290" i="3" s="1"/>
  <c r="W1291" i="3"/>
  <c r="I1291" i="3" s="1"/>
  <c r="W1292" i="3"/>
  <c r="I1292" i="3" s="1"/>
  <c r="W1293" i="3"/>
  <c r="I1293" i="3" s="1"/>
  <c r="W1294" i="3"/>
  <c r="I1294" i="3" s="1"/>
  <c r="W1295" i="3"/>
  <c r="I1295" i="3" s="1"/>
  <c r="W1296" i="3"/>
  <c r="I1296" i="3" s="1"/>
  <c r="W1297" i="3"/>
  <c r="I1297" i="3" s="1"/>
  <c r="W1298" i="3"/>
  <c r="I1298" i="3" s="1"/>
  <c r="W1299" i="3"/>
  <c r="I1299" i="3" s="1"/>
  <c r="W1300" i="3"/>
  <c r="I1300" i="3" s="1"/>
  <c r="W1301" i="3"/>
  <c r="I1301" i="3" s="1"/>
  <c r="W1302" i="3"/>
  <c r="I1302" i="3" s="1"/>
  <c r="W1303" i="3"/>
  <c r="I1303" i="3" s="1"/>
  <c r="W1304" i="3"/>
  <c r="I1304" i="3" s="1"/>
  <c r="W1305" i="3"/>
  <c r="I1305" i="3" s="1"/>
  <c r="W1306" i="3"/>
  <c r="I1306" i="3" s="1"/>
  <c r="W1307" i="3"/>
  <c r="I1307" i="3" s="1"/>
  <c r="W1308" i="3"/>
  <c r="I1308" i="3" s="1"/>
  <c r="W1309" i="3"/>
  <c r="I1309" i="3" s="1"/>
  <c r="W1310" i="3"/>
  <c r="I1310" i="3" s="1"/>
  <c r="W1311" i="3"/>
  <c r="I1311" i="3" s="1"/>
  <c r="W1312" i="3"/>
  <c r="I1312" i="3" s="1"/>
  <c r="W1313" i="3"/>
  <c r="I1313" i="3" s="1"/>
  <c r="W1314" i="3"/>
  <c r="I1314" i="3" s="1"/>
  <c r="W1315" i="3"/>
  <c r="I1315" i="3" s="1"/>
  <c r="W1316" i="3"/>
  <c r="I1316" i="3" s="1"/>
  <c r="W1317" i="3"/>
  <c r="I1317" i="3" s="1"/>
  <c r="W1318" i="3"/>
  <c r="I1318" i="3" s="1"/>
  <c r="W1319" i="3"/>
  <c r="I1319" i="3" s="1"/>
  <c r="W1320" i="3"/>
  <c r="I1320" i="3" s="1"/>
  <c r="W1321" i="3"/>
  <c r="I1321" i="3" s="1"/>
  <c r="W1322" i="3"/>
  <c r="I1322" i="3" s="1"/>
  <c r="W1323" i="3"/>
  <c r="I1323" i="3" s="1"/>
  <c r="W1324" i="3"/>
  <c r="I1324" i="3" s="1"/>
  <c r="W1325" i="3"/>
  <c r="I1325" i="3" s="1"/>
  <c r="W1326" i="3"/>
  <c r="I1326" i="3" s="1"/>
  <c r="W1327" i="3"/>
  <c r="I1327" i="3" s="1"/>
  <c r="W1328" i="3"/>
  <c r="I1328" i="3" s="1"/>
  <c r="W1329" i="3"/>
  <c r="I1329" i="3" s="1"/>
  <c r="W1330" i="3"/>
  <c r="I1330" i="3" s="1"/>
  <c r="W1331" i="3"/>
  <c r="I1331" i="3" s="1"/>
  <c r="W1332" i="3"/>
  <c r="I1332" i="3" s="1"/>
  <c r="W1333" i="3"/>
  <c r="I1333" i="3" s="1"/>
  <c r="W1334" i="3"/>
  <c r="I1334" i="3" s="1"/>
  <c r="W1335" i="3"/>
  <c r="I1335" i="3" s="1"/>
  <c r="W1336" i="3"/>
  <c r="I1336" i="3" s="1"/>
  <c r="W1337" i="3"/>
  <c r="I1337" i="3" s="1"/>
  <c r="W1338" i="3"/>
  <c r="I1338" i="3" s="1"/>
  <c r="W1339" i="3"/>
  <c r="I1339" i="3" s="1"/>
  <c r="W1340" i="3"/>
  <c r="I1340" i="3" s="1"/>
  <c r="W1341" i="3"/>
  <c r="I1341" i="3" s="1"/>
  <c r="W1342" i="3"/>
  <c r="I1342" i="3" s="1"/>
  <c r="W1343" i="3"/>
  <c r="I1343" i="3" s="1"/>
  <c r="W1344" i="3"/>
  <c r="I1344" i="3" s="1"/>
  <c r="W1345" i="3"/>
  <c r="I1345" i="3" s="1"/>
  <c r="W1346" i="3"/>
  <c r="I1346" i="3" s="1"/>
  <c r="W1347" i="3"/>
  <c r="I1347" i="3" s="1"/>
  <c r="W1348" i="3"/>
  <c r="I1348" i="3" s="1"/>
  <c r="W1349" i="3"/>
  <c r="I1349" i="3" s="1"/>
  <c r="W1350" i="3"/>
  <c r="I1350" i="3" s="1"/>
  <c r="W1351" i="3"/>
  <c r="I1351" i="3" s="1"/>
  <c r="W1352" i="3"/>
  <c r="I1352" i="3" s="1"/>
  <c r="W1353" i="3"/>
  <c r="I1353" i="3" s="1"/>
  <c r="W1354" i="3"/>
  <c r="I1354" i="3" s="1"/>
  <c r="W1355" i="3"/>
  <c r="I1355" i="3" s="1"/>
  <c r="W1356" i="3"/>
  <c r="I1356" i="3" s="1"/>
  <c r="W1357" i="3"/>
  <c r="I1357" i="3" s="1"/>
  <c r="W1358" i="3"/>
  <c r="I1358" i="3" s="1"/>
  <c r="W1359" i="3"/>
  <c r="I1359" i="3" s="1"/>
  <c r="W1360" i="3"/>
  <c r="I1360" i="3" s="1"/>
  <c r="W1361" i="3"/>
  <c r="I1361" i="3" s="1"/>
  <c r="W1362" i="3"/>
  <c r="I1362" i="3" s="1"/>
  <c r="W1363" i="3"/>
  <c r="I1363" i="3" s="1"/>
  <c r="W1364" i="3"/>
  <c r="I1364" i="3" s="1"/>
  <c r="W1365" i="3"/>
  <c r="I1365" i="3" s="1"/>
  <c r="W1366" i="3"/>
  <c r="I1366" i="3" s="1"/>
  <c r="W1367" i="3"/>
  <c r="I1367" i="3" s="1"/>
  <c r="W1368" i="3"/>
  <c r="I1368" i="3" s="1"/>
  <c r="W1369" i="3"/>
  <c r="I1369" i="3" s="1"/>
  <c r="W1370" i="3"/>
  <c r="I1370" i="3" s="1"/>
  <c r="W1371" i="3"/>
  <c r="I1371" i="3" s="1"/>
  <c r="W1372" i="3"/>
  <c r="I1372" i="3" s="1"/>
  <c r="W1373" i="3"/>
  <c r="I1373" i="3" s="1"/>
  <c r="W1374" i="3"/>
  <c r="I1374" i="3" s="1"/>
  <c r="W1375" i="3"/>
  <c r="I1375" i="3" s="1"/>
  <c r="W1376" i="3"/>
  <c r="I1376" i="3" s="1"/>
  <c r="W1377" i="3"/>
  <c r="I1377" i="3" s="1"/>
  <c r="W1378" i="3"/>
  <c r="I1378" i="3" s="1"/>
  <c r="W1379" i="3"/>
  <c r="I1379" i="3" s="1"/>
  <c r="W1380" i="3"/>
  <c r="I1380" i="3" s="1"/>
  <c r="W1381" i="3"/>
  <c r="I1381" i="3" s="1"/>
  <c r="W1382" i="3"/>
  <c r="I1382" i="3" s="1"/>
  <c r="W1383" i="3"/>
  <c r="I1383" i="3" s="1"/>
  <c r="W1384" i="3"/>
  <c r="I1384" i="3" s="1"/>
  <c r="W1385" i="3"/>
  <c r="I1385" i="3" s="1"/>
  <c r="W1386" i="3"/>
  <c r="I1386" i="3" s="1"/>
  <c r="W1387" i="3"/>
  <c r="I1387" i="3" s="1"/>
  <c r="W1388" i="3"/>
  <c r="I1388" i="3" s="1"/>
  <c r="W1389" i="3"/>
  <c r="I1389" i="3" s="1"/>
  <c r="W1390" i="3"/>
  <c r="I1390" i="3" s="1"/>
  <c r="W1391" i="3"/>
  <c r="I1391" i="3" s="1"/>
  <c r="W1392" i="3"/>
  <c r="I1392" i="3" s="1"/>
  <c r="W1393" i="3"/>
  <c r="I1393" i="3" s="1"/>
  <c r="W1394" i="3"/>
  <c r="I1394" i="3" s="1"/>
  <c r="W1395" i="3"/>
  <c r="I1395" i="3" s="1"/>
  <c r="W1396" i="3"/>
  <c r="I1396" i="3" s="1"/>
  <c r="W1397" i="3"/>
  <c r="I1397" i="3" s="1"/>
  <c r="W1398" i="3"/>
  <c r="I1398" i="3" s="1"/>
  <c r="W1399" i="3"/>
  <c r="I1399" i="3" s="1"/>
  <c r="W1400" i="3"/>
  <c r="I1400" i="3" s="1"/>
  <c r="W1401" i="3"/>
  <c r="I1401" i="3" s="1"/>
  <c r="W1402" i="3"/>
  <c r="I1402" i="3" s="1"/>
  <c r="W1403" i="3"/>
  <c r="I1403" i="3" s="1"/>
  <c r="W1404" i="3"/>
  <c r="I1404" i="3" s="1"/>
  <c r="W1405" i="3"/>
  <c r="I1405" i="3" s="1"/>
  <c r="W1406" i="3"/>
  <c r="I1406" i="3" s="1"/>
  <c r="W1407" i="3"/>
  <c r="I1407" i="3" s="1"/>
  <c r="W1408" i="3"/>
  <c r="I1408" i="3" s="1"/>
  <c r="W1409" i="3"/>
  <c r="I1409" i="3" s="1"/>
  <c r="W1410" i="3"/>
  <c r="I1410" i="3" s="1"/>
  <c r="W1411" i="3"/>
  <c r="I1411" i="3" s="1"/>
  <c r="W1412" i="3"/>
  <c r="I1412" i="3" s="1"/>
  <c r="W1413" i="3"/>
  <c r="I1413" i="3" s="1"/>
  <c r="W1414" i="3"/>
  <c r="I1414" i="3" s="1"/>
  <c r="W1415" i="3"/>
  <c r="I1415" i="3" s="1"/>
  <c r="W1416" i="3"/>
  <c r="I1416" i="3" s="1"/>
  <c r="W1417" i="3"/>
  <c r="I1417" i="3" s="1"/>
  <c r="W1418" i="3"/>
  <c r="I1418" i="3" s="1"/>
  <c r="W1419" i="3"/>
  <c r="I1419" i="3" s="1"/>
  <c r="W1420" i="3"/>
  <c r="I1420" i="3" s="1"/>
  <c r="W1421" i="3"/>
  <c r="I1421" i="3" s="1"/>
  <c r="W1422" i="3"/>
  <c r="I1422" i="3" s="1"/>
  <c r="W1423" i="3"/>
  <c r="I1423" i="3" s="1"/>
  <c r="W1424" i="3"/>
  <c r="I1424" i="3" s="1"/>
  <c r="W1425" i="3"/>
  <c r="I1425" i="3" s="1"/>
  <c r="W1426" i="3"/>
  <c r="I1426" i="3" s="1"/>
  <c r="W1427" i="3"/>
  <c r="I1427" i="3" s="1"/>
  <c r="W1428" i="3"/>
  <c r="I1428" i="3" s="1"/>
  <c r="W1429" i="3"/>
  <c r="I1429" i="3" s="1"/>
  <c r="W1430" i="3"/>
  <c r="I1430" i="3" s="1"/>
  <c r="W1431" i="3"/>
  <c r="I1431" i="3" s="1"/>
  <c r="W1432" i="3"/>
  <c r="I1432" i="3" s="1"/>
  <c r="W1433" i="3"/>
  <c r="I1433" i="3" s="1"/>
  <c r="W1434" i="3"/>
  <c r="I1434" i="3" s="1"/>
  <c r="W1435" i="3"/>
  <c r="I1435" i="3" s="1"/>
  <c r="W1436" i="3"/>
  <c r="I1436" i="3" s="1"/>
  <c r="W1437" i="3"/>
  <c r="I1437" i="3" s="1"/>
  <c r="W1438" i="3"/>
  <c r="I1438" i="3" s="1"/>
  <c r="W1439" i="3"/>
  <c r="I1439" i="3" s="1"/>
  <c r="W1440" i="3"/>
  <c r="I1440" i="3" s="1"/>
  <c r="W1441" i="3"/>
  <c r="I1441" i="3" s="1"/>
  <c r="W1442" i="3"/>
  <c r="I1442" i="3" s="1"/>
  <c r="W1443" i="3"/>
  <c r="I1443" i="3" s="1"/>
  <c r="W1444" i="3"/>
  <c r="I1444" i="3" s="1"/>
  <c r="W1445" i="3"/>
  <c r="I1445" i="3" s="1"/>
  <c r="W1446" i="3"/>
  <c r="I1446" i="3" s="1"/>
  <c r="W1447" i="3"/>
  <c r="I1447" i="3" s="1"/>
  <c r="W1448" i="3"/>
  <c r="I1448" i="3" s="1"/>
  <c r="W1449" i="3"/>
  <c r="I1449" i="3" s="1"/>
  <c r="W1450" i="3"/>
  <c r="I1450" i="3" s="1"/>
  <c r="W1451" i="3"/>
  <c r="I1451" i="3" s="1"/>
  <c r="W1452" i="3"/>
  <c r="I1452" i="3" s="1"/>
  <c r="W1453" i="3"/>
  <c r="I1453" i="3" s="1"/>
  <c r="W1454" i="3"/>
  <c r="I1454" i="3" s="1"/>
  <c r="W1455" i="3"/>
  <c r="I1455" i="3" s="1"/>
  <c r="W1456" i="3"/>
  <c r="I1456" i="3" s="1"/>
  <c r="W1457" i="3"/>
  <c r="I1457" i="3" s="1"/>
  <c r="W1458" i="3"/>
  <c r="I1458" i="3" s="1"/>
  <c r="W1459" i="3"/>
  <c r="I1459" i="3" s="1"/>
  <c r="W1460" i="3"/>
  <c r="I1460" i="3" s="1"/>
  <c r="W1461" i="3"/>
  <c r="I1461" i="3" s="1"/>
  <c r="W1462" i="3"/>
  <c r="I1462" i="3" s="1"/>
  <c r="W1463" i="3"/>
  <c r="I1463" i="3" s="1"/>
  <c r="W1464" i="3"/>
  <c r="I1464" i="3" s="1"/>
  <c r="W1465" i="3"/>
  <c r="I1465" i="3" s="1"/>
  <c r="W1466" i="3"/>
  <c r="I1466" i="3" s="1"/>
  <c r="W1467" i="3"/>
  <c r="I1467" i="3" s="1"/>
  <c r="W1468" i="3"/>
  <c r="I1468" i="3" s="1"/>
  <c r="W1469" i="3"/>
  <c r="I1469" i="3" s="1"/>
  <c r="W1470" i="3"/>
  <c r="I1470" i="3" s="1"/>
  <c r="W1471" i="3"/>
  <c r="I1471" i="3" s="1"/>
  <c r="W1472" i="3"/>
  <c r="I1472" i="3" s="1"/>
  <c r="W1473" i="3"/>
  <c r="I1473" i="3" s="1"/>
  <c r="W1474" i="3"/>
  <c r="I1474" i="3" s="1"/>
  <c r="W1475" i="3"/>
  <c r="I1475" i="3" s="1"/>
  <c r="W1476" i="3"/>
  <c r="I1476" i="3" s="1"/>
  <c r="W1477" i="3"/>
  <c r="I1477" i="3" s="1"/>
  <c r="W1478" i="3"/>
  <c r="I1478" i="3" s="1"/>
  <c r="W1479" i="3"/>
  <c r="I1479" i="3" s="1"/>
  <c r="W1480" i="3"/>
  <c r="I1480" i="3" s="1"/>
  <c r="W1481" i="3"/>
  <c r="I1481" i="3" s="1"/>
  <c r="W1482" i="3"/>
  <c r="I1482" i="3" s="1"/>
  <c r="W1483" i="3"/>
  <c r="I1483" i="3" s="1"/>
  <c r="W1484" i="3"/>
  <c r="I1484" i="3" s="1"/>
  <c r="W1485" i="3"/>
  <c r="I1485" i="3" s="1"/>
  <c r="W1486" i="3"/>
  <c r="I1486" i="3" s="1"/>
  <c r="W1487" i="3"/>
  <c r="I1487" i="3" s="1"/>
  <c r="W1488" i="3"/>
  <c r="I1488" i="3" s="1"/>
  <c r="W1489" i="3"/>
  <c r="I1489" i="3" s="1"/>
  <c r="W1490" i="3"/>
  <c r="I1490" i="3" s="1"/>
  <c r="W1491" i="3"/>
  <c r="I1491" i="3" s="1"/>
  <c r="W1492" i="3"/>
  <c r="I1492" i="3" s="1"/>
  <c r="W1493" i="3"/>
  <c r="I1493" i="3" s="1"/>
  <c r="W1494" i="3"/>
  <c r="I1494" i="3" s="1"/>
  <c r="W1495" i="3"/>
  <c r="I1495" i="3" s="1"/>
  <c r="W1496" i="3"/>
  <c r="I1496" i="3" s="1"/>
  <c r="W1497" i="3"/>
  <c r="I1497" i="3" s="1"/>
  <c r="W1498" i="3"/>
  <c r="I1498" i="3" s="1"/>
  <c r="W1499" i="3"/>
  <c r="I1499" i="3" s="1"/>
  <c r="W1500" i="3"/>
  <c r="I1500" i="3" s="1"/>
  <c r="W1501" i="3"/>
  <c r="I1501" i="3" s="1"/>
  <c r="W1502" i="3"/>
  <c r="I1502" i="3" s="1"/>
  <c r="W1503" i="3"/>
  <c r="I1503" i="3" s="1"/>
  <c r="W1504" i="3"/>
  <c r="I1504" i="3" s="1"/>
  <c r="W1505" i="3"/>
  <c r="I1505" i="3" s="1"/>
  <c r="W1506" i="3"/>
  <c r="I1506" i="3" s="1"/>
  <c r="W1507" i="3"/>
  <c r="I1507" i="3" s="1"/>
  <c r="W1508" i="3"/>
  <c r="I1508" i="3" s="1"/>
  <c r="W1509" i="3"/>
  <c r="I1509" i="3" s="1"/>
  <c r="W1510" i="3"/>
  <c r="I1510" i="3" s="1"/>
  <c r="W1511" i="3"/>
  <c r="I1511" i="3" s="1"/>
  <c r="W1512" i="3"/>
  <c r="I1512" i="3" s="1"/>
  <c r="W1513" i="3"/>
  <c r="I1513" i="3" s="1"/>
  <c r="W1514" i="3"/>
  <c r="I1514" i="3" s="1"/>
  <c r="W1515" i="3"/>
  <c r="I1515" i="3" s="1"/>
  <c r="W1516" i="3"/>
  <c r="I1516" i="3" s="1"/>
  <c r="W1517" i="3"/>
  <c r="I1517" i="3" s="1"/>
  <c r="W1518" i="3"/>
  <c r="I1518" i="3" s="1"/>
  <c r="W1519" i="3"/>
  <c r="I1519" i="3" s="1"/>
  <c r="W1520" i="3"/>
  <c r="I1520" i="3" s="1"/>
  <c r="W1521" i="3"/>
  <c r="I1521" i="3" s="1"/>
  <c r="W1522" i="3"/>
  <c r="I1522" i="3" s="1"/>
  <c r="W1523" i="3"/>
  <c r="I1523" i="3" s="1"/>
  <c r="W1524" i="3"/>
  <c r="I1524" i="3" s="1"/>
  <c r="W1525" i="3"/>
  <c r="I1525" i="3" s="1"/>
  <c r="W1526" i="3"/>
  <c r="I1526" i="3" s="1"/>
  <c r="W1527" i="3"/>
  <c r="I1527" i="3" s="1"/>
  <c r="W1528" i="3"/>
  <c r="I1528" i="3" s="1"/>
  <c r="W1529" i="3"/>
  <c r="I1529" i="3" s="1"/>
  <c r="W1530" i="3"/>
  <c r="I1530" i="3" s="1"/>
  <c r="W1531" i="3"/>
  <c r="I1531" i="3" s="1"/>
  <c r="W1532" i="3"/>
  <c r="I1532" i="3" s="1"/>
  <c r="W1533" i="3"/>
  <c r="I1533" i="3" s="1"/>
  <c r="W1534" i="3"/>
  <c r="I1534" i="3" s="1"/>
  <c r="W1535" i="3"/>
  <c r="I1535" i="3" s="1"/>
  <c r="W1536" i="3"/>
  <c r="I1536" i="3" s="1"/>
  <c r="W1537" i="3"/>
  <c r="I1537" i="3" s="1"/>
  <c r="W1538" i="3"/>
  <c r="I1538" i="3" s="1"/>
  <c r="W1539" i="3"/>
  <c r="I1539" i="3" s="1"/>
  <c r="W1540" i="3"/>
  <c r="I1540" i="3" s="1"/>
  <c r="W1541" i="3"/>
  <c r="I1541" i="3" s="1"/>
  <c r="W1542" i="3"/>
  <c r="I1542" i="3" s="1"/>
  <c r="W1543" i="3"/>
  <c r="I1543" i="3" s="1"/>
  <c r="W1544" i="3"/>
  <c r="I1544" i="3" s="1"/>
  <c r="W1545" i="3"/>
  <c r="I1545" i="3" s="1"/>
  <c r="W1546" i="3"/>
  <c r="I1546" i="3" s="1"/>
  <c r="W1547" i="3"/>
  <c r="I1547" i="3" s="1"/>
  <c r="W1548" i="3"/>
  <c r="I1548" i="3" s="1"/>
  <c r="W1549" i="3"/>
  <c r="I1549" i="3" s="1"/>
  <c r="W1550" i="3"/>
  <c r="I1550" i="3" s="1"/>
  <c r="W1551" i="3"/>
  <c r="I1551" i="3" s="1"/>
  <c r="W1552" i="3"/>
  <c r="I1552" i="3" s="1"/>
  <c r="W1553" i="3"/>
  <c r="I1553" i="3" s="1"/>
  <c r="W1554" i="3"/>
  <c r="I1554" i="3" s="1"/>
  <c r="W1555" i="3"/>
  <c r="I1555" i="3" s="1"/>
  <c r="W1556" i="3"/>
  <c r="I1556" i="3" s="1"/>
  <c r="W1557" i="3"/>
  <c r="I1557" i="3" s="1"/>
  <c r="W1558" i="3"/>
  <c r="I1558" i="3" s="1"/>
  <c r="W1559" i="3"/>
  <c r="I1559" i="3" s="1"/>
  <c r="W1560" i="3"/>
  <c r="I1560" i="3" s="1"/>
  <c r="W1561" i="3"/>
  <c r="I1561" i="3" s="1"/>
  <c r="W1562" i="3"/>
  <c r="I1562" i="3" s="1"/>
  <c r="W1563" i="3"/>
  <c r="I1563" i="3" s="1"/>
  <c r="W1564" i="3"/>
  <c r="I1564" i="3" s="1"/>
  <c r="W1565" i="3"/>
  <c r="I1565" i="3" s="1"/>
  <c r="W1566" i="3"/>
  <c r="I1566" i="3" s="1"/>
  <c r="W1567" i="3"/>
  <c r="I1567" i="3" s="1"/>
  <c r="W1568" i="3"/>
  <c r="I1568" i="3" s="1"/>
  <c r="W1569" i="3"/>
  <c r="I1569" i="3" s="1"/>
  <c r="W1570" i="3"/>
  <c r="I1570" i="3" s="1"/>
  <c r="W1571" i="3"/>
  <c r="I1571" i="3" s="1"/>
  <c r="W1572" i="3"/>
  <c r="I1572" i="3" s="1"/>
  <c r="W1573" i="3"/>
  <c r="I1573" i="3" s="1"/>
  <c r="W1574" i="3"/>
  <c r="I1574" i="3" s="1"/>
  <c r="W1575" i="3"/>
  <c r="I1575" i="3" s="1"/>
  <c r="W1576" i="3"/>
  <c r="I1576" i="3" s="1"/>
  <c r="W1577" i="3"/>
  <c r="I1577" i="3" s="1"/>
  <c r="W1578" i="3"/>
  <c r="I1578" i="3" s="1"/>
  <c r="W1579" i="3"/>
  <c r="I1579" i="3" s="1"/>
  <c r="W1580" i="3"/>
  <c r="I1580" i="3" s="1"/>
  <c r="W1581" i="3"/>
  <c r="I1581" i="3" s="1"/>
  <c r="W1582" i="3"/>
  <c r="I1582" i="3" s="1"/>
  <c r="W1583" i="3"/>
  <c r="I1583" i="3" s="1"/>
  <c r="W1584" i="3"/>
  <c r="I1584" i="3" s="1"/>
  <c r="W1585" i="3"/>
  <c r="I1585" i="3" s="1"/>
  <c r="W1586" i="3"/>
  <c r="I1586" i="3" s="1"/>
  <c r="W1587" i="3"/>
  <c r="I1587" i="3" s="1"/>
  <c r="W1588" i="3"/>
  <c r="I1588" i="3" s="1"/>
  <c r="W1589" i="3"/>
  <c r="I1589" i="3" s="1"/>
  <c r="W1590" i="3"/>
  <c r="I1590" i="3" s="1"/>
  <c r="W1591" i="3"/>
  <c r="I1591" i="3" s="1"/>
  <c r="W1592" i="3"/>
  <c r="I1592" i="3" s="1"/>
  <c r="W1593" i="3"/>
  <c r="I1593" i="3" s="1"/>
  <c r="W1594" i="3"/>
  <c r="I1594" i="3" s="1"/>
  <c r="W1595" i="3"/>
  <c r="I1595" i="3" s="1"/>
  <c r="W1596" i="3"/>
  <c r="I1596" i="3" s="1"/>
  <c r="W1597" i="3"/>
  <c r="I1597" i="3" s="1"/>
  <c r="W1598" i="3"/>
  <c r="I1598" i="3" s="1"/>
  <c r="W1599" i="3"/>
  <c r="I1599" i="3" s="1"/>
  <c r="W1600" i="3"/>
  <c r="I1600" i="3" s="1"/>
  <c r="W1601" i="3"/>
  <c r="I1601" i="3" s="1"/>
  <c r="W1602" i="3"/>
  <c r="I1602" i="3" s="1"/>
  <c r="W1603" i="3"/>
  <c r="I1603" i="3" s="1"/>
  <c r="W1604" i="3"/>
  <c r="I1604" i="3" s="1"/>
  <c r="W1605" i="3"/>
  <c r="I1605" i="3" s="1"/>
  <c r="W1606" i="3"/>
  <c r="I1606" i="3" s="1"/>
  <c r="W1607" i="3"/>
  <c r="I1607" i="3" s="1"/>
  <c r="W1608" i="3"/>
  <c r="I1608" i="3" s="1"/>
  <c r="W1609" i="3"/>
  <c r="I1609" i="3" s="1"/>
  <c r="W1610" i="3"/>
  <c r="I1610" i="3" s="1"/>
  <c r="W1611" i="3"/>
  <c r="I1611" i="3" s="1"/>
  <c r="W1612" i="3"/>
  <c r="I1612" i="3" s="1"/>
  <c r="W1613" i="3"/>
  <c r="I1613" i="3" s="1"/>
  <c r="W1614" i="3"/>
  <c r="I1614" i="3" s="1"/>
  <c r="W1615" i="3"/>
  <c r="I1615" i="3" s="1"/>
  <c r="W1616" i="3"/>
  <c r="I1616" i="3" s="1"/>
  <c r="W1617" i="3"/>
  <c r="I1617" i="3" s="1"/>
  <c r="W1618" i="3"/>
  <c r="I1618" i="3" s="1"/>
  <c r="W1619" i="3"/>
  <c r="I1619" i="3" s="1"/>
  <c r="W1620" i="3"/>
  <c r="I1620" i="3" s="1"/>
  <c r="W1621" i="3"/>
  <c r="I1621" i="3" s="1"/>
  <c r="W1622" i="3"/>
  <c r="I1622" i="3" s="1"/>
  <c r="W1623" i="3"/>
  <c r="I1623" i="3" s="1"/>
  <c r="W1624" i="3"/>
  <c r="I1624" i="3" s="1"/>
  <c r="W1625" i="3"/>
  <c r="I1625" i="3" s="1"/>
  <c r="W1626" i="3"/>
  <c r="I1626" i="3" s="1"/>
  <c r="W1627" i="3"/>
  <c r="I1627" i="3" s="1"/>
  <c r="W1628" i="3"/>
  <c r="I1628" i="3" s="1"/>
  <c r="W1629" i="3"/>
  <c r="I1629" i="3" s="1"/>
  <c r="W1630" i="3"/>
  <c r="I1630" i="3" s="1"/>
  <c r="W1631" i="3"/>
  <c r="I1631" i="3" s="1"/>
  <c r="W1632" i="3"/>
  <c r="I1632" i="3" s="1"/>
  <c r="W1633" i="3"/>
  <c r="I1633" i="3" s="1"/>
  <c r="W1634" i="3"/>
  <c r="I1634" i="3" s="1"/>
  <c r="W1635" i="3"/>
  <c r="I1635" i="3" s="1"/>
  <c r="W1636" i="3"/>
  <c r="I1636" i="3" s="1"/>
  <c r="W1637" i="3"/>
  <c r="I1637" i="3" s="1"/>
  <c r="W386" i="3"/>
  <c r="I386" i="3" s="1"/>
  <c r="W387" i="3"/>
  <c r="I387" i="3" s="1"/>
  <c r="W1638" i="3"/>
  <c r="I1638" i="3" s="1"/>
  <c r="W1639" i="3"/>
  <c r="I1639" i="3" s="1"/>
  <c r="W1640" i="3"/>
  <c r="I1640" i="3" s="1"/>
  <c r="W1641" i="3"/>
  <c r="I1641" i="3" s="1"/>
  <c r="W1642" i="3"/>
  <c r="I1642" i="3" s="1"/>
  <c r="W1643" i="3"/>
  <c r="I1643" i="3" s="1"/>
  <c r="W1644" i="3"/>
  <c r="I1644" i="3" s="1"/>
  <c r="W1645" i="3"/>
  <c r="I1645" i="3" s="1"/>
  <c r="W1646" i="3"/>
  <c r="I1646" i="3" s="1"/>
  <c r="W1647" i="3"/>
  <c r="I1647" i="3" s="1"/>
  <c r="W1648" i="3"/>
  <c r="I1648" i="3" s="1"/>
  <c r="W1649" i="3"/>
  <c r="I1649" i="3" s="1"/>
  <c r="W1650" i="3"/>
  <c r="I1650" i="3" s="1"/>
  <c r="W1651" i="3"/>
  <c r="I1651" i="3" s="1"/>
  <c r="W1652" i="3"/>
  <c r="I1652" i="3" s="1"/>
  <c r="W1653" i="3"/>
  <c r="I1653" i="3" s="1"/>
  <c r="W1654" i="3"/>
  <c r="I1654" i="3" s="1"/>
  <c r="W1655" i="3"/>
  <c r="I1655" i="3" s="1"/>
  <c r="W1656" i="3"/>
  <c r="I1656" i="3" s="1"/>
  <c r="W1657" i="3"/>
  <c r="I1657" i="3" s="1"/>
  <c r="W1658" i="3"/>
  <c r="I1658" i="3" s="1"/>
  <c r="W1659" i="3"/>
  <c r="I1659" i="3" s="1"/>
  <c r="W1660" i="3"/>
  <c r="I1660" i="3" s="1"/>
  <c r="W1661" i="3"/>
  <c r="I1661" i="3" s="1"/>
  <c r="W1662" i="3"/>
  <c r="I1662" i="3" s="1"/>
  <c r="W1663" i="3"/>
  <c r="I1663" i="3" s="1"/>
  <c r="W1664" i="3"/>
  <c r="I1664" i="3" s="1"/>
  <c r="W1665" i="3"/>
  <c r="I1665" i="3" s="1"/>
  <c r="W1666" i="3"/>
  <c r="I1666" i="3" s="1"/>
  <c r="W1667" i="3"/>
  <c r="I1667" i="3" s="1"/>
  <c r="W1668" i="3"/>
  <c r="I1668" i="3" s="1"/>
  <c r="W1669" i="3"/>
  <c r="I1669" i="3" s="1"/>
  <c r="W1670" i="3"/>
  <c r="I1670" i="3" s="1"/>
  <c r="W1671" i="3"/>
  <c r="I1671" i="3" s="1"/>
  <c r="W1672" i="3"/>
  <c r="I1672" i="3" s="1"/>
  <c r="W1673" i="3"/>
  <c r="I1673" i="3" s="1"/>
  <c r="W1674" i="3"/>
  <c r="I1674" i="3" s="1"/>
  <c r="W1675" i="3"/>
  <c r="I1675" i="3" s="1"/>
  <c r="W1676" i="3"/>
  <c r="I1676" i="3" s="1"/>
  <c r="W1677" i="3"/>
  <c r="I1677" i="3" s="1"/>
  <c r="W1678" i="3"/>
  <c r="I1678" i="3" s="1"/>
  <c r="W1679" i="3"/>
  <c r="I1679" i="3" s="1"/>
  <c r="W1680" i="3"/>
  <c r="I1680" i="3" s="1"/>
  <c r="W1681" i="3"/>
  <c r="I1681" i="3" s="1"/>
  <c r="W1682" i="3"/>
  <c r="I1682" i="3" s="1"/>
  <c r="W1683" i="3"/>
  <c r="I1683" i="3" s="1"/>
  <c r="W1684" i="3"/>
  <c r="I1684" i="3" s="1"/>
  <c r="W1685" i="3"/>
  <c r="I1685" i="3" s="1"/>
  <c r="W1686" i="3"/>
  <c r="I1686" i="3" s="1"/>
  <c r="W1687" i="3"/>
  <c r="I1687" i="3" s="1"/>
  <c r="W1688" i="3"/>
  <c r="I1688" i="3" s="1"/>
  <c r="W1689" i="3"/>
  <c r="I1689" i="3" s="1"/>
  <c r="W1690" i="3"/>
  <c r="I1690" i="3" s="1"/>
  <c r="W1691" i="3"/>
  <c r="I1691" i="3" s="1"/>
  <c r="W1692" i="3"/>
  <c r="I1692" i="3" s="1"/>
  <c r="W1693" i="3"/>
  <c r="I1693" i="3" s="1"/>
  <c r="W1694" i="3"/>
  <c r="I1694" i="3" s="1"/>
  <c r="W1695" i="3"/>
  <c r="I1695" i="3" s="1"/>
  <c r="W1696" i="3"/>
  <c r="I1696" i="3" s="1"/>
  <c r="W1697" i="3"/>
  <c r="I1697" i="3" s="1"/>
  <c r="W1698" i="3"/>
  <c r="I1698" i="3" s="1"/>
  <c r="W1699" i="3"/>
  <c r="I1699" i="3" s="1"/>
  <c r="W1700" i="3"/>
  <c r="I1700" i="3" s="1"/>
  <c r="W1701" i="3"/>
  <c r="I1701" i="3" s="1"/>
  <c r="W1702" i="3"/>
  <c r="I1702" i="3" s="1"/>
  <c r="W1703" i="3"/>
  <c r="I1703" i="3" s="1"/>
  <c r="W1704" i="3"/>
  <c r="I1704" i="3" s="1"/>
  <c r="W1705" i="3"/>
  <c r="I1705" i="3" s="1"/>
  <c r="W1706" i="3"/>
  <c r="I1706" i="3" s="1"/>
  <c r="W1707" i="3"/>
  <c r="I1707" i="3" s="1"/>
  <c r="W1708" i="3"/>
  <c r="I1708" i="3" s="1"/>
  <c r="W1709" i="3"/>
  <c r="I1709" i="3" s="1"/>
  <c r="W1710" i="3"/>
  <c r="I1710" i="3" s="1"/>
  <c r="W1711" i="3"/>
  <c r="I1711" i="3" s="1"/>
  <c r="W1712" i="3"/>
  <c r="I1712" i="3" s="1"/>
  <c r="W1713" i="3"/>
  <c r="I1713" i="3" s="1"/>
  <c r="W1714" i="3"/>
  <c r="I1714" i="3" s="1"/>
  <c r="W1715" i="3"/>
  <c r="I1715" i="3" s="1"/>
  <c r="W1716" i="3"/>
  <c r="I1716" i="3" s="1"/>
  <c r="W1717" i="3"/>
  <c r="I1717" i="3" s="1"/>
  <c r="W1718" i="3"/>
  <c r="I1718" i="3" s="1"/>
  <c r="W1719" i="3"/>
  <c r="I1719" i="3" s="1"/>
  <c r="W1720" i="3"/>
  <c r="I1720" i="3" s="1"/>
  <c r="W1721" i="3"/>
  <c r="I1721" i="3" s="1"/>
  <c r="W1722" i="3"/>
  <c r="I1722" i="3" s="1"/>
  <c r="W1723" i="3"/>
  <c r="I1723" i="3" s="1"/>
  <c r="W1724" i="3"/>
  <c r="I1724" i="3" s="1"/>
  <c r="W1725" i="3"/>
  <c r="I1725" i="3" s="1"/>
  <c r="W1726" i="3"/>
  <c r="I1726" i="3" s="1"/>
  <c r="W1727" i="3"/>
  <c r="I1727" i="3" s="1"/>
  <c r="W1728" i="3"/>
  <c r="I1728" i="3" s="1"/>
  <c r="W1729" i="3"/>
  <c r="I1729" i="3" s="1"/>
  <c r="W1730" i="3"/>
  <c r="I1730" i="3" s="1"/>
  <c r="W1731" i="3"/>
  <c r="I1731" i="3" s="1"/>
  <c r="W1732" i="3"/>
  <c r="I1732" i="3" s="1"/>
  <c r="W1733" i="3"/>
  <c r="I1733" i="3" s="1"/>
  <c r="W1734" i="3"/>
  <c r="I1734" i="3" s="1"/>
  <c r="W1735" i="3"/>
  <c r="I1735" i="3" s="1"/>
  <c r="W1736" i="3"/>
  <c r="I1736" i="3" s="1"/>
  <c r="W1737" i="3"/>
  <c r="I1737" i="3" s="1"/>
  <c r="W1738" i="3"/>
  <c r="I1738" i="3" s="1"/>
  <c r="W1739" i="3"/>
  <c r="I1739" i="3" s="1"/>
  <c r="W1740" i="3"/>
  <c r="I1740" i="3" s="1"/>
  <c r="W1741" i="3"/>
  <c r="I1741" i="3" s="1"/>
  <c r="W1742" i="3"/>
  <c r="I1742" i="3" s="1"/>
  <c r="W1743" i="3"/>
  <c r="I1743" i="3" s="1"/>
  <c r="W1744" i="3"/>
  <c r="I1744" i="3" s="1"/>
  <c r="W1745" i="3"/>
  <c r="I1745" i="3" s="1"/>
  <c r="W1746" i="3"/>
  <c r="I1746" i="3" s="1"/>
  <c r="W1747" i="3"/>
  <c r="I1747" i="3" s="1"/>
  <c r="W1748" i="3"/>
  <c r="I1748" i="3" s="1"/>
  <c r="W1749" i="3"/>
  <c r="I1749" i="3" s="1"/>
  <c r="W1750" i="3"/>
  <c r="I1750" i="3" s="1"/>
  <c r="W1751" i="3"/>
  <c r="I1751" i="3" s="1"/>
  <c r="W1752" i="3"/>
  <c r="I1752" i="3" s="1"/>
  <c r="W1753" i="3"/>
  <c r="I1753" i="3" s="1"/>
  <c r="W1754" i="3"/>
  <c r="I1754" i="3" s="1"/>
  <c r="W1755" i="3"/>
  <c r="I1755" i="3" s="1"/>
  <c r="W1756" i="3"/>
  <c r="I1756" i="3" s="1"/>
  <c r="W1757" i="3"/>
  <c r="I1757" i="3" s="1"/>
  <c r="W1758" i="3"/>
  <c r="I1758" i="3" s="1"/>
  <c r="W1759" i="3"/>
  <c r="I1759" i="3" s="1"/>
  <c r="W1760" i="3"/>
  <c r="I1760" i="3" s="1"/>
  <c r="W1761" i="3"/>
  <c r="I1761" i="3" s="1"/>
  <c r="W1762" i="3"/>
  <c r="I1762" i="3" s="1"/>
  <c r="W1763" i="3"/>
  <c r="I1763" i="3" s="1"/>
  <c r="W1764" i="3"/>
  <c r="I1764" i="3" s="1"/>
  <c r="W1765" i="3"/>
  <c r="I1765" i="3" s="1"/>
  <c r="W1766" i="3"/>
  <c r="I1766" i="3" s="1"/>
  <c r="W1767" i="3"/>
  <c r="I1767" i="3" s="1"/>
  <c r="W388" i="3"/>
  <c r="I388" i="3" s="1"/>
  <c r="W389" i="3"/>
  <c r="I389" i="3" s="1"/>
  <c r="W1768" i="3"/>
  <c r="I1768" i="3" s="1"/>
  <c r="W1769" i="3"/>
  <c r="I1769" i="3" s="1"/>
  <c r="W1770" i="3"/>
  <c r="I1770" i="3" s="1"/>
  <c r="W1771" i="3"/>
  <c r="I1771" i="3" s="1"/>
  <c r="W1772" i="3"/>
  <c r="I1772" i="3" s="1"/>
  <c r="W1773" i="3"/>
  <c r="I1773" i="3" s="1"/>
  <c r="W390" i="3"/>
  <c r="I390" i="3" s="1"/>
  <c r="W391" i="3"/>
  <c r="I391" i="3" s="1"/>
  <c r="W1774" i="3"/>
  <c r="I1774" i="3" s="1"/>
  <c r="W1775" i="3"/>
  <c r="I1775" i="3" s="1"/>
  <c r="W1776" i="3"/>
  <c r="I1776" i="3" s="1"/>
  <c r="W1777" i="3"/>
  <c r="I1777" i="3" s="1"/>
  <c r="W1778" i="3"/>
  <c r="I1778" i="3" s="1"/>
  <c r="W1779" i="3"/>
  <c r="I1779" i="3" s="1"/>
  <c r="W1780" i="3"/>
  <c r="I1780" i="3" s="1"/>
  <c r="W1781" i="3"/>
  <c r="I1781" i="3" s="1"/>
  <c r="W1782" i="3"/>
  <c r="I1782" i="3" s="1"/>
  <c r="W1783" i="3"/>
  <c r="I1783" i="3" s="1"/>
  <c r="W1784" i="3"/>
  <c r="I1784" i="3" s="1"/>
  <c r="W1785" i="3"/>
  <c r="I1785" i="3" s="1"/>
  <c r="W1786" i="3"/>
  <c r="I1786" i="3" s="1"/>
  <c r="W1787" i="3"/>
  <c r="I1787" i="3" s="1"/>
  <c r="W1788" i="3"/>
  <c r="I1788" i="3" s="1"/>
  <c r="W1789" i="3"/>
  <c r="I1789" i="3" s="1"/>
  <c r="W1790" i="3"/>
  <c r="I1790" i="3" s="1"/>
  <c r="W1791" i="3"/>
  <c r="I1791" i="3" s="1"/>
  <c r="W1792" i="3"/>
  <c r="I1792" i="3" s="1"/>
  <c r="W1793" i="3"/>
  <c r="I1793" i="3" s="1"/>
  <c r="W1794" i="3"/>
  <c r="I1794" i="3" s="1"/>
  <c r="W1795" i="3"/>
  <c r="I1795" i="3" s="1"/>
  <c r="W1796" i="3"/>
  <c r="I1796" i="3" s="1"/>
  <c r="W1797" i="3"/>
  <c r="I1797" i="3" s="1"/>
  <c r="W1798" i="3"/>
  <c r="I1798" i="3" s="1"/>
  <c r="W1799" i="3"/>
  <c r="I1799" i="3" s="1"/>
  <c r="W1800" i="3"/>
  <c r="I1800" i="3" s="1"/>
  <c r="W1801" i="3"/>
  <c r="I1801" i="3" s="1"/>
  <c r="W1802" i="3"/>
  <c r="I1802" i="3" s="1"/>
  <c r="W1803" i="3"/>
  <c r="I1803" i="3" s="1"/>
  <c r="W1804" i="3"/>
  <c r="I1804" i="3" s="1"/>
  <c r="W1805" i="3"/>
  <c r="I1805" i="3" s="1"/>
  <c r="W1806" i="3"/>
  <c r="I1806" i="3" s="1"/>
  <c r="W1807" i="3"/>
  <c r="I1807" i="3" s="1"/>
  <c r="W1808" i="3"/>
  <c r="I1808" i="3" s="1"/>
  <c r="W1809" i="3"/>
  <c r="I1809" i="3" s="1"/>
  <c r="W1810" i="3"/>
  <c r="I1810" i="3" s="1"/>
  <c r="W1811" i="3"/>
  <c r="I1811" i="3" s="1"/>
  <c r="W1812" i="3"/>
  <c r="I1812" i="3" s="1"/>
  <c r="W1813" i="3"/>
  <c r="I1813" i="3" s="1"/>
  <c r="W1814" i="3"/>
  <c r="I1814" i="3" s="1"/>
  <c r="W1815" i="3"/>
  <c r="I1815" i="3" s="1"/>
  <c r="W1816" i="3"/>
  <c r="I1816" i="3" s="1"/>
  <c r="W1817" i="3"/>
  <c r="I1817" i="3" s="1"/>
  <c r="W1818" i="3"/>
  <c r="I1818" i="3" s="1"/>
  <c r="W1819" i="3"/>
  <c r="I1819" i="3" s="1"/>
  <c r="W1820" i="3"/>
  <c r="I1820" i="3" s="1"/>
  <c r="W1821" i="3"/>
  <c r="I1821" i="3" s="1"/>
  <c r="W1822" i="3"/>
  <c r="I1822" i="3" s="1"/>
  <c r="W1823" i="3"/>
  <c r="I1823" i="3" s="1"/>
  <c r="W1824" i="3"/>
  <c r="I1824" i="3" s="1"/>
  <c r="W1825" i="3"/>
  <c r="I1825" i="3" s="1"/>
  <c r="W1826" i="3"/>
  <c r="I1826" i="3" s="1"/>
  <c r="W1827" i="3"/>
  <c r="I1827" i="3" s="1"/>
  <c r="W1828" i="3"/>
  <c r="I1828" i="3" s="1"/>
  <c r="W1829" i="3"/>
  <c r="I1829" i="3" s="1"/>
  <c r="W1830" i="3"/>
  <c r="I1830" i="3" s="1"/>
  <c r="W1831" i="3"/>
  <c r="I1831" i="3" s="1"/>
  <c r="W1832" i="3"/>
  <c r="I1832" i="3" s="1"/>
  <c r="W1833" i="3"/>
  <c r="I1833" i="3" s="1"/>
  <c r="W1834" i="3"/>
  <c r="I1834" i="3" s="1"/>
  <c r="W1835" i="3"/>
  <c r="I1835" i="3" s="1"/>
  <c r="W1836" i="3"/>
  <c r="I1836" i="3" s="1"/>
  <c r="W1837" i="3"/>
  <c r="I1837" i="3" s="1"/>
  <c r="W1838" i="3"/>
  <c r="I1838" i="3" s="1"/>
  <c r="W1839" i="3"/>
  <c r="I1839" i="3" s="1"/>
  <c r="W1840" i="3"/>
  <c r="I1840" i="3" s="1"/>
  <c r="W1841" i="3"/>
  <c r="I1841" i="3" s="1"/>
  <c r="W392" i="3"/>
  <c r="I392" i="3" s="1"/>
  <c r="W393" i="3"/>
  <c r="I393" i="3" s="1"/>
  <c r="W1842" i="3"/>
  <c r="I1842" i="3" s="1"/>
  <c r="W1843" i="3"/>
  <c r="I1843" i="3" s="1"/>
  <c r="W1844" i="3"/>
  <c r="I1844" i="3" s="1"/>
  <c r="W1845" i="3"/>
  <c r="I1845" i="3" s="1"/>
  <c r="W1846" i="3"/>
  <c r="I1846" i="3" s="1"/>
  <c r="W1847" i="3"/>
  <c r="I1847" i="3" s="1"/>
  <c r="W1848" i="3"/>
  <c r="I1848" i="3" s="1"/>
  <c r="W1849" i="3"/>
  <c r="I1849" i="3" s="1"/>
  <c r="W1850" i="3"/>
  <c r="I1850" i="3" s="1"/>
  <c r="W1851" i="3"/>
  <c r="I1851" i="3" s="1"/>
  <c r="W1852" i="3"/>
  <c r="I1852" i="3" s="1"/>
  <c r="W1853" i="3"/>
  <c r="I1853" i="3" s="1"/>
  <c r="W1854" i="3"/>
  <c r="I1854" i="3" s="1"/>
  <c r="W1855" i="3"/>
  <c r="I1855" i="3" s="1"/>
  <c r="W1856" i="3"/>
  <c r="I1856" i="3" s="1"/>
  <c r="W1857" i="3"/>
  <c r="I1857" i="3" s="1"/>
  <c r="W1858" i="3"/>
  <c r="I1858" i="3" s="1"/>
  <c r="W1859" i="3"/>
  <c r="I1859" i="3" s="1"/>
  <c r="W1860" i="3"/>
  <c r="I1860" i="3" s="1"/>
  <c r="W1861" i="3"/>
  <c r="I1861" i="3" s="1"/>
  <c r="W1862" i="3"/>
  <c r="I1862" i="3" s="1"/>
  <c r="W1863" i="3"/>
  <c r="I1863" i="3" s="1"/>
  <c r="W1864" i="3"/>
  <c r="I1864" i="3" s="1"/>
  <c r="W1865" i="3"/>
  <c r="I1865" i="3" s="1"/>
  <c r="W1866" i="3"/>
  <c r="I1866" i="3" s="1"/>
  <c r="W1867" i="3"/>
  <c r="I1867" i="3" s="1"/>
  <c r="W1868" i="3"/>
  <c r="I1868" i="3" s="1"/>
  <c r="W1869" i="3"/>
  <c r="I1869" i="3" s="1"/>
  <c r="W1870" i="3"/>
  <c r="I1870" i="3" s="1"/>
  <c r="W1871" i="3"/>
  <c r="I1871" i="3" s="1"/>
  <c r="W1872" i="3"/>
  <c r="I1872" i="3" s="1"/>
  <c r="W1873" i="3"/>
  <c r="I1873" i="3" s="1"/>
  <c r="W1874" i="3"/>
  <c r="I1874" i="3" s="1"/>
  <c r="W1875" i="3"/>
  <c r="I1875" i="3" s="1"/>
  <c r="W1876" i="3"/>
  <c r="I1876" i="3" s="1"/>
  <c r="W394" i="3"/>
  <c r="I394" i="3" s="1"/>
  <c r="W1877" i="3"/>
  <c r="I1877" i="3" s="1"/>
  <c r="W1878" i="3"/>
  <c r="I1878" i="3" s="1"/>
  <c r="W1879" i="3"/>
  <c r="I1879" i="3" s="1"/>
  <c r="W1880" i="3"/>
  <c r="I1880" i="3" s="1"/>
  <c r="W1881" i="3"/>
  <c r="I1881" i="3" s="1"/>
  <c r="W1882" i="3"/>
  <c r="I1882" i="3" s="1"/>
  <c r="W1883" i="3"/>
  <c r="I1883" i="3" s="1"/>
  <c r="W1884" i="3"/>
  <c r="I1884" i="3" s="1"/>
  <c r="W1885" i="3"/>
  <c r="I1885" i="3" s="1"/>
  <c r="W1886" i="3"/>
  <c r="I1886" i="3" s="1"/>
  <c r="W1887" i="3"/>
  <c r="I1887" i="3" s="1"/>
  <c r="W1888" i="3"/>
  <c r="I1888" i="3" s="1"/>
  <c r="W1889" i="3"/>
  <c r="I1889" i="3" s="1"/>
  <c r="W395" i="3"/>
  <c r="I395" i="3" s="1"/>
  <c r="W396" i="3"/>
  <c r="I396" i="3" s="1"/>
  <c r="W397" i="3"/>
  <c r="I397" i="3" s="1"/>
  <c r="W398" i="3"/>
  <c r="I398" i="3" s="1"/>
  <c r="W399" i="3"/>
  <c r="I399" i="3" s="1"/>
  <c r="W1890" i="3"/>
  <c r="I1890" i="3" s="1"/>
  <c r="W1891" i="3"/>
  <c r="I1891" i="3" s="1"/>
  <c r="W1892" i="3"/>
  <c r="I1892" i="3" s="1"/>
  <c r="W1893" i="3"/>
  <c r="I1893" i="3" s="1"/>
  <c r="W400" i="3"/>
  <c r="I400" i="3" s="1"/>
  <c r="W401" i="3"/>
  <c r="I401" i="3" s="1"/>
  <c r="W402" i="3"/>
  <c r="I402" i="3" s="1"/>
  <c r="W403" i="3"/>
  <c r="I403" i="3" s="1"/>
  <c r="W1894" i="3"/>
  <c r="I1894" i="3" s="1"/>
  <c r="W1895" i="3"/>
  <c r="I1895" i="3" s="1"/>
  <c r="W1896" i="3"/>
  <c r="I1896" i="3" s="1"/>
  <c r="W1897" i="3"/>
  <c r="I1897" i="3" s="1"/>
  <c r="W404" i="3"/>
  <c r="I404" i="3" s="1"/>
  <c r="W405" i="3"/>
  <c r="I405" i="3" s="1"/>
  <c r="W406" i="3"/>
  <c r="I406" i="3" s="1"/>
  <c r="W407" i="3"/>
  <c r="I407" i="3" s="1"/>
  <c r="W408" i="3"/>
  <c r="I408" i="3" s="1"/>
  <c r="W409" i="3"/>
  <c r="I409" i="3" s="1"/>
  <c r="W410" i="3"/>
  <c r="I410" i="3" s="1"/>
  <c r="W411" i="3"/>
  <c r="I411" i="3" s="1"/>
  <c r="W412" i="3"/>
  <c r="I412" i="3" s="1"/>
  <c r="W413" i="3"/>
  <c r="I413" i="3" s="1"/>
  <c r="W414" i="3"/>
  <c r="I414" i="3" s="1"/>
  <c r="W415" i="3"/>
  <c r="I415" i="3" s="1"/>
  <c r="W416" i="3"/>
  <c r="I416" i="3" s="1"/>
  <c r="W417" i="3"/>
  <c r="I417" i="3" s="1"/>
  <c r="W418" i="3"/>
  <c r="I418" i="3" s="1"/>
  <c r="W419" i="3"/>
  <c r="I419" i="3" s="1"/>
  <c r="W420" i="3"/>
  <c r="I420" i="3" s="1"/>
  <c r="W421" i="3"/>
  <c r="I421" i="3" s="1"/>
  <c r="W422" i="3"/>
  <c r="I422" i="3" s="1"/>
  <c r="W423" i="3"/>
  <c r="I423" i="3" s="1"/>
  <c r="W424" i="3"/>
  <c r="I424" i="3" s="1"/>
  <c r="W425" i="3"/>
  <c r="I425" i="3" s="1"/>
  <c r="W426" i="3"/>
  <c r="I426" i="3" s="1"/>
  <c r="W427" i="3"/>
  <c r="I427" i="3" s="1"/>
  <c r="W428" i="3"/>
  <c r="I428" i="3" s="1"/>
  <c r="W429" i="3"/>
  <c r="I429" i="3" s="1"/>
  <c r="W430" i="3"/>
  <c r="I430" i="3" s="1"/>
  <c r="W431" i="3"/>
  <c r="I431" i="3" s="1"/>
  <c r="W432" i="3"/>
  <c r="I432" i="3" s="1"/>
  <c r="W433" i="3"/>
  <c r="I433" i="3" s="1"/>
  <c r="W434" i="3"/>
  <c r="I434" i="3" s="1"/>
  <c r="W1898" i="3"/>
  <c r="I1898" i="3" s="1"/>
  <c r="W435" i="3"/>
  <c r="I435" i="3" s="1"/>
  <c r="W563" i="3"/>
  <c r="I563" i="3" s="1"/>
</calcChain>
</file>

<file path=xl/sharedStrings.xml><?xml version="1.0" encoding="utf-8"?>
<sst xmlns="http://schemas.openxmlformats.org/spreadsheetml/2006/main" count="43763" uniqueCount="13967">
  <si>
    <t>Note</t>
  </si>
  <si>
    <t>€/anno</t>
  </si>
  <si>
    <t>QF_D</t>
  </si>
  <si>
    <t>QF_M</t>
  </si>
  <si>
    <t>QV</t>
  </si>
  <si>
    <t>Descrizione</t>
  </si>
  <si>
    <t>VEND</t>
  </si>
  <si>
    <t>DIST</t>
  </si>
  <si>
    <t>Materia prima</t>
  </si>
  <si>
    <t>1° Livello</t>
  </si>
  <si>
    <t>2° Livello</t>
  </si>
  <si>
    <t>3° Livello</t>
  </si>
  <si>
    <t>TIPO RIGA</t>
  </si>
  <si>
    <t>SI</t>
  </si>
  <si>
    <t>Quota fissa distribuzione</t>
  </si>
  <si>
    <t>sconti</t>
  </si>
  <si>
    <t>Partite Varie</t>
  </si>
  <si>
    <t>Partite varie distributore</t>
  </si>
  <si>
    <t>disattivazioni</t>
  </si>
  <si>
    <t>pose, subentri, riaperture</t>
  </si>
  <si>
    <t>prova contatore</t>
  </si>
  <si>
    <t>recupero spese per verifiche tecniche</t>
  </si>
  <si>
    <t>Partite varie venditore</t>
  </si>
  <si>
    <t>spese sollecito</t>
  </si>
  <si>
    <t>IMPOSTE</t>
  </si>
  <si>
    <t>Addizionale regionale</t>
  </si>
  <si>
    <t>NOLO</t>
  </si>
  <si>
    <t>ACC</t>
  </si>
  <si>
    <t>Accise</t>
  </si>
  <si>
    <t>ADRG</t>
  </si>
  <si>
    <t>ADPV</t>
  </si>
  <si>
    <t>Addizionale provinciale</t>
  </si>
  <si>
    <t>SCON</t>
  </si>
  <si>
    <t>Soppressa</t>
  </si>
  <si>
    <t>DISA</t>
  </si>
  <si>
    <t>POSR</t>
  </si>
  <si>
    <t>PRCO</t>
  </si>
  <si>
    <t>SPSO</t>
  </si>
  <si>
    <t>RSVT</t>
  </si>
  <si>
    <t>IMER</t>
  </si>
  <si>
    <t>Imposta erariale</t>
  </si>
  <si>
    <t>AEEG</t>
  </si>
  <si>
    <t>AVDS</t>
  </si>
  <si>
    <t>NETA</t>
  </si>
  <si>
    <t>RPOS</t>
  </si>
  <si>
    <t>IMPO</t>
  </si>
  <si>
    <t>PVDS</t>
  </si>
  <si>
    <t>PPVV</t>
  </si>
  <si>
    <t>PVVE</t>
  </si>
  <si>
    <t>QADS</t>
  </si>
  <si>
    <t>QFDS</t>
  </si>
  <si>
    <t>PPVE</t>
  </si>
  <si>
    <t>OK</t>
  </si>
  <si>
    <t>Verificare</t>
  </si>
  <si>
    <t>ARMP</t>
  </si>
  <si>
    <t>Addebiti vari dstribuzione</t>
  </si>
  <si>
    <t>Recupero spese postali</t>
  </si>
  <si>
    <t>Stato</t>
  </si>
  <si>
    <t>NO</t>
  </si>
  <si>
    <t>Sonto terremotati</t>
  </si>
  <si>
    <t>MP_B</t>
  </si>
  <si>
    <t>[1]</t>
  </si>
  <si>
    <t>Codice-1</t>
  </si>
  <si>
    <t>Codice-2</t>
  </si>
  <si>
    <t>[2]</t>
  </si>
  <si>
    <t>[3]</t>
  </si>
  <si>
    <t>[4]</t>
  </si>
  <si>
    <t>Quota Distribuzione (Generica)</t>
  </si>
  <si>
    <t>[5]</t>
  </si>
  <si>
    <t>[6]</t>
  </si>
  <si>
    <t>[7]</t>
  </si>
  <si>
    <t>[8]</t>
  </si>
  <si>
    <t>[9]</t>
  </si>
  <si>
    <t>[10]</t>
  </si>
  <si>
    <t>[11]</t>
  </si>
  <si>
    <t>[12]</t>
  </si>
  <si>
    <t>[13]</t>
  </si>
  <si>
    <t>[14]</t>
  </si>
  <si>
    <t>[15]</t>
  </si>
  <si>
    <t>Vendita (Generica)</t>
  </si>
  <si>
    <t>[16]</t>
  </si>
  <si>
    <t>SCARTO</t>
  </si>
  <si>
    <t>Non gestire</t>
  </si>
  <si>
    <t>CONSUMO</t>
  </si>
  <si>
    <t>COMPONENTE</t>
  </si>
  <si>
    <t>FLAG_PREZZO_MEDIO</t>
  </si>
  <si>
    <t>N</t>
  </si>
  <si>
    <t>S</t>
  </si>
  <si>
    <t>V</t>
  </si>
  <si>
    <t>F</t>
  </si>
  <si>
    <t>FLG_RATEO</t>
  </si>
  <si>
    <t>BLACK-LIST</t>
  </si>
  <si>
    <t>B</t>
  </si>
  <si>
    <t>MCT</t>
  </si>
  <si>
    <t>POTENZA</t>
  </si>
  <si>
    <t>UC3</t>
  </si>
  <si>
    <t>UC4</t>
  </si>
  <si>
    <t>UC7</t>
  </si>
  <si>
    <t>A6</t>
  </si>
  <si>
    <t>AS</t>
  </si>
  <si>
    <t>PPE</t>
  </si>
  <si>
    <t>UC1</t>
  </si>
  <si>
    <t>CTS</t>
  </si>
  <si>
    <t>MIS</t>
  </si>
  <si>
    <t>AE</t>
  </si>
  <si>
    <t>A1</t>
  </si>
  <si>
    <t>ITAA</t>
  </si>
  <si>
    <t>attivazioni</t>
  </si>
  <si>
    <t>variazioni potenza</t>
  </si>
  <si>
    <t>VARP</t>
  </si>
  <si>
    <t>BSOE</t>
  </si>
  <si>
    <t>CMOR</t>
  </si>
  <si>
    <t>PD</t>
  </si>
  <si>
    <t>indennizzi automatici ele</t>
  </si>
  <si>
    <t>VVAP</t>
  </si>
  <si>
    <t>VDIS</t>
  </si>
  <si>
    <t>VATT</t>
  </si>
  <si>
    <t>nd</t>
  </si>
  <si>
    <t>Addizionale comunale</t>
  </si>
  <si>
    <t>ADCO</t>
  </si>
  <si>
    <t>Energia attiva in kWh</t>
  </si>
  <si>
    <t>Energia attiva in kWh fascia F1</t>
  </si>
  <si>
    <t>CONSUMO_F1</t>
  </si>
  <si>
    <t>kWh</t>
  </si>
  <si>
    <t>CONSUMO_F2</t>
  </si>
  <si>
    <t>CONSUMO_F3</t>
  </si>
  <si>
    <t>Energia attiva in kWh fascia F2</t>
  </si>
  <si>
    <t>Energia attiva in kWh fascia F3</t>
  </si>
  <si>
    <t>Potenza misurata in kW</t>
  </si>
  <si>
    <t>POTENZA_F1</t>
  </si>
  <si>
    <t>POTENZA_F2</t>
  </si>
  <si>
    <t>POTENZA_F3</t>
  </si>
  <si>
    <t>Potenza misurata in kW fascia F1</t>
  </si>
  <si>
    <t>Potenza misurata in kW fascia F2</t>
  </si>
  <si>
    <t>Potenza misurata in kW fascia F3</t>
  </si>
  <si>
    <t>A5V</t>
  </si>
  <si>
    <t>A2V</t>
  </si>
  <si>
    <t>A3V</t>
  </si>
  <si>
    <t>A2F</t>
  </si>
  <si>
    <t>A3F</t>
  </si>
  <si>
    <t>A5F</t>
  </si>
  <si>
    <t>A2 fissa</t>
  </si>
  <si>
    <t>A3 fissa</t>
  </si>
  <si>
    <t>A5 fissa</t>
  </si>
  <si>
    <t>UC6V</t>
  </si>
  <si>
    <t>UC6F</t>
  </si>
  <si>
    <t>UC6 fissa</t>
  </si>
  <si>
    <t>UC6 variabile</t>
  </si>
  <si>
    <t>A2 variabile</t>
  </si>
  <si>
    <t>A3 variabile</t>
  </si>
  <si>
    <t>A5 variabile</t>
  </si>
  <si>
    <t>A4V</t>
  </si>
  <si>
    <t>A4 variabile</t>
  </si>
  <si>
    <t>A4F</t>
  </si>
  <si>
    <t>A4 fissa</t>
  </si>
  <si>
    <t>A6F</t>
  </si>
  <si>
    <t>A6 fissa</t>
  </si>
  <si>
    <t>A6POT</t>
  </si>
  <si>
    <t>A6 fissa potenza</t>
  </si>
  <si>
    <t>UC6POT</t>
  </si>
  <si>
    <t>UC6 fissa potenza</t>
  </si>
  <si>
    <t>Quota fissa dis</t>
  </si>
  <si>
    <t>QF_T</t>
  </si>
  <si>
    <t>Quota fissa mis</t>
  </si>
  <si>
    <t>Quota energia</t>
  </si>
  <si>
    <t>Quota fissa potenza</t>
  </si>
  <si>
    <t>QF_P</t>
  </si>
  <si>
    <t>QVRE1</t>
  </si>
  <si>
    <t>QVRE2</t>
  </si>
  <si>
    <t>Quota energia reattiva 50% - 75%</t>
  </si>
  <si>
    <t>Quota energia reattiva oltre 75%</t>
  </si>
  <si>
    <t>DISP bt quota fissa</t>
  </si>
  <si>
    <t>DISP bt quota variabile</t>
  </si>
  <si>
    <t>DSP_F</t>
  </si>
  <si>
    <t>DSP_V</t>
  </si>
  <si>
    <t>DSP_FX</t>
  </si>
  <si>
    <t>DSP_VX</t>
  </si>
  <si>
    <t>Altri oneri dispacciamento quota fissa</t>
  </si>
  <si>
    <t>Altri oneri dispacciamento quota var</t>
  </si>
  <si>
    <t>P</t>
  </si>
  <si>
    <t>€/kWh</t>
  </si>
  <si>
    <t>€/kW/anno</t>
  </si>
  <si>
    <t>€/kVarh</t>
  </si>
  <si>
    <t>QV_T</t>
  </si>
  <si>
    <t>QP_T</t>
  </si>
  <si>
    <t>Quota fissa trasm</t>
  </si>
  <si>
    <t>Quota variabile trasm</t>
  </si>
  <si>
    <t>Quota potenza TRASM (solo AT)</t>
  </si>
  <si>
    <t>PCV_V</t>
  </si>
  <si>
    <t>PCV_F</t>
  </si>
  <si>
    <t>PCV variabile</t>
  </si>
  <si>
    <t>PCV fissa</t>
  </si>
  <si>
    <t>PRD</t>
  </si>
  <si>
    <t>Perdite</t>
  </si>
  <si>
    <t>PRD_F1</t>
  </si>
  <si>
    <t>PRD_F2</t>
  </si>
  <si>
    <t>PRD_F3</t>
  </si>
  <si>
    <t>Perdite fascia F1</t>
  </si>
  <si>
    <t>Perdite fascia F2</t>
  </si>
  <si>
    <t>Perdite fascia F3</t>
  </si>
  <si>
    <t>BIL_F1</t>
  </si>
  <si>
    <t>BIL_F2</t>
  </si>
  <si>
    <t>BIL_F3</t>
  </si>
  <si>
    <t>MP_F1</t>
  </si>
  <si>
    <t>MP_F2</t>
  </si>
  <si>
    <t>MP_F3</t>
  </si>
  <si>
    <t>MP_OP</t>
  </si>
  <si>
    <t>MP_PK</t>
  </si>
  <si>
    <t>Materia prima F1</t>
  </si>
  <si>
    <t>Materia prima F2</t>
  </si>
  <si>
    <t>Materia prima F3</t>
  </si>
  <si>
    <t>Materia prima Peak</t>
  </si>
  <si>
    <t>Materia prima Off Peak</t>
  </si>
  <si>
    <t>MAGG</t>
  </si>
  <si>
    <t>Maggiorazioni</t>
  </si>
  <si>
    <t>MP_VX</t>
  </si>
  <si>
    <t>Materia prima altre voci variabili</t>
  </si>
  <si>
    <t>MP_FX</t>
  </si>
  <si>
    <t>Materia prima altre voci fisse</t>
  </si>
  <si>
    <t>copertura degli squilibri del sistema di perequazione dei costi di acquisto dell'energia per il mercato vincolato</t>
  </si>
  <si>
    <t>smantellamento centrali nucleari e chiusura del ciclio combustibile</t>
  </si>
  <si>
    <t>promozione della produzione di energia da fonti rinnovabili e assimilate</t>
  </si>
  <si>
    <t>finanziamento regimi tariffari speciali</t>
  </si>
  <si>
    <t>finanziamento attività ricerca e sviluppo</t>
  </si>
  <si>
    <t>copertura costi già sostenuti dalle imprese e non recuperabili in seguito alla liberalizzazione del mercato</t>
  </si>
  <si>
    <t>copertura oneri per la compensazione della spesa sostenuta per la fornitura di energia elettrica da parte degli utenti domestici in stato di disagio economico e/o fisico</t>
  </si>
  <si>
    <t>copertura degli squilibri del sistema di perequazione dei costi di trasmissione e distribuzione e dei meccanismi di integrazione</t>
  </si>
  <si>
    <t>copertura delle integrazioni tariffarie alle imprese elettriche minori ( isola minori ed altri)</t>
  </si>
  <si>
    <t>copertura degli squilibri tra perdite standard e perdite effettive nelle reti</t>
  </si>
  <si>
    <t>UC5</t>
  </si>
  <si>
    <t>remunerazione dei miglioramenti della continuità del servizio elettrico</t>
  </si>
  <si>
    <t>copertura degli oneri derivanti da misure ed interventi per la promozione dell'efficienza energetica negli usi finali</t>
  </si>
  <si>
    <t>Componente perequazione (solo mecato tutelato)</t>
  </si>
  <si>
    <t>finanziamento agevolazioni alle imprese manifatturiere con consumi elevati di energia elettrica</t>
  </si>
  <si>
    <t>Corrispettivo Tariffario Specifico per i clienti finali e per le altre utenze (produttori o autoproduttori) connessi in media tensione che non hanno adeguato il proprio punto di consegna ai requisiti tecnici della delibera 333/07 (allegato A) e ARG/elt 33/08 (allegato C).</t>
  </si>
  <si>
    <t>Energia reattiva in kVarh</t>
  </si>
  <si>
    <t>REATTIVA</t>
  </si>
  <si>
    <t>REATTIVA_F2</t>
  </si>
  <si>
    <t>REATTIVA_F3</t>
  </si>
  <si>
    <t>Energia reattiva in kVarh fascia F2</t>
  </si>
  <si>
    <t>Energia reattiva in kVarh fascia F3</t>
  </si>
  <si>
    <t>kVarh</t>
  </si>
  <si>
    <t>Energia reattiva in kVarh fascia F1</t>
  </si>
  <si>
    <t>REATTIVA_F1</t>
  </si>
  <si>
    <t>verificare</t>
  </si>
  <si>
    <t>Arrotondamenti MP</t>
  </si>
  <si>
    <t>Quota fissa potenza trasm</t>
  </si>
  <si>
    <t>QV_M</t>
  </si>
  <si>
    <t>Quota variabile mis</t>
  </si>
  <si>
    <t>PD_F1</t>
  </si>
  <si>
    <t>PD_F2</t>
  </si>
  <si>
    <t>PD_F3</t>
  </si>
  <si>
    <t>PD F1</t>
  </si>
  <si>
    <t>PD F2</t>
  </si>
  <si>
    <t>PD F3</t>
  </si>
  <si>
    <t>MP</t>
  </si>
  <si>
    <t>MP_F23</t>
  </si>
  <si>
    <t>Materia prima F23</t>
  </si>
  <si>
    <t>CONSUMO_F4</t>
  </si>
  <si>
    <t>Energia attiva in kWh fascia F4</t>
  </si>
  <si>
    <t>CONSUMO_PK</t>
  </si>
  <si>
    <t>Energia attiva in kWh Peak</t>
  </si>
  <si>
    <t>CONSUMO_OP</t>
  </si>
  <si>
    <t>Energia attiva in kWh Off Peak</t>
  </si>
  <si>
    <t>kW</t>
  </si>
  <si>
    <t>408S</t>
  </si>
  <si>
    <t>Quota fissa NOLO</t>
  </si>
  <si>
    <t>Debito SALVAGUARDIA art8 del4/08</t>
  </si>
  <si>
    <t>corrispettivo Morosità</t>
  </si>
  <si>
    <t>Quota accessoria distribuzione</t>
  </si>
  <si>
    <t>Altri Oneri Distribuzione</t>
  </si>
  <si>
    <t>ODIST</t>
  </si>
  <si>
    <t>Materia prima business</t>
  </si>
  <si>
    <t>Vincolo V1</t>
  </si>
  <si>
    <t>VIN1</t>
  </si>
  <si>
    <t>QVRE</t>
  </si>
  <si>
    <t>Quota energia reattiva</t>
  </si>
  <si>
    <t>PRD_D</t>
  </si>
  <si>
    <t>Perdite dispacciamento</t>
  </si>
  <si>
    <t xml:space="preserve">Potenza misurata in kW </t>
  </si>
  <si>
    <t>REATTIVA_1SC</t>
  </si>
  <si>
    <t>REATTIVA_2SC</t>
  </si>
  <si>
    <t>Energia reattiva in kVarh fino 75%</t>
  </si>
  <si>
    <t>Energia reattiva in kVarh oltre 75%</t>
  </si>
  <si>
    <t>111_48</t>
  </si>
  <si>
    <t>Art 48 Del 111/06</t>
  </si>
  <si>
    <t>111_45</t>
  </si>
  <si>
    <t>Art 45 Del 111/06</t>
  </si>
  <si>
    <t>Delibera 111/06 Art 45 Corrispettivo a copertura dei costi delle unità essenziali per la sicurezza del sistema</t>
  </si>
  <si>
    <t>Delibera 111/06 Art 48 Corrispettivo a copertura dei costi per la remunerazione della disponibilità di capacità produttiva</t>
  </si>
  <si>
    <t>111_44b</t>
  </si>
  <si>
    <t>Art 44 bis Del 111/06</t>
  </si>
  <si>
    <t>Delibera 111/06 Art 44bis Corrispettivo a copertura dei costi della modulazione della produzione eolica</t>
  </si>
  <si>
    <t xml:space="preserve">TIS Art 25bis Corrispettivo di reintegrazione oneri salvaguardia </t>
  </si>
  <si>
    <t>TIS_25</t>
  </si>
  <si>
    <t>Art 25 bis TIS</t>
  </si>
  <si>
    <t>111_46</t>
  </si>
  <si>
    <t>Art 46 Del 111/06</t>
  </si>
  <si>
    <t>Delibera 111/06 Art 46 Corrispettivo a copertura dei costi riconosciuti per il funzionamento di Terna</t>
  </si>
  <si>
    <t>111_73</t>
  </si>
  <si>
    <t>Art 73 Del 111/06</t>
  </si>
  <si>
    <t>Delibera 111/06 Art 73 Corrispettivo a copertura dei costi per la remunerazione del servizio di
interrompibilità del carico</t>
  </si>
  <si>
    <t>111_44</t>
  </si>
  <si>
    <t>Art 44 Del 111/06</t>
  </si>
  <si>
    <t>Delibera 111/06 Art 44 Corrispettivi per l’approvvigionamento delle risorse nel mercato per il servizio di
dispacciamento</t>
  </si>
  <si>
    <t>TIS_24</t>
  </si>
  <si>
    <t>Art 24 bis TIS</t>
  </si>
  <si>
    <t xml:space="preserve">TIS Art 24 Corrispettivo a copertura dei costi del SII </t>
  </si>
  <si>
    <t>€/mese</t>
  </si>
  <si>
    <t>TIS Art 46 Corrispettivi per l’aggregazione delle misure</t>
  </si>
  <si>
    <t>TIS_46</t>
  </si>
  <si>
    <t>Art 46 bis TIS</t>
  </si>
  <si>
    <t>Bonus fidelizzazione</t>
  </si>
  <si>
    <t>Interessi di mora</t>
  </si>
  <si>
    <t>DGVAR</t>
  </si>
  <si>
    <t>DGFIS</t>
  </si>
  <si>
    <t>componente generica dsb variabile</t>
  </si>
  <si>
    <t>componente generica dsb fissa</t>
  </si>
  <si>
    <t>componente generica ven fissa</t>
  </si>
  <si>
    <t>componente generica ven variabile</t>
  </si>
  <si>
    <t>VGFIS</t>
  </si>
  <si>
    <t>VGVAR</t>
  </si>
  <si>
    <t>ACGEN</t>
  </si>
  <si>
    <t>Imposta generica</t>
  </si>
  <si>
    <t>DGPOT</t>
  </si>
  <si>
    <t>componente generica dsb potenza</t>
  </si>
  <si>
    <t>SPLE</t>
  </si>
  <si>
    <t>spese legali</t>
  </si>
  <si>
    <t>SPLV</t>
  </si>
  <si>
    <t>spese lavori</t>
  </si>
  <si>
    <t>BIL</t>
  </si>
  <si>
    <t>Oneri bilanciamento</t>
  </si>
  <si>
    <t>Energia attiva</t>
  </si>
  <si>
    <t>DESCRIZIONE_CONTO</t>
  </si>
  <si>
    <t>IVA</t>
  </si>
  <si>
    <t>DISP2</t>
  </si>
  <si>
    <t>Y</t>
  </si>
  <si>
    <t>R</t>
  </si>
  <si>
    <t>UC2</t>
  </si>
  <si>
    <t>QP</t>
  </si>
  <si>
    <t>copertura dell'ulteriore  componente   di ricavo riconosciuta all'energia elettrica prodotta dalle imprese produttrici-distributrici per i clienti del mercato vincolato</t>
  </si>
  <si>
    <t>PD_F23</t>
  </si>
  <si>
    <t>PD F23</t>
  </si>
  <si>
    <t>copertura delle compensazioni territoriali agli enti locali che ospitano impianti nucleari</t>
  </si>
  <si>
    <t>ID</t>
  </si>
  <si>
    <t>PRD_F23</t>
  </si>
  <si>
    <t>Perdite fascia F23</t>
  </si>
  <si>
    <t>PRD_PK</t>
  </si>
  <si>
    <t>Perdite Peak</t>
  </si>
  <si>
    <t>Perdite Off Peak</t>
  </si>
  <si>
    <t>FASCIA</t>
  </si>
  <si>
    <t>F1</t>
  </si>
  <si>
    <t>F2</t>
  </si>
  <si>
    <t>F3</t>
  </si>
  <si>
    <t>F5</t>
  </si>
  <si>
    <t>PK</t>
  </si>
  <si>
    <t>F0</t>
  </si>
  <si>
    <t>F23</t>
  </si>
  <si>
    <t>CONSUMO_F23</t>
  </si>
  <si>
    <t>Energia attiva in kWh fascia F23</t>
  </si>
  <si>
    <t>1SC</t>
  </si>
  <si>
    <t>2SC</t>
  </si>
  <si>
    <t>OP</t>
  </si>
  <si>
    <t>PRD_OP</t>
  </si>
  <si>
    <t>Bonus sociale economico ele</t>
  </si>
  <si>
    <t>Bonus sociale fisico ele</t>
  </si>
  <si>
    <t>BSOF</t>
  </si>
  <si>
    <t>ACTV</t>
  </si>
  <si>
    <t>Adeguamento calcolo emittenti TV</t>
  </si>
  <si>
    <t>IMOR</t>
  </si>
  <si>
    <t>BORC</t>
  </si>
  <si>
    <t>DEPC</t>
  </si>
  <si>
    <t>Deposito cauzionale</t>
  </si>
  <si>
    <t>BFID</t>
  </si>
  <si>
    <t>RAI</t>
  </si>
  <si>
    <t>Canone RAI</t>
  </si>
  <si>
    <t>SCON_DIP</t>
  </si>
  <si>
    <t>sconti dipendenti</t>
  </si>
  <si>
    <t>DIP</t>
  </si>
  <si>
    <t>QVA</t>
  </si>
  <si>
    <t>Energia reattiva</t>
  </si>
  <si>
    <t>QVR</t>
  </si>
  <si>
    <t>QVM</t>
  </si>
  <si>
    <t>Potenza</t>
  </si>
  <si>
    <t>AUCGF</t>
  </si>
  <si>
    <t>AUCGV</t>
  </si>
  <si>
    <t>Quota AUC generica fissa</t>
  </si>
  <si>
    <t>Quota AUC generica variabile</t>
  </si>
  <si>
    <t>Corrispettivo debito salvaguardia</t>
  </si>
  <si>
    <t>PVSL</t>
  </si>
  <si>
    <t>Indennizzi distributore</t>
  </si>
  <si>
    <t>Indennizzi venditore</t>
  </si>
  <si>
    <t>PVSP</t>
  </si>
  <si>
    <t>Recupero spese sollecito e spese legali</t>
  </si>
  <si>
    <t>classifica l2</t>
  </si>
  <si>
    <t>IPDE</t>
  </si>
  <si>
    <t>Interessi passivi deposito cauzionale</t>
  </si>
  <si>
    <t>REQV</t>
  </si>
  <si>
    <t>Rettifica costi trasporto</t>
  </si>
  <si>
    <t>DSP2</t>
  </si>
  <si>
    <t>SPLIT CONTO</t>
  </si>
  <si>
    <t>Esito</t>
  </si>
  <si>
    <t>ID_VOCE</t>
  </si>
  <si>
    <t>CODICE_VOCE</t>
  </si>
  <si>
    <t>DESCRIZIONE_VOCE</t>
  </si>
  <si>
    <t>MACROVOCE</t>
  </si>
  <si>
    <t>CODICE_QUOTA_PARTE</t>
  </si>
  <si>
    <t>DESCRIZIONE_QUOTA_PARTE</t>
  </si>
  <si>
    <t>ID_COMPONENTE</t>
  </si>
  <si>
    <t>CODICE_COMPONENTE</t>
  </si>
  <si>
    <t>CONTO_COGE</t>
  </si>
  <si>
    <t>NOTA</t>
  </si>
  <si>
    <t>SIST_FAT</t>
  </si>
  <si>
    <t>Tipologia</t>
  </si>
  <si>
    <t>0cELxN3uto8r4LjU</t>
  </si>
  <si>
    <t>21120</t>
  </si>
  <si>
    <t>APP.ALTO LAZIO GUIDONIA</t>
  </si>
  <si>
    <t>Patrimoniale</t>
  </si>
  <si>
    <t>1nm9NHNmzYb9LAVB</t>
  </si>
  <si>
    <t>386484</t>
  </si>
  <si>
    <t>ALTO LAZIO GAS SRL GUIDONIA</t>
  </si>
  <si>
    <t>0fb9be3BBtU7wCbr</t>
  </si>
  <si>
    <t>EE_PRDFPATPMI21</t>
  </si>
  <si>
    <t>EE - VOCE EE - OPZIONE PERDITE DI RETE OFFERTA ATPMI20 - MONORARIA</t>
  </si>
  <si>
    <t>Materia</t>
  </si>
  <si>
    <t>EEQ_FPATPMI21</t>
  </si>
  <si>
    <t>bjeSGqi3WkXDmVIy</t>
  </si>
  <si>
    <t>EEC_FPATPMI21</t>
  </si>
  <si>
    <t>EE - COMPONENTE EE OPZIONE PREZZO MODULAZIONE OFFERTA ATPMI20</t>
  </si>
  <si>
    <t>701036</t>
  </si>
  <si>
    <t>VENDITA ENERGIA ELETTR.ITALIA FATT.AUTOMATICA TO</t>
  </si>
  <si>
    <t>Materia power Neta</t>
  </si>
  <si>
    <t>0J79cX3ZibmvolvM</t>
  </si>
  <si>
    <t>EEBFLLINK05</t>
  </si>
  <si>
    <t>EE - VOCE EE - OPZIONE PREZZO OFFERTA  POWER LLINK05</t>
  </si>
  <si>
    <t>EEQBFLLINK05</t>
  </si>
  <si>
    <t>UuHremDBAiq6r2Mi</t>
  </si>
  <si>
    <t>EECBFLLINK05</t>
  </si>
  <si>
    <t>EE - COMPONENTE EE - OPZIONE PREZZO OFFERTA  POWER LLINK05</t>
  </si>
  <si>
    <t>0JIhB2gmmt8S7lcx</t>
  </si>
  <si>
    <t>NG_P_INDEL100</t>
  </si>
  <si>
    <t>GS - VOCE INDENNIZZO VENDITA DELIBERA 100/2016</t>
  </si>
  <si>
    <t>Altro</t>
  </si>
  <si>
    <t>NG_Q_P_INDEL100</t>
  </si>
  <si>
    <t>LqgzciELLWnznF39</t>
  </si>
  <si>
    <t>NG_C_P_INDEL100</t>
  </si>
  <si>
    <t>GS - COMPONENTE INDENNIZZO VENDITA DELIBERA 100/2016</t>
  </si>
  <si>
    <t>INDENNIZZI POWER (PER MANCATA APPLICAZIONE DELLA CARTA DEI SERVIZI)</t>
  </si>
  <si>
    <t>inserito in data 26/08/2016</t>
  </si>
  <si>
    <t>0MxW8ogl2ycV6Dlc</t>
  </si>
  <si>
    <t>13587</t>
  </si>
  <si>
    <t>M.S. GENERAL AGENCY SERVICE SRL-CZ</t>
  </si>
  <si>
    <t>xmDb1BZAf0xXzBIy</t>
  </si>
  <si>
    <t>GENERAL AGENCY SERVICE SRL-CZ</t>
  </si>
  <si>
    <t>0n8zHI3i0rS1WgvH</t>
  </si>
  <si>
    <t>NE_V_SCRL_RETL_2</t>
  </si>
  <si>
    <t>EE - VOCE OPZIONE PER SCONTO RELAX  SECONDO ANNO</t>
  </si>
  <si>
    <t>NE_Q_SC_RETAIL_2</t>
  </si>
  <si>
    <t>YpWc7PbBv4AmHNBr</t>
  </si>
  <si>
    <t>NE_C_SC_RETAIL</t>
  </si>
  <si>
    <t>EE - COMPONENTE OPZIONE PER SCONTO RELAX  PRIMO ANNO - MONO</t>
  </si>
  <si>
    <t>704103</t>
  </si>
  <si>
    <t>SCONTI SU VENDITE DI MATERIE DIVERSE</t>
  </si>
  <si>
    <t>Materia power</t>
  </si>
  <si>
    <t>0slIXvDX16DQ9DrR</t>
  </si>
  <si>
    <t>13907</t>
  </si>
  <si>
    <t>GS - VOCE ENER SERVICES GAS SRL - NOLA E ACERRA</t>
  </si>
  <si>
    <t>zbzIWbrakGwREnsV</t>
  </si>
  <si>
    <t>GS - COMPONENTE ENER SERVICES GAS SRL - NOLA E ACERRA</t>
  </si>
  <si>
    <t>801983</t>
  </si>
  <si>
    <t>inserito in data 09/06/2016 - RATA POST-CONTATORE - Le VF riferite a rate post-contatore possono avere commodity Gas oppure En.Elettrica (es: in fattura ci sono anche i condizionatori a valle del contratto di commodity sia Gas che Power)</t>
  </si>
  <si>
    <t>0uiIbhXZKflPDGTx</t>
  </si>
  <si>
    <t>EE_FLFIX05</t>
  </si>
  <si>
    <t>EE - VOCE EE - OPZIONE PREZZO OFFERTA  POWER LFIX05</t>
  </si>
  <si>
    <t>EEQ_FLFIX05</t>
  </si>
  <si>
    <t>r4OIYBWzkE69Ebdr</t>
  </si>
  <si>
    <t>EEC_FLFIX05</t>
  </si>
  <si>
    <t>EE - COMPONENTE EE - OPZIONE PREZZO OFFERTA  POWER LFIX05</t>
  </si>
  <si>
    <t>0X2bhG70Y2q9ro5J</t>
  </si>
  <si>
    <t>EE_PRDLFIX04M</t>
  </si>
  <si>
    <t>EE - VOCE EE - OPZIONE PERDITE DI RETE OFFERTA LFIX04 - MONORARIA</t>
  </si>
  <si>
    <t>EEQ_FLFIX04</t>
  </si>
  <si>
    <t>IeCOKVUhcH4oTczu</t>
  </si>
  <si>
    <t>EEC_FLFIX04</t>
  </si>
  <si>
    <t>EE - COMPONENTE EE - OPZIONE PREZZO OFFERTA  POWER LFIX04</t>
  </si>
  <si>
    <t>0XIORn5ldFu2iGpI</t>
  </si>
  <si>
    <t>EE_DISP3_D3</t>
  </si>
  <si>
    <t>EE - VOCE CORRISPETTIVO DI PEREQUAZIONE - COMPONENTE VARIABILE OLTRE 3KW</t>
  </si>
  <si>
    <t>Distribuzione</t>
  </si>
  <si>
    <t>EEQDISP3_D3</t>
  </si>
  <si>
    <t>97934w9XHJO1zLES</t>
  </si>
  <si>
    <t>EECDISP3_D3</t>
  </si>
  <si>
    <t>EE - COMPONENTE CORRISPETTIVO DI PEREQUAZIONE - COMPONENTE VARIABILE OLTRE 3KW</t>
  </si>
  <si>
    <t>702143</t>
  </si>
  <si>
    <t>CORRISPETTIVO COMPONENTE PCV</t>
  </si>
  <si>
    <t>Distrib power</t>
  </si>
  <si>
    <t>EEQDISP3_D3S4</t>
  </si>
  <si>
    <t>0xRN5cmhixiaOPVR</t>
  </si>
  <si>
    <t>EEAFPATPMI18</t>
  </si>
  <si>
    <t>EE - VOCE EE OPZIONE PREZZO MODULAZIONE OFFERTA ATPMI17</t>
  </si>
  <si>
    <t>EEQAFPATPMI18</t>
  </si>
  <si>
    <t>UiJMT6kJYioZOrro</t>
  </si>
  <si>
    <t>EECAFPATPMI18</t>
  </si>
  <si>
    <t>EE - COMPONENTE EE OPZIONE PREZZO MODULAZIONE OFFERTA ATPMI17</t>
  </si>
  <si>
    <t>1BBMzPolKReiNWaw</t>
  </si>
  <si>
    <t>11066</t>
  </si>
  <si>
    <t>GS - VOCE SAMSUNG ASCIUGATRICE</t>
  </si>
  <si>
    <t>LRW6VHe8iiWWku9I</t>
  </si>
  <si>
    <t>GS - COMPONENTE SAMSUNG KIT LED BULBO (LUCE FREDDA)</t>
  </si>
  <si>
    <t>CLIENTI GAS C/ALTRE AZIONI DI PROPAGAND</t>
  </si>
  <si>
    <t>1CJIC7WTGKWtNUHE</t>
  </si>
  <si>
    <t>EC040</t>
  </si>
  <si>
    <t>EE - VOCE COMPONENTE DI TRASPORTO - CORRISPETTIVO FISSO</t>
  </si>
  <si>
    <t>DZYGGHAv4XikdYIp</t>
  </si>
  <si>
    <t>EE - COMPONENTE COMPONENTE DI TRASPORTO - CORRISPETTIVO FISSO</t>
  </si>
  <si>
    <t>702145</t>
  </si>
  <si>
    <t>RECUPERO ONERI DI TRASPORTO RETAIL</t>
  </si>
  <si>
    <t>1DpLwXJXJ8BaJWll</t>
  </si>
  <si>
    <t>EE_SPMOD0004</t>
  </si>
  <si>
    <t>EE - VOCE EE - OPZIONE SCONTO NEGOZIABILE 0,4 EURO CENT</t>
  </si>
  <si>
    <t>EEQ_SPMOD0004</t>
  </si>
  <si>
    <t>uKDLOMF2VrguMOFb</t>
  </si>
  <si>
    <t>EEC_SPMOD0004</t>
  </si>
  <si>
    <t>EE - COMPONENTE EE - OPZIONE SCONTO NEGOZIABILE 0,4 EURO CENT</t>
  </si>
  <si>
    <t>01GHJT5CqsN8DNYh</t>
  </si>
  <si>
    <t>EE_FPATPMI18</t>
  </si>
  <si>
    <t>EEQ_FPATPMI18</t>
  </si>
  <si>
    <t>iaN8p6xx1csBYB2L</t>
  </si>
  <si>
    <t>EEC_FPATPMI18</t>
  </si>
  <si>
    <t>1J3b3h8MPSUMuuL0</t>
  </si>
  <si>
    <t>EE_PERD_PPPC15_B</t>
  </si>
  <si>
    <t>EE - VOCE EE - OPZIONE PERDITE DI RETE OFFERTA PPC7 - BIOR</t>
  </si>
  <si>
    <t>EEQBFPPPC15</t>
  </si>
  <si>
    <t>frX7QfJoQvBauNNn</t>
  </si>
  <si>
    <t>EECBFPPPC15</t>
  </si>
  <si>
    <t>EE - COMPONENTE EE OPZIONE PREZZO MODULAZIONE OFFERTA PPC15</t>
  </si>
  <si>
    <t>1SpRdL0LIm3u4Uze</t>
  </si>
  <si>
    <t>NE_V_MYENGNGT</t>
  </si>
  <si>
    <t>EE - VOCE PREZZO ENERGIA (PE) FIX PROFILO NIGHT</t>
  </si>
  <si>
    <t>NE_Q_MYENGNGT</t>
  </si>
  <si>
    <t>bRfZ3f1tsEIn27NH</t>
  </si>
  <si>
    <t>NE_C_MYENGNGT</t>
  </si>
  <si>
    <t>EE - COMPONENTE EE - OPZIONE POWER EURO CONSUMO PROFILO H24 TRIORARIO</t>
  </si>
  <si>
    <t>1SzBJ8E394tyBjb3</t>
  </si>
  <si>
    <t>EE_UC4</t>
  </si>
  <si>
    <t>EE - VOCE EE - OPZIONE COMPONENTE UC4 D2</t>
  </si>
  <si>
    <t>EEQUC4V</t>
  </si>
  <si>
    <t>Y0NypmM9jyQzZLBX</t>
  </si>
  <si>
    <t>EE_UC4V</t>
  </si>
  <si>
    <t>EE - COMPONENTE EE - OPZIONE COMPONENTE UC4 D2</t>
  </si>
  <si>
    <t>1Ufkgg9DZnuLy3Xk</t>
  </si>
  <si>
    <t>VOCE_RIVA22</t>
  </si>
  <si>
    <t>EE - VOCE RECUPERO IVA ORDINARIA 22%</t>
  </si>
  <si>
    <t>QUOTA_RIVA22</t>
  </si>
  <si>
    <t>ZFOybJbkfC3luiaD</t>
  </si>
  <si>
    <t>COMP_RIVA22</t>
  </si>
  <si>
    <t>EE - COMPONENTE RECUPERO IVA ORDINARIA 22%</t>
  </si>
  <si>
    <t>VENDITA E.E. ITALIA FATT.AUTMATICA TORINO</t>
  </si>
  <si>
    <t>Inserito in data 04/12/2015</t>
  </si>
  <si>
    <t>1w2viuhJFhXGI5cC</t>
  </si>
  <si>
    <t>EE_FPLREL04_FIX</t>
  </si>
  <si>
    <t>EE - VOCE EE - OPZIONE QUOTA FISSA  LREL04</t>
  </si>
  <si>
    <t>EEQ_FPLREL04FIX</t>
  </si>
  <si>
    <t>5sFsp1EHwqvTZm2v</t>
  </si>
  <si>
    <t>EEC_FPLREL04FIX</t>
  </si>
  <si>
    <t>EE - COMPONENTE EE - OPZIONE QUOTA FISSA  LREL04</t>
  </si>
  <si>
    <t>1ZdE1I49oda6Mp6q</t>
  </si>
  <si>
    <t>EEAFPTCSV8</t>
  </si>
  <si>
    <t>EE - VOCE EE OPZIONE PREZZO MODULAZIONE OFFERTA TCSV8</t>
  </si>
  <si>
    <t>EEQAFPTCSV8</t>
  </si>
  <si>
    <t>L81Pg8FQTDy806gn</t>
  </si>
  <si>
    <t>EECAFPTCSV8</t>
  </si>
  <si>
    <t>EE - COMPONENTE EE OPZIONE PREZZO MODULAZIONE OFFERTA TCSV8</t>
  </si>
  <si>
    <t>1zwkUl6nvF2tNeJo</t>
  </si>
  <si>
    <t>ES203</t>
  </si>
  <si>
    <t>EE - VOCE ATTIVAZIONE TRASPORTO</t>
  </si>
  <si>
    <t>MjpMzawMCZp37Lc7</t>
  </si>
  <si>
    <t>EE - COMPONENTE ATTIVAZIONE TRASPORTO</t>
  </si>
  <si>
    <t>RIMB.DA UT.(POSA E APERT.MISUR.VOLTURA,</t>
  </si>
  <si>
    <t>2DE2nxK0yWZkckor</t>
  </si>
  <si>
    <t>13715</t>
  </si>
  <si>
    <t>GAS CONTROL SRL</t>
  </si>
  <si>
    <t>3oO1EkZCaXu3FJ43</t>
  </si>
  <si>
    <t>2EEQw44PYYNuBCXD</t>
  </si>
  <si>
    <t>EEBFPPPC20</t>
  </si>
  <si>
    <t>EE - VOCE EE - OPZIONE PREZZO OFFERTA  POWER PPC10</t>
  </si>
  <si>
    <t>EEQBFPPPC20</t>
  </si>
  <si>
    <t>G53Bgr8iVMaaVz6o</t>
  </si>
  <si>
    <t>EECBFPPPC20</t>
  </si>
  <si>
    <t>EE - COMPONENTE EE - OPZIONE PREZZO OFFERTA  POWER PPC10</t>
  </si>
  <si>
    <t>2g6nWPsZXYQR4j6v</t>
  </si>
  <si>
    <t>EEAFPATIPA4</t>
  </si>
  <si>
    <t>EE - VOCE EE OPZIONE PREZZO MODULAZIONE OFFERTA ATIPA4</t>
  </si>
  <si>
    <t>EEQAFPATIPA4</t>
  </si>
  <si>
    <t>oYBg1bG8d3QMsCG6</t>
  </si>
  <si>
    <t>EECAFPATIPA4</t>
  </si>
  <si>
    <t>EE - COMPONENTE EE OPZIONE PREZZO MODULAZIONE OFFERTA ATIPA4</t>
  </si>
  <si>
    <t>2iH3RJUBDWZz75pj</t>
  </si>
  <si>
    <t>EE_QEDIDOM</t>
  </si>
  <si>
    <t>EE - VOCE EE OPZIONE QUOTA ENERGIA DISTRIBUZIONE DOM</t>
  </si>
  <si>
    <t>EEQQEDIDOM</t>
  </si>
  <si>
    <t>Dz4MT1bSGrsONt8g</t>
  </si>
  <si>
    <t>EECQEDIDOM</t>
  </si>
  <si>
    <t>EE - COMPONENTE EE OPZIONE QUOTA ENERGIA DISTRIBUZIONE DOM</t>
  </si>
  <si>
    <t>2iVtLsIilFu4bMoK</t>
  </si>
  <si>
    <t>EE_FLLINK04</t>
  </si>
  <si>
    <t>EE - VOCE EE - OPZIONE PREZZO OFFERTA  POWER LLINK04</t>
  </si>
  <si>
    <t>EEQ_FLLINK04</t>
  </si>
  <si>
    <t>4AcNlOHR4Eqf4tE9</t>
  </si>
  <si>
    <t>EEC_FLLINK04</t>
  </si>
  <si>
    <t>EE - COMPONENTE EE - OPZIONE PREZZO OFFERTA  POWER LLINK04</t>
  </si>
  <si>
    <t>2lIW8nAVez6b55Da</t>
  </si>
  <si>
    <t>NE_V_MYENG_SRV</t>
  </si>
  <si>
    <t>EE - VOCE POWER EURO COSTO ATTIVAZIONE SERVIZIO ACOTEL MYENERGY METER</t>
  </si>
  <si>
    <t>NE_Q_MYENG_SRV</t>
  </si>
  <si>
    <t>BacdViihkiXwO43E</t>
  </si>
  <si>
    <t>NE_C_MYENG_SRV</t>
  </si>
  <si>
    <t>EE - COMPONENTE EE – OPZIONE POWER EURO COSTO ATTIVAZIONE SERVIZIO ACOTEL MYENERGY METER</t>
  </si>
  <si>
    <t>2SbEZ5IIUf9Ifavi</t>
  </si>
  <si>
    <t>NE_V_MEM</t>
  </si>
  <si>
    <t>EE - VOCE POWER EURO ACQUISTO MYENERGY METER</t>
  </si>
  <si>
    <t>NE_Q_MEM</t>
  </si>
  <si>
    <t>89SNDda56G9RmuXx</t>
  </si>
  <si>
    <t>NE_C_MEM</t>
  </si>
  <si>
    <t>EE - COMPONENTE EE – OPZIONE POWER EURO ACQUISTO MYENERGY METER</t>
  </si>
  <si>
    <t>RICAVI PER ALTRI SERVIZI E PRESTAZIONI</t>
  </si>
  <si>
    <t>2wq8Nbne0oF5X8og</t>
  </si>
  <si>
    <t>EE_FPLREL02</t>
  </si>
  <si>
    <t>EE - VOCE EE - OPZIONE PREZZO OFFERTA  POWER LREL02</t>
  </si>
  <si>
    <t>EEQ_FPLREL02</t>
  </si>
  <si>
    <t>dyQNXc4KG3Co6P3j</t>
  </si>
  <si>
    <t>EEC_FPLREL02</t>
  </si>
  <si>
    <t>EE - COMPONENTE EE - OPZIONE PREZZO OFFERTA  POWER LREL02</t>
  </si>
  <si>
    <t>2XWzDZ10e27Jkhxq</t>
  </si>
  <si>
    <t>EE_PERD_PPPC22_M</t>
  </si>
  <si>
    <t>EE - VOCE EE - OPZIONE PERDITE DI RETE OFFERTA PPC11 - MONORARIA</t>
  </si>
  <si>
    <t>EEQ_FPPPC22</t>
  </si>
  <si>
    <t>PEdIPpziJYROhN4P</t>
  </si>
  <si>
    <t>EEC_FPPPC22</t>
  </si>
  <si>
    <t>EE - COMPONENTE EE - OPZIONE PREZZO OFFERTA  POWER PPC11</t>
  </si>
  <si>
    <t>3AeSTiekKYZpcITc</t>
  </si>
  <si>
    <t>EE_PRD_QFMIC05_A</t>
  </si>
  <si>
    <t>EE - VOCE EE - OPZIONE PERDITE DI RETE OFFERTA QFMIC05 - TRIORARIA</t>
  </si>
  <si>
    <t>EEQAFPQFMIC05</t>
  </si>
  <si>
    <t>ZKtyoXOeBtkXfmaV</t>
  </si>
  <si>
    <t>EECAFPQFMIC05</t>
  </si>
  <si>
    <t>EE - COMPONENTE EE - OPZIONE EE - OPZIONE QFMIC05</t>
  </si>
  <si>
    <t>3bFLKMO8KbO44GRr</t>
  </si>
  <si>
    <t>EEAFPSVPMI12</t>
  </si>
  <si>
    <t>EE - VOCE PREZZO MODULAZIONE OFFERTA SVPMI11 - 01</t>
  </si>
  <si>
    <t>EEQAFPSVPMI12</t>
  </si>
  <si>
    <t>DRdILXm8oEeIh75O</t>
  </si>
  <si>
    <t>EECAFPSVPMI12</t>
  </si>
  <si>
    <t>EE - COMPONENTE PREZZO MODULAZIONE OFFERTA SVPMI11 - 01</t>
  </si>
  <si>
    <t>3Dy9mR3EsNFJKyZ2</t>
  </si>
  <si>
    <t>NE_V_GREEN</t>
  </si>
  <si>
    <t>PREZZO CORRISPETTIVO GREEN</t>
  </si>
  <si>
    <t>NE_Q_GREEN</t>
  </si>
  <si>
    <t>WxyjX7h4IFZSddtX</t>
  </si>
  <si>
    <t>NE_C_GREEN</t>
  </si>
  <si>
    <t>EE -  COMPONENTE PER CORRISPETTIVO GREEN</t>
  </si>
  <si>
    <t>3Dy9mR3EsNFJKyZn</t>
  </si>
  <si>
    <t>NE_PE_FIX</t>
  </si>
  <si>
    <t>PREZZO ENERGIA (PE) FIX</t>
  </si>
  <si>
    <t>exuYykwgy0SgCONQ</t>
  </si>
  <si>
    <t>COMPONENTE PER ELEMENTO PE (PREZZO ENERGIA) FISSO</t>
  </si>
  <si>
    <t>3F3vuoFnEnhU53NS</t>
  </si>
  <si>
    <t>21852</t>
  </si>
  <si>
    <t>GS - VOCE INST.APP FER-GAS S.R.L. VITERBO</t>
  </si>
  <si>
    <t>7CL05WwV4Izu4hBd</t>
  </si>
  <si>
    <t>GS - COMPONENTE INST.APP FER-GAS S.R.L. VITERBO</t>
  </si>
  <si>
    <t>802620</t>
  </si>
  <si>
    <t>3HVDEkYCvFyj60PE</t>
  </si>
  <si>
    <t>EE_VDEPCAU</t>
  </si>
  <si>
    <t>EE - VOCE DEPOSITO CAUZIONALE</t>
  </si>
  <si>
    <t>EE_QDEPCAU</t>
  </si>
  <si>
    <t>5OYWNrwpOhPyyU5C</t>
  </si>
  <si>
    <t>EE_CDEPCAU</t>
  </si>
  <si>
    <t>EE - COMPONENTE DEPOSITO CAUZIONALE</t>
  </si>
  <si>
    <t>DEPOSITI CAUZIONALI ENERGIA ELETTRICA</t>
  </si>
  <si>
    <t>3IrGKGKkbuDxVPT7</t>
  </si>
  <si>
    <t>NE_ACC_SOSP</t>
  </si>
  <si>
    <t>EE SOSPENSIONE ACCISA</t>
  </si>
  <si>
    <t>D64nMnxDkYCMS1Dq</t>
  </si>
  <si>
    <t>COMMPONENTE PER IMPOSTA ERARIALE PER SOSPESI</t>
  </si>
  <si>
    <t>RIVALSA IMPOSTA DI CONSUMO ENERGIA ELETTRICA TO</t>
  </si>
  <si>
    <t>Riv accise power Neta</t>
  </si>
  <si>
    <t>3jg53cKiG5hFsRr9</t>
  </si>
  <si>
    <t>11064</t>
  </si>
  <si>
    <t>GS - VOCE SAMSUNG TABLET</t>
  </si>
  <si>
    <t>cSO1XHWtsCEYIxmU</t>
  </si>
  <si>
    <t>GS - COMPONENTE SAMSUNG TABLET</t>
  </si>
  <si>
    <t>3mciuzwYQKyqyltC</t>
  </si>
  <si>
    <t>EE_LREL02POTZ</t>
  </si>
  <si>
    <t>EE - VOCE EE - OPZIONE EE - OPZIONE QUOTA POTENZA LREL02</t>
  </si>
  <si>
    <t>EE_QLREL02POTZ</t>
  </si>
  <si>
    <t>aZiudNhCckqkPGBV</t>
  </si>
  <si>
    <t>EE_CLREL02POTZ</t>
  </si>
  <si>
    <t>EE - COMPONENTE EE - OPZIONE EE - OPZIONE QUOTA POTENZA LREL02</t>
  </si>
  <si>
    <t>3o93THZ17BI1BNW1</t>
  </si>
  <si>
    <t>NE_SBIL</t>
  </si>
  <si>
    <t>VOCE DI SBILANCIAMENTO - MONORARIO</t>
  </si>
  <si>
    <t>NE_SBIL_R</t>
  </si>
  <si>
    <t>dpeBV1fSBhrJL1hN</t>
  </si>
  <si>
    <t>SBILANCIAMENTO</t>
  </si>
  <si>
    <t>702357</t>
  </si>
  <si>
    <t>CORRISPETTIVO DI SBILANCIAMENTO</t>
  </si>
  <si>
    <t>3oFhETh60NAaxnFw</t>
  </si>
  <si>
    <t>11963</t>
  </si>
  <si>
    <t>GS - VOCE CREDITO DA FORNITURA EX ACAM CLIENTI</t>
  </si>
  <si>
    <t>Yw7ow7gKjyp3HdCA</t>
  </si>
  <si>
    <t>GS - COMPONENTE CREDITO DA FORNITURA EX ACAM CLIENTI</t>
  </si>
  <si>
    <t>DEBITO CREDITO EX EST PIU'</t>
  </si>
  <si>
    <t>inserito in data 07/12/2016</t>
  </si>
  <si>
    <t>3Owp3E6v6Vea2zPx</t>
  </si>
  <si>
    <t>EE_TAU3D3</t>
  </si>
  <si>
    <t>EE - VOCE EE - OPZIONE COMPONENTE TAU3 D3</t>
  </si>
  <si>
    <t>EEQTAU3D3V</t>
  </si>
  <si>
    <t>cnFNNJsOuipPZ11b</t>
  </si>
  <si>
    <t>EE_TAU3D3V</t>
  </si>
  <si>
    <t>EE - COMPONENTE EE - OPZIONE COMPONENTE TAU3 D3</t>
  </si>
  <si>
    <t>3rqQ18L3n61BswI0</t>
  </si>
  <si>
    <t>EE_PRDFPATIPA4</t>
  </si>
  <si>
    <t>EE - VOCE EE OPZIONE PERDITE MODULAZIONE OFFERTA ATIPA4</t>
  </si>
  <si>
    <t>EEQ_FPATIPA4</t>
  </si>
  <si>
    <t>KWw65hOqhvMY3URX</t>
  </si>
  <si>
    <t>EEC_FPATIPA4</t>
  </si>
  <si>
    <t>03sKnqEJC28YO28B</t>
  </si>
  <si>
    <t>EE_PERD_PTCSV6_M</t>
  </si>
  <si>
    <t>EE - VOCE EE - OPZIONE PERDITE DI RETE OFFERTA FPTCSV6 - MONORARIA</t>
  </si>
  <si>
    <t>EEQ_FPTCSV6</t>
  </si>
  <si>
    <t>MD8dDuRYbawHw6Nm</t>
  </si>
  <si>
    <t>EEC_FPTCSV6</t>
  </si>
  <si>
    <t>EE - COMPONENTE EE OPZIONE PREZZO MODULAZIONE OFFERTA TCSV6</t>
  </si>
  <si>
    <t>3t8diKmx9Be6PbEm</t>
  </si>
  <si>
    <t>EEAFPATIPA6</t>
  </si>
  <si>
    <t>EE - VOCE EE OPZIONE PREZZO MODULAZIONE OFFERTA ATIPA6</t>
  </si>
  <si>
    <t>EEQAFPATIPA6</t>
  </si>
  <si>
    <t>jR0NL4PWcuOd2tEc</t>
  </si>
  <si>
    <t>EECAFPATIPA6</t>
  </si>
  <si>
    <t>EE - COMPONENTE EE OPZIONE PREZZO MODULAZIONE OFFERTA ATIPA6</t>
  </si>
  <si>
    <t>3t573NE2nM2LHAzw</t>
  </si>
  <si>
    <t>EC049</t>
  </si>
  <si>
    <t>EE - VOCE COMPONENTE DI TRASPORTO - ALTRE VOCI</t>
  </si>
  <si>
    <t>fuMFMigEOXywwziL</t>
  </si>
  <si>
    <t>EE - COMPONENTE COMPONENTE DI TRASPORTO - ALTRE VOCI</t>
  </si>
  <si>
    <t>3tKcDSACMbG5VCVG</t>
  </si>
  <si>
    <t>NE_PM_QPSCOSBI</t>
  </si>
  <si>
    <t>EE - VOCE PERDITE SCONTO SU SBILANCIAMENTO</t>
  </si>
  <si>
    <t>NE_Q_PM_QPSCOSBI</t>
  </si>
  <si>
    <t>uMJeBYeqJszgOIA4</t>
  </si>
  <si>
    <t>NE_C_PM_QPSCOSBI</t>
  </si>
  <si>
    <t>EE - COMPONENTE PERDITE SCONTO SU SBILANCIAMENTO</t>
  </si>
  <si>
    <t>(era Tipologia: Materia power/ Macrovoce: Materia)</t>
  </si>
  <si>
    <t>Distribuzione power</t>
  </si>
  <si>
    <t>3wRP0S5SNKITbG2N</t>
  </si>
  <si>
    <t>ADD_RISTAMPA</t>
  </si>
  <si>
    <t>ADDEBITO PER RISTAMPA FATTURA</t>
  </si>
  <si>
    <t>Q_ADD_RIST</t>
  </si>
  <si>
    <t>4EBK4Te77jajAsJr</t>
  </si>
  <si>
    <t>C_ADD_RIST</t>
  </si>
  <si>
    <t>COMPONENTE PER ADDEBITO RISTAMPA FATTURA</t>
  </si>
  <si>
    <t>RIMBORSI VARI DI GESTIONE</t>
  </si>
  <si>
    <t>3wWhQM1ScstsK0L0</t>
  </si>
  <si>
    <t>NE_SCTE_RETE_QF</t>
  </si>
  <si>
    <t>SCONTO TERREMOTATI EMILIA TARIFFA SERVIZI DI RETE - QUOTA FISSA</t>
  </si>
  <si>
    <t>NE_RAGG_SCTE_QF</t>
  </si>
  <si>
    <t>InUgs2vrvg4BA5QI</t>
  </si>
  <si>
    <t>EE COMPONENTE RAGGRUPPAMENTO QUOTA FISSA TRASPORTO</t>
  </si>
  <si>
    <t>4ao0is9kDNUcUr0X</t>
  </si>
  <si>
    <t>13921</t>
  </si>
  <si>
    <t>GS - VOCE ALTO LAZIO GAS SRL - ROMA PRATI</t>
  </si>
  <si>
    <t>rsyGSzR9d61o4tzE</t>
  </si>
  <si>
    <t>GS - COMPONENTE ALTO LAZIO GAS SRL - ROMA PRATI</t>
  </si>
  <si>
    <t>4AYgQATm1W3b56Lr</t>
  </si>
  <si>
    <t>EE_FPQFPA05</t>
  </si>
  <si>
    <t>EE - VOCE EE OPZIONE PREZZO MODULAZIONE OFFERTA QFPA05</t>
  </si>
  <si>
    <t>EEQ_FPQFPA05</t>
  </si>
  <si>
    <t>byy644YjSkkfM7vg</t>
  </si>
  <si>
    <t>EEC_FPQFPA05</t>
  </si>
  <si>
    <t>EE - COMPONENTE EE OPZIONE PREZZO MODULAZIONE OFFERTA QFPA05</t>
  </si>
  <si>
    <t>4cbGQeqSVJIsYUJz</t>
  </si>
  <si>
    <t>13938</t>
  </si>
  <si>
    <t>GS - VOCE GAS MARKETING SRL - ROMA QUADRARO</t>
  </si>
  <si>
    <t>nkNsfxYclUaIo2e8</t>
  </si>
  <si>
    <t>GS - COMPONENTE GAS MARKETING SRL - ROMA QUADRARO</t>
  </si>
  <si>
    <t>4CQ5Fo3QRLDuMMaE</t>
  </si>
  <si>
    <t>EE_FPPPC21W</t>
  </si>
  <si>
    <t>EE - VOCE EE - OPZIONE PREZZO OFFERTA  POWER PPC10 WEB - MONO</t>
  </si>
  <si>
    <t>EEQ_FPPPC21W</t>
  </si>
  <si>
    <t>Npu4WSCK79FmG3pU</t>
  </si>
  <si>
    <t>EEC_FPPPC21W</t>
  </si>
  <si>
    <t>EE - COMPONENTE EE - OPZIONE PREZZO OFFERTA  POWER PPC10 WEB - MONO</t>
  </si>
  <si>
    <t>4eQyWJtaShWV2Pg2</t>
  </si>
  <si>
    <t>EE_PRDLLINK05M</t>
  </si>
  <si>
    <t>EE - VOCE EE - OPZIONE PERDITE DI RETE OFFERTA LLINK05 - MONORARIA</t>
  </si>
  <si>
    <t>EEQ_FLLINK05</t>
  </si>
  <si>
    <t>wZfohE9jn6na17JY</t>
  </si>
  <si>
    <t>EEC_FLLINK05</t>
  </si>
  <si>
    <t>4eZbBcMhLViDNeRf</t>
  </si>
  <si>
    <t>13939</t>
  </si>
  <si>
    <t>GS - VOCE F.C. IMPIANTI TECNOLOGICI DI CICCONE FRANCESCO SRL - ROMA CASALOTTI</t>
  </si>
  <si>
    <t>iKfppMHkcBuzbvLC</t>
  </si>
  <si>
    <t>GS - COMPONENTE F.C. IMPIANTI TECNOLOGICI DI CICCONE FRANCESCO SRL - ROMA CASALOTTI</t>
  </si>
  <si>
    <t>802909</t>
  </si>
  <si>
    <t>4j6lpIlMhjPXiQcH</t>
  </si>
  <si>
    <t>NE_SC_PRD_FIN</t>
  </si>
  <si>
    <t>EE - VOCE OPZIONE SCONTO POWER PREZZO FISSO SU MISURA NIGHT</t>
  </si>
  <si>
    <t>NE_Q_SCNT_FIN_SM</t>
  </si>
  <si>
    <t>TIJJbUVGAMExcBAT</t>
  </si>
  <si>
    <t>NE_C_SCNT_FI_SM</t>
  </si>
  <si>
    <t>COMPONENTE SCONTO POWER  SU MISURA DAY/NIGHT</t>
  </si>
  <si>
    <t>4jWWKOTVzS7nBJF1</t>
  </si>
  <si>
    <t>NE_V_SC_DOM_EW</t>
  </si>
  <si>
    <t>SCONTO PER DOMICILIAZIONE (EASY WEB)</t>
  </si>
  <si>
    <t>NE_Q_SC_DOM_NEXT</t>
  </si>
  <si>
    <t>ZxMXOLOM4jnywvHs</t>
  </si>
  <si>
    <t>NE_C_SC_RID_EW</t>
  </si>
  <si>
    <t>EE - COMPONENTE EE - SCONTO PER DOMICILIAZIONE (EASY WEB)</t>
  </si>
  <si>
    <t>4MtQ4fSejoey2oFV</t>
  </si>
  <si>
    <t>EE_QFMIC03</t>
  </si>
  <si>
    <t>EE - VOCE EE - OPZIONE EE - OPZIONE QFMIC03</t>
  </si>
  <si>
    <t>EEQ_FPQFMIC03</t>
  </si>
  <si>
    <t>KlsEWCkAyuPsc1cX</t>
  </si>
  <si>
    <t>EEC_FPQFMIC03</t>
  </si>
  <si>
    <t>EE - COMPONENTE EE - OPZIONE EE - OPZIONE QFMIC03</t>
  </si>
  <si>
    <t>4NtqGkpDcKUgSg8Y</t>
  </si>
  <si>
    <t>S-PW-001</t>
  </si>
  <si>
    <t>EE - VOCE ATTIVAZIONE CONTATORE DISALIMENTATO</t>
  </si>
  <si>
    <t>QUOTAS-PW-001</t>
  </si>
  <si>
    <t>KDQFFPzyOkcyjYYN</t>
  </si>
  <si>
    <t>COMPS-PW-001</t>
  </si>
  <si>
    <t>EE - COMPONENTE ATTIVAZIONE CONTATORE DISALIMENTATO</t>
  </si>
  <si>
    <t>730825</t>
  </si>
  <si>
    <t>RICAVI PER MODIFICA IMPIANTI DA CLIENTI</t>
  </si>
  <si>
    <t>Lavori</t>
  </si>
  <si>
    <t>4NtqGkpDcKUgSg81</t>
  </si>
  <si>
    <t>S-PW-R01</t>
  </si>
  <si>
    <t>SPESE RIATTIVAZIONE DOPO SOSPENSIONE PER MOROSITÀ</t>
  </si>
  <si>
    <t>QUOTAS-PW-R01</t>
  </si>
  <si>
    <t>fb5c3U8CJzpjl9W6</t>
  </si>
  <si>
    <t>COMPS-PW-R01</t>
  </si>
  <si>
    <t>4NtqGkpDcKUgSg82</t>
  </si>
  <si>
    <t>S-PW-CA1</t>
  </si>
  <si>
    <t>SPESE CESSAZIONE AMMINISTRATIVA DOPO SOSPENSIONE PER MOROSITÀ</t>
  </si>
  <si>
    <t>QUOTAS-PW-CA1</t>
  </si>
  <si>
    <t>O8wmU8XgAyU4mJGQ</t>
  </si>
  <si>
    <t>COMPS-PW-CA1</t>
  </si>
  <si>
    <t>SPESE CESSAZIONE DOPO SOSPENSIONE PER MOROSITA</t>
  </si>
  <si>
    <t>4PwNnpmpGhL52XJw</t>
  </si>
  <si>
    <t>NE_PM_QENER</t>
  </si>
  <si>
    <t>EE - VOCE QUOTA ENERGIA</t>
  </si>
  <si>
    <t>NE_Q_PM_QENER</t>
  </si>
  <si>
    <t>pxKBaF4WvgcLoMD3</t>
  </si>
  <si>
    <t>NE_C_PM_QENER</t>
  </si>
  <si>
    <t>EE - COMPONENTE QUOTA ENERGIA</t>
  </si>
  <si>
    <t>4UmAnaNrsQ03mYx9</t>
  </si>
  <si>
    <t>EE_CTS</t>
  </si>
  <si>
    <t>EE - VOCE CORRISPETTIVO TARIFFARIO SPECIFICO</t>
  </si>
  <si>
    <t>CZbVhdHccYPlwWpG</t>
  </si>
  <si>
    <t>EE - COMPONENTE CORRISPETTIVO TARIFFARIO SPECIFICO</t>
  </si>
  <si>
    <t>RICAVI PER CONTRIBUTI LAVORI E.E.</t>
  </si>
  <si>
    <t>4uswlzfIb3AYZJo7</t>
  </si>
  <si>
    <t>EE_PRD_QFMIC03_M</t>
  </si>
  <si>
    <t>EE - VOCE EE - OPZIONE PERDITE DI RETE OFFERTA QFMIC03 - MONORARIA</t>
  </si>
  <si>
    <t>4VfV1LxZklpFP8Lk</t>
  </si>
  <si>
    <t>EEAFPTCSV4</t>
  </si>
  <si>
    <t>EE - VOCE EE OPZIONE PREZZO MODULAZIONE OFFERTA TCSV4</t>
  </si>
  <si>
    <t>EEQAFPTCSV4</t>
  </si>
  <si>
    <t>YFYVQr8XKYD1Wj12</t>
  </si>
  <si>
    <t>EECAFPTCSV4</t>
  </si>
  <si>
    <t>EE - COMPONENTE EE OPZIONE PREZZO MODULAZIONE OFFERTA TCSV4</t>
  </si>
  <si>
    <t>4WJkP1J5TzMH8Kck</t>
  </si>
  <si>
    <t>14055</t>
  </si>
  <si>
    <t>GS - VOCE RETI ENERGIA SERVIZI SPA - MASTER</t>
  </si>
  <si>
    <t>WZ27P70Swsu3quMe</t>
  </si>
  <si>
    <t>GS - COMPONENTE RETI ENERGIA SERVIZI SPA - MASTER</t>
  </si>
  <si>
    <t>802763</t>
  </si>
  <si>
    <t>Inserito in data 08/09/2016 - Le VF riferite a rate post-contatore possono avere commodity Gas oppure En.Elettrica (es: in fattura ci sono anche i condizionatori a valle del contratto di commodity sia Gas che Power)</t>
  </si>
  <si>
    <t>4xDJ5iHhr7LJyB1g</t>
  </si>
  <si>
    <t>EE_SBIL02</t>
  </si>
  <si>
    <t>EE - VOCE EE OPZIONE PREZZO MODULAZIONE OFFERTA SBIL02</t>
  </si>
  <si>
    <t>EEQSBIL02</t>
  </si>
  <si>
    <t>2PWfKwHtlW4aEC2w</t>
  </si>
  <si>
    <t>EECSBIL02</t>
  </si>
  <si>
    <t>EE - COMPONENTE EE OPZIONE PREZZO MODULAZIONE OFFERTA SBIL02</t>
  </si>
  <si>
    <t>4ZF595kkQx6wShRb</t>
  </si>
  <si>
    <t>NE_CPRQ_BTAU</t>
  </si>
  <si>
    <t>COMPONENTI DI PEREQUAZIONE (UC1, PPE) - SERVIZIO DI TUTELA</t>
  </si>
  <si>
    <t>NE_PPE_QE_BTAU</t>
  </si>
  <si>
    <t>1Bqzj9fs9ieNN6y2</t>
  </si>
  <si>
    <t>NE_PPE</t>
  </si>
  <si>
    <t>COMPONENTE PPE</t>
  </si>
  <si>
    <t>NE_UC1_QE_BTAU</t>
  </si>
  <si>
    <t>U5qcv9DhDODQygZ7</t>
  </si>
  <si>
    <t>NE_UC1</t>
  </si>
  <si>
    <t>COMPONENTE UC1</t>
  </si>
  <si>
    <t>5CPUGwosr2RTWkRA</t>
  </si>
  <si>
    <t>13915</t>
  </si>
  <si>
    <t>GS - VOCE INTERTRADE SRL - CASTELLAMMARE DI STABIA</t>
  </si>
  <si>
    <t>5bhSvDpQIoedlITc</t>
  </si>
  <si>
    <t>GS - COMPONENTE INTERTRADE SRL - CASTELLAMMARE DI STABIA</t>
  </si>
  <si>
    <t>INTERTR.SRL C.MARE-POMPEI</t>
  </si>
  <si>
    <t>5f2m0qo9a3kAlYVl</t>
  </si>
  <si>
    <t>14080</t>
  </si>
  <si>
    <t>GS - VOCE IDROTERMOELETTRICA IMPIANTI SRL - CANOSA DI PUGLIA</t>
  </si>
  <si>
    <t>2pQ4B8HXu44x3jIW</t>
  </si>
  <si>
    <t>GS - COMPONENTE IDROTERMOELETTRICA IMPIANTI SRL - CANOSA DI PUGLIA</t>
  </si>
  <si>
    <t>IDROTERMOELETTR.IMP.SRL</t>
  </si>
  <si>
    <t>inserito in data 12/01/2017 - RATA POST-CONTATORE - Le VF riferite a rate post-contatore possono avere commodity Gas oppure En.Elettrica (es: in fattura ci sono anche i condizionatori a valle del contratto di commodity sia Gas che Power)</t>
  </si>
  <si>
    <t>5GZ21J32Vwejuuzj</t>
  </si>
  <si>
    <t>EE_PERD_PPPC04_M</t>
  </si>
  <si>
    <t>EE - VOCE PERDITE DI RETE OFFERTA FPPPC04 - MONORARIA</t>
  </si>
  <si>
    <t>EEQFPPPC04</t>
  </si>
  <si>
    <t>saYnZIH2v55XH9pX</t>
  </si>
  <si>
    <t>EECFPPPC04</t>
  </si>
  <si>
    <t>EE - COMPONENTE PREZZO OFFERTA  POWER PPC2</t>
  </si>
  <si>
    <t>5hBUSpdEqy9ajWv5</t>
  </si>
  <si>
    <t>22010</t>
  </si>
  <si>
    <t>GS - VOCE INST.APP. SICILIA ENERGIA SOLARE SRL</t>
  </si>
  <si>
    <t>NZRnpZKEXf8jpynE</t>
  </si>
  <si>
    <t>GS - COMPONENTE INST.APP. SICILIA ENERGIA SOLARE SRL</t>
  </si>
  <si>
    <t>SICILIA ENERGIA SOLARE - I.A.</t>
  </si>
  <si>
    <t>inserito in data 09/11/2016 - RATA POST-CONTATORE - Le VF riferite a rate post-contatore possono avere commodity Gas oppure En.Elettrica (es: in fattura ci sono anche i condizionatori a valle del contratto di commodity sia Gas che Power)</t>
  </si>
  <si>
    <t>5IuoxQqVh7w87Tdm</t>
  </si>
  <si>
    <t>EE_VIS_PROXY_PZ</t>
  </si>
  <si>
    <t>EE - VOCE EE - VOCE EE - OPZIONE USO VIS PROXY - POTENZA</t>
  </si>
  <si>
    <t>EEQVIS_PROXY_PZ</t>
  </si>
  <si>
    <t>I3hdPgs3WJvBejNN</t>
  </si>
  <si>
    <t>EECVIS_PROXY_PZ</t>
  </si>
  <si>
    <t>EE - COMPONENTE EE - VOCE EE - OPZIONE USO VIS PROXY - POTENZA</t>
  </si>
  <si>
    <t>5Lt0YPQDFz4PIfDW</t>
  </si>
  <si>
    <t>13926</t>
  </si>
  <si>
    <t>JKCOMb5XJnEDnCNO</t>
  </si>
  <si>
    <t>5VXyI46J6KPQHJOz</t>
  </si>
  <si>
    <t>EE_FPTCSV4_FIX</t>
  </si>
  <si>
    <t>EE - VOCE EE OPZIONE PREZZO FIX OFFERTA TCSV4</t>
  </si>
  <si>
    <t>EEQFPTCSV4_FIX</t>
  </si>
  <si>
    <t>ooS233HONm844zDB</t>
  </si>
  <si>
    <t>EECFPTCSV4_FIX</t>
  </si>
  <si>
    <t>EE - COMPONENTE EE OPZIONE PREZZO FIX OFFERTA TCSV4</t>
  </si>
  <si>
    <t>5WSmbxEWLqY1nesX</t>
  </si>
  <si>
    <t>11068</t>
  </si>
  <si>
    <t>GS - VOCE SAMSUNG ASPIRAPOLVERE</t>
  </si>
  <si>
    <t>rWAgbmgFFeeF2AMH</t>
  </si>
  <si>
    <t>GS - COMPONENTE SAMSUNG KIT LED CANDELA SMERIGLIATA</t>
  </si>
  <si>
    <t>5ZCjHU9kEwjgUyTB</t>
  </si>
  <si>
    <t>EE_FPATMIC15</t>
  </si>
  <si>
    <t>EE - VOCE EE OPZIONE PREZZO MODULAZIONE OFFERTA ATMIC14</t>
  </si>
  <si>
    <t>EEQ_FPATMIC15</t>
  </si>
  <si>
    <t>MHZ2BQ3T4lEv53yH</t>
  </si>
  <si>
    <t>EEC_FPATMIC15</t>
  </si>
  <si>
    <t>EE - COMPONENTE EE OPZIONE PREZZO MODULAZIONE OFFERTA ATMIC14</t>
  </si>
  <si>
    <t>5ZfRdbMpFElh0ZDE</t>
  </si>
  <si>
    <t>EEAPRDFPATMIC23</t>
  </si>
  <si>
    <t>EE - VOCE EE OPZIONE PERDITE MODULAZIONE OFFERTA ATMIC22</t>
  </si>
  <si>
    <t>EEQAFPATMIC23</t>
  </si>
  <si>
    <t>GyG8nQ8ACj9rFKrD</t>
  </si>
  <si>
    <t>EECAFPATMIC23</t>
  </si>
  <si>
    <t>EE - COMPONENTE EE OPZIONE PREZZO MODULAZIONE OFFERTA ATMIC22</t>
  </si>
  <si>
    <t>6A7ruCSWnKAqTlyw</t>
  </si>
  <si>
    <t>EE_FPTCAT6</t>
  </si>
  <si>
    <t>EE - VOCE EE OPZIONE PREZZO MODULAZIONE OFFERTA TCAT6</t>
  </si>
  <si>
    <t>EEQ_FPTCAT6</t>
  </si>
  <si>
    <t>Pn4GgJYHGDYPYOvE</t>
  </si>
  <si>
    <t>EEC_FPTCAT6</t>
  </si>
  <si>
    <t>EE - COMPONENTE EE OPZIONE PREZZO MODULAZIONE OFFERTA TCAT6</t>
  </si>
  <si>
    <t>6AiMXZubjFleOoU3</t>
  </si>
  <si>
    <t>EEAFPAGMIC401</t>
  </si>
  <si>
    <t>EE - VOCE PREZZO MODULAZIONE OFFERTA AGMIC4 - 01</t>
  </si>
  <si>
    <t>EEQAFPAGMIC401</t>
  </si>
  <si>
    <t>UpeGLHWBcRVnynT4</t>
  </si>
  <si>
    <t>EECAFPAGMIC401</t>
  </si>
  <si>
    <t>EE - COMPONENTE PREZZO MODULAZIONE OFFERTA AGMIC4 - 01</t>
  </si>
  <si>
    <t>6AYcS9TZGf64XsXQ</t>
  </si>
  <si>
    <t>EE_PERD_PTCAT8_M</t>
  </si>
  <si>
    <t>EE - VOCE EE - OPZIONE PERDITE DI RETE OFFERTA FPTCAT8 - MONORARIE</t>
  </si>
  <si>
    <t>EEQ_FPTCAT8</t>
  </si>
  <si>
    <t>ok5iZXaDQ8c06Fb5</t>
  </si>
  <si>
    <t>EEC_FPTCAT8</t>
  </si>
  <si>
    <t>EE - COMPONENTE EE OPZIONE PREZZO MODULAZIONE OFFERTA TCAT8</t>
  </si>
  <si>
    <t>6FrRXRHG91osQ7lV</t>
  </si>
  <si>
    <t>EE_QEDIAUS</t>
  </si>
  <si>
    <t>EE - VOCE EE OPZIONE QUOTA ENERGIA DISTRIBUZIONE ALTRI USI</t>
  </si>
  <si>
    <t>EEQQEDIAUS</t>
  </si>
  <si>
    <t>MBxIP43KJCXhDb6Z</t>
  </si>
  <si>
    <t>EECQEDIAUS</t>
  </si>
  <si>
    <t>EE - COMPONENTE EE OPZIONE QUOTA ENERGIA DISTRIBUZIONE ALTRI USI</t>
  </si>
  <si>
    <t>6GTs3F2GlWqE8dRl</t>
  </si>
  <si>
    <t>13721</t>
  </si>
  <si>
    <t>IDROTERMOELETTRICA IMPIANTI SRL</t>
  </si>
  <si>
    <t>f2txvjV9aXuF70OH</t>
  </si>
  <si>
    <t>6HbLYSEx38L8A9if</t>
  </si>
  <si>
    <t>13980</t>
  </si>
  <si>
    <t>GS - VOCE GASCONTROL SRL - MASTER</t>
  </si>
  <si>
    <t>6kEsI2BP2cvafcvb</t>
  </si>
  <si>
    <t>GS - COMPONENTE GASCONTROL SRL - MASTER</t>
  </si>
  <si>
    <t>384945</t>
  </si>
  <si>
    <t>6kTpbsW0nvaWoM9a</t>
  </si>
  <si>
    <t>EE_FPTCAT7</t>
  </si>
  <si>
    <t>EE - VOCE EE OPZIONE PREZZO MODULAZIONE OFFERTA TCAT7</t>
  </si>
  <si>
    <t>EEQ_FPTCAT7</t>
  </si>
  <si>
    <t>BsDG5idLWWZsXBZF</t>
  </si>
  <si>
    <t>EEC_FPTCAT7</t>
  </si>
  <si>
    <t>EE - COMPONENTE EE OPZIONE PREZZO MODULAZIONE OFFERTA TCAT7</t>
  </si>
  <si>
    <t>6m64MbjSZ6Q7GEM3</t>
  </si>
  <si>
    <t>13880</t>
  </si>
  <si>
    <t>GS - VOCE ROCCA ENERGIA SRL - FIUMICINO</t>
  </si>
  <si>
    <t>qfMp191GKmSW5bLB</t>
  </si>
  <si>
    <t>GS - COMPONENTE ROCCA ENERGIA SRL - FIUMICINO</t>
  </si>
  <si>
    <t>6O41NFaNhZjjijpU</t>
  </si>
  <si>
    <t>EE_PERDPPPC01B_M</t>
  </si>
  <si>
    <t>EE - VOCE EE - OPZIONE PERDITE DI RETE OFFERTA PPC - MONORARIA</t>
  </si>
  <si>
    <t>EEQFPPPC01B</t>
  </si>
  <si>
    <t>piWEzrVdcOhBSeFX</t>
  </si>
  <si>
    <t>EECFPPPC01B</t>
  </si>
  <si>
    <t>EE - COMPONENTE PREZZO OFFERTA  POWER PPC - II ANNO</t>
  </si>
  <si>
    <t>6OEF4SkUYqvDqnTZ</t>
  </si>
  <si>
    <t>EEAFPATIPA5</t>
  </si>
  <si>
    <t>EE - VOCE EE OPZIONE PREZZO MODULAZIONE OFFERTA ATIPA5</t>
  </si>
  <si>
    <t>EEQAFPATIPA5</t>
  </si>
  <si>
    <t>sqdissxjFmAgCYHc</t>
  </si>
  <si>
    <t>EECAFPATIPA5</t>
  </si>
  <si>
    <t>EE - COMPONENTE EE OPZIONE PREZZO MODULAZIONE OFFERTA ATIPA5</t>
  </si>
  <si>
    <t>6qBoLPLl82CJAad4</t>
  </si>
  <si>
    <t>EE_PRD_QFMIC07_A</t>
  </si>
  <si>
    <t>EE - VOCE EE - OPZIONE PERDITE DI RETE OFFERTA QFMIC07 - TRIORARIA</t>
  </si>
  <si>
    <t>EEQAFPQFMIC07</t>
  </si>
  <si>
    <t>2jxapT8gSl8nmb1C</t>
  </si>
  <si>
    <t>EECAFPQFMIC07</t>
  </si>
  <si>
    <t>EE - COMPONENTE EE - OPZIONE EE - OPZIONE QFMIC07</t>
  </si>
  <si>
    <t>6v5ck5kLpqBU2ruo</t>
  </si>
  <si>
    <t>14001</t>
  </si>
  <si>
    <t>GS - VOCE A.G.I.S. SRL - TORINO MIRAFIORI</t>
  </si>
  <si>
    <t>wcwUxC165KnGAkM9</t>
  </si>
  <si>
    <t>GS - COMPONENTE A.G.I.S. SRL - TORINO MIRAFIORI</t>
  </si>
  <si>
    <t>803531</t>
  </si>
  <si>
    <t>A.G.I.S.SRL TO MIRAFIORI-MAN.</t>
  </si>
  <si>
    <t>inserito in data 06/10/2016 - RATA POST-CONTATORE - Le VF riferite a rate post-contatore possono avere commodity Gas oppure En.Elettrica (es: in fattura ci sono anche i condizionatori a valle del contratto di commodity sia Gas che Power)</t>
  </si>
  <si>
    <t>6ZhJtqiuJ1JCDKTy</t>
  </si>
  <si>
    <t>11663</t>
  </si>
  <si>
    <t>GS - VOCE INDENNIZZO RECLAMO DEL. 164/08</t>
  </si>
  <si>
    <t>wSEHymDnbMsBNJGB</t>
  </si>
  <si>
    <t>GS - COMPONENTE INDENNIZZO RECLAMO DEL. 164/08</t>
  </si>
  <si>
    <t>RISARCIMENTO MANCATA APPLICAZIONE CARTA</t>
  </si>
  <si>
    <t>7BzJLWsy8D0Yo8Cy</t>
  </si>
  <si>
    <t>EEGG23_PE_B</t>
  </si>
  <si>
    <t>EE - VOCE EE - OPZIONE SCONTO</t>
  </si>
  <si>
    <t>EEQGG23_PE_B</t>
  </si>
  <si>
    <t>Y1qXNZN191DzswpH</t>
  </si>
  <si>
    <t>EECGG23_PE_B</t>
  </si>
  <si>
    <t>EE - COMPONENTE EE - OPZIONE SCONTO 8,22% - XTO</t>
  </si>
  <si>
    <t>7DAkj0ygZE0HAL9E</t>
  </si>
  <si>
    <t>14013</t>
  </si>
  <si>
    <t>GS - VOCE BLU ENERGY SYSTEM SRL - CHIARI</t>
  </si>
  <si>
    <t>oP1M9VgAu4Y7rRZi</t>
  </si>
  <si>
    <t>GS - COMPONENTE BLU ENERGY SYSTEM SRL - CHIARI</t>
  </si>
  <si>
    <t>800807</t>
  </si>
  <si>
    <t>BLU ENERGY SYSTEM - VIMERCATE</t>
  </si>
  <si>
    <t>7ECdY4chHEO5CCSK</t>
  </si>
  <si>
    <t>13909</t>
  </si>
  <si>
    <t>GS - VOCE I.M. GAS SRL - SAN GIORGIO A CREMANO</t>
  </si>
  <si>
    <t>wea03qhDQitMwQzX</t>
  </si>
  <si>
    <t>GS - COMPONENTE I.M. GAS SRL - SAN GIORGIO A CREMANO</t>
  </si>
  <si>
    <t>801981</t>
  </si>
  <si>
    <t>7EoSHEASNB6yWSUW</t>
  </si>
  <si>
    <t>EE_PRDFPATIPA7</t>
  </si>
  <si>
    <t>EE - VOCE EE OPZIONE PERDITE MODULAZIONE OFFERTA ATIPA7</t>
  </si>
  <si>
    <t>EEQ_FPATIPA7</t>
  </si>
  <si>
    <t>VKtyylp7aLlExZyy</t>
  </si>
  <si>
    <t>EEC_FPATIPA7</t>
  </si>
  <si>
    <t>EE - COMPONENTE EE OPZIONE PREZZO MODULAZIONE OFFERTA ATIPA7</t>
  </si>
  <si>
    <t>7EXdnxriZpjYxMD6</t>
  </si>
  <si>
    <t>NE_DISP3_D2</t>
  </si>
  <si>
    <t>QUOTA VARIABILE COMPONENTE DI DISPACCIAMENTO (DISPBT)</t>
  </si>
  <si>
    <t>NE_RAG_DISP3_D2</t>
  </si>
  <si>
    <t>Q5a07kpqqpvaRcsM</t>
  </si>
  <si>
    <t>COMPONENTE DI RAGGRUPPAMENTO QUOTA VARIABILE COMPONENTE DI DISPACCIAMENTO (DISPBT)</t>
  </si>
  <si>
    <t>7gWBqQmAfpr2c4vO</t>
  </si>
  <si>
    <t>EE_PRDFPATMIC21</t>
  </si>
  <si>
    <t>EE - VOCE EE OPZIONE PERDITE MODULAZIONE OFFERTA ATMIC20</t>
  </si>
  <si>
    <t>EEQ_FPATMIC21</t>
  </si>
  <si>
    <t>7QqeOsiqjXiOfczG</t>
  </si>
  <si>
    <t>EEC_FPATMIC21</t>
  </si>
  <si>
    <t>EE - COMPONENTE EE OPZIONE PREZZO MODULAZIONE OFFERTA ATMIC20</t>
  </si>
  <si>
    <t>7JxLqygt3kjGIGoN</t>
  </si>
  <si>
    <t>RI_P_IVA21</t>
  </si>
  <si>
    <t>GS - VOCE ART.26 DPR 633/72 ALIQUOTA ORDINARIA</t>
  </si>
  <si>
    <t>YnBzMwwSfbolRirA</t>
  </si>
  <si>
    <t>GS - COMPONENTE ART.26 DPR 633/72 CODICE IVA ORDINARIA</t>
  </si>
  <si>
    <t>400308</t>
  </si>
  <si>
    <t>7MPKbSyMl9dNXKNl</t>
  </si>
  <si>
    <t>14074</t>
  </si>
  <si>
    <t>GS - VOCE FRATELLI DI VITTORIO SRL - RUVO DI PUGLIA E CORATO</t>
  </si>
  <si>
    <t>cW2eDL4g6SBemJwE</t>
  </si>
  <si>
    <t>GS - COMPONENTE FRATELLI DI VITTORIO SRL - RUVO DI PUGLIA E CORATO</t>
  </si>
  <si>
    <t>800545</t>
  </si>
  <si>
    <t>M. F.LLI DI VITTORIO SRL-RUVO</t>
  </si>
  <si>
    <t>7MX93p6ZZsADAUcp</t>
  </si>
  <si>
    <t>EEBPD</t>
  </si>
  <si>
    <t>EE - VOCE PREZZO DISPACCIAMENTO</t>
  </si>
  <si>
    <t>EEQBPD</t>
  </si>
  <si>
    <t>nE1DWONq0AThM36j</t>
  </si>
  <si>
    <t>EECBPD</t>
  </si>
  <si>
    <t>EE - COMPONENTE PREZZO DISPACCIAMENTO</t>
  </si>
  <si>
    <t>702144</t>
  </si>
  <si>
    <t>CORRISP. ONERI DISPACCIAM. CLIENTI RETA</t>
  </si>
  <si>
    <t>7NOuJ0TYiSdLRbjr</t>
  </si>
  <si>
    <t>NE_PM_QCONMENS</t>
  </si>
  <si>
    <t>EE - VOCE CONTRIBUTO MENSILE</t>
  </si>
  <si>
    <t>NE_Q_PM_QCONMENS</t>
  </si>
  <si>
    <t>mPgFCbRwCxXC0UuF</t>
  </si>
  <si>
    <t>NE_C_PM_QCONMENS</t>
  </si>
  <si>
    <t>EE - COMPONENTE CONTRIBUTO MENSILE</t>
  </si>
  <si>
    <t>7SiyC5F61XypJgd2</t>
  </si>
  <si>
    <t>EE_CO2</t>
  </si>
  <si>
    <t>EE - VOCE EMISSION TRADING</t>
  </si>
  <si>
    <t>EEQCO2</t>
  </si>
  <si>
    <t>GFWIw5BVE4s7wji1</t>
  </si>
  <si>
    <t>EECCO2</t>
  </si>
  <si>
    <t>EE - COMPONENTE EMISSION TRADING</t>
  </si>
  <si>
    <t>7SJej2B2LjVQB16K</t>
  </si>
  <si>
    <t>EE_FPTCAT2FIX</t>
  </si>
  <si>
    <t>EE - VOCE EE OPZIONE PREZZO MODULAZIONE OFFERTA TCAT2 -FIX</t>
  </si>
  <si>
    <t>EEQ_FPTCAT2FIX</t>
  </si>
  <si>
    <t>tTzSAh5yt6NYnpNN</t>
  </si>
  <si>
    <t>EEC_FPTCAT2FIX</t>
  </si>
  <si>
    <t>EE - COMPONENTE EE OPZIONE PREZZO MODULAZIONE OFFERTA TCAT2 -FIX</t>
  </si>
  <si>
    <t>7TOoeA5ZAY1CH8k2</t>
  </si>
  <si>
    <t>EE_FPAGMIC301</t>
  </si>
  <si>
    <t>EE - VOCE PREZZO MODULAZIONE OFFERTA AGMIC3 - 01</t>
  </si>
  <si>
    <t>EEQFPAGMIC301</t>
  </si>
  <si>
    <t>HKwctL33WCwFJGLN</t>
  </si>
  <si>
    <t>EECFPAGMIC301</t>
  </si>
  <si>
    <t>EE - COMPONENTE PREZZO MODULAZIONE OFFERTA AGMIC3 - 01</t>
  </si>
  <si>
    <t>7uc57ajNTcJlQuBY</t>
  </si>
  <si>
    <t>11505</t>
  </si>
  <si>
    <t>RIMBORSO IMPOSTA DI BOLLO</t>
  </si>
  <si>
    <t>0F3E8GeE8REUss6b</t>
  </si>
  <si>
    <t>ALTRI ONERI DIVERSI</t>
  </si>
  <si>
    <t>7Vk52Smw6XoWNXdX</t>
  </si>
  <si>
    <t>21118</t>
  </si>
  <si>
    <t>APP.ALTO LAZIO CIVITA C.</t>
  </si>
  <si>
    <t>winK1C4VW27X3x27</t>
  </si>
  <si>
    <t>ALTO LAZIO GAS SRL CIVITA CAS</t>
  </si>
  <si>
    <t>7XOq4cv15jMBMbft</t>
  </si>
  <si>
    <t>EE_A5D3</t>
  </si>
  <si>
    <t>EE - VOCE EE - OPZIONE COMPONENTE A5 D3</t>
  </si>
  <si>
    <t>EEQA5D3_V</t>
  </si>
  <si>
    <t>OK6KXbIi7wxGIU5f</t>
  </si>
  <si>
    <t>EE_A5D3_V</t>
  </si>
  <si>
    <t>EE - COMPONENTE EE - OPZIONE COMPONENTE A5 D3</t>
  </si>
  <si>
    <t>7ZHyIFNzq58pAu0k</t>
  </si>
  <si>
    <t>EE_FPPPC10</t>
  </si>
  <si>
    <t>EE - VOCE EE - OPZIONE EEO_FPPPC10</t>
  </si>
  <si>
    <t>EEQ_FPPPC10</t>
  </si>
  <si>
    <t>QgCw4I5Fe927FGOX</t>
  </si>
  <si>
    <t>EEC_FPPPC10</t>
  </si>
  <si>
    <t>EE - COMPONENTE EE - OPZIONE EEO_FPPPC10</t>
  </si>
  <si>
    <t>8B2avWev7VTtclyi</t>
  </si>
  <si>
    <t>EE_PRD_ML_CD_M</t>
  </si>
  <si>
    <t>EE - VOCE EE - OPZIONE PERDITE DI RETE ML_CD</t>
  </si>
  <si>
    <t>EEQML_CD</t>
  </si>
  <si>
    <t>5FtboQLP1KHpOLpj</t>
  </si>
  <si>
    <t>EECML_CD</t>
  </si>
  <si>
    <t>EE - COMPONENTE COPERT. COSTI REMUN. DISP. CAP. PROD.(ART.37.3 DEL.AEEG 168/03)</t>
  </si>
  <si>
    <t>8DDIkHbzPF1y7n8y</t>
  </si>
  <si>
    <t>EE_FPTCAT3FIX</t>
  </si>
  <si>
    <t>EE - VOCE EE OPZIONE PREZZO MODULAZIONE OFFERTA TCAT3 -FIX</t>
  </si>
  <si>
    <t>EEQ_FPTCAT3FIX</t>
  </si>
  <si>
    <t>bgYx6HG2Boje7NDB</t>
  </si>
  <si>
    <t>EEC_FPTCAT3FIX</t>
  </si>
  <si>
    <t>EE - COMPONENTE EE OPZIONE PREZZO MODULAZIONE OFFERTA TCAT3 -FIX</t>
  </si>
  <si>
    <t>8e3Mjt0VXCvIfdqy</t>
  </si>
  <si>
    <t>NE_COSTI_SICUR</t>
  </si>
  <si>
    <t>DISPACCIAMENTO - ART. 45 DEL. 111/06: COSTI UNITA ESSENZ. SICUREZZA</t>
  </si>
  <si>
    <t>iqcEuMqhN71LoAII</t>
  </si>
  <si>
    <t>COMPONENTE PER DISPACCIAMENTO - ART. 45 DEL. 111/06: COSTI UNITA' ESSENZ. SICUREZZA</t>
  </si>
  <si>
    <t>8e3Mjt0VXyZIfdqy</t>
  </si>
  <si>
    <t>NE_EOL</t>
  </si>
  <si>
    <t>DISPACCIAMENTO - ART. 44 BIS DEL. 111/06:  COSTI DELLA MODULAZIONE DELLA PRODUZIONE EOLICA</t>
  </si>
  <si>
    <t>NE_EOL_QE</t>
  </si>
  <si>
    <t>ALbtUk6hKGCVsiNf</t>
  </si>
  <si>
    <t>DISPACCIAMENTO - ART. 44 BIS DEL. 111/06: COSTI COPERTURA MODULAZIONE PROD.EOLICA</t>
  </si>
  <si>
    <t>8e45jCNVXCvIfdqy</t>
  </si>
  <si>
    <t>NE_FUNZ_TERNA</t>
  </si>
  <si>
    <t>DISPACCIAMENTO - ART. 46 DEL. 111/06: COSTI FUNZIONAMENTO TERNA</t>
  </si>
  <si>
    <t>gJLWS1bJ4NYPGoQR</t>
  </si>
  <si>
    <t>COMPONENTE PER DISPACCIAMENTO - ART. 46 DEL. 111/06: COSTI FUNZIONAMENTO TERNA</t>
  </si>
  <si>
    <t>8e45jyYVXC32dqy</t>
  </si>
  <si>
    <t>NE_SALV_TRAN</t>
  </si>
  <si>
    <t>DISPACCIAMENTO - Delibera ARG/elt 33/10. Corrispettivo reintegrazione salvaguardia transitoria</t>
  </si>
  <si>
    <t>jFVn1MfZBYke8bYl</t>
  </si>
  <si>
    <t>DIRITTO ALLA SALVAGUARDIA</t>
  </si>
  <si>
    <t>8e45jyYVXCvIfdqy</t>
  </si>
  <si>
    <t>NE_APPR_RISORSE</t>
  </si>
  <si>
    <t>DISPACCIAMENTO - ART. 44 DEL. 111/06: APPROVV. RISORSE NEL MSD</t>
  </si>
  <si>
    <t>lVUJJQpWUP2nQHLY</t>
  </si>
  <si>
    <t>COMPONENTE PER DISPACCIAMENTO - ART. 44 DEL. 111/06: APPROVV. RISORSE NEL MSD</t>
  </si>
  <si>
    <t>8e45yV23ZVBdqy</t>
  </si>
  <si>
    <t>NE_CAPAC_PRODUT</t>
  </si>
  <si>
    <t>DISPACCIAMENTO - ART. 48 DEL. 111/06: DISPONIB. CAPACITA PRODUTTIVA</t>
  </si>
  <si>
    <t>RzHLPEmoQRD1BoOO</t>
  </si>
  <si>
    <t>DISPACCIAMENTO - ART. 48 DEL. 111/06: DISPONIB. CAPACITA' PRODUTTIVA</t>
  </si>
  <si>
    <t>8eAScyBBB2YXqy</t>
  </si>
  <si>
    <t>NE_PRD_SAL_TRAN</t>
  </si>
  <si>
    <t>PERDITE DISPACCIAMENTO - DELIBERA ARG/ELT 33/10</t>
  </si>
  <si>
    <t>8eAScyGG12YXqy</t>
  </si>
  <si>
    <t>NE_PRD_PROD_EOL</t>
  </si>
  <si>
    <t>PERDITE DISPACCIAMENTO - ART. 44 BIS DEL. 111/06: COSTI MODULAZIONE PRODUZIONE EOLICA</t>
  </si>
  <si>
    <t>8eAScyGG21xCLXqy</t>
  </si>
  <si>
    <t>NE_PRD_COST_SIC</t>
  </si>
  <si>
    <t>PERDITE DISPACCIAMENTO - ART. 45 DEL. 111/06: COSTI UNITA ESSENZ. SICUREZZA</t>
  </si>
  <si>
    <t>8eAScyGG21xgIIqy</t>
  </si>
  <si>
    <t>NE_PRD_FUN_TERNA</t>
  </si>
  <si>
    <t>PERDITE DISPACCIAMENTO - ART. 46 DEL. 111/06: COSTI FUNZIONAMENTO TERNA</t>
  </si>
  <si>
    <t>8eAScyV23ZVBXqy</t>
  </si>
  <si>
    <t>NE_SERV_INTER</t>
  </si>
  <si>
    <t>DISPACCIAMENTO - ART. 73 DEL. 111/06: REMUNERAZIONE SERVIZIO INTERROMPIBILITA</t>
  </si>
  <si>
    <t>IIk56frVaGrTARhT</t>
  </si>
  <si>
    <t>COMPONENTE PER DISPACCIAMENTO - ART. 73 DEL. 111/06: REMUNERAZIONE SERVIZIO INTERROMPIBILITA'</t>
  </si>
  <si>
    <t>8eASXcVj21xgIIqy</t>
  </si>
  <si>
    <t>NE_PRD_CAP_PROD</t>
  </si>
  <si>
    <t>PERDITE DISPACCIAMENTO - ART. 48 DEL. 111/06: DISPONIB. CAPACITA PRODUTTIVA</t>
  </si>
  <si>
    <t>8eSDfkj21xgIIqy</t>
  </si>
  <si>
    <t>NE_PRD_APPR_MSD</t>
  </si>
  <si>
    <t>PERDITE DISPACCIAMENTO - ART. 44 DEL. 111/06: APPROVV. RISORSE NEL MSD</t>
  </si>
  <si>
    <t>8eYe9Dn04b1SLoyJ</t>
  </si>
  <si>
    <t>14083</t>
  </si>
  <si>
    <t>GS - VOCE GAS MARKETING SRL - ROMA SPINACETO</t>
  </si>
  <si>
    <t>dvgo8r2EcKK2pR3W</t>
  </si>
  <si>
    <t>GS - COMPONENTE GAS MARKETING SRL - ROMA SPINACETO</t>
  </si>
  <si>
    <t>802451</t>
  </si>
  <si>
    <t>GAS MARKE.SRL MIANO NA</t>
  </si>
  <si>
    <t>08G0kdZsIWsfR9Jf</t>
  </si>
  <si>
    <t>EE_FPATMIC20</t>
  </si>
  <si>
    <t>EE - VOCE EE OPZIONE PREZZO MODULAZIONE OFFERTA ATMIC19</t>
  </si>
  <si>
    <t>EEQ_FPATMIC20</t>
  </si>
  <si>
    <t>3sb3StHGzMxy9QkT</t>
  </si>
  <si>
    <t>EEC_FPATMIC20</t>
  </si>
  <si>
    <t>EE - COMPONENTE EE OPZIONE PREZZO MODULAZIONE OFFERTA ATMIC19</t>
  </si>
  <si>
    <t>8JjwzNzJr6wmbk27</t>
  </si>
  <si>
    <t>EE_PERD_PPCW23_M</t>
  </si>
  <si>
    <t>EE - VOCE EE - OPZIONE PERDITE DI RETE OFFERTA PPC11W - MONORARIA</t>
  </si>
  <si>
    <t>EEQ_FPPCW23</t>
  </si>
  <si>
    <t>NIzvwE6XCTz3LIB3</t>
  </si>
  <si>
    <t>EEC_FPPCW23</t>
  </si>
  <si>
    <t>EE - COMPONENTE EE - OPZIONE PREZZO OFFERTA  POWER PPC11W</t>
  </si>
  <si>
    <t>8jN1PvA646f693rF</t>
  </si>
  <si>
    <t>EE_FPPPC13</t>
  </si>
  <si>
    <t>EE - VOCE PREZZO OFFERTA  POWER PPC6</t>
  </si>
  <si>
    <t>EEQFPPPC13</t>
  </si>
  <si>
    <t>FITX7SWGPwOGVKOI</t>
  </si>
  <si>
    <t>EECFPPPC13</t>
  </si>
  <si>
    <t>EE - COMPONENTE PREZZO OFFERTA  POWER PPC6</t>
  </si>
  <si>
    <t>8JOxWzpGjkaFA9Pj</t>
  </si>
  <si>
    <t>EE_FPPCW23</t>
  </si>
  <si>
    <t>EE - VOCE EE - OPZIONE PREZZO OFFERTA  POWER PPC11W</t>
  </si>
  <si>
    <t>8KX4zz0DMMDVYivu</t>
  </si>
  <si>
    <t>EC061</t>
  </si>
  <si>
    <t>EE - VOCE STORNO ERRATO CREDITO BONUS PER DISAGIO ECONOMICO</t>
  </si>
  <si>
    <t>txZCl4ciktH3wuaA</t>
  </si>
  <si>
    <t>EE - COMPONENTE STORNO ERRATO CREDITO BONUS PER DISAGIO ECONOMICO</t>
  </si>
  <si>
    <t>FATT. BONUS SOCIALE</t>
  </si>
  <si>
    <t>Modificata descrizione conto</t>
  </si>
  <si>
    <t>Distrib gas e power</t>
  </si>
  <si>
    <t>8lvz8EMyBq2rCcFN</t>
  </si>
  <si>
    <t>EE_UC3D3</t>
  </si>
  <si>
    <t>EE - VOCE EE - OPZIONE COMPONENTE UC3 D3</t>
  </si>
  <si>
    <t>EEQUC3D3V</t>
  </si>
  <si>
    <t>6OBI2dHH4Oz3yY1W</t>
  </si>
  <si>
    <t>EE_UC3D3V</t>
  </si>
  <si>
    <t>EE - COMPONENTE EE - OPZIONE COMPONENTE UC3 D3</t>
  </si>
  <si>
    <t>8mbodkuP4VK1ayY1</t>
  </si>
  <si>
    <t>EE_PRD_MLODSCR_M</t>
  </si>
  <si>
    <t>EE - VOCE EE - OPZIONE PERDITE DI RETEMLODSICURSIST</t>
  </si>
  <si>
    <t>EEQMLODSICURSIST</t>
  </si>
  <si>
    <t>GB3LPD8qDfg1ZiJy</t>
  </si>
  <si>
    <t>EECMLODSICURSIST</t>
  </si>
  <si>
    <t>EE - COMPONENTE COSTI UNITÀ ESSENZIALI PER SIC. SISTEMA(ART.37 DEL.AEEG 168/03)</t>
  </si>
  <si>
    <t>8pblb99N50OSMMk3</t>
  </si>
  <si>
    <t>EEBFLLINK02</t>
  </si>
  <si>
    <t>EE - VOCE EE - OPZIONE PREZZO OFFERTA  POWER LLINK02</t>
  </si>
  <si>
    <t>EEQBFLLINK01V2</t>
  </si>
  <si>
    <t>jjYBEbPXC9wBWf6t</t>
  </si>
  <si>
    <t>EECBFLLINK02</t>
  </si>
  <si>
    <t>EE - COMPONENTE EE - OPZIONE PREZZO OFFERTA  POWER LLINK02</t>
  </si>
  <si>
    <t>8VfNtwjQ364VDdF7</t>
  </si>
  <si>
    <t>21700</t>
  </si>
  <si>
    <t>INST.APP VITRANO SRL SIRACUSA</t>
  </si>
  <si>
    <t>5WbZKOzeltnTqLoR</t>
  </si>
  <si>
    <t>VITRANO SRL SIRACUSA</t>
  </si>
  <si>
    <t>8YOb9030FaCZETY0</t>
  </si>
  <si>
    <t>EEAPRD_SC_SBIL01</t>
  </si>
  <si>
    <t>EE - VOCE EE - OPZIONE SCONTO PERDITE  SBIL01 - TRIOR</t>
  </si>
  <si>
    <t>EEQASBIL01</t>
  </si>
  <si>
    <t>0TbQgf8N3zXcfsWW</t>
  </si>
  <si>
    <t>EECASBIL01</t>
  </si>
  <si>
    <t>EE - COMPONENTE EE - OPZIONE SBILANCIAMENTO</t>
  </si>
  <si>
    <t>9a0BmMPwV4C8zW98</t>
  </si>
  <si>
    <t>EESP00001_M</t>
  </si>
  <si>
    <t>EE - VOCE EE - OPZIONE SCONTO EE  4,17%</t>
  </si>
  <si>
    <t>EEQPE</t>
  </si>
  <si>
    <t>j1YuWyDR5cskNaFw</t>
  </si>
  <si>
    <t>EECPE</t>
  </si>
  <si>
    <t>EE - COMPONENTE PREZZO ENERGIA</t>
  </si>
  <si>
    <t>EEQSP00001_M</t>
  </si>
  <si>
    <t>BQk197OUQs4WH6pZ</t>
  </si>
  <si>
    <t>EECSP00001_M</t>
  </si>
  <si>
    <t>EE - COMPONENTE EE - OPZIONE SCONTO EE  4,17%</t>
  </si>
  <si>
    <t>9A5wns8Fy732c06f</t>
  </si>
  <si>
    <t>CB004</t>
  </si>
  <si>
    <t>jzOtvzPIo6qS7ZqW</t>
  </si>
  <si>
    <t>9BMgaYZKZLLCEcM4</t>
  </si>
  <si>
    <t>EE_PERD_PPPC13_B</t>
  </si>
  <si>
    <t>EE - VOCE EE - OPZIONE PERDITE DI RETE OFFERTA FPPPC13 - BIORARIO</t>
  </si>
  <si>
    <t>EEQBFPPPC13</t>
  </si>
  <si>
    <t>wJO55dS0kM6FPFlI</t>
  </si>
  <si>
    <t>EECBFPPPC13</t>
  </si>
  <si>
    <t>EE - COMPONENTE EE - OPZIONE EEOBFPPPC13</t>
  </si>
  <si>
    <t>9c2MyFJ55ALp8B4s</t>
  </si>
  <si>
    <t>21896</t>
  </si>
  <si>
    <t>GS - VOCE I.A.TERMOCOOP MULTISERV.SRL CASCINA </t>
  </si>
  <si>
    <t>GMBsFYbtHik5zIEL</t>
  </si>
  <si>
    <t>GS - COMPONENTE I.A.TERMOCOOP MULTISERV.SRL CASCINA </t>
  </si>
  <si>
    <t>9dOvTsjTSBOi0CTd</t>
  </si>
  <si>
    <t>9316</t>
  </si>
  <si>
    <t>GS - VOCE RIPORTO A NUOVO FORNITURA CESSATA</t>
  </si>
  <si>
    <t>XBrDymTaEUV1Csxg</t>
  </si>
  <si>
    <t>GS - COMPONENTE RIPORTO A NUOVO FORNITURA CESSATA</t>
  </si>
  <si>
    <t>CLIENTI GAS C/FATTURE IN SOSPESO IN CONTESTAZIONE</t>
  </si>
  <si>
    <t>9hv7Q4fyr3HamUAL</t>
  </si>
  <si>
    <t>NE_V_SCMEM</t>
  </si>
  <si>
    <t>EE - VOCE POWER EURO SCONTO ACQUISTO MYENERGY METER</t>
  </si>
  <si>
    <t>NE_Q_SCMEM</t>
  </si>
  <si>
    <t>1wGt4xRMaySRrrlR</t>
  </si>
  <si>
    <t>NE_C_SCMEM</t>
  </si>
  <si>
    <t>EE - COMPONENTE EE – OPZIONE POWER EURO SCONTO ACQUISTO MYENERGY METER</t>
  </si>
  <si>
    <t>SCONTI SU PRESTAZIONI DI SERVIZI</t>
  </si>
  <si>
    <t>Inserito in data 04/12/2015 e modificata Tipologia e Macrovoce in data 30/05/2016</t>
  </si>
  <si>
    <t>9JSCPRZlyHvVw3zk</t>
  </si>
  <si>
    <t>13945</t>
  </si>
  <si>
    <t>GS - VOCE TERMOCOOP MULTISERVIZI SRL - VIAREGGIO</t>
  </si>
  <si>
    <t>PluUhYt0xAMBLGb5</t>
  </si>
  <si>
    <t>GS - COMPONENTE TERMOCOOP MULTISERVIZI SRL - VIAREGGIO</t>
  </si>
  <si>
    <t>802744</t>
  </si>
  <si>
    <t>inserito in data 13/07/2016 - RATA POST-CONTATORE - Le VF riferite a rate post-contatore possono avere commodity Gas oppure En.Elettrica (es: in fattura ci sono anche i condizionatori a valle del contratto di commodity sia Gas che Power)</t>
  </si>
  <si>
    <t>9kC59oyZPqC0Dwpd</t>
  </si>
  <si>
    <t>NE_PM_QPART73</t>
  </si>
  <si>
    <t>EE - VOCE PERDITE ARTICOLO 73 DEL. 111/06 A.E.E.G</t>
  </si>
  <si>
    <t>NE_Q_PM_QPART73</t>
  </si>
  <si>
    <t>m7szkkKIq6hvTTh9</t>
  </si>
  <si>
    <t>NE_C_PM_QPART73</t>
  </si>
  <si>
    <t>EE - COMPONENTE PERDITE ARTICOLO 73 DEL. 111/06 A.E.E.G</t>
  </si>
  <si>
    <t>9L75H7C9bMzZ67Om</t>
  </si>
  <si>
    <t>EC048</t>
  </si>
  <si>
    <t>EE - VOCE COMPONENTE DI TRASPORTO - A-UC-MCT</t>
  </si>
  <si>
    <t>Z9JzbXGjunBOi58f</t>
  </si>
  <si>
    <t>EE - COMPONENTE COMPONENTE DI TRASPORTO - A-UC-MCT</t>
  </si>
  <si>
    <t>9o76wCKta6DuBmZv</t>
  </si>
  <si>
    <t>EE_UC1_PPE</t>
  </si>
  <si>
    <t>EE - VOCE COMPONENTE UC1 - PPE</t>
  </si>
  <si>
    <t>EEQUC1_PPE</t>
  </si>
  <si>
    <t>3GwfD8GpzJO35XDF</t>
  </si>
  <si>
    <t>EECUC1_PPE</t>
  </si>
  <si>
    <t>EE - COMPONENTE COMPONENTE UC1 - PPE</t>
  </si>
  <si>
    <t>9sNeVtUDxoJ51GuY</t>
  </si>
  <si>
    <t>13902</t>
  </si>
  <si>
    <t>GS - VOCE GAS MARKETING SRL - GIUGLIANO IN CAMPANIA</t>
  </si>
  <si>
    <t>1g97py2oO72kq3aQ</t>
  </si>
  <si>
    <t>GS - COMPONENTE GAS MARKETING SRL - GIUGLIANO IN CAMPANIA</t>
  </si>
  <si>
    <t>801867</t>
  </si>
  <si>
    <t>9wMgWSW3V4wAxwfA</t>
  </si>
  <si>
    <t>EE_PERD_PPPC06_M</t>
  </si>
  <si>
    <t>EE - VOCE PERDITE DI RETE OFFERTA FPPPC06 - MONORARIA</t>
  </si>
  <si>
    <t>EEQFPPPC06</t>
  </si>
  <si>
    <t>ATCy2PEBrVo9L4If</t>
  </si>
  <si>
    <t>EECFPPPC06</t>
  </si>
  <si>
    <t>EE - COMPONENTE PREZZO OFFERTA  POWER PPC 4C - I ANNO</t>
  </si>
  <si>
    <t>9yftxIjLyvn5zghN</t>
  </si>
  <si>
    <t>13936</t>
  </si>
  <si>
    <t>GS - VOCE SERVICE GAS SRL - NOVARA NORD</t>
  </si>
  <si>
    <t>fBWMM4pKcJEnnYTD</t>
  </si>
  <si>
    <t>GS - COMPONENTE SERVICE GAS SRL - NOVARA NORD</t>
  </si>
  <si>
    <t>9ZMyEHdjrkImAHY2</t>
  </si>
  <si>
    <t>NE_ACC_AUIP</t>
  </si>
  <si>
    <t>EE IMPOSTA ERARIALE ALTRI USI/ILL PUB</t>
  </si>
  <si>
    <t>8Q9WNVV8V8cacEsg</t>
  </si>
  <si>
    <t>COMPONENTE PER IMPOSTA ERARIALE PER ALTRI USI/ILL PUB</t>
  </si>
  <si>
    <t>14bs8IYegQUYXDgp</t>
  </si>
  <si>
    <t>ANT_BONUS_EE</t>
  </si>
  <si>
    <t>EE - VOCE ANTICIPAZIONE BONUS EE</t>
  </si>
  <si>
    <t>LjGg5wp3x1MvCL1S</t>
  </si>
  <si>
    <t>EE - COMPONENTE ANTICIPAZIONE BONUS EE</t>
  </si>
  <si>
    <t>15YFFXdLaiRGnjAu</t>
  </si>
  <si>
    <t>EE_AQFMIC03</t>
  </si>
  <si>
    <t>EEQAFPQFMIC03</t>
  </si>
  <si>
    <t>boESO4Y2I4g2e964</t>
  </si>
  <si>
    <t>EECAFPQFMIC03</t>
  </si>
  <si>
    <t>18qL5BzWXzb9hdm5</t>
  </si>
  <si>
    <t>EE_PRD_SC_SBIL02</t>
  </si>
  <si>
    <t>EE - VOCE EE - OPZIONE SCONTO PERDITE  SBIL02 - MONOR</t>
  </si>
  <si>
    <t>20ps4vdm0vlDGOpG</t>
  </si>
  <si>
    <t>13913</t>
  </si>
  <si>
    <t>0T4XULExk1WkUWC4</t>
  </si>
  <si>
    <t>802187</t>
  </si>
  <si>
    <t>25Ui1yOtprgyHe60</t>
  </si>
  <si>
    <t>13903</t>
  </si>
  <si>
    <t>GS - VOCE S.T.R. SRL - CASERTA</t>
  </si>
  <si>
    <t>aSOrQFUMNzB7wZ4u</t>
  </si>
  <si>
    <t>GS - COMPONENTE S.T.R. SRL - CASERTA</t>
  </si>
  <si>
    <t>28DQO59tMZtL9YkY</t>
  </si>
  <si>
    <t>EE_FPPPC21</t>
  </si>
  <si>
    <t>EEQ_FPPPC21</t>
  </si>
  <si>
    <t>t45EF43lELBt4Qrn</t>
  </si>
  <si>
    <t>EEC_FPPPC21</t>
  </si>
  <si>
    <t>35Gi1dCKFA58C6W5</t>
  </si>
  <si>
    <t>EE_FPTCSV6_FIX</t>
  </si>
  <si>
    <t>EE - VOCE EE OPZIONE PREZZO FIX OFFERTA TCSV6</t>
  </si>
  <si>
    <t>EEQFPTCSV6_FIX</t>
  </si>
  <si>
    <t>HSbeL32Ry75M3U5Y</t>
  </si>
  <si>
    <t>EECFPTCSV6_FIX</t>
  </si>
  <si>
    <t>EE - COMPONENTE EE OPZIONE PREZZO FIX OFFERTA TCSV6</t>
  </si>
  <si>
    <t>53CH3qHxgsqx6S9v</t>
  </si>
  <si>
    <t>EEAFPATMIC20</t>
  </si>
  <si>
    <t>EEQAFPATMIC20</t>
  </si>
  <si>
    <t>LV2X6YkeVv7fhWHa</t>
  </si>
  <si>
    <t>EECAFPATMIC20</t>
  </si>
  <si>
    <t>60UjN631pIWP9FJX</t>
  </si>
  <si>
    <t>EE_FPPPC20W</t>
  </si>
  <si>
    <t>EEQ_FPPPC20W</t>
  </si>
  <si>
    <t>5PiZ6dBMjT8B2hdy</t>
  </si>
  <si>
    <t>EEC_FPPPC20W</t>
  </si>
  <si>
    <t>63aMa4INIlIWoCYs</t>
  </si>
  <si>
    <t>EE_MLODAPPRRIS</t>
  </si>
  <si>
    <t>EE - VOCE APPROVVIGIONAMENTO RISORSE NEL MSD (ART.36 DEL.AEEG 168/03)</t>
  </si>
  <si>
    <t>EEQMLODAPPRRIS</t>
  </si>
  <si>
    <t>962DAy11dhWE8U9T</t>
  </si>
  <si>
    <t>EECMLODAPPRRIS</t>
  </si>
  <si>
    <t>EE - COMPONENTE APPROVVIGIONAMENTO RISORSE NEL MSD (ART.36 DEL.AEEG 168/03)</t>
  </si>
  <si>
    <t>64Zf63JcEEDNYFaI</t>
  </si>
  <si>
    <t>EE_NRERARPOW</t>
  </si>
  <si>
    <t>EE - VOCE EE - OPZIONE IMPOSTA ERARIALE POWER - NON RESIDENTI</t>
  </si>
  <si>
    <t>EEQNRERARPOW</t>
  </si>
  <si>
    <t>XMu3HYXWPXz77jNu</t>
  </si>
  <si>
    <t>EECNRERARPOW</t>
  </si>
  <si>
    <t>EE - COMPONENTE EE - OPZIONE IMPOSTA ERARIALE POWER - NON RESIDENTI</t>
  </si>
  <si>
    <t>75Ko9Io31xINRn5I</t>
  </si>
  <si>
    <t>NE_V_SCMYENG_SRV</t>
  </si>
  <si>
    <t>EE - VOCE POWER EURO SCONTO COSTO ATTIVAZIONE SERVIZIO ACOTEL MYENERGY METER</t>
  </si>
  <si>
    <t>NE_Q_SCMYENG_SRV</t>
  </si>
  <si>
    <t>b7g7DxedgmtRfsuQ</t>
  </si>
  <si>
    <t>NE_C_SCMYENG_SRV</t>
  </si>
  <si>
    <t>EE - COMPONENTE EE – OPZIONE POWER EURO/MESE SCONTO SERVIZIO MYENERGY METER</t>
  </si>
  <si>
    <t>79JjTk574lt0KFej</t>
  </si>
  <si>
    <t>EE_ONERE_TRAD</t>
  </si>
  <si>
    <t>EE - VOCE EE-OPZIONE ONERE TRADER</t>
  </si>
  <si>
    <t>EE-QONERE_TRAD</t>
  </si>
  <si>
    <t>opTqaCOb8I2zq7hj</t>
  </si>
  <si>
    <t>EE-CONERE_TRAD</t>
  </si>
  <si>
    <t>EE - COMPONENTE EE-OPZIONE ONERE TRADER</t>
  </si>
  <si>
    <t>79TPhnDMavIlfPvX</t>
  </si>
  <si>
    <t>VOCE_ES209</t>
  </si>
  <si>
    <t>EE - VOCE OPZIONE TARIFFARIA PER LISTINO ES209 - ONERI A COPERTURA PRESTAZIONI DISTRIBUTORE</t>
  </si>
  <si>
    <t>QUOTA_ES209</t>
  </si>
  <si>
    <t>fuwOGc58kq2l6z28</t>
  </si>
  <si>
    <t>COMP_ES209</t>
  </si>
  <si>
    <t>EE - COMPONENTE OPZIONE TARIFFARIA PER LISTINO ES209 - ONERI A COPERTURA PRESTAZIONI DISTRIBUTORE</t>
  </si>
  <si>
    <t>87s7r7glICYVgh6B</t>
  </si>
  <si>
    <t>EE_FPPPC07</t>
  </si>
  <si>
    <t>EE - VOCE PREZZO OFFERTA  POWER PPC 4C - II ANNO</t>
  </si>
  <si>
    <t>EEQFPPPC07</t>
  </si>
  <si>
    <t>3FBfENT22lU3IzY9</t>
  </si>
  <si>
    <t>EECFPPPC07</t>
  </si>
  <si>
    <t>EE - COMPONENTE PREZZO OFFERTA  POWER PPC 4C - II ANNO</t>
  </si>
  <si>
    <t>89WOqo4PQ6O6Xwvi</t>
  </si>
  <si>
    <t>EESP0060_PE_M</t>
  </si>
  <si>
    <t>EE - VOCE SCONTO 10% - SD</t>
  </si>
  <si>
    <t>EEQSP0060_PE_M</t>
  </si>
  <si>
    <t>MWRnnOaY3fsjdtwl</t>
  </si>
  <si>
    <t>EECSP0060_PE_M</t>
  </si>
  <si>
    <t>EE - COMPONENTE SCONTO 10% PRIMO ANNO - SD</t>
  </si>
  <si>
    <t>457W8QUruAst9CAP</t>
  </si>
  <si>
    <t>NE_V_LCAPIND</t>
  </si>
  <si>
    <t>EE - VOCE PER CORRISPETTIVO INDICIZZATO CAP  LUCE</t>
  </si>
  <si>
    <t>NE_Q_LCAPIND</t>
  </si>
  <si>
    <t>kupPUaaX9UtktZlK</t>
  </si>
  <si>
    <t>NE_C_LCAPIND</t>
  </si>
  <si>
    <t>EE - COMPONENTE POWER OPZIONE INDICIZZATE CAP</t>
  </si>
  <si>
    <t>457W8QUruAst9r74</t>
  </si>
  <si>
    <t>NE_QV_IND_CAP</t>
  </si>
  <si>
    <t>EE - VOCE PER OFFERTA INDICIZZATA CAP POWER</t>
  </si>
  <si>
    <t>NE_Q_IND_CAP</t>
  </si>
  <si>
    <t>igetye2hzZZPbCjh</t>
  </si>
  <si>
    <t>NE_C_IND_CAP</t>
  </si>
  <si>
    <t>EE - COMPONENTE POWER OPZIONE OFFERTA INDICIZZATA CAP</t>
  </si>
  <si>
    <t>628U9JjQkikZ7eH4</t>
  </si>
  <si>
    <t>EEASP100P_SBIL02</t>
  </si>
  <si>
    <t>EE - VOCE EE - OPZIONE SCONTO 100% - SBILANCIAMENTO 02 - TRIORARIO</t>
  </si>
  <si>
    <t>EEQASBIL02</t>
  </si>
  <si>
    <t>tw24TEDOUOm6EKG7</t>
  </si>
  <si>
    <t>EECASBIL02</t>
  </si>
  <si>
    <t>EE - COMPONENTE EE OPZIONE PREZZO SBIL02</t>
  </si>
  <si>
    <t>665t43onacmhwVKh</t>
  </si>
  <si>
    <t>13937</t>
  </si>
  <si>
    <t>GS - VOCE FER - GAS SRL - VITERBO</t>
  </si>
  <si>
    <t>4Y01YBQ3xn58a6SW</t>
  </si>
  <si>
    <t>GS - COMPONENTE FER - GAS SRL - VITERBO</t>
  </si>
  <si>
    <t>694RRvaUceEGqqUj</t>
  </si>
  <si>
    <t>NE_CFIX_CADVAR</t>
  </si>
  <si>
    <t>EE - VOCE FATTURABILE PER CORRISPETTIVO FISSO CON CADENZA VARIABILE (N MESI DALLA DATA ATTIVAZIONE)</t>
  </si>
  <si>
    <t>rbIC2aWr7PGr1T92</t>
  </si>
  <si>
    <t>NE - COMPONENTE PER CORRISPETTIVO FISSO CON ATTIVAZIONE VARIABILE</t>
  </si>
  <si>
    <t>824vzVzGXEHm8Jb5</t>
  </si>
  <si>
    <t>EEAFPATMIC02</t>
  </si>
  <si>
    <t>EE - VOCE PREZZO MODULAZIONE OFFERTA ATMIC1 - 01</t>
  </si>
  <si>
    <t>EEQAFPATMIC02</t>
  </si>
  <si>
    <t>wM5wFhOMCXZ2DSk6</t>
  </si>
  <si>
    <t>EECAFPATMIC02</t>
  </si>
  <si>
    <t>EE - COMPONENTE PREZZO MODULAZIONE OFFERTA ATMIC1 - 01</t>
  </si>
  <si>
    <t>6771n8rU4j0vPXxG</t>
  </si>
  <si>
    <t>EE_TAU3_AGG</t>
  </si>
  <si>
    <t>EE - VOCE EE - OPZIONE COMPONENTE VARIABILE TRASPORTO D2 - AGGREGATA</t>
  </si>
  <si>
    <t>EEQTAU3_AGG</t>
  </si>
  <si>
    <t>1xMY3bd31PX22vPy</t>
  </si>
  <si>
    <t>EECTAU3_AGG</t>
  </si>
  <si>
    <t>EE - COMPONENTE EE - OPZIONE COMPONENTE VARIABILE TRASPORTO D2 - AGGREGATA</t>
  </si>
  <si>
    <t>8454Z2l7rOSJ2pn6</t>
  </si>
  <si>
    <t>EE_ERARPOWES</t>
  </si>
  <si>
    <t>EE - VOCE IMPOSTA ERARIALE POWER - CLIENTI ESENTI</t>
  </si>
  <si>
    <t>EEQERARPOWES</t>
  </si>
  <si>
    <t>FE8mYFSXjNwOyoC1</t>
  </si>
  <si>
    <t>EECERARPOWES</t>
  </si>
  <si>
    <t>EE - COMPONENTE IMPOSTA ERARIALE POWER - CLIENTI ESENTI</t>
  </si>
  <si>
    <t>8567HHJK8gIIqy</t>
  </si>
  <si>
    <t>NE_PRD_SERV_INT</t>
  </si>
  <si>
    <t>PERDITE DISPACCIAMENTO - ART. 73 DEL. 111/06: REMUNERAZIONE SERVIZIO INTERROMPIBILITA</t>
  </si>
  <si>
    <t>21782CrVoC29G06</t>
  </si>
  <si>
    <t>21782</t>
  </si>
  <si>
    <t>INST.APP TERMOIDROGAS SRL</t>
  </si>
  <si>
    <t>21782CiR29G06</t>
  </si>
  <si>
    <t>INST.APP EGES SRL</t>
  </si>
  <si>
    <t>802559</t>
  </si>
  <si>
    <t>21832CrVoC15L07M</t>
  </si>
  <si>
    <t>21832</t>
  </si>
  <si>
    <t>INST.APP ITAG SRL</t>
  </si>
  <si>
    <t>21832CiR15L07M09</t>
  </si>
  <si>
    <t>802593</t>
  </si>
  <si>
    <t>A0K6vpchS1gqaca0</t>
  </si>
  <si>
    <t>11678</t>
  </si>
  <si>
    <t>EE - VOCE RECUPERO INDENN. LIVELLI CONTINUITA’ SERVIZIO DISTRIBUZIONE AEEGSI</t>
  </si>
  <si>
    <t>h44UTRhTOH81bwZ7</t>
  </si>
  <si>
    <t>EE - COMPONENTE RECUPERO INDENN. LIVELLI CONTINUITA’ SERVIZIO DISTRIBUZIONE AEEGSI</t>
  </si>
  <si>
    <t>a0lasHR20esXNmXk</t>
  </si>
  <si>
    <t>NE_V_SC_PE_BENV</t>
  </si>
  <si>
    <t>EE - VOCE EE - SCONTO PER BONUS BENVENUTO (PE AEEG)</t>
  </si>
  <si>
    <t>NE_Q_SC_PE_BENV</t>
  </si>
  <si>
    <t>3oZ5IS4qPJS1Ehdl</t>
  </si>
  <si>
    <t>NE_C_SC_PE_BENV</t>
  </si>
  <si>
    <t>EE - SCONTO PER BONUS BENVENUTO (PE AEEG)</t>
  </si>
  <si>
    <t>a1kzOy7MSndpWpPN</t>
  </si>
  <si>
    <t>EE_PERD_PPCW23_B</t>
  </si>
  <si>
    <t>EE - VOCE EE - OPZIONE PERDITE DI RETE OFFERTA PPC11W - BIOR</t>
  </si>
  <si>
    <t>EEQBFPPCW23</t>
  </si>
  <si>
    <t>239cpXudWImna7j2</t>
  </si>
  <si>
    <t>EECBFPPCW23</t>
  </si>
  <si>
    <t>A2nJuLak3WwgRYmK</t>
  </si>
  <si>
    <t>EE_AIPPIVA04FIX</t>
  </si>
  <si>
    <t>EE - VOCE EE - OPZIONE QUOTA FISSA  AIPPIVA04</t>
  </si>
  <si>
    <t>EEQAIPPIVA04FIX</t>
  </si>
  <si>
    <t>mB8AfM3Qy0EHVnWJ</t>
  </si>
  <si>
    <t>EECAIPPIVA04FIX</t>
  </si>
  <si>
    <t>EE - COMPONENTE EE - OPZIONE QUOTA FISSA  AIPPIVA04</t>
  </si>
  <si>
    <t>A4D11FpseYLEvIxM</t>
  </si>
  <si>
    <t>EE_FPPPC19</t>
  </si>
  <si>
    <t>EE - VOCE EE - OPZIONE PREZZO OFFERTA  POWER PPC9</t>
  </si>
  <si>
    <t>EEQ_FPPPC19</t>
  </si>
  <si>
    <t>3QD77Ep23mdmldDJ</t>
  </si>
  <si>
    <t>EEC_FPPPC19</t>
  </si>
  <si>
    <t>EE - COMPONENTE EE - OPZIONE PREZZO OFFERTA  POWER PPC9</t>
  </si>
  <si>
    <t>a8umYiLjPrKrfXXX</t>
  </si>
  <si>
    <t>NA_V_AGGR_POSTA</t>
  </si>
  <si>
    <t>CORRISPETTIVO BOLLETTA CARTACEA</t>
  </si>
  <si>
    <t>NA_Q_AGGR_POSTA</t>
  </si>
  <si>
    <t>0ILmVEKI9hdCzZJF</t>
  </si>
  <si>
    <t>NA_C_AGGR_POSTA</t>
  </si>
  <si>
    <t>COMPONENTE GAS/POWER DI AGGRAVIO PER CANALE POSTA</t>
  </si>
  <si>
    <t>A84au7OYqL7YFfKV</t>
  </si>
  <si>
    <t>NE_PM_QPERDISP</t>
  </si>
  <si>
    <t>EE - VOCE PERDITE SU SBILANCIAMENTO</t>
  </si>
  <si>
    <t>NE_Q_PM_QPERDISP</t>
  </si>
  <si>
    <t>ny0cpmiWJybhhwJ5</t>
  </si>
  <si>
    <t>NE_C_PM_QPERDISP</t>
  </si>
  <si>
    <t>EE - COMPONENTE PERDITE SU SBILANCIAMENTO</t>
  </si>
  <si>
    <t>Aa8B3K9BNs3Bc841</t>
  </si>
  <si>
    <t>EE_PERD_PPCW22_M</t>
  </si>
  <si>
    <t>EEQ_FPPCW22</t>
  </si>
  <si>
    <t>XEL8SLt49PyOOXPk</t>
  </si>
  <si>
    <t>EEC_FPPCW22</t>
  </si>
  <si>
    <t>aBTNcUJ5Z6g8lyIV</t>
  </si>
  <si>
    <t>EEAPRDFPQFPA06</t>
  </si>
  <si>
    <t>EE - VOCE EE OPZIONE PERDITE MODULAZIONE OFFERTA QFPA06</t>
  </si>
  <si>
    <t>EEQAFPQFPA06</t>
  </si>
  <si>
    <t>jHqQ5weycFGt2n9v</t>
  </si>
  <si>
    <t>EECAFPQFPA06</t>
  </si>
  <si>
    <t>EE - COMPONENTE EE OPZIONE PREZZO MODULAZIONE OFFERTA QFPA06</t>
  </si>
  <si>
    <t>ACE8yJbpUUBPR2Dp</t>
  </si>
  <si>
    <t>EE_VINTDEP</t>
  </si>
  <si>
    <t>EE - VOCE INTERESSI DEPOSITO CAUZIONALE</t>
  </si>
  <si>
    <t>EE_QINTDEP</t>
  </si>
  <si>
    <t>cP1NEFDI8qzBbAgG</t>
  </si>
  <si>
    <t>EE_CINTDEP</t>
  </si>
  <si>
    <t>EE - COMPONENTE INTERESSI DEPOSITO CAUZIONALE</t>
  </si>
  <si>
    <t>INTERESSI PASSIVI SU DEPOSITI CAUZIONAL</t>
  </si>
  <si>
    <t>acHcWDgRrrtvsrSb</t>
  </si>
  <si>
    <t>EE_FLFIX08</t>
  </si>
  <si>
    <t>EE - VOCE EE - OPZIONE PREZZO OFFERTA  POWER LFIX08</t>
  </si>
  <si>
    <t>EEQ_FLFIX08</t>
  </si>
  <si>
    <t>B1gqcY9vEXoLbAAi</t>
  </si>
  <si>
    <t>EEC_FLFIX08</t>
  </si>
  <si>
    <t>EE - COMPONENTE EE - OPZIONE PREZZO OFFERTA  POWER LFIX08</t>
  </si>
  <si>
    <t>ADePvKrv3Tw4z111</t>
  </si>
  <si>
    <t>NE_PER_QV_ITEC12</t>
  </si>
  <si>
    <t>VOCE PERDITE INDICIZZATA ITEC12</t>
  </si>
  <si>
    <t>NE_Q_IND_ITEC12</t>
  </si>
  <si>
    <t>YlmgPFGOoAZDxsFF</t>
  </si>
  <si>
    <t>NE_C_IND_ITEC12</t>
  </si>
  <si>
    <t>EE - QUOTA VARIABILE OFFERTE INDICIZZATE ITEC12</t>
  </si>
  <si>
    <t>ADePvKrv3Tw4z123</t>
  </si>
  <si>
    <t>NE_PRD_QV_CONSIP</t>
  </si>
  <si>
    <t>VOCE PERDITE INDICIZZATA CONSIP</t>
  </si>
  <si>
    <t>NE_Q_IND_CONSIP</t>
  </si>
  <si>
    <t>tzt1iqRdO3RSBswJ</t>
  </si>
  <si>
    <t>NE_C_IND_CONSIP</t>
  </si>
  <si>
    <t>EE - COMPONENTE PER TARIFFA INDICIZZATA CONSIP</t>
  </si>
  <si>
    <t>ADePvKrv3Tw4zzPP</t>
  </si>
  <si>
    <t>NE_PERD_QV_ITEC</t>
  </si>
  <si>
    <t>VOCE PERDITE INDICIZZATA ITEC</t>
  </si>
  <si>
    <t>NE_Q_INDEX_ITEC</t>
  </si>
  <si>
    <t>9woM5p6kvP85vZ8Z</t>
  </si>
  <si>
    <t>NE_C_INDEX_ITEC</t>
  </si>
  <si>
    <t>EE - COMPONENTE QUOTA VARIABILE OFFERTE INDICIZZATE ITEC</t>
  </si>
  <si>
    <t>ADvIBcHA8PgjG12u</t>
  </si>
  <si>
    <t>13883</t>
  </si>
  <si>
    <t>GS - VOCE GESTALT 21 SRL - BUSSOLENGO</t>
  </si>
  <si>
    <t>ydvY2bBP40TFVI9E</t>
  </si>
  <si>
    <t>GS - COMPONENTE GESTALT 21 SRL - BUSSOLENGO</t>
  </si>
  <si>
    <t>800048</t>
  </si>
  <si>
    <t>afwiGdDecHHwtX81</t>
  </si>
  <si>
    <t>EEBFLFIX04</t>
  </si>
  <si>
    <t>EE - VOCE EE - OPZIONE PREZZO OFFERTA  POWER LFIX04</t>
  </si>
  <si>
    <t>EEQBFLFIX04</t>
  </si>
  <si>
    <t>6PT7Z9jabhll2edD</t>
  </si>
  <si>
    <t>EECBFLFIX04</t>
  </si>
  <si>
    <t>aiMjvPnDDageTquL</t>
  </si>
  <si>
    <t>EEAPRDFPQFPA07</t>
  </si>
  <si>
    <t>EE - VOCE EE OPZIONE PERDITE MODULAZIONE OFFERTA QFPA07</t>
  </si>
  <si>
    <t>EEQAFPQFPA07</t>
  </si>
  <si>
    <t>G3t2Lq1sNdbfyAGc</t>
  </si>
  <si>
    <t>EECAFPQFPA07</t>
  </si>
  <si>
    <t>EE - COMPONENTE EE OPZIONE PREZZO MODULAZIONE OFFERTA QFPA07</t>
  </si>
  <si>
    <t>AJ0jsCijpqIgHND9</t>
  </si>
  <si>
    <t>11782</t>
  </si>
  <si>
    <t>GS - VOCE SPESE TELEGRAFONICHE</t>
  </si>
  <si>
    <t>THPHqq21PIDiu9gL</t>
  </si>
  <si>
    <t>GS - COMPONENTE SPESE TELEGRAFONICHE</t>
  </si>
  <si>
    <t>AjiCR0UaCp68EroY</t>
  </si>
  <si>
    <t>NE_SC_CLGOL14</t>
  </si>
  <si>
    <t>SCONTO CONSIP POWER INDEX</t>
  </si>
  <si>
    <t>NE_Q_SC_LGOL14</t>
  </si>
  <si>
    <t>IyahLz4Tg2VTsQJp</t>
  </si>
  <si>
    <t>EE - COMPONENTE EE - VOCE PER SCONTO SEMINEGOZIABILE POWER CLGOL14</t>
  </si>
  <si>
    <t>Ak3O2RgDprdGOL14</t>
  </si>
  <si>
    <t>NE_PRD_CLGOL14</t>
  </si>
  <si>
    <t>PERDITE CORRISPETTIVO ENERGIA CLGOL14</t>
  </si>
  <si>
    <t>NE_Q_LGOL14</t>
  </si>
  <si>
    <t>QPWRQqCEiWbyT430</t>
  </si>
  <si>
    <t>NE_CLGOL14</t>
  </si>
  <si>
    <t>EE - COMPONENTE POWER OPZIONE OFFERTA CLGOL14</t>
  </si>
  <si>
    <t>Ak3O2RgDtPnT4BSK</t>
  </si>
  <si>
    <t>EE - CORRISPETTIVO ENERGIA CLGOL14</t>
  </si>
  <si>
    <t>AmRG88CzH4cyQNu1</t>
  </si>
  <si>
    <t>13758</t>
  </si>
  <si>
    <t>COGE IMPIANTI SOCIETA COOPERATIVA</t>
  </si>
  <si>
    <t>7VE4EoMIRqd01MiG</t>
  </si>
  <si>
    <t>COGE IMPIANTI SOCIETA' COOPERATIVA</t>
  </si>
  <si>
    <t>802523</t>
  </si>
  <si>
    <t>aMWJ1PpJiEMZTL3V</t>
  </si>
  <si>
    <t>EE_INT_DEP_PREC</t>
  </si>
  <si>
    <t>EE - VOCE INTERESSI DI DEPOSITO CAUZIONALE ANNI PRECEDENTI</t>
  </si>
  <si>
    <t>IP9XeK3VQMqqlhcb</t>
  </si>
  <si>
    <t>EE - COMPONENTE INTERESSI DI DEPOSITO CAUZIONALE ANNI PRECEDENTI</t>
  </si>
  <si>
    <t>DEPOSITI CAUZIONALI GAS PER INTERESSI</t>
  </si>
  <si>
    <t>aN7V6TCwiPsWEnOI</t>
  </si>
  <si>
    <t>S-PW-018</t>
  </si>
  <si>
    <t>EE - VOCE VERIFICA METRICA</t>
  </si>
  <si>
    <t>QUOTAS-PW-018</t>
  </si>
  <si>
    <t>m3k1jex3y6YOzH8V</t>
  </si>
  <si>
    <t>COMPS-PW-018</t>
  </si>
  <si>
    <t>EE - COMPONENTE VERIFICA METRICA</t>
  </si>
  <si>
    <t>anzj9Bzem1XF6JTp</t>
  </si>
  <si>
    <t>EE_PRDLFIX05M</t>
  </si>
  <si>
    <t>EE - VOCE EE - OPZIONE PERDITE DI RETE OFFERTA LFIX05 - MONORARIA</t>
  </si>
  <si>
    <t>aoJlnodl0mcFPT1e</t>
  </si>
  <si>
    <t>13993</t>
  </si>
  <si>
    <t>nCJcWSUGxgXeebLn</t>
  </si>
  <si>
    <t>aPK58Z0HK2TH8zQv</t>
  </si>
  <si>
    <t>13983</t>
  </si>
  <si>
    <t>GS - VOCE GAS-ENERGIA PLURISERVIZI SRL - MASTER</t>
  </si>
  <si>
    <t>Sc2EOp2zs7ao0tOy</t>
  </si>
  <si>
    <t>GS - COMPONENTE GAS-ENERGIA PLURISERVIZI SRL - MASTER</t>
  </si>
  <si>
    <t>802215</t>
  </si>
  <si>
    <t>apRGpcLvm4gKWQsL</t>
  </si>
  <si>
    <t>13925</t>
  </si>
  <si>
    <t>GS - VOCE TERMOIDROCLIMA SRL - GIOIA DEL COLLE E NOCI</t>
  </si>
  <si>
    <t>j5HNYXte8nncGD0Y</t>
  </si>
  <si>
    <t>GS - COMPONENTE TERMOIDROCLIMA SRL - GIOIA DEL COLLE E NOCI</t>
  </si>
  <si>
    <t>802507</t>
  </si>
  <si>
    <t>aRG2qi4gei28sqyR</t>
  </si>
  <si>
    <t>NE_PM_QCORFIX</t>
  </si>
  <si>
    <t>EE - VOCE CORRISPETTIVO FISSO</t>
  </si>
  <si>
    <t>NE_Q_PM_QCORFIX</t>
  </si>
  <si>
    <t>5nlnYZ6nXgwauJXu</t>
  </si>
  <si>
    <t>NE_C_PM_QCORFIX</t>
  </si>
  <si>
    <t>EE - COMPONENTE CORRISPETTIVO FISSO</t>
  </si>
  <si>
    <t>ArN9GdVALnPz7qF7</t>
  </si>
  <si>
    <t>VOCE_INTSALV</t>
  </si>
  <si>
    <t>INTERESSI IMPORTO SALVAGUARDIA</t>
  </si>
  <si>
    <t>QUOTA_INTSALV</t>
  </si>
  <si>
    <t>RSyw7NUqshlWtzzo</t>
  </si>
  <si>
    <t>COMP_INTSALV</t>
  </si>
  <si>
    <t>GS - COMPONENTE INTERESSI IMPORTO SALVAGUARDIA</t>
  </si>
  <si>
    <t>CLIENTI GAS C/RAPPORTI DIVERSI</t>
  </si>
  <si>
    <t>As1zfbr34h8bGvhj</t>
  </si>
  <si>
    <t>EC047</t>
  </si>
  <si>
    <t>EE - VOCE COMPONENTE DI TRASPORTO - COSTI DI MISURA</t>
  </si>
  <si>
    <t>jLOHuHyNNJRahLNB</t>
  </si>
  <si>
    <t>EE - COMPONENTE COMPONENTE DI TRASPORTO - COSTI DI MISURA</t>
  </si>
  <si>
    <t>ASr4A4yqYZoaS63Z</t>
  </si>
  <si>
    <t>EE_FPPPC14</t>
  </si>
  <si>
    <t>EE - VOCE EE OPZIONE PREZZO MODULAZIONE OFFERTA PPC7</t>
  </si>
  <si>
    <t>EEQFPPPC14</t>
  </si>
  <si>
    <t>5Quz8hTiS9v19Bna</t>
  </si>
  <si>
    <t>EECFPPPC14</t>
  </si>
  <si>
    <t>EE - COMPONENTE EE OPZIONE PREZZO MODULAZIONE OFFERTA PPC14</t>
  </si>
  <si>
    <t>avM07oyBCXsQYLRz</t>
  </si>
  <si>
    <t>EE_SP100P</t>
  </si>
  <si>
    <t>EE - VOCE SCONTO 100% - SBILANCIAMENTO</t>
  </si>
  <si>
    <t>EEQSBIL01</t>
  </si>
  <si>
    <t>nOOLFMMZLzZzjjoJ</t>
  </si>
  <si>
    <t>EECSBIL01</t>
  </si>
  <si>
    <t>AWfp6skyzapDXOs8</t>
  </si>
  <si>
    <t>EE_PERD_PPPC23_M</t>
  </si>
  <si>
    <t>EEQ_FPPPC23</t>
  </si>
  <si>
    <t>9YZNpQF7EOINzVza</t>
  </si>
  <si>
    <t>EEC_FPPPC23</t>
  </si>
  <si>
    <t>AxCLaePwYsAPTPIy</t>
  </si>
  <si>
    <t>EESP00004_M</t>
  </si>
  <si>
    <t>EE - VOCE SCONTO 20% - VXS</t>
  </si>
  <si>
    <t>EEQSP00004_M</t>
  </si>
  <si>
    <t>nE41LOQTrHrvw8jc</t>
  </si>
  <si>
    <t>EECSP00004_M</t>
  </si>
  <si>
    <t>EE - COMPONENTE SCONTO 20% - VXS</t>
  </si>
  <si>
    <t>axGPDja51Q5RtrKn</t>
  </si>
  <si>
    <t>NE_ADD_C_D3</t>
  </si>
  <si>
    <t>EE ADDIZIONALE COMUNALE D3</t>
  </si>
  <si>
    <t>YHC2ICSqK9MbTRVQ</t>
  </si>
  <si>
    <t>NE_ADD_C_DOM</t>
  </si>
  <si>
    <t>COMPONENTE PER ADDIZIONALE COMUNALE PER USI DOMESTICI</t>
  </si>
  <si>
    <t>RIVALSA ADDIZ. COM. IMP.CONS. ENERGIA ELETTRICA TO</t>
  </si>
  <si>
    <t>aZio3uhQ61aWBwV3</t>
  </si>
  <si>
    <t>NE_PERD_IMPRESA</t>
  </si>
  <si>
    <t>VOCE PERDITE INDICIZZATA IMPRESA</t>
  </si>
  <si>
    <t>NE_QIND_IMPRESA</t>
  </si>
  <si>
    <t>7YcJC9TaH3LJbXB1</t>
  </si>
  <si>
    <t>NE_C_IND_IMPRESA</t>
  </si>
  <si>
    <t>EE - COMPONENTE QUOTA VARIABILE OFFERTE INDICIZZATE IMPRESA</t>
  </si>
  <si>
    <t>B1n8jO69L59RwIG8</t>
  </si>
  <si>
    <t>EE_PRDFPATMIC16</t>
  </si>
  <si>
    <t>EE - VOCE EE OPZIONE PERDITE MODULAZIONE OFFERTA ATMIC15</t>
  </si>
  <si>
    <t>EEQ_FPATMIC16</t>
  </si>
  <si>
    <t>KPJJIoY7k8wFQ7wc</t>
  </si>
  <si>
    <t>EEC_FPATMIC16</t>
  </si>
  <si>
    <t>EE - COMPONENTE EE OPZIONE PREZZO MODULAZIONE OFFERTA ATMIC15</t>
  </si>
  <si>
    <t>B4EWIbB1LXhL60tt</t>
  </si>
  <si>
    <t>EEAFPATMIC12</t>
  </si>
  <si>
    <t>EE - VOCE EE - OPZIONE PREZZO MODULAZIONE OFFERTA ATMIC12 - 01</t>
  </si>
  <si>
    <t>EEQAFPATMIC12</t>
  </si>
  <si>
    <t>KCWpfGjE9yZs58iE</t>
  </si>
  <si>
    <t>EECAFPATMIC12</t>
  </si>
  <si>
    <t>EE - COMPONENTE EE - OPZIONE PREZZO MODULAZIONE OFFERTA ATMIC12 - 01</t>
  </si>
  <si>
    <t>B6MMaP6W1lZYRxVb</t>
  </si>
  <si>
    <t>EEBFLFIX02</t>
  </si>
  <si>
    <t>EE - VOCE EE - OPZIONE PREZZO OFFERTA  POWER LFIX02</t>
  </si>
  <si>
    <t>EEQBFLFIX01V2</t>
  </si>
  <si>
    <t>t1EGJ6tIZy4DDDXV</t>
  </si>
  <si>
    <t>EECBFLFIX02</t>
  </si>
  <si>
    <t>EE - COMPONENTE EE - OPZIONE PREZZO OFFERTA  POWER LFIX02</t>
  </si>
  <si>
    <t>B8aJiDG3UAv9wYzx</t>
  </si>
  <si>
    <t>EE_PERD_PTCAT3_M</t>
  </si>
  <si>
    <t>EE - VOCE EE - OPZIONE PERDITE DI RETE OFFERTA FPTCAT3 - MONORARIE</t>
  </si>
  <si>
    <t>EEQ_FPTCAT3</t>
  </si>
  <si>
    <t>PxV5PgFUSzJO66BP</t>
  </si>
  <si>
    <t>EEC_FPTCAT3</t>
  </si>
  <si>
    <t>EE - COMPONENTE EE OPZIONE PREZZO MODULAZIONE OFFERTA TCAT3</t>
  </si>
  <si>
    <t>B8gOTQbiyBHUy7o5</t>
  </si>
  <si>
    <t>13978</t>
  </si>
  <si>
    <t>GS - VOCE UBIQ SRL - MASTER</t>
  </si>
  <si>
    <t>zowqUaBNdUNjpTti</t>
  </si>
  <si>
    <t>GS - COMPONENTE UBIQ SRL - MASTER</t>
  </si>
  <si>
    <t>385287</t>
  </si>
  <si>
    <t>UBIQ SRL</t>
  </si>
  <si>
    <t>B78emKTWTQ0L63is</t>
  </si>
  <si>
    <t>EE_FPTCAT9FIX</t>
  </si>
  <si>
    <t>EE - VOCE EE OPZIONE PREZZO MODULAZIONE OFFERTA TCAT9 -FIX</t>
  </si>
  <si>
    <t>EEQ_FPTCAT9FIX</t>
  </si>
  <si>
    <t>7o5ksG9loGAjMRtH</t>
  </si>
  <si>
    <t>EEC_FPTCAT9FIX</t>
  </si>
  <si>
    <t>EE - COMPONENTE EE OPZIONE PREZZO MODULAZIONE OFFERTA TCAT9 -FIX</t>
  </si>
  <si>
    <t>bc07SD4urMl1SukY</t>
  </si>
  <si>
    <t>NE_SCTE_RETE_QE</t>
  </si>
  <si>
    <t>SCONTO TERREMOTATI EMILIA TARIFFA SERVIZI DI RETE - QUOTA ENERGIA</t>
  </si>
  <si>
    <t>NE_RAGG_SCTE_QE</t>
  </si>
  <si>
    <t>45XuEei53MkYxY9z</t>
  </si>
  <si>
    <t>EE COMPONENTE RAGGRUPPAMENTO QUOTA ENERGIA TRASPORTO</t>
  </si>
  <si>
    <t>bctLIgZsSc2chv7M</t>
  </si>
  <si>
    <t>EEBFLFIX07</t>
  </si>
  <si>
    <t>EE - VOCE EE - OPZIONE PREZZO OFFERTA  POWER LFIX07</t>
  </si>
  <si>
    <t>EEQBFLFIX07</t>
  </si>
  <si>
    <t>5mVzq1jMh6CzPokY</t>
  </si>
  <si>
    <t>EECBFLFIX07</t>
  </si>
  <si>
    <t>EE - COMPONENTE EE - OPZIONE PREZZO OFFERTA  POWER LFIX07</t>
  </si>
  <si>
    <t>BDopmvZBkhTWN0BN</t>
  </si>
  <si>
    <t>EE_TAU2_AGG</t>
  </si>
  <si>
    <t>EE - VOCE EE - OPZIONE COMPONENTE POTENZA TRASPORTO D2 - AGGREGATA</t>
  </si>
  <si>
    <t>EEQTAU2_AGG</t>
  </si>
  <si>
    <t>Zlr2ZzZOM5K3aZN6</t>
  </si>
  <si>
    <t>EECTAU2_AGG</t>
  </si>
  <si>
    <t>EE - COMPONENTE EE - OPZIONE COMPONENTE POTENZA TRASPORTO D2 - AGGREGATA</t>
  </si>
  <si>
    <t>BdP9tmUHWsEYTDsp</t>
  </si>
  <si>
    <t>13934</t>
  </si>
  <si>
    <t>GS - VOCE TERMOCOOP MULTISERVIZI SRL - PISA - SUD</t>
  </si>
  <si>
    <t>OO2Joon4iB9Qfn4H</t>
  </si>
  <si>
    <t>GS - COMPONENTE TERMOCOOP MULTISERVIZI SRL - PISA - SUD</t>
  </si>
  <si>
    <t>802733</t>
  </si>
  <si>
    <t>BeD53bpdRG2nijD3</t>
  </si>
  <si>
    <t>EE_ML_INT</t>
  </si>
  <si>
    <t>EE - VOCE COPERT. COSTI REMUN.INTERR.CARICO (ART.52.5 DEL.AEEG 168/03)</t>
  </si>
  <si>
    <t>EEQML_INT</t>
  </si>
  <si>
    <t>bIQHj6rHNcHt9D1c</t>
  </si>
  <si>
    <t>EECML_INT</t>
  </si>
  <si>
    <t>EE - COMPONENTE COPERT. COSTI REMUN.INTERR.CARICO (ART.52.5 DEL.AEEG 168/03)</t>
  </si>
  <si>
    <t>bEhdbRY8uAxc8rUS</t>
  </si>
  <si>
    <t>11672</t>
  </si>
  <si>
    <t>GS - VOCE RECUPERO INDENN.RETTIF.DEL.164/08</t>
  </si>
  <si>
    <t>AfdNew144GY41V7F</t>
  </si>
  <si>
    <t>GS - COMPONENTE RECUPERO INDENN.RETTIF.DEL.164/08</t>
  </si>
  <si>
    <t>BeMiPhQMiJnkzche</t>
  </si>
  <si>
    <t>EE_FPATMIC18</t>
  </si>
  <si>
    <t>EE - VOCE EE OPZIONE PREZZO MODULAZIONE OFFERTA ATMIC17</t>
  </si>
  <si>
    <t>EEQ_FPATMIC18</t>
  </si>
  <si>
    <t>bRuZTk5LZNjZgsxD</t>
  </si>
  <si>
    <t>EEC_FPATMIC18</t>
  </si>
  <si>
    <t>EE - COMPONENTE EE OPZIONE PREZZO MODULAZIONE OFFERTA ATMIC17</t>
  </si>
  <si>
    <t>BG6EOL3pEZlIGlFO</t>
  </si>
  <si>
    <t>EEAFPATMIC17</t>
  </si>
  <si>
    <t>EE - VOCE EE OPZIONE PREZZO MODULAZIONE OFFERTA ATMIC16</t>
  </si>
  <si>
    <t>EEQAFPATMIC17</t>
  </si>
  <si>
    <t>AFEU8N49qHuca2d3</t>
  </si>
  <si>
    <t>EECAFPATMIC17</t>
  </si>
  <si>
    <t>EE - COMPONENTE EE OPZIONE PREZZO MODULAZIONE OFFERTA ATMIC16</t>
  </si>
  <si>
    <t>bJJcCAfWtSwKx7bm</t>
  </si>
  <si>
    <t>14056</t>
  </si>
  <si>
    <t>JV3njjL3debJSjJS</t>
  </si>
  <si>
    <t>bJMOuJJECjC6td3e</t>
  </si>
  <si>
    <t>EE_PERD_PTCAT3_A</t>
  </si>
  <si>
    <t>EE - VOCE EE - OPZIONE PERDITE DI RETE OFFERTA FPTCAT3 - TRIOR</t>
  </si>
  <si>
    <t>EEQAFPTCAT3</t>
  </si>
  <si>
    <t>4hjAj3J8XSEnOCZ1</t>
  </si>
  <si>
    <t>EECAFPTCAT3</t>
  </si>
  <si>
    <t>EE - COMPONENTE EE OPZIONE PREZZO MODULAZIONE OFFERTA TCAT3 -TRIOR</t>
  </si>
  <si>
    <t>bLH6Izo1BJfjKsZO</t>
  </si>
  <si>
    <t>EE_FLLINK07</t>
  </si>
  <si>
    <t>EE - VOCE EE - OPZIONE PREZZO OFFERTA  POWER LLINK07</t>
  </si>
  <si>
    <t>EEQ_FLLINK07</t>
  </si>
  <si>
    <t>jFYMNz6VrmfnhK5C</t>
  </si>
  <si>
    <t>EEC_FLLINK07</t>
  </si>
  <si>
    <t>EE - COMPONENTE EE - OPZIONE PREZZO OFFERTA  POWER LLINK07</t>
  </si>
  <si>
    <t>Bm6Q6JTtje5jO1W0</t>
  </si>
  <si>
    <t>22000</t>
  </si>
  <si>
    <t>GS - VOCE I.A. A.G.I.S. SRL – CERVETERI</t>
  </si>
  <si>
    <t>YcnqDy2zr1pSOxZN</t>
  </si>
  <si>
    <t>GS - COMPONENTE I.A. A.G.I.S. SRL – CERVETERI</t>
  </si>
  <si>
    <t>bMhZLFx6wGcQuAjA</t>
  </si>
  <si>
    <t>21310</t>
  </si>
  <si>
    <t>PP.ROCCA ENERG.FIUMICINO</t>
  </si>
  <si>
    <t>C5RWsRD7dkO3MX9t</t>
  </si>
  <si>
    <t>ROCCA ENERGIA SRL - FIUMICINO</t>
  </si>
  <si>
    <t>bnqY0WWM4eX6FliG</t>
  </si>
  <si>
    <t>EE_FPTCAT6FIX</t>
  </si>
  <si>
    <t>EE - VOCE EE OPZIONE PREZZO MODULAZIONE OFFERTA TCAT6 -FIX</t>
  </si>
  <si>
    <t>EEQ_FPTCAT6FIX</t>
  </si>
  <si>
    <t>2jvj0ATqHGWU99d8</t>
  </si>
  <si>
    <t>EEC_FPTCAT6FIX</t>
  </si>
  <si>
    <t>EE - COMPONENTE EE OPZIONE PREZZO MODULAZIONE OFFERTA TCAT6 -FIX</t>
  </si>
  <si>
    <t>Bo8kYyrj2qZ49eeL</t>
  </si>
  <si>
    <t>21724</t>
  </si>
  <si>
    <t>COOP.SOC.TERMOCOOP SPA ROMA TORREMAURA</t>
  </si>
  <si>
    <t>FQXgNr4fJivKnw4C</t>
  </si>
  <si>
    <t>802499</t>
  </si>
  <si>
    <t>COOP.SOC.TERMOCOOP RM T.</t>
  </si>
  <si>
    <t>BPxQ9MQB1NJ1XTC6</t>
  </si>
  <si>
    <t>EE_FPTCSV4</t>
  </si>
  <si>
    <t>EEQ_FPTCSV4</t>
  </si>
  <si>
    <t>kiowDIF9Y3oSVzmL</t>
  </si>
  <si>
    <t>EEC_FPTCSV4</t>
  </si>
  <si>
    <t>BwbHFcIOO2NSxMhh</t>
  </si>
  <si>
    <t>EE_FPAGMIC101</t>
  </si>
  <si>
    <t>EE - VOCE PREZZO MODULAZIONE OFFERTA  AGMIC1 - 01</t>
  </si>
  <si>
    <t>EEQFPAGMIC101</t>
  </si>
  <si>
    <t>pXeJDLwbCR1z3WR5</t>
  </si>
  <si>
    <t>EECFPAGMIC101</t>
  </si>
  <si>
    <t>EE - COMPONENTE PREZZO MODULAZIONE OFFERTA  AGMIC1 - 01</t>
  </si>
  <si>
    <t>BwV4sh190HDOWHBX</t>
  </si>
  <si>
    <t>EEAFPATIPA3</t>
  </si>
  <si>
    <t>EE - VOCE EE OPZIONE PREZZO MODULAZIONE OFFERTA ATIPA3</t>
  </si>
  <si>
    <t>EEQAFPATIPA3</t>
  </si>
  <si>
    <t>nDDepPKp13gNKPEO</t>
  </si>
  <si>
    <t>EECAFPATIPA3</t>
  </si>
  <si>
    <t>EE - COMPONENTE EE OPZIONE PREZZO MODULAZIONE OFFERTA ATIPA3</t>
  </si>
  <si>
    <t>BYYsoSSmxRyrpjsV</t>
  </si>
  <si>
    <t>EE_SC_AIPPIVA04</t>
  </si>
  <si>
    <t>EE - VOCE EE - OPZIONE SCONTO  ALL INCLUSIVE AIPPIVA04</t>
  </si>
  <si>
    <t>EEQ_SCAIPPIVA04</t>
  </si>
  <si>
    <t>MW8iQCrDjiHgePFL</t>
  </si>
  <si>
    <t>EEC_SCAIPPIVA04</t>
  </si>
  <si>
    <t>EE - COMPONENTE EE - OPZIONE SCONTO  ALL INCLUSIVE AIPPIVA04</t>
  </si>
  <si>
    <t>C2ki9MmNwJ65Bbuv</t>
  </si>
  <si>
    <t>NE_SC_PRD_PFX_2</t>
  </si>
  <si>
    <t>EE - VOCE EE - OPZIONE SCONTO 2° ANNO - PROGRESSIVO SU PERDITE DI RETE  PE_FIX</t>
  </si>
  <si>
    <t>NE_Q_SC_PEFIX_2</t>
  </si>
  <si>
    <t>jd8aJMGj2Pxj5BKo</t>
  </si>
  <si>
    <t>NE_C_SC_PEFIX</t>
  </si>
  <si>
    <t>EE - COMPONENTE EE - SCONTO AGGIUNTIVO SU CORRISPETTIVO ENERGIA  PE_FIX</t>
  </si>
  <si>
    <t>c6MTO3iQ2i357UGz</t>
  </si>
  <si>
    <t>21902</t>
  </si>
  <si>
    <t>GS - VOCE I.A. EDILGAS NORD ESCO SRL</t>
  </si>
  <si>
    <t>WkPrCcBiEy8rYK2L</t>
  </si>
  <si>
    <t>GS - COMPONENTE I.A. EDILGAS NORD ESCO SRL</t>
  </si>
  <si>
    <t>802694</t>
  </si>
  <si>
    <t>C7rBd8RrwYwAY2sH</t>
  </si>
  <si>
    <t>EE_SCPRVOL</t>
  </si>
  <si>
    <t>VOCE SCONTO PREMIO VOLUME</t>
  </si>
  <si>
    <t>EEQSCPRVOL1</t>
  </si>
  <si>
    <t>5cYsjVuffzSMZbUF</t>
  </si>
  <si>
    <t>EECSCPRVOL</t>
  </si>
  <si>
    <t>EE - COMPONENTE SCONTO VOLUME</t>
  </si>
  <si>
    <t>c9PAPtkJgKGDQDMU</t>
  </si>
  <si>
    <t>EE_PRDLLINK05B</t>
  </si>
  <si>
    <t>EE - VOCE EE - OPZIONE PERDITE DI RETE OFFERTA LLINK05 - BIOR</t>
  </si>
  <si>
    <t>C34I4XJw7XzIQ1sw</t>
  </si>
  <si>
    <t>EC046</t>
  </si>
  <si>
    <t>EE - VOCE COMPONENTE DI TRASPORTO - IMPORTI IV1</t>
  </si>
  <si>
    <t>A2O7WPqmW6tD4gh5</t>
  </si>
  <si>
    <t>EE - COMPONENTE COMPONENTE DI TRASPORTO - IMPORTI IV1</t>
  </si>
  <si>
    <t>C68wzuyFDFYpUNCa</t>
  </si>
  <si>
    <t>EE_FPPAMIC201</t>
  </si>
  <si>
    <t>EE - VOCE PREZZO MODULAZIONE OFFERTA  PAMIC2 - 01</t>
  </si>
  <si>
    <t>EEQFPPAMIC201</t>
  </si>
  <si>
    <t>2XfEJINPlHTP4SwE</t>
  </si>
  <si>
    <t>EECFPPAMIC201</t>
  </si>
  <si>
    <t>EE - COMPONENTE PREZZO MODULAZIONE OFFERTA  PAMIC2 - 01</t>
  </si>
  <si>
    <t>CciBwhn3y2TRqSE6</t>
  </si>
  <si>
    <t>13985</t>
  </si>
  <si>
    <t>GS - VOCE EURO GAS SRL - MASTER</t>
  </si>
  <si>
    <t>sbyJdBbHI3ylBj0t</t>
  </si>
  <si>
    <t>GS - COMPONENTE EURO GAS SRL - MASTER</t>
  </si>
  <si>
    <t>802522</t>
  </si>
  <si>
    <t>cCZnwC2i19s8J009</t>
  </si>
  <si>
    <t>EE_FLLINK02</t>
  </si>
  <si>
    <t>EEQ_FLLINK01V2</t>
  </si>
  <si>
    <t>JdEZ0v96Haw8haM9</t>
  </si>
  <si>
    <t>EEC_FLLINK02</t>
  </si>
  <si>
    <t>cDD8zyYTD8J8LuoM</t>
  </si>
  <si>
    <t>EEBFPPPC07</t>
  </si>
  <si>
    <t>EE - VOCE EE - OPZIONE EEOBFPPPC07</t>
  </si>
  <si>
    <t>EEQBFPPPC07</t>
  </si>
  <si>
    <t>80eO0GzKY2959XI4</t>
  </si>
  <si>
    <t>EECBFPPPC07</t>
  </si>
  <si>
    <t>EE - COMPONENTE EE - OPZIONE EEOBFPPPC07</t>
  </si>
  <si>
    <t>CFtQnAOfMcbN9MoB</t>
  </si>
  <si>
    <t>EE_FLFIX04</t>
  </si>
  <si>
    <t>CgF6ONdV78SrPzjy</t>
  </si>
  <si>
    <t>EE_OTERARPOW</t>
  </si>
  <si>
    <t>EE - VOCE IMPOSTA ERARIALE POWER - ALTRI UTILIZZI</t>
  </si>
  <si>
    <t>EEQOTERARPOW</t>
  </si>
  <si>
    <t>3oTmMxuBpw24w0mp</t>
  </si>
  <si>
    <t>EECOTERARPOW</t>
  </si>
  <si>
    <t>EE - COMPONENTE IMPOSTA ERARIALE POWER - ALTRI UTILIZZI</t>
  </si>
  <si>
    <t>CowyAFLLFBvKVIqf</t>
  </si>
  <si>
    <t>13785</t>
  </si>
  <si>
    <t>GS - VOCE F.C.IMP.TEC. CICCONE S.R.L.</t>
  </si>
  <si>
    <t>NRb4JpFDgZJhCGHd</t>
  </si>
  <si>
    <t>GS - COMPONENTE F.C.IMP.TEC. CICCONE S.R.L.</t>
  </si>
  <si>
    <t>802630</t>
  </si>
  <si>
    <t>coXA2s5psKr10qeE</t>
  </si>
  <si>
    <t>VOCE_RIVAESE05</t>
  </si>
  <si>
    <t>EE - VOCE RECUPERO IVA NON IMP. ART. 8C  DPR 633/72</t>
  </si>
  <si>
    <t>QUOTA_RIVAESE05</t>
  </si>
  <si>
    <t>nQXIWAGsDBYLdBnF</t>
  </si>
  <si>
    <t>COMP_RIVAESE05</t>
  </si>
  <si>
    <t>EE - COMPONENTE RECUPERO IVA NON IMP. ART. 8C  DPR 633/72</t>
  </si>
  <si>
    <t>CPKbH5yl4tiRceKb</t>
  </si>
  <si>
    <t>14011</t>
  </si>
  <si>
    <t>GS - VOCE BLU ENERGY SYSTEM SRL - BERGAMO</t>
  </si>
  <si>
    <t>kI8GPmUBXSzevJJG</t>
  </si>
  <si>
    <t>GS - COMPONENTE BLU ENERGY SYSTEM SRL - BERGAMO</t>
  </si>
  <si>
    <t>cTOjvqkTLw3Sd14m</t>
  </si>
  <si>
    <t>NE_QV_INDEX_CCGT</t>
  </si>
  <si>
    <t>VOCE POWER OFFERTA INDICIZZATA ITEC CCGT</t>
  </si>
  <si>
    <t>NE_Q_IND_CCGT</t>
  </si>
  <si>
    <t>5N01UK7jWO6wFMpI</t>
  </si>
  <si>
    <t>NE_C_INDEX_CCGT</t>
  </si>
  <si>
    <t>COMPONENTE OFFERTA INDICIZZATA ITEC CCGT</t>
  </si>
  <si>
    <t>CusyrYa6BgItY7Xk</t>
  </si>
  <si>
    <t>EE_FPLREL04</t>
  </si>
  <si>
    <t>EE - VOCE EE - OPZIONE PREZZO OFFERTA  POWER LREL04</t>
  </si>
  <si>
    <t>EEQ_FPLREL04</t>
  </si>
  <si>
    <t>sHE5tk3WnIjwSaVQ</t>
  </si>
  <si>
    <t>EEC_FPLREL04</t>
  </si>
  <si>
    <t>EE - COMPONENTE EE - OPZIONE PREZZO OFFERTA  POWER LREL04</t>
  </si>
  <si>
    <t>CWJIiPJKt8dD8iCS</t>
  </si>
  <si>
    <t>EEAPRDFPATPMI20</t>
  </si>
  <si>
    <t>EE - VOCE EE - OPZIONE PERDITE DI RETE OFFERTA ATPMI19- TRIOR</t>
  </si>
  <si>
    <t>EEQAFPATPMI20</t>
  </si>
  <si>
    <t>I79iXKYot1bLOPsk</t>
  </si>
  <si>
    <t>EECAFPATPMI20</t>
  </si>
  <si>
    <t>EE - COMPONENTE EE OPZIONE PREZZO MODULAZIONE OFFERTA ATPMI19</t>
  </si>
  <si>
    <t>cXM2jjAXSXEacxrc</t>
  </si>
  <si>
    <t>NE_QF_REL_RETAIL</t>
  </si>
  <si>
    <t>EE - VOCE QUOTA FISSA OFFERTE RELAX RETAIL</t>
  </si>
  <si>
    <t>NE_Q_QF_RETAIL</t>
  </si>
  <si>
    <t>KQzci2IqMWC79xmN</t>
  </si>
  <si>
    <t>NE_C_QF_RETAIL</t>
  </si>
  <si>
    <t>EE - COMPONENTE QUOTA FISSA OFFERTE RELAX RETAIL</t>
  </si>
  <si>
    <t>CyX8yZJNd2UNDApZ</t>
  </si>
  <si>
    <t>EE_DISP3</t>
  </si>
  <si>
    <t>EE - VOCE CORRISPETTIVO DI PEREQUAZIONE - COMPONENTE VARIABILE</t>
  </si>
  <si>
    <t>EEQDISP3</t>
  </si>
  <si>
    <t>aI43g8GY2fDZZERv</t>
  </si>
  <si>
    <t>EECDISP3</t>
  </si>
  <si>
    <t>EE - COMPONENTE CORRISPETTIVO DI PEREQUAZIONE - COMPONENTE VARIABILE</t>
  </si>
  <si>
    <t>CZ6alF7zfSTGVQTp</t>
  </si>
  <si>
    <t>EEAPRDFPATMIC18</t>
  </si>
  <si>
    <t>EE - VOCE EE OPZIONE PERDITE MODULAZIONE OFFERTA ATMIC17</t>
  </si>
  <si>
    <t>EEQAFPATMIC18</t>
  </si>
  <si>
    <t>XopbmWoY05yzTczY</t>
  </si>
  <si>
    <t>EECAFPATMIC18</t>
  </si>
  <si>
    <t>D0FQucvBXPajQchY</t>
  </si>
  <si>
    <t>NE_PM_IMPERA</t>
  </si>
  <si>
    <t>EE - VOCE IMPOSTA ERARIALE</t>
  </si>
  <si>
    <t>NE_Q_PM_IMPERA</t>
  </si>
  <si>
    <t>d1Tk8RdlTh2qOF14</t>
  </si>
  <si>
    <t>NE_C_PM_IMPERA</t>
  </si>
  <si>
    <t>EE - COMPONENTE IMPOSTA ERARIALE</t>
  </si>
  <si>
    <t>d0syVtAo1GaD1JMI</t>
  </si>
  <si>
    <t>13867</t>
  </si>
  <si>
    <t>GS - VOCE LA NUOVA TERMOIDROELETTRICA DEI  F.LLI COCCONCELLI SRL</t>
  </si>
  <si>
    <t>lY8ifIOnemDMr3sV</t>
  </si>
  <si>
    <t>GS - COMPONENTE LA NUOVA TERMOIDROELETTRICA DEI  F.LLI COCCONCELLI SRL</t>
  </si>
  <si>
    <t>LA NUOVA TERMOIDROELET.-MAN.</t>
  </si>
  <si>
    <t>Inserito in data 04/12/2015 - Le VF riferite a rate post-contatore possono avere commodity Gas oppure En.Elettrica (es: in fattura ci sono anche i condizionatori a valle del contratto di commodity sia Gas che Power)</t>
  </si>
  <si>
    <t>D2J16F1poaaDKpwf</t>
  </si>
  <si>
    <t>EE_PROVPOWO3K</t>
  </si>
  <si>
    <t>EE - VOCE IMPOSTA COMUNALE OLTRE A 3 kw - RESIDENTI</t>
  </si>
  <si>
    <t>EEQPROVPOWO3K</t>
  </si>
  <si>
    <t>OuaVn3zZyUeY6bdc</t>
  </si>
  <si>
    <t>EECPROVPOWO3K</t>
  </si>
  <si>
    <t>EE - COMPONENTE EE - OPZIONE IMPOSTA PROVINCIALE POWER PER POTENZE OLTRE 3KW</t>
  </si>
  <si>
    <t>d4YckZUiOupYKX4x</t>
  </si>
  <si>
    <t>21710</t>
  </si>
  <si>
    <t>INST.APP TERMOIDROCLIMA SRL</t>
  </si>
  <si>
    <t>YDAmdo1onwkoyFh3</t>
  </si>
  <si>
    <t>TERMOIDROCLIMA SRL</t>
  </si>
  <si>
    <t>D6PxXiH1xGGNCwYj</t>
  </si>
  <si>
    <t>EE_FPTCSV8</t>
  </si>
  <si>
    <t>EEQ_FPTCSV8</t>
  </si>
  <si>
    <t>YFvKUzwt9gEc5E2F</t>
  </si>
  <si>
    <t>EEC_FPTCSV8</t>
  </si>
  <si>
    <t>daQnuvWgmrjHOCxQ</t>
  </si>
  <si>
    <t>EEBFLLINK07</t>
  </si>
  <si>
    <t>EEQBFLLINK07</t>
  </si>
  <si>
    <t>raiqzhfhFlWJpVhL</t>
  </si>
  <si>
    <t>EECBFLLINK07</t>
  </si>
  <si>
    <t>DBx2bebK0MBBzEY3</t>
  </si>
  <si>
    <t>EE_MIDTRPFIX</t>
  </si>
  <si>
    <t>EE - VOCE EE - OPZIONE EE - OPZIONE QUOTA CLIENTE DISTRIBUZIONE</t>
  </si>
  <si>
    <t>EE_QMIDTRPFIX</t>
  </si>
  <si>
    <t>ZTizpBYfQqKUUBNC</t>
  </si>
  <si>
    <t>EE_CMIDTRPFIX</t>
  </si>
  <si>
    <t>EE - COMPONENTE EE - OPZIONE EE - OPZIONE QUOTA CLIENTE DISTRIBUZIONE</t>
  </si>
  <si>
    <t>DCxbQfBvDMFYKbb4</t>
  </si>
  <si>
    <t>EE_QCDIDOM</t>
  </si>
  <si>
    <t>EE - VOCE EE OPZIONE QUOTA CLIENTE DISTRIBUZIONE DOM</t>
  </si>
  <si>
    <t>EEQQCDIDOM</t>
  </si>
  <si>
    <t>ZUYLm9XCXtd5xu7Y</t>
  </si>
  <si>
    <t>EECQCDIDOM</t>
  </si>
  <si>
    <t>EE - COMPONENTE EE OPZIONE QUOTA CLIENTE DISTRIBUZIONE DOM</t>
  </si>
  <si>
    <t>dEW1JCGV2cIK3bpG</t>
  </si>
  <si>
    <t>NE_PER_QV_CAP</t>
  </si>
  <si>
    <t>EE - VOCE DI PERDITE PER OFFERTA INDICIZZATA CAP POWER</t>
  </si>
  <si>
    <t>dEW1JCGV2cIK3CAP</t>
  </si>
  <si>
    <t>NE_PER_V_LCAPIND</t>
  </si>
  <si>
    <t>EE - PERDITE SU CORRISPETTIVO INDICIZZATO  CAP LUCE</t>
  </si>
  <si>
    <t>DfCBunVrQFOrmI6k</t>
  </si>
  <si>
    <t>EE_PRDFPATMIC18</t>
  </si>
  <si>
    <t>dfTw4Xsaz3nNDmIl</t>
  </si>
  <si>
    <t>EE_FPPPC04</t>
  </si>
  <si>
    <t>EE - VOCE PREZZO OFFERTA  POWER PPC2</t>
  </si>
  <si>
    <t>DFukhKS1x1RHUygG</t>
  </si>
  <si>
    <t>EE_FPLREL06</t>
  </si>
  <si>
    <t>EE - VOCE EE - OPZIONE PREZZO OFFERTA  POWER LREL06</t>
  </si>
  <si>
    <t>EEQ_FPLREL06</t>
  </si>
  <si>
    <t>sWPfoVLpr1NYCi5r</t>
  </si>
  <si>
    <t>EEC_FPLREL06</t>
  </si>
  <si>
    <t>EE - COMPONENTE EE - OPZIONE PREZZO OFFERTA  POWER LREL06</t>
  </si>
  <si>
    <t>DHR412SOwIgNOTiZ</t>
  </si>
  <si>
    <t>EE_PERD_PPC20W_M</t>
  </si>
  <si>
    <t>EE - VOCE EE - OPZIONE PERDITE DI RETE OFFERTA PPC10 WEB - MONORARIA</t>
  </si>
  <si>
    <t>DIn4yn7IWLIXlEh3</t>
  </si>
  <si>
    <t>EEAATIPA1_PA</t>
  </si>
  <si>
    <t>EE - VOCE EE OPZIONE PREZZO MODULAZIONE OFFERTA ATIPA1</t>
  </si>
  <si>
    <t>EEQAATIPA1_PA</t>
  </si>
  <si>
    <t>38eGzDOBH8nBX4KT</t>
  </si>
  <si>
    <t>EECAATIPA1_PA</t>
  </si>
  <si>
    <t>EE - COMPONENTE EE OPZIONE PREZZO MODULAZIONE OFFERTA ATIPA1</t>
  </si>
  <si>
    <t>DJI9gjojSjD9je86</t>
  </si>
  <si>
    <t>EE_FPTCAT3</t>
  </si>
  <si>
    <t>EE - VOCE EE OPZIONE PREZZO MODULAZIONE OFFERTA TCAT3</t>
  </si>
  <si>
    <t>djWd3KwP7Ec32wrI</t>
  </si>
  <si>
    <t>EE_FPTCAT4</t>
  </si>
  <si>
    <t>EE - VOCE EE OPZIONE PREZZO MODULAZIONE OFFERTA TCAT4</t>
  </si>
  <si>
    <t>EEQ_FPTCAT4</t>
  </si>
  <si>
    <t>nwrdV37PXDgFirTM</t>
  </si>
  <si>
    <t>EEC_FPTCAT4</t>
  </si>
  <si>
    <t>EE - COMPONENTE EE OPZIONE PREZZO MODULAZIONE OFFERTA TCAT4</t>
  </si>
  <si>
    <t>Dk2EA32xzH2yJ75B</t>
  </si>
  <si>
    <t>EEADISP3_D2</t>
  </si>
  <si>
    <t>EE - VOCE EE - OPZIONE CORRISPETTIVO DI PEREQUAZIONE - COMPONENTE VARIABILE FINO 3KW</t>
  </si>
  <si>
    <t>EEQADISP3_D2</t>
  </si>
  <si>
    <t>2jK8z4MC8KOEJMM6</t>
  </si>
  <si>
    <t>EECADISP3_D2</t>
  </si>
  <si>
    <t>EE - COMPONENTE EE - OPZIONE CORRISPETTIVO DI PEREQUAZIONE - COMPONENTE VARIABILE FINO 3KW</t>
  </si>
  <si>
    <t>inserito in data 12/01/2017</t>
  </si>
  <si>
    <t>dLu7kiGw548QFdkw</t>
  </si>
  <si>
    <t>NE_V_MYENGH24</t>
  </si>
  <si>
    <t>EE - VOCE PREZZO ENERGIA (PE) FIX PROFILO H24</t>
  </si>
  <si>
    <t>NE_Q_MYENGH24</t>
  </si>
  <si>
    <t>5UmVKlBPBzkX3YsC</t>
  </si>
  <si>
    <t>NE_C_MYENGH24</t>
  </si>
  <si>
    <t>dnywF7mw56X52H6D</t>
  </si>
  <si>
    <t>EEGG24_PE_B</t>
  </si>
  <si>
    <t>EEQGG24_PE_B</t>
  </si>
  <si>
    <t>m74I0apbNY9HH6VX</t>
  </si>
  <si>
    <t>EECGG24_PE_B</t>
  </si>
  <si>
    <t>EE - COMPONENTE EE - OPZIONE SCONTO 4,11% - XTO</t>
  </si>
  <si>
    <t>DpUMZJmPGlL32qPo</t>
  </si>
  <si>
    <t>21676</t>
  </si>
  <si>
    <t>INST.APP GAS ENE. SPA NAP. CHIAIA</t>
  </si>
  <si>
    <t>Z1bqMpb1Zc6fUhfw</t>
  </si>
  <si>
    <t>802453</t>
  </si>
  <si>
    <t>GAS ENERG.SPA NA CHIAIA</t>
  </si>
  <si>
    <t>DQC8FB9mSAU5ynnZ</t>
  </si>
  <si>
    <t>EE_FPPPC17</t>
  </si>
  <si>
    <t>EE - VOCE EE OPZIONE PREZZO MODULAZIONE OFFERTA PPC17</t>
  </si>
  <si>
    <t>EEQFPPPC17</t>
  </si>
  <si>
    <t>VoXjhO4jCPfE7OEG</t>
  </si>
  <si>
    <t>EECFPPPC17</t>
  </si>
  <si>
    <t>EE - COMPONENTE EE OPZIONE PREZZO MODULAZIONE OFFERTA PPC17</t>
  </si>
  <si>
    <t>DQePanySUmRgm4t4</t>
  </si>
  <si>
    <t>VOCE_RIVA10</t>
  </si>
  <si>
    <t>EE - VOCE RECUPERO IVA AGEVOLATA 10%</t>
  </si>
  <si>
    <t>QUOTA_RIVA10</t>
  </si>
  <si>
    <t>HcLUpoiU76PIdmOO</t>
  </si>
  <si>
    <t>COMP_RIVA10</t>
  </si>
  <si>
    <t>EE - COMPONENTE RECUPERO IVA AGEVOLATA 10%</t>
  </si>
  <si>
    <t>DQGrKVgICB5h2TeK</t>
  </si>
  <si>
    <t>NE_PM_QENERGIA</t>
  </si>
  <si>
    <t>EE - VOCE ENERGIA</t>
  </si>
  <si>
    <t>NE_Q_PM_QENERGIA</t>
  </si>
  <si>
    <t>l2QiQbX7ezV5w3qK</t>
  </si>
  <si>
    <t>NE_C_PM_QENERGIA</t>
  </si>
  <si>
    <t>EE - COMPONENTE ENERGIA</t>
  </si>
  <si>
    <t>drIfye0QocXo5Doe</t>
  </si>
  <si>
    <t>NE_V_SC_PRD_DAY</t>
  </si>
  <si>
    <t>EE - VOCE EE - OPZIONE PERDITE SU SCONTO EURO CONSUMO SU MISURA DAY</t>
  </si>
  <si>
    <t>NE_Q_SC_DAY_CONS</t>
  </si>
  <si>
    <t>TERp9ZRbAbW2HX9a</t>
  </si>
  <si>
    <t>NE_C_SC_DAY_CONS</t>
  </si>
  <si>
    <t>EE - COMPONENTE EE - OPZIONE SCONTO POWER EURO CONSUMO SU MISURA DAY</t>
  </si>
  <si>
    <t>inserito 06/05</t>
  </si>
  <si>
    <t>DsbFmkSQXGEu1DgN</t>
  </si>
  <si>
    <t>NE_PM_QDISP</t>
  </si>
  <si>
    <t>NE_Q_PM_QDISP</t>
  </si>
  <si>
    <t>1R4JUusQ0naZpE6s</t>
  </si>
  <si>
    <t>NE_C_PM_QDISP</t>
  </si>
  <si>
    <t>DSKg1cSZTTcxoPZn</t>
  </si>
  <si>
    <t>NE_PE_FIX_2</t>
  </si>
  <si>
    <t>PREZZO ENEREGIA (PE) FIX ANNO 2</t>
  </si>
  <si>
    <t>dTCAnGgeOHJNOLIm</t>
  </si>
  <si>
    <t>EE_PRDLLINK07B</t>
  </si>
  <si>
    <t>EE - VOCE EE - OPZIONE PERDITE DI RETE OFFERTA LLINK07 - BIOR</t>
  </si>
  <si>
    <t>Du5S9F7cwiRuPniQ</t>
  </si>
  <si>
    <t>EE_PRDFPATIPA5</t>
  </si>
  <si>
    <t>EE - VOCE EE OPZIONE PERDITE MODULAZIONE OFFERTA ATIPA5</t>
  </si>
  <si>
    <t>EEQ_FPATIPA5</t>
  </si>
  <si>
    <t>4H8qysgzrHNZrdsd</t>
  </si>
  <si>
    <t>EEC_FPATIPA5</t>
  </si>
  <si>
    <t>Dwt3akE3RKhzHSXA</t>
  </si>
  <si>
    <t>EE_PRDLFIX04B</t>
  </si>
  <si>
    <t>EE - VOCE EE - OPZIONE PERDITE DI RETE OFFERTA LFIX04 - BIOR</t>
  </si>
  <si>
    <t>dwtdHkUqjozuk6Od</t>
  </si>
  <si>
    <t>13711</t>
  </si>
  <si>
    <t>MCF SRL S.AGATA DEI GOTI</t>
  </si>
  <si>
    <t>br4hZT7iAQ5xRkb6</t>
  </si>
  <si>
    <t>MCF srl S.AGATA DEI GOTI</t>
  </si>
  <si>
    <t>dXCCrFyvNY54fywc</t>
  </si>
  <si>
    <t>EE_AIPPIVA04PZ</t>
  </si>
  <si>
    <t>EE - VOCE EE - OPZIONE EE - OPZIONE QUOTA POTENZA AIPPIVA04</t>
  </si>
  <si>
    <t>EE_QAIPPIVA04PZ</t>
  </si>
  <si>
    <t>Y1DABAzUoKFRKpYh</t>
  </si>
  <si>
    <t>EE_CAIPPIVA04PZ</t>
  </si>
  <si>
    <t>EE - COMPONENTE EE - OPZIONE EE - OPZIONE QUOTA POTENZA AIPPIVA04</t>
  </si>
  <si>
    <t>dyw4gGuFEEtyls7h</t>
  </si>
  <si>
    <t>21988</t>
  </si>
  <si>
    <t>GS - VOCE I.A. LA BOTTEGA DELL’ENERGIA SRL</t>
  </si>
  <si>
    <t>FzPYNgTs8MdIOhjz</t>
  </si>
  <si>
    <t>GS - COMPONENTE I.A. LA BOTTEGA DELL’ENERGIA SRL</t>
  </si>
  <si>
    <t>dZ4PhJUIMIK5Scxt</t>
  </si>
  <si>
    <t>EE_PRDFPATMIC19</t>
  </si>
  <si>
    <t>EE - VOCE EE OPZIONE PERDITE MODULAZIONE OFFERTA ATMIC18</t>
  </si>
  <si>
    <t>EEQ_FPATMIC19</t>
  </si>
  <si>
    <t>8fRRbkoduKJaNLSm</t>
  </si>
  <si>
    <t>EEC_FPATMIC19</t>
  </si>
  <si>
    <t>EE - COMPONENTE EE OPZIONE PREZZO MODULAZIONE OFFERTA ATMIC18</t>
  </si>
  <si>
    <t>DzOpCv7HFp2F5pLZ</t>
  </si>
  <si>
    <t>EE_PERD_PPPC07_M</t>
  </si>
  <si>
    <t>EE - VOCE EE - OPZIONE PERDITE DI RETE OFFERTA PPC3 - MONORARIA</t>
  </si>
  <si>
    <t>E0S714NWdUznA9DD</t>
  </si>
  <si>
    <t>EE_AQFMIC07</t>
  </si>
  <si>
    <t>EE - VOCE EE - OPZIONE EE - OPZIONE QFMIC07</t>
  </si>
  <si>
    <t>e1S2eDy6anUsYxjA</t>
  </si>
  <si>
    <t>13564</t>
  </si>
  <si>
    <t>M.S. ITALSERVIZI SRL ALBANO LAZ.</t>
  </si>
  <si>
    <t>RZOQzZzQWenYsDti</t>
  </si>
  <si>
    <t>ITALSERVIZI SRL ALBANO LAZ.</t>
  </si>
  <si>
    <t>E1SSGJDyiR7uGJEv</t>
  </si>
  <si>
    <t>NE_PR_V_MYENGDAY</t>
  </si>
  <si>
    <t>EE - VOCE PERDITE DI RETE SU COMPONENTE ENERGIA PROFILO DAY</t>
  </si>
  <si>
    <t>NE_Q_MYENGDAY</t>
  </si>
  <si>
    <t>n3Ulq9tQ5tLLLIVj</t>
  </si>
  <si>
    <t>NE_C_MYENGDAY</t>
  </si>
  <si>
    <t>e1X34s5V49e6G9Ok</t>
  </si>
  <si>
    <t>EEMPRDLLINK01</t>
  </si>
  <si>
    <t>EE - VOCE EE - OPZIONE PERDITE DI RETE OFFERTA LLINK01 - MONORARIA</t>
  </si>
  <si>
    <t>EEQ_FLLINK01V1</t>
  </si>
  <si>
    <t>bc6GahDCPFLD9CD5</t>
  </si>
  <si>
    <t>EEC_FPLLINK01</t>
  </si>
  <si>
    <t>EE - COMPONENTE EE - OPZIONE PREZZO OFFERTA  POWER LLINK01</t>
  </si>
  <si>
    <t>E2eMu0RoGqimSAUm</t>
  </si>
  <si>
    <t>VOCE_PRITREC</t>
  </si>
  <si>
    <t>EE - VOCE PENALE RITARDATO RECESSO</t>
  </si>
  <si>
    <t>QUOTA_PRITREC</t>
  </si>
  <si>
    <t>kgHwYyam8VthzewF</t>
  </si>
  <si>
    <t>COMP_PRITREC</t>
  </si>
  <si>
    <t>EE - COMPONENTE PENALE RITARDATO RECESSO</t>
  </si>
  <si>
    <t>E3J77OY39QsHN3ME</t>
  </si>
  <si>
    <t>EEGG24_PE_M</t>
  </si>
  <si>
    <t>EEQGG24_PE_M</t>
  </si>
  <si>
    <t>OwY9NWSOfCBCHO65</t>
  </si>
  <si>
    <t>EECGG24_PE_M</t>
  </si>
  <si>
    <t>E7w1CmYN1CjsMOoJ</t>
  </si>
  <si>
    <t>EE_PE</t>
  </si>
  <si>
    <t>EE - VOCE PREZZO ENERGIA</t>
  </si>
  <si>
    <t>eAN3LyWjch2WErGI</t>
  </si>
  <si>
    <t>22026</t>
  </si>
  <si>
    <t>GS - VOCE I.A. FER-GAS S.R.L.</t>
  </si>
  <si>
    <t>45203rCNlxKG2IBZ</t>
  </si>
  <si>
    <t>GS - COMPONENTE I.A. FER-GAS S.R.L.</t>
  </si>
  <si>
    <t>FER-GAS SRL - INST.APP.</t>
  </si>
  <si>
    <t>Inserito in data 12/01/2016 - RATA POST-CONTATORE - Le VF riferite a rate post-contatore possono avere commodity Gas oppure En.Elettrica (es: in fattura ci sono anche i condizionatori a valle del contratto di commodity sia Gas che Power)</t>
  </si>
  <si>
    <t>eBeYmpLnr_INDENN</t>
  </si>
  <si>
    <t>NG_IND_DEL100</t>
  </si>
  <si>
    <t>INDENNIZZI VENDITA DELIBERA 100/2016</t>
  </si>
  <si>
    <t>NG_Q_IND_DEL100</t>
  </si>
  <si>
    <t>ZohsDRHmpKzYfQ2Q</t>
  </si>
  <si>
    <t>NG_C_IND_DEL100</t>
  </si>
  <si>
    <t>ebq2iF2j7OrUt1JB</t>
  </si>
  <si>
    <t>EC045</t>
  </si>
  <si>
    <t>EE - VOCE COMPONENTE DI TRASPORTO - PENALI ENERGIA REATTIVA</t>
  </si>
  <si>
    <t>CcFB3ofqoW4EptJa</t>
  </si>
  <si>
    <t>EE - COMPONENTE COMPONENTE DI TRASPORTO - PENALI ENERGIA REATTIVA</t>
  </si>
  <si>
    <t>EcoNEpFcEFpABZX4</t>
  </si>
  <si>
    <t>NE_SC_PRD_INN</t>
  </si>
  <si>
    <t>EE - VOCE OPZIONE SCONTO SU PERDITE POWER SU MISURA NIGHT</t>
  </si>
  <si>
    <t>NE_Q_SCNT_INN_SM</t>
  </si>
  <si>
    <t>Ni0QSxF0qGRqkbUq</t>
  </si>
  <si>
    <t>NE_C_SCNT_IN_SM</t>
  </si>
  <si>
    <t>EE - COMPONENTE OPZIONE SCONTO POWER SU MISURA NIGHT</t>
  </si>
  <si>
    <t>eCrP7iXNVZuS07VM</t>
  </si>
  <si>
    <t>13878</t>
  </si>
  <si>
    <t>GS - VOCE BLU ENERGY SYSTEM SRL - VIMERCATE</t>
  </si>
  <si>
    <t>zjLxZsKNY2fwDc9j</t>
  </si>
  <si>
    <t>GS - COMPONENTE BLU ENERGY SYSTEM SRL - VIMERCATE</t>
  </si>
  <si>
    <t>ee4NNbdBagFgVO7H</t>
  </si>
  <si>
    <t>EE_SBIL01</t>
  </si>
  <si>
    <t>EE - VOCE EE - OPZIONE SBILANCIAMENTO</t>
  </si>
  <si>
    <t>EfkOMDngKLawCy1H</t>
  </si>
  <si>
    <t>EE_FPLREL05</t>
  </si>
  <si>
    <t>EE - VOCE EE - OPZIONE PREZZO OFFERTA  POWER LREL05</t>
  </si>
  <si>
    <t>EEQ_FPLREL05</t>
  </si>
  <si>
    <t>DGx9nwxH1fK8MDtV</t>
  </si>
  <si>
    <t>EEC_FPLREL05</t>
  </si>
  <si>
    <t>EE - COMPONENTE EE - OPZIONE PREZZO OFFERTA  POWER LREL05</t>
  </si>
  <si>
    <t>eGQc9Y4Dghi3SGZI</t>
  </si>
  <si>
    <t>EEAFPATMIC11</t>
  </si>
  <si>
    <t>EE - VOCE EE - OPZIONE PREZZO MODULAZIONE OFFERTA  FPATMIC10</t>
  </si>
  <si>
    <t>EEQAFPATMIC11</t>
  </si>
  <si>
    <t>O8GdkNXHKX6OwgfP</t>
  </si>
  <si>
    <t>EECAFPATMIC11</t>
  </si>
  <si>
    <t>EE - COMPONENTE EE - OPZIONE PREZZO MODULAZIONE OFFERTA  FPATMIC10</t>
  </si>
  <si>
    <t>EgqVMOBgzQg78kfT</t>
  </si>
  <si>
    <t>13861</t>
  </si>
  <si>
    <t>GS - VOCE TERMOCOOP MULTISERVIZI SRL - LIVORNO</t>
  </si>
  <si>
    <t>VFgjTZhw5wdSYIM7</t>
  </si>
  <si>
    <t>GS - COMPONENTE TERMOCOOP MULTISERVIZI SRL - LIVORNO</t>
  </si>
  <si>
    <t>803916</t>
  </si>
  <si>
    <t>TERMOCCOP MULT.LIVORNO-MAN.</t>
  </si>
  <si>
    <t>egxWlTVG78awXCrv</t>
  </si>
  <si>
    <t>13995</t>
  </si>
  <si>
    <t>GS - VOCE LA BOTTEGA DELL'ENERGIA SRL - MASTER</t>
  </si>
  <si>
    <t>KblcP7olhuUD6a1O</t>
  </si>
  <si>
    <t>GS - COMPONENTE LA BOTTEGA DELL'ENERGIA SRL - MASTER</t>
  </si>
  <si>
    <t>804733</t>
  </si>
  <si>
    <t>EHjtN4LaVNFu4PvV</t>
  </si>
  <si>
    <t>EE_PERD_PTCAT4_M</t>
  </si>
  <si>
    <t>EE - VOCE EE - OPZIONE PERDITE DI RETE OFFERTA FPTCAT4 - MONORARIE</t>
  </si>
  <si>
    <t>EJwaM6kVc0Iuh5tl</t>
  </si>
  <si>
    <t>EE_PRDLFIX01</t>
  </si>
  <si>
    <t>EE - VOCE EE - OPZIONE PERDITE DI RETE OFFERTA LFIX01 - MONORARIA</t>
  </si>
  <si>
    <t>EEQ_FLFIX01V1</t>
  </si>
  <si>
    <t>VcZIwF3xoE8De7AT</t>
  </si>
  <si>
    <t>EEC_FLFIX01</t>
  </si>
  <si>
    <t>EE - COMPONENTE EE - OPZIONE PREZZO OFFERTA  POWER LFIX01</t>
  </si>
  <si>
    <t>EkDudfarfsZij3Ot</t>
  </si>
  <si>
    <t>EE_PRDLFIX07B</t>
  </si>
  <si>
    <t>EE - VOCE EE - OPZIONE PERDITE DI RETE OFFERTA LFIX07 - BIOR</t>
  </si>
  <si>
    <t>ekIiz6HjjBQs7Hek</t>
  </si>
  <si>
    <t>14053</t>
  </si>
  <si>
    <t>GS - VOCE CONSORZIO SERVIZI GAS - MASTER</t>
  </si>
  <si>
    <t>IFGnyniYkj1nywYh</t>
  </si>
  <si>
    <t>GS - COMPONENTE CONSORZIO SERVIZI GAS - MASTER</t>
  </si>
  <si>
    <t>802600</t>
  </si>
  <si>
    <t>inserito in data 07/12/2016 - RATA POST-CONTATORE - Le VF riferite a rate post-contatore possono avere commodity Gas oppure En.Elettrica (es: in fattura ci sono anche i condizionatori a valle del contratto di commodity sia Gas che Power)</t>
  </si>
  <si>
    <t>elYF15X8dr9DwJjY</t>
  </si>
  <si>
    <t>EE_TAU1D3</t>
  </si>
  <si>
    <t>EE - VOCE EE - OPZIONE COMPONENTE FISSA TRASPORTO DELL' OPZIONE  D3</t>
  </si>
  <si>
    <t>EEQTAU1D3</t>
  </si>
  <si>
    <t>5923pQOrEmVzRkJJ</t>
  </si>
  <si>
    <t>EECTAU1D3</t>
  </si>
  <si>
    <t>EE - COMPONENTE EE - OPZIONE COMPONENTE FISSA TRASPORTO DELL' OPZIONE  D3</t>
  </si>
  <si>
    <t>EmU1CZOc4wQJT9qk</t>
  </si>
  <si>
    <t>EE_PERD_PPPC13_M</t>
  </si>
  <si>
    <t>EE - VOCE PERDITE DI RETE OFFERTA FPPPC13 - MONORARIA</t>
  </si>
  <si>
    <t>ePALFnasPAL7LuAU</t>
  </si>
  <si>
    <t>9309</t>
  </si>
  <si>
    <t>RIPORTO A DEBITO SU PROSSIMA FATTURA</t>
  </si>
  <si>
    <t>b1PALbaPALa8JHE4</t>
  </si>
  <si>
    <t>CLIENTI GAS RIPORTO A NUOVO DEL CREDITO</t>
  </si>
  <si>
    <t>ePALFnasVIK7LuAU</t>
  </si>
  <si>
    <t>9308</t>
  </si>
  <si>
    <t>RIPORTO A CREDITO SU PROSSIMA FATTURA</t>
  </si>
  <si>
    <t>b1PALbaVIKa8JHE4</t>
  </si>
  <si>
    <t>CLIENTI RETAIL GAS POWER</t>
  </si>
  <si>
    <t>eq0kD5X3r5FSxosS</t>
  </si>
  <si>
    <t>14050</t>
  </si>
  <si>
    <t>SEt6SYHG1cwnNKKi</t>
  </si>
  <si>
    <t>ESAC0ZU4ZTXokV6I</t>
  </si>
  <si>
    <t>11543</t>
  </si>
  <si>
    <t>SPESE POSTALI SOLLECITO MOROSITA</t>
  </si>
  <si>
    <t>rPseIvuYIckMIB0D</t>
  </si>
  <si>
    <t>ESzOWiL1XgSRNBZk</t>
  </si>
  <si>
    <t>EE_DISP1_D3</t>
  </si>
  <si>
    <t>EE - VOCE EE - OPZIONE CORRISPETTIVO DI PEREQUAZIONE - COMPONENTE FISSA</t>
  </si>
  <si>
    <t>EEQDISP1_D3</t>
  </si>
  <si>
    <t>CDhZcY70X36RYIJp</t>
  </si>
  <si>
    <t>EECDISP1_D3</t>
  </si>
  <si>
    <t>EE - COMPONENTE EE - OPZIONE CORRISPETTIVO DI PEREQUAZIONE - COMPONENTE FISSA</t>
  </si>
  <si>
    <t>eUI9WENjAnc1wvZJ</t>
  </si>
  <si>
    <t>EEBPRDLFIX01</t>
  </si>
  <si>
    <t>EE - VOCE EE - OPZIONE PERDITE DI RETE OFFERTA LFIX01 - BIOR</t>
  </si>
  <si>
    <t>EEQBFLFIX01V1</t>
  </si>
  <si>
    <t>M2hOKj56CV45qXFN</t>
  </si>
  <si>
    <t>EECBFLFIX01</t>
  </si>
  <si>
    <t>ex7tDs3DDuwJRYP1</t>
  </si>
  <si>
    <t>NE_PM_QPART46</t>
  </si>
  <si>
    <t>EE - VOCE PERDITE ARTICOLO 46 DEL. 111/06 A.E.E.G</t>
  </si>
  <si>
    <t>NE_Q_PM_QPART46</t>
  </si>
  <si>
    <t>ksUQvpBiTK2Nxs4e</t>
  </si>
  <si>
    <t>NE_C_PM_QPART46</t>
  </si>
  <si>
    <t>EE - COMPONENTE PERDITE ARTICOLO 46 DEL. 111/06 A.E.E.G</t>
  </si>
  <si>
    <t>ezXXBPyPC0XIdDs6</t>
  </si>
  <si>
    <t>EEAFPSVMIC12</t>
  </si>
  <si>
    <t>EE - VOCE PREZZO MODULAZIONE OFFERTA SVMIC11 - 01</t>
  </si>
  <si>
    <t>EEQAFPSVMIC12</t>
  </si>
  <si>
    <t>ebVIwbCJtpv5MH5j</t>
  </si>
  <si>
    <t>EECAFPSVMIC12</t>
  </si>
  <si>
    <t>EE - COMPONENTE PREZZO MODULAZIONE OFFERTA SVMIC11 - 01</t>
  </si>
  <si>
    <t>ezZHJ2D7iZfMTwrG</t>
  </si>
  <si>
    <t>21986</t>
  </si>
  <si>
    <t>GS - VOCE I.A. FER-GAS SRL - ROMA GIUSTINIANA</t>
  </si>
  <si>
    <t>1Ea0ObMqnOaAyETl</t>
  </si>
  <si>
    <t>GS - COMPONENTE I.A. FER-GAS SRL - ROMA GIUSTINIANA</t>
  </si>
  <si>
    <t>FER-GAS SRL - I.A.</t>
  </si>
  <si>
    <t>F0IYzX36k6B4f4Q9</t>
  </si>
  <si>
    <t>EE_TAU2</t>
  </si>
  <si>
    <t>EE - VOCE COMPONENTE POTENZA TRASPORTO DELL' OPZIONE D2</t>
  </si>
  <si>
    <t>EEQTAU2</t>
  </si>
  <si>
    <t>9VvaUK4FBjW4qkWD</t>
  </si>
  <si>
    <t>EECTAU2</t>
  </si>
  <si>
    <t>EE - COMPONENTE COMPONENTE POTENZA TRASPORTO DELL' OPZIONE D2 D3</t>
  </si>
  <si>
    <t>f4SMFcWMDY3BzFOa</t>
  </si>
  <si>
    <t>NE_AGGR_MIS</t>
  </si>
  <si>
    <t>DISPACCIAMENTO - ART. 36 DEL. 111/06: SERVIZIO AGGREGAZIONE MISURE PER UNITA' DI CONSUMO</t>
  </si>
  <si>
    <t>NE_QARROTOND</t>
  </si>
  <si>
    <t>mXOwkzLhQ98UdVp7</t>
  </si>
  <si>
    <t>NE_ARROTOND</t>
  </si>
  <si>
    <t>NE COMPONENTE DI ARROTONDAMENTO AGGREGAZIONE MISURE</t>
  </si>
  <si>
    <t>NE_RAG_DISP_CAP</t>
  </si>
  <si>
    <t>3FKN2weRGdyj7U0f</t>
  </si>
  <si>
    <t>COMPONENTE DI RAGGRUPPAMENTO DISPACCIAMENTO - ART. 36 DEL. 111/06: SERVIZIO AGGREGAZIONE MISURE PER UNITA' DI CONSUMO</t>
  </si>
  <si>
    <t>F5BBfVQRJxfkOJSY</t>
  </si>
  <si>
    <t>EE_FPLREL07</t>
  </si>
  <si>
    <t>EE - VOCE EE - OPZIONE PREZZO OFFERTA  POWER LREL07</t>
  </si>
  <si>
    <t>EEQ_FPLREL07</t>
  </si>
  <si>
    <t>uATEiOv1c3vP9Eco</t>
  </si>
  <si>
    <t>EEC_FPLREL07</t>
  </si>
  <si>
    <t>EE - COMPONENTE EE - OPZIONE PREZZO OFFERTA  POWER LREL07</t>
  </si>
  <si>
    <t>f6zMEPbrPqEzJQFI</t>
  </si>
  <si>
    <t>NE_V_RIMB_LED</t>
  </si>
  <si>
    <t>EE - VOCE PER RIMBORSO CORRISPETTIVO ACQUISTO LED PER MANCATA CONSEGNA O RIPENSAMENTO</t>
  </si>
  <si>
    <t>NE_Q_RIMB_LED</t>
  </si>
  <si>
    <t>zcsRh4FdzJYGANoM</t>
  </si>
  <si>
    <t>NE_C_RIMB_LED</t>
  </si>
  <si>
    <t>GS - COMPONENTE OPZIONE RIMBORSO CORRISPETTIVO ACQUISTO LED PER MANCATA CONSEGNA</t>
  </si>
  <si>
    <t>f9AAx6CCd9tJsT7n</t>
  </si>
  <si>
    <t>EE_PRD_SBIL01_A</t>
  </si>
  <si>
    <t>EE - VOCE OPZIONE PERDITE DI RETE SBIL01 - TRIOR</t>
  </si>
  <si>
    <t>fbJP7k93mzovY57p</t>
  </si>
  <si>
    <t>NE_SC_SBIL</t>
  </si>
  <si>
    <t>EE - VOCE FATTURABILE SCONTO 100% SBILANCIAMENTO</t>
  </si>
  <si>
    <t>fcpYd788fRsZpieO</t>
  </si>
  <si>
    <t>NE_RETE_QF</t>
  </si>
  <si>
    <t>TARIFFA SERVIZI DI RETE - QUOTA FISSA</t>
  </si>
  <si>
    <t>NE_A5_QF</t>
  </si>
  <si>
    <t>dfv8HVBlhv1rMEja</t>
  </si>
  <si>
    <t>NE_A5</t>
  </si>
  <si>
    <t>COMPONENTE A5 - QUOTA ENERGIA  QUOTA FSSA</t>
  </si>
  <si>
    <t>NE_ONST_QF</t>
  </si>
  <si>
    <t>QQcqteYN6Tyj8Fo1</t>
  </si>
  <si>
    <t>RAGGRUPPAMENTO DI ONERI DI SISTEMA PER QUOTA FISSA DIS EE</t>
  </si>
  <si>
    <t>QQcqteYN6Tyj8FoA</t>
  </si>
  <si>
    <t>RAGGRUPPAMENTO QUOTA FISSA DIS EE</t>
  </si>
  <si>
    <t>FcVisjvuCWuxe311</t>
  </si>
  <si>
    <t>14021</t>
  </si>
  <si>
    <t>GS - VOCE TECNOGAS SRL DI IIRIPINO - COLLEGNO</t>
  </si>
  <si>
    <t>yYQDFNPDrC5Do3Gd</t>
  </si>
  <si>
    <t>GS - COMPONENTE TECNOGAS SRL DI IIRIPINO - COLLEGNO</t>
  </si>
  <si>
    <t>384430</t>
  </si>
  <si>
    <t>TECNOGAS COLLEGNO</t>
  </si>
  <si>
    <t>Fevn8CpNOOAxXNV2</t>
  </si>
  <si>
    <t>13565</t>
  </si>
  <si>
    <t>M.S. ALTO LAZIO GAS SRL GUIDONIA</t>
  </si>
  <si>
    <t>jWN3pOXdoe6zwobF</t>
  </si>
  <si>
    <t>fF4lD9KM9CCAy28q</t>
  </si>
  <si>
    <t>13886</t>
  </si>
  <si>
    <t>GS - VOCE GENERAL AGENCY SERVICE-GAS 2000 SRL - CATANZARO E SOVERATO</t>
  </si>
  <si>
    <t>YbfwQnpCT3ukJDAu</t>
  </si>
  <si>
    <t>GS - COMPONENTE GENERAL AGENCY SERVICE-GAS 2000 SRL - CATANZARO E SOVERATO</t>
  </si>
  <si>
    <t>804992</t>
  </si>
  <si>
    <t>FfrfgRtr0xsAR9wh</t>
  </si>
  <si>
    <t>NE_V_PRD_BONBE_M</t>
  </si>
  <si>
    <t>EE_VOCE EE_SCONTO BONUS BENVENUTO SU PERDITE DI RETE PE_FIX</t>
  </si>
  <si>
    <t>NE_Q_BONUS_BEN_M</t>
  </si>
  <si>
    <t>6lfDlotKLXSc7SF0</t>
  </si>
  <si>
    <t>NE_C_BONUS_BEN</t>
  </si>
  <si>
    <t>EE - COMPONENTE EE - SCONTO PER BONUS BENVENUTO</t>
  </si>
  <si>
    <t>FFZXHjp9FZ13yZse</t>
  </si>
  <si>
    <t>EE_FPSVMIC15</t>
  </si>
  <si>
    <t>EE - VOCE EE OPZIONE PREZZO MODULAZIONE OFFERTA SVMIC15</t>
  </si>
  <si>
    <t>EEQFPSVMIC15</t>
  </si>
  <si>
    <t>ACzJyFypCSRyrCSp</t>
  </si>
  <si>
    <t>EECFPSVMIC15</t>
  </si>
  <si>
    <t>EE - COMPONENTE EE OPZIONE PREZZO MODULAZIONE OFFERTA SVMIC15</t>
  </si>
  <si>
    <t>fHw1KX1wJbQAsVWc</t>
  </si>
  <si>
    <t>21348</t>
  </si>
  <si>
    <t>APP. STR CASERTA</t>
  </si>
  <si>
    <t>jT8STJrfkT6QAyei</t>
  </si>
  <si>
    <t>STR - CASERTA</t>
  </si>
  <si>
    <t>fIn4R3ZCGcP2YDNL</t>
  </si>
  <si>
    <t>EE_PRDLLINK07M</t>
  </si>
  <si>
    <t>EE - VOCE EE - OPZIONE PERDITE DI RETE OFFERTA LLINK07 - MONORARIA</t>
  </si>
  <si>
    <t>FjeKKxJZjFIDXpXN</t>
  </si>
  <si>
    <t>11665</t>
  </si>
  <si>
    <t>GS - VOCE INDENNIZZO DOPPIA FATT. DEL.164/08</t>
  </si>
  <si>
    <t>wVRm52SMOS3OUPv3</t>
  </si>
  <si>
    <t>GS - COMPONENTE INDENNIZZO DOPPIA FATT. DEL.164/08</t>
  </si>
  <si>
    <t>FJWzWn1S92sM7fHK</t>
  </si>
  <si>
    <t>EE_DISP1_AU</t>
  </si>
  <si>
    <t>EE - VOCE EE - OPZIONE CORRISPETTIVO DI PEREQUAZIONE AU - COMPONENTE FISSA</t>
  </si>
  <si>
    <t>EEQDISP1_AU</t>
  </si>
  <si>
    <t>SOYatWB7gBBN73O9</t>
  </si>
  <si>
    <t>EECDISP1_AU</t>
  </si>
  <si>
    <t>EE - COMPONENTE EE - OPZIONE CORRISPETTIVO DI PEREQUAZIONE AU - COMPONENTE FISSA</t>
  </si>
  <si>
    <t>flZduBP5G9PHgNP6</t>
  </si>
  <si>
    <t>11908</t>
  </si>
  <si>
    <t>GG. ERRATO DISTACCO PROC. CONCILIAZ. ENI-AACC</t>
  </si>
  <si>
    <t>12GahR7uOJAFxHks</t>
  </si>
  <si>
    <t>GS - COMPONENTE GG. ERRATO DISTACCO PROC. CONCILIAZ. ENI-AACC</t>
  </si>
  <si>
    <t>Fn2rZRuDKeH6hokt</t>
  </si>
  <si>
    <t>13774</t>
  </si>
  <si>
    <t>GS - VOCE TERMOCOOP MULTISERVIZI-PISA SUD</t>
  </si>
  <si>
    <t>Afb9xxJB5UhnU9Bj</t>
  </si>
  <si>
    <t>GS - COMPONENTE TERMOCOOP MULTISERVIZI-PISA SUD</t>
  </si>
  <si>
    <t>FNpjpbR3mubhy5rY</t>
  </si>
  <si>
    <t>EE_FPTCSV8_FIX</t>
  </si>
  <si>
    <t>EE - VOCE EE OPZIONE PREZZO FIX OFFERTA TCSV8</t>
  </si>
  <si>
    <t>EEQFPTCSV8_FIX</t>
  </si>
  <si>
    <t>nZz3B1fb3BltrqH8</t>
  </si>
  <si>
    <t>EECFPTCSV8_FIX</t>
  </si>
  <si>
    <t>EE - COMPONENTE EE OPZIONE PREZZO FIX OFFERTA TCSV8</t>
  </si>
  <si>
    <t>fO4H1cNwk82zFDeC</t>
  </si>
  <si>
    <t>EE_FPATMIC11</t>
  </si>
  <si>
    <t>EEQFPATMIC11</t>
  </si>
  <si>
    <t>TzzcYa23Kv4PPW6S</t>
  </si>
  <si>
    <t>EECFPATMIC11</t>
  </si>
  <si>
    <t>fPwM0ydjfMWaUkia</t>
  </si>
  <si>
    <t>13975</t>
  </si>
  <si>
    <t>GS - VOCE FER - GAS SRL - ROMA OSTIENSE</t>
  </si>
  <si>
    <t>AIjCYPrfDgbnzJW5</t>
  </si>
  <si>
    <t>GS - COMPONENTE FER - GAS SRL - ROMA OSTIENSE</t>
  </si>
  <si>
    <t>fq3ecUG7IxY2Iiwg</t>
  </si>
  <si>
    <t>13746</t>
  </si>
  <si>
    <t>UGLIONE SERVIZI SRL TORINO CROCETTA</t>
  </si>
  <si>
    <t>n27gbiyAZrfuS2AC</t>
  </si>
  <si>
    <t>UGLIONE SERVIZI TO CROC.</t>
  </si>
  <si>
    <t>FQk0qfVv12kBKQmf</t>
  </si>
  <si>
    <t>13943</t>
  </si>
  <si>
    <t>GS - VOCE TERMOCOOP SOC.COOP SPA - GUALDO TADINO</t>
  </si>
  <si>
    <t>KhBEbVUwTa87SQC0</t>
  </si>
  <si>
    <t>GS - COMPONENTE TERMOCOOP SOC.COOP SPA - GUALDO TADINO</t>
  </si>
  <si>
    <t>802672</t>
  </si>
  <si>
    <t>frCc86OcE37P6YXZ</t>
  </si>
  <si>
    <t>13845</t>
  </si>
  <si>
    <t>GS - VOCE F.C IMPIANTI TECNOLOGICI DI CICCONE FRANCESCO S.R.L. - MONTESACRO</t>
  </si>
  <si>
    <t>PZYosqt65jWxuPwL</t>
  </si>
  <si>
    <t>GS - COMPONENTE F.C IMPIANTI TECNOLOGICI DI CICCONE FRANCESCO S.R.L. - MONTESACRO</t>
  </si>
  <si>
    <t>F.C IMP.TECNOLOG.SRL - MAN.</t>
  </si>
  <si>
    <t>FRDJJgBu9zX6nTnU</t>
  </si>
  <si>
    <t>13877</t>
  </si>
  <si>
    <t>GS - VOCE MANCIN SRL - NOVARA SUD</t>
  </si>
  <si>
    <t>hP8DGe28rVdysvFA</t>
  </si>
  <si>
    <t>GS - COMPONENTE MANCIN SRL - NOVARA SUD</t>
  </si>
  <si>
    <t>800808</t>
  </si>
  <si>
    <t>frKoNcjhxP62XIrn</t>
  </si>
  <si>
    <t>EE_FPATIPA5</t>
  </si>
  <si>
    <t>fTserqn6NudAxAab</t>
  </si>
  <si>
    <t>RI_P_IVA90</t>
  </si>
  <si>
    <t>GS - VOCE ART.26 DPR 633/72 NON SOGGETTO ART. 15 DPR 633/72</t>
  </si>
  <si>
    <t>Iv4DmWZoMtvRAbuj</t>
  </si>
  <si>
    <t>GS - COMPONENTE ART.26 DPR 633/72 NON SOGGETTO ART. 15 DPR 633/72</t>
  </si>
  <si>
    <t>fvVdfuFl1Q50YeZ5</t>
  </si>
  <si>
    <t>13879</t>
  </si>
  <si>
    <t>GS - VOCE ITALSERVIZI SRL - FRASCATI</t>
  </si>
  <si>
    <t>nIVCp9PudzfucytF</t>
  </si>
  <si>
    <t>GS - COMPONENTE ITALSERVIZI SRL - FRASCATI</t>
  </si>
  <si>
    <t>384948</t>
  </si>
  <si>
    <t>FvYLEfumE7Ezi4PE</t>
  </si>
  <si>
    <t>EE_FPLREL01</t>
  </si>
  <si>
    <t>EE - VOCE EE - OPZIONE PREZZO OFFERTA  POWER LREL01</t>
  </si>
  <si>
    <t>EEQ_FPLREL01V1</t>
  </si>
  <si>
    <t>Fvx8jql3mHyrstlL</t>
  </si>
  <si>
    <t>EEC_FPLREL01</t>
  </si>
  <si>
    <t>EE - COMPONENTE EE - OPZIONE PREZZO OFFERTA  POWER LREL01</t>
  </si>
  <si>
    <t>fwKtGD1rDa09OE54</t>
  </si>
  <si>
    <t>EE_FLFIX03</t>
  </si>
  <si>
    <t>EE - VOCE EE - OPZIONE PREZZO OFFERTA  POWER LFIX03</t>
  </si>
  <si>
    <t>EEQ_FLFIX03</t>
  </si>
  <si>
    <t>dJ4cCY9jMooNZZG9</t>
  </si>
  <si>
    <t>EEC_FLFIX03</t>
  </si>
  <si>
    <t>EE - COMPONENTE EE - OPZIONE PREZZO OFFERTA  POWER LFIX03</t>
  </si>
  <si>
    <t>FXm3ciCSZbF0IxNv</t>
  </si>
  <si>
    <t>13671</t>
  </si>
  <si>
    <t>FERGAS - CIVITAVECCHIA</t>
  </si>
  <si>
    <t>D50vZO3W3ji0Z7Lc</t>
  </si>
  <si>
    <t>fxSn2XSMPC8jGFjC</t>
  </si>
  <si>
    <t>NE_V_BONUS_BEN_M</t>
  </si>
  <si>
    <t>EE - VOCE EE - SCONTO PER BONUS BENVENUTO</t>
  </si>
  <si>
    <t>fyig4SI089DaWVOM</t>
  </si>
  <si>
    <t>NE_PM_QPERDRET</t>
  </si>
  <si>
    <t>EE - VOCE PERDITE DI RETE</t>
  </si>
  <si>
    <t>NE_Q_PM_QPERDRET</t>
  </si>
  <si>
    <t>U6PVxdxi86LosqnN</t>
  </si>
  <si>
    <t>NE_C_PM_QPERDRET</t>
  </si>
  <si>
    <t>EE - COMPONENTE PERDITE DI RETE</t>
  </si>
  <si>
    <t>g5HrirEVmWChcfzM</t>
  </si>
  <si>
    <t>EE_FPPPC01B</t>
  </si>
  <si>
    <t>EE - VOCE PREZZO OFFERTA  POWER PPC II ANNO</t>
  </si>
  <si>
    <t>g7OrlqFcIvbP036K</t>
  </si>
  <si>
    <t>EE_PRDLFIX07M</t>
  </si>
  <si>
    <t>EE - VOCE EE - OPZIONE PERDITE DI RETE OFFERTA LFIX07 - MONORARIA</t>
  </si>
  <si>
    <t>EEQ_FLFIX07</t>
  </si>
  <si>
    <t>lYJdXouZTwdwe4s9</t>
  </si>
  <si>
    <t>EEC_FLFIX07</t>
  </si>
  <si>
    <t>G9HV8MNpnoXt1iVQ</t>
  </si>
  <si>
    <t>NE_PE</t>
  </si>
  <si>
    <t>EE - VOCE FATTURABILE PE</t>
  </si>
  <si>
    <t>Qn6myVB9y81Z4urt</t>
  </si>
  <si>
    <t>EE - COMPONENTE PE</t>
  </si>
  <si>
    <t>g17vzgA6n425f2Xq</t>
  </si>
  <si>
    <t>21682</t>
  </si>
  <si>
    <t>INST.APP SINERGIA SYS. SRL</t>
  </si>
  <si>
    <t>HnnBvBIir8ZfeDbb</t>
  </si>
  <si>
    <t>INST.APP SINERGIA SYS. SRL BITONTO</t>
  </si>
  <si>
    <t>802457</t>
  </si>
  <si>
    <t>SINERGIA SYS.SRL BITONTO</t>
  </si>
  <si>
    <t>G36QB12d75C69kDa</t>
  </si>
  <si>
    <t>14017</t>
  </si>
  <si>
    <t>GS - VOCE FER - GAS SRL - ROMA GIUSTINIANA</t>
  </si>
  <si>
    <t>2dekrmYFJvqPxi8I</t>
  </si>
  <si>
    <t>GS - COMPONENTE FER - GAS SRL - ROMA GIUSTINIANA</t>
  </si>
  <si>
    <t>GB9GKpZaoZ3sDYE2</t>
  </si>
  <si>
    <t>EE_PERD_PPPC06_B</t>
  </si>
  <si>
    <t>EE - VOCE EE - OPZIONE PERDITE DI RETE OFFERTA FPPPC06 - BIORARIO</t>
  </si>
  <si>
    <t>EEQBFPPPC06</t>
  </si>
  <si>
    <t>CYM270I8E7O5MrE4</t>
  </si>
  <si>
    <t>EECBFPPPC06</t>
  </si>
  <si>
    <t>EE - COMPONENTE EE - OPZIONE EEOBFPPPC06</t>
  </si>
  <si>
    <t>gBf1Wyi3WIJZWBha</t>
  </si>
  <si>
    <t>14060</t>
  </si>
  <si>
    <t>GS - VOCE ROCCA ENERGIA SRL - ROMA PORTUENSE</t>
  </si>
  <si>
    <t>9OfgDGWZgSm2qRci</t>
  </si>
  <si>
    <t>GS - COMPONENTE ROCCA ENERGIA SRL - ROMA PORTUENSE</t>
  </si>
  <si>
    <t>ROCCA ENERGIA SRL - I.A.</t>
  </si>
  <si>
    <t>GBilXrYw8BDJLYL8</t>
  </si>
  <si>
    <t>S-PW-003</t>
  </si>
  <si>
    <t>EE - VOCE ATTIVAZIONE SEMPLICE</t>
  </si>
  <si>
    <t>QUOTAS-PW-003</t>
  </si>
  <si>
    <t>TBOOy6kN1BIcqGCG</t>
  </si>
  <si>
    <t>COMPS-PW-003</t>
  </si>
  <si>
    <t>EE - COMPONENTE ATTIVAZIONE SEMPLICE</t>
  </si>
  <si>
    <t>GbJWAu210wvkSRM0</t>
  </si>
  <si>
    <t>NE_PER_VLCAPINDR</t>
  </si>
  <si>
    <t>EE - PERDITE SU CORRISPETTIVO INDICIZZATO  CAP LUCE - USO RISPARMIO</t>
  </si>
  <si>
    <t>NE_Q_LCAPIND_R</t>
  </si>
  <si>
    <t>CjaR9MYevAgik2aP</t>
  </si>
  <si>
    <t>NE_C_LCAPINDR</t>
  </si>
  <si>
    <t>EE - COMPONENTE POWER OPZIONE INDICIZZATE CAP - USO RISPARMIO</t>
  </si>
  <si>
    <t>gCfsroePcXKotFWL</t>
  </si>
  <si>
    <t>NA_V_AGGR_NORID</t>
  </si>
  <si>
    <t>CORRISPETTIVO GESTIONE INCASSO</t>
  </si>
  <si>
    <t>NA_Q_AGGR_NORID</t>
  </si>
  <si>
    <t>nJj3d4plNn9iCObK</t>
  </si>
  <si>
    <t>NA_C_AGGR_NORID</t>
  </si>
  <si>
    <t>COMPONENTE GAS/POWER AGGRAVIO PER PAGAMENTO CON BOLLETTINO</t>
  </si>
  <si>
    <t>GepiOnuKBvotJiUe</t>
  </si>
  <si>
    <t>13881</t>
  </si>
  <si>
    <t>8vJmVSSn8EpZfLqI</t>
  </si>
  <si>
    <t>gfpWVCwrFZ4f4oLI</t>
  </si>
  <si>
    <t>13905</t>
  </si>
  <si>
    <t>GS - VOCE FER - GAS SRL - CIVITAVECCHIA</t>
  </si>
  <si>
    <t>3dqMSo1Kp5QuICIP</t>
  </si>
  <si>
    <t>GS - COMPONENTE FER - GAS SRL - CIVITAVECCHIA</t>
  </si>
  <si>
    <t>gg9y4O8YO4WdcP7G</t>
  </si>
  <si>
    <t>EEAATIPA1_IP</t>
  </si>
  <si>
    <t>EEQAATIPA1_IP</t>
  </si>
  <si>
    <t>3d998M54iGPjBKYx</t>
  </si>
  <si>
    <t>EECAATIPA1_IP</t>
  </si>
  <si>
    <t>GIcNJzzF3OGuKYPp</t>
  </si>
  <si>
    <t>13803</t>
  </si>
  <si>
    <t>GS - VOCE TERMOCOOP MULTISERVIZI SRL CASCINA </t>
  </si>
  <si>
    <t>KKJc54jFzGIH36R2</t>
  </si>
  <si>
    <t>GS - COMPONENTE TERMOCOOP MULTISERVIZI SRL CASCINA </t>
  </si>
  <si>
    <t>GiKJb1BFlqcWEU0K</t>
  </si>
  <si>
    <t>EEBFLFIX05</t>
  </si>
  <si>
    <t>EEQBFLFIX05</t>
  </si>
  <si>
    <t>BIWO8rqs1oHmJLvd</t>
  </si>
  <si>
    <t>EECBFLFIX05</t>
  </si>
  <si>
    <t>gjKOREqcvOP8ezLi</t>
  </si>
  <si>
    <t>EE_VIS_PROXY_FX</t>
  </si>
  <si>
    <t>EE - VOCE EE - OPZIONE USO VIS PROXY - PARTE FISSA</t>
  </si>
  <si>
    <t>EEQVIS_PROXY_FX</t>
  </si>
  <si>
    <t>EE6Hv0WCxEy4YuvN</t>
  </si>
  <si>
    <t>EECVIS_PROXY_FX</t>
  </si>
  <si>
    <t>EE - COMPONENTE EE - OPZIONE USO VIS PROXY - PARTE FISSA</t>
  </si>
  <si>
    <t>gMwfVD4pCClilhAX</t>
  </si>
  <si>
    <t>13516</t>
  </si>
  <si>
    <t>M.S. GESTALT 23 BARI</t>
  </si>
  <si>
    <t>dJs1mEEUssOKDiZE</t>
  </si>
  <si>
    <t>GESTALT 23 BARI</t>
  </si>
  <si>
    <t>goEGIK03oMwQiT1W</t>
  </si>
  <si>
    <t>EE_FPLREL05_FIX</t>
  </si>
  <si>
    <t>EE - VOCE EE - OPZIONE QUOTA FISSA  LREL05</t>
  </si>
  <si>
    <t>EEQ_FPLREL05FIX</t>
  </si>
  <si>
    <t>mPPN9JWN2zpxihpb</t>
  </si>
  <si>
    <t>EEC_FPLREL05FIX</t>
  </si>
  <si>
    <t>EE - COMPONENTE EE - OPZIONE QUOTA FISSA  LREL05</t>
  </si>
  <si>
    <t>GOERltP8yYLOkdnB</t>
  </si>
  <si>
    <t>11907</t>
  </si>
  <si>
    <t>ERRATO DISTACCO PROC. CONCILIAZ. ENI-AACC</t>
  </si>
  <si>
    <t>bvwBJDxHItYUauZs</t>
  </si>
  <si>
    <t>GS - COMPONENTE ERRATO DISTACCO PROC. CONCILIAZ. ENI-AACC</t>
  </si>
  <si>
    <t>gOQvBB8pFutBmFbs</t>
  </si>
  <si>
    <t>NE_SC_PRD_PFX_1</t>
  </si>
  <si>
    <t>EE - VOCE EE - OPZIONE SCONTO 1° ANNO - PROGRESSIVO SU PERDITE DI RETE  PE_FIX</t>
  </si>
  <si>
    <t>NE_Q_SC_PEFIX_1</t>
  </si>
  <si>
    <t>gOQvBB8pFutBmPRD</t>
  </si>
  <si>
    <t>NE_SC_PRD_PERCFX</t>
  </si>
  <si>
    <t>EE - SCONTO PERCENTUALE PREZZO ENERGIA SU PERDITE DI RETE  PE_FIX</t>
  </si>
  <si>
    <t>NE_SC_QPERCFIX</t>
  </si>
  <si>
    <t>jIwBzjL6ME58Lpcx</t>
  </si>
  <si>
    <t>NE_SC_PERCFIX</t>
  </si>
  <si>
    <t>COMPONENTE SCONTO PERCENTUALE ENERGIA</t>
  </si>
  <si>
    <t>gOQvBB8pFutPDCL</t>
  </si>
  <si>
    <t>NE_SC_PRD_CASLAV</t>
  </si>
  <si>
    <t>EE - VOCE – LUCE PERDITE SCONTO CASALAVORO</t>
  </si>
  <si>
    <t>NE_Q_SC_CAS_LAV</t>
  </si>
  <si>
    <t>8Rvt6p1KaV3AN2r8</t>
  </si>
  <si>
    <t>NE_C_SC_CAS_LAV</t>
  </si>
  <si>
    <t>COMPONENTE SCONTO POWER CASA LAVORO</t>
  </si>
  <si>
    <t>gq4fzKuDJahw8kEu</t>
  </si>
  <si>
    <t>11584</t>
  </si>
  <si>
    <t>EE - VOCE RIMB. IVA INDETR. OLTRE ANNO (EE)</t>
  </si>
  <si>
    <t>2CgTpWw1bYLmKOvx</t>
  </si>
  <si>
    <t>EE - COMPONENTE RIMB. IVA INDETR. OLTRE ANNO (EE)</t>
  </si>
  <si>
    <t>IVA INDETR.SU RETTIF.DI FATTURAZ.SUPERI</t>
  </si>
  <si>
    <t>Gq7WdP5lZDhOHCxR</t>
  </si>
  <si>
    <t>EE_PERD_PTCSV2_A</t>
  </si>
  <si>
    <t>EE - VOCE EE - OPZIONE PERDITE DI RETE OFFERTA FPTCSV2 - TRIOR</t>
  </si>
  <si>
    <t>EEQAFPTCSV2</t>
  </si>
  <si>
    <t>3DnyjILtTb3PFpZE</t>
  </si>
  <si>
    <t>EECAFPTCSV2</t>
  </si>
  <si>
    <t>EE - COMPONENTE EE - VOCE EEO_FPTCSV2</t>
  </si>
  <si>
    <t>GS83PyYVzOOH4EVE</t>
  </si>
  <si>
    <t>EE_DISP1_D2</t>
  </si>
  <si>
    <t>EE - VOCE EE - OPZIONE CORRISPETTIVO DI PEREQUAZIONE D2 - COMPONENTE FISSA</t>
  </si>
  <si>
    <t>EEQDISP1_D2</t>
  </si>
  <si>
    <t>8csceCwVFwM88uIG</t>
  </si>
  <si>
    <t>EECDISP1_D2</t>
  </si>
  <si>
    <t>EE - COMPONENTE EE - OPZIONE CORRISPETTIVO DI PEREQUAZIONE D2 - COMPONENTE FISSA</t>
  </si>
  <si>
    <t>gtUVDe1dOXuZVXuW</t>
  </si>
  <si>
    <t>14082</t>
  </si>
  <si>
    <t>amuBO9tYTkfmv0Y1</t>
  </si>
  <si>
    <t>GtYEpBVmy9sut7Zc</t>
  </si>
  <si>
    <t>EE_FPPPC03</t>
  </si>
  <si>
    <t>EE - VOCE PREZZO OFFERTA  POWER PPC1</t>
  </si>
  <si>
    <t>EEQFPPPC03</t>
  </si>
  <si>
    <t>J9ON5DSrhzXGpN8G</t>
  </si>
  <si>
    <t>EECFPPPC03</t>
  </si>
  <si>
    <t>EE - COMPONENTE PREZZO OFFERTA  POWER PPC1</t>
  </si>
  <si>
    <t>guWBcAy134zVayqn</t>
  </si>
  <si>
    <t>NE_V_SC_PEFIX_2</t>
  </si>
  <si>
    <t>EE - VOCE EE - OPZIONE SCONTO 2° ANNO - PROGRESSIVO SU CORRISPETTIVO ENERGIA  PE_FIX</t>
  </si>
  <si>
    <t>gwBdD4e0470IvyCD</t>
  </si>
  <si>
    <t>EE_FPATPMI21</t>
  </si>
  <si>
    <t>EE - VOCE EE OPZIONE PREZZO MODULAZIONE OFFERTA ATPMI20</t>
  </si>
  <si>
    <t>gwGO7H0ZhmXm5yC4</t>
  </si>
  <si>
    <t>EE_MLODAGGRMIS</t>
  </si>
  <si>
    <t>EE - VOCE SERVIZIO AGGREGAZIONE MISURE (ART.46 DEL.AEEG 168/03)</t>
  </si>
  <si>
    <t>EEQMLODAGGRMIS</t>
  </si>
  <si>
    <t>g3iLoBHmEQzNqrCl</t>
  </si>
  <si>
    <t>EECMLODAGGRMIS</t>
  </si>
  <si>
    <t>EE - COMPONENTE SERVIZIO AGGREGAZIONE MISURE (ART.46 DEL.AEEG 168/03)</t>
  </si>
  <si>
    <t>Gz4W4IY2r6nvowYG</t>
  </si>
  <si>
    <t>EE_PERD_PPC21W_M</t>
  </si>
  <si>
    <t>GZ8PIZ5O8Wjg8ajH</t>
  </si>
  <si>
    <t>EE_PRDLFIX02M</t>
  </si>
  <si>
    <t>EE - VOCE EE - OPZIONE PERDITE DI RETE OFFERTA LFIX02 - MONORARIA</t>
  </si>
  <si>
    <t>EEQ_FLFIX01V2</t>
  </si>
  <si>
    <t>XOJZcj24gmrOF97I</t>
  </si>
  <si>
    <t>EEC_FLFIX02</t>
  </si>
  <si>
    <t>GZOE7UJuYN0yzOyE</t>
  </si>
  <si>
    <t>EE_ERARPOWO3K</t>
  </si>
  <si>
    <t>EE - VOCE IMPOSTA ERARIALE POWER PER POTENZE OLTRE 3KW</t>
  </si>
  <si>
    <t>EEQERARPOWO3K</t>
  </si>
  <si>
    <t>vbOxpZIlj13piIz4</t>
  </si>
  <si>
    <t>EECERARPOWO3K</t>
  </si>
  <si>
    <t>EE - COMPONENTE IMPOSTA ERARIALE POWER PER POTENZE OLTRE 3KW</t>
  </si>
  <si>
    <t>H1hGqdRG8f6MyQ22</t>
  </si>
  <si>
    <t>EEASP100P</t>
  </si>
  <si>
    <t>EE - VOCE EE - OPZIONE SCONTO 100% - SBILANCIAMENTO - TRIORARIO</t>
  </si>
  <si>
    <t>h2BQwxyzQOmUjuA4</t>
  </si>
  <si>
    <t>14057</t>
  </si>
  <si>
    <t>GS - VOCE G.R. SERVIZI SRL - MASTER</t>
  </si>
  <si>
    <t>CmXOlGPThYOmP9lf</t>
  </si>
  <si>
    <t>GS - COMPONENTE G.R. SERVIZI SRL - MASTER</t>
  </si>
  <si>
    <t>802869</t>
  </si>
  <si>
    <t>H3G4veDGpflnE7nb</t>
  </si>
  <si>
    <t>EEAPRDFPATIPA7</t>
  </si>
  <si>
    <t>EEQAFPATIPA7</t>
  </si>
  <si>
    <t>BctH2RgMuVZpnZJA</t>
  </si>
  <si>
    <t>EECAFPATIPA7</t>
  </si>
  <si>
    <t>h7kgfvTNwMN48n1O</t>
  </si>
  <si>
    <t>13852</t>
  </si>
  <si>
    <t>5HMMRMrpQ7M8fWBI</t>
  </si>
  <si>
    <t>h848FX3hlSOCSDTJ</t>
  </si>
  <si>
    <t>NE_QF_REL_PIVA</t>
  </si>
  <si>
    <t>EE - VOCE FATTURAZIONE QUOTA FISSA OFFERTE RELAX PIVA</t>
  </si>
  <si>
    <t>NE_Q_QF_PIVA</t>
  </si>
  <si>
    <t>G6DbZF6CkQ7ZwcDX</t>
  </si>
  <si>
    <t>NE_C_QF_PIVA</t>
  </si>
  <si>
    <t>EE - COMPONENTE QUOTA FISSA OFFERTE RELAX PIVA</t>
  </si>
  <si>
    <t>HA4TnZOctThQmGyO</t>
  </si>
  <si>
    <t>14012</t>
  </si>
  <si>
    <t>GS - VOCE BLU ENERGY SYSTEM SRL - CERNUSCO SUL NAVIGLIO</t>
  </si>
  <si>
    <t>x0CrtF8FS53YWo7d</t>
  </si>
  <si>
    <t>GS - COMPONENTE BLU ENERGY SYSTEM SRL - CERNUSCO SUL NAVIGLIO</t>
  </si>
  <si>
    <t>hAvgsSiJYiFozCOf</t>
  </si>
  <si>
    <t>21268</t>
  </si>
  <si>
    <t>APP. I.M. GAS PORTICI</t>
  </si>
  <si>
    <t>tVSd3Qhdd6Sx0SBu</t>
  </si>
  <si>
    <t>hBJ3LUxPOgUQ2Njl</t>
  </si>
  <si>
    <t>EE_PERD_PPPC22_B</t>
  </si>
  <si>
    <t>EE - VOCE EE - OPZIONE PERDITE DI RETE OFFERTA PPC11 - BIOR</t>
  </si>
  <si>
    <t>EEQBFPPPC22</t>
  </si>
  <si>
    <t>Cg0z5bc8yPZIGeCE</t>
  </si>
  <si>
    <t>EECBFPPPC22</t>
  </si>
  <si>
    <t>HBMbJ98U6JdvfCDZ</t>
  </si>
  <si>
    <t>EESP00004_B</t>
  </si>
  <si>
    <t>EEQSP00004_B</t>
  </si>
  <si>
    <t>71pUuSOyZNP2Ngp7</t>
  </si>
  <si>
    <t>EECSP00004_B</t>
  </si>
  <si>
    <t>HDAtarLyIee2TCxa</t>
  </si>
  <si>
    <t>9317</t>
  </si>
  <si>
    <t>VOCE SCISSIONE DEI PAGAMENTI ART 17 TER DPR 633/72</t>
  </si>
  <si>
    <t>q8xx0sutMzrdiUvn</t>
  </si>
  <si>
    <t>COMPONENTE SCISSIONE DEI PAGAMENTI ART 17 TER DPR 633/72</t>
  </si>
  <si>
    <t>IVA SPLIT PAYM. V/PA</t>
  </si>
  <si>
    <t>HdrJJDxKFU89cwIX</t>
  </si>
  <si>
    <t>NE_PCV_QE</t>
  </si>
  <si>
    <t>QUOTA VARIABILE COMMERCIALIZZAZIONE VENDITA (PCV)</t>
  </si>
  <si>
    <t>NE_PCV3</t>
  </si>
  <si>
    <t>gcXP3xD9HJy38znU</t>
  </si>
  <si>
    <t>NE_PCV</t>
  </si>
  <si>
    <t>COMPONENTE PCV (PARTE FISSA E VARIABILE)</t>
  </si>
  <si>
    <t>Hebd6WdMcmncua7O</t>
  </si>
  <si>
    <t>NE_PR_V_MYENGNGT</t>
  </si>
  <si>
    <t>EE - VOCE PERDITE DI RETE SU COMPONENTE ENERGIA PROFILO NIGHT</t>
  </si>
  <si>
    <t>Hh4hUqY454DRarzd</t>
  </si>
  <si>
    <t>NE_V_QVDOM_VAR</t>
  </si>
  <si>
    <t>VOCE PREZZO FISSO MATERIA E COMMERCIALIZZAZIONE QUOTA VARIABILE</t>
  </si>
  <si>
    <t>NE_Q_QVDOM_VAR</t>
  </si>
  <si>
    <t>4kHCvN87j64et4rk</t>
  </si>
  <si>
    <t>NE_C_QVDOM_VAR</t>
  </si>
  <si>
    <t>COMPONENTE PREZZO FISSO MATERIA E COMMERCIALIZZAZIONE QUOTA VARIABILE</t>
  </si>
  <si>
    <t>RICAVI VENDITA E.E.-QUOTA VARIABILE</t>
  </si>
  <si>
    <t>HiadVJtPq34VzcaP</t>
  </si>
  <si>
    <t>13517</t>
  </si>
  <si>
    <t>GASENERGIA</t>
  </si>
  <si>
    <t>Grpa76U0scLvn8ct</t>
  </si>
  <si>
    <t>GAS ENERGIA</t>
  </si>
  <si>
    <t>hIKWFJhfLbxguLzO</t>
  </si>
  <si>
    <t>EE_LREL06POTZ</t>
  </si>
  <si>
    <t>EE - VOCE EE - OPZIONE EE - OPZIONE QUOTA POTENZA LREL06</t>
  </si>
  <si>
    <t>EE_QLREL06POTZ</t>
  </si>
  <si>
    <t>KlCrD2NsT5aq1XzS</t>
  </si>
  <si>
    <t>EE_CLREL06POTZ</t>
  </si>
  <si>
    <t>EE - COMPONENTE EE - OPZIONE EE - OPZIONE QUOTA POTENZA LREL06</t>
  </si>
  <si>
    <t>hIvTbHIZsbRM63EC</t>
  </si>
  <si>
    <t>EEAFPATMIC13</t>
  </si>
  <si>
    <t>EE - VOCE EE OPZIONE PREZZO MODULAZIONE OFFERTA ATMIC12</t>
  </si>
  <si>
    <t>EEQAFPATMIC13</t>
  </si>
  <si>
    <t>DYWKW9dlyXwHr1nA</t>
  </si>
  <si>
    <t>EECAFPATMIC13</t>
  </si>
  <si>
    <t>EE - COMPONENTE EE OPZIONE PREZZO MODULAZIONE OFFERTA ATMIC12</t>
  </si>
  <si>
    <t>HJVs2la8UvamY5ik</t>
  </si>
  <si>
    <t>NE_PM_QDISP111</t>
  </si>
  <si>
    <t>EE - VOCE DISPACCIAMENTO (DEL. AEEG N° 111/06)</t>
  </si>
  <si>
    <t>NE_Q_PM_QDISP111</t>
  </si>
  <si>
    <t>j1N7iIui4HaA2S3j</t>
  </si>
  <si>
    <t>NE_C_PM_QDISP111</t>
  </si>
  <si>
    <t>EE - COMPONENTE DISPACCIAMENTO (DEL. AEEG N° 111/06)</t>
  </si>
  <si>
    <t>hjyLpIDXINURzJoZ</t>
  </si>
  <si>
    <t>21230</t>
  </si>
  <si>
    <t>APP.FERGAS CIVITAVECC.</t>
  </si>
  <si>
    <t>QritEBUnfvBuOlgH</t>
  </si>
  <si>
    <t>hkdsRXxbpEAWtSL2</t>
  </si>
  <si>
    <t>21654</t>
  </si>
  <si>
    <t>INST.APP. GAS CONTROL SRL</t>
  </si>
  <si>
    <t>s9nfhgYGvH3qlya6</t>
  </si>
  <si>
    <t>HlAkHaKi1FE49dIa</t>
  </si>
  <si>
    <t>EEAFPATPMI21</t>
  </si>
  <si>
    <t>EEQAFPATPMI21</t>
  </si>
  <si>
    <t>Spg5a9aVoTgN6M0G</t>
  </si>
  <si>
    <t>EECAFPATPMI21</t>
  </si>
  <si>
    <t>Hlmr3OeTfjSdSBzP</t>
  </si>
  <si>
    <t>14059</t>
  </si>
  <si>
    <t>8NNwbxvHplBv9fIh</t>
  </si>
  <si>
    <t>hlRE8BTguFz34lcE</t>
  </si>
  <si>
    <t>EE_LREL07POTZ</t>
  </si>
  <si>
    <t>EE - VOCE EE - OPZIONE EE - OPZIONE QUOTA POTENZA LREL07</t>
  </si>
  <si>
    <t>EE_QLREL07POTZ</t>
  </si>
  <si>
    <t>LY98IxrCX4pCH2bP</t>
  </si>
  <si>
    <t>EE_CLREL07POTZ</t>
  </si>
  <si>
    <t>EE - COMPONENTE EE - OPZIONE EE - OPZIONE QUOTA POTENZA LREL07</t>
  </si>
  <si>
    <t>hM0rk7Ag8fvqHcTk</t>
  </si>
  <si>
    <t>13969</t>
  </si>
  <si>
    <t>ydbbNWsw3ZywCmrb</t>
  </si>
  <si>
    <t>HMblPKnXTZnXN9yy</t>
  </si>
  <si>
    <t>13890</t>
  </si>
  <si>
    <t>GS - VOCE ALTO LAZIO GAS SRL - GUIDONIA MONTECELIO</t>
  </si>
  <si>
    <t>ZEinqtCav9Mh5pWx</t>
  </si>
  <si>
    <t>GS - COMPONENTE ALTO LAZIO GAS SRL - GUIDONIA MONTECELIO</t>
  </si>
  <si>
    <t>hMoL7dbgbkjeMAf9</t>
  </si>
  <si>
    <t>NE_ADD_P_AUIP</t>
  </si>
  <si>
    <t>EE ADDIZIONALE PROVINCIALE ALTRI USI/ILL PUB</t>
  </si>
  <si>
    <t>6aZcLPwWeAWGTGli</t>
  </si>
  <si>
    <t>COMPONENTE PER ADDZIONALE PROVINCIALE PER ALTRI USI/ILL PUB</t>
  </si>
  <si>
    <t>700962</t>
  </si>
  <si>
    <t>RIVALSA ADDIZ. PROV.IMP.CONS. ENERGIA ELETTRICA TO</t>
  </si>
  <si>
    <t>hOFTISmNLliVtt2S</t>
  </si>
  <si>
    <t>14058</t>
  </si>
  <si>
    <t>i6PdUij7sUO7yN13</t>
  </si>
  <si>
    <t>LA BOTTEGA DELL'ENERGIA-MAN.</t>
  </si>
  <si>
    <t>HoJKzWYQXJXY0C63</t>
  </si>
  <si>
    <t>EEGG22_PE_M</t>
  </si>
  <si>
    <t>EE - VOCE SCONTO 4,17% - TO</t>
  </si>
  <si>
    <t>EEQGG22_PE_M</t>
  </si>
  <si>
    <t>ZzroUxXbWapP3Zl6</t>
  </si>
  <si>
    <t>EECGG22_PE_M</t>
  </si>
  <si>
    <t>EE - COMPONENTE SCONTO 4,17% - TO</t>
  </si>
  <si>
    <t>hOvCrNUSsYaxZWPH</t>
  </si>
  <si>
    <t>EEAATIPA2_PA</t>
  </si>
  <si>
    <t>EE - VOCE EE OPZIONE PREZZO MODULAZIONE OFFERTA ATIPA2</t>
  </si>
  <si>
    <t>EEQAATIPA2_PA</t>
  </si>
  <si>
    <t>2qj94534NH9oXpfx</t>
  </si>
  <si>
    <t>EECAATIPA2_PA</t>
  </si>
  <si>
    <t>EE - COMPONENTE EE OPZIONE PREZZO MODULAZIONE OFFERTA ATIPA2</t>
  </si>
  <si>
    <t>HOWndMej464OGVW2</t>
  </si>
  <si>
    <t>NA_V_REST_ACQLED</t>
  </si>
  <si>
    <t>VOCE PER RESTITUZIONE DELLO SCONTO FRUITO PER L’ACQUISTO DEL LED</t>
  </si>
  <si>
    <t>NA_Q_REST_ACQLED</t>
  </si>
  <si>
    <t>vmPH69ZvXbLvREHQ</t>
  </si>
  <si>
    <t>NA_C_REST_ACQLED</t>
  </si>
  <si>
    <t>GS - COMPONENTE OPZIONE PER RESTITUZIONE DELLO SCONTO FRUITO PER L’ACQUISTO DEL LED</t>
  </si>
  <si>
    <t>hP875N9Ldjj5vGRN</t>
  </si>
  <si>
    <t>EESP00003_M</t>
  </si>
  <si>
    <t>EE - VOCE SCONTO 10% - DXS | VXS</t>
  </si>
  <si>
    <t>EEQSP00003_M</t>
  </si>
  <si>
    <t>K3wjP3BJspbUeWPM</t>
  </si>
  <si>
    <t>EECSP00003_M</t>
  </si>
  <si>
    <t>EE - COMPONENTE SCONTO 10% - DXS | VXS</t>
  </si>
  <si>
    <t>hR6nb8HsXAP8s8q7</t>
  </si>
  <si>
    <t>EE_SPMUL01</t>
  </si>
  <si>
    <t>EE - VOCE SCONTO MULTISITO - 01</t>
  </si>
  <si>
    <t>EEQSPMUL01</t>
  </si>
  <si>
    <t>qZ4oNYZZ5NEh98l8</t>
  </si>
  <si>
    <t>EECSPMUL01</t>
  </si>
  <si>
    <t>EE - COMPONENTE SCONTO MULTISITO - 01</t>
  </si>
  <si>
    <t>hRyDD66xrM8ZStzJ</t>
  </si>
  <si>
    <t>EE_PRD_SBIL02_A</t>
  </si>
  <si>
    <t>EE - VOCE EE - OPZIONE PERDITE DI RETE SBIL02 - TRIOR</t>
  </si>
  <si>
    <t>HTn28cIPQaqydODF</t>
  </si>
  <si>
    <t>EEGG21_PE_M</t>
  </si>
  <si>
    <t>EE - VOCE SCONTO 8,33% - XTO</t>
  </si>
  <si>
    <t>EEQGG21_PE_G</t>
  </si>
  <si>
    <t>aourk776RoiqLAcT</t>
  </si>
  <si>
    <t>EECGG21_PE_G</t>
  </si>
  <si>
    <t>EE - COMPONENTE SCONTO 8,33% - XTO</t>
  </si>
  <si>
    <t>HucjdUUOIgB0PhGR</t>
  </si>
  <si>
    <t>NE_PM_QDISPVAR</t>
  </si>
  <si>
    <t>EE - VOCE COMPONENTE DI DISPACCIAMENTO (PARTE VARIABILE)</t>
  </si>
  <si>
    <t>NE_Q_PM_QDISPVAR</t>
  </si>
  <si>
    <t>cVId4ddLn15y8uZJ</t>
  </si>
  <si>
    <t>NE_C_PM_QDISPVAR</t>
  </si>
  <si>
    <t>EE - COMPONENTE COMPONENTE DI DISPACCIAMENTO (PARTE VARIABILE)</t>
  </si>
  <si>
    <t>hUjJ9jpdGYJB2Xf5</t>
  </si>
  <si>
    <t>S-PW-025</t>
  </si>
  <si>
    <t>SPESE SWITCH OUT PER MOROSITÀ</t>
  </si>
  <si>
    <t>QUOTAS-PW-025</t>
  </si>
  <si>
    <t>FyrubRektZi3X2eO</t>
  </si>
  <si>
    <t>COMPS-PW-025</t>
  </si>
  <si>
    <t>hUjJ9jpdGYJB2Xf7</t>
  </si>
  <si>
    <t>S-PW-007</t>
  </si>
  <si>
    <t>EE - VOCE CESSAZIONE CON DISALIMENTAZIONE</t>
  </si>
  <si>
    <t>QUOTAS-PW-007</t>
  </si>
  <si>
    <t>eh5aOQMgBYuGZ2fg</t>
  </si>
  <si>
    <t>COMPS-PW-007</t>
  </si>
  <si>
    <t>EE - COMPONENTE CESSAZIONE CON DISALIMENTAZIONE</t>
  </si>
  <si>
    <t>hUjJ9jpdGYJB2XfX</t>
  </si>
  <si>
    <t>SM1</t>
  </si>
  <si>
    <t>SPESE  SOSPENSIONE PER MOROSITÀ</t>
  </si>
  <si>
    <t>QUOTASM1</t>
  </si>
  <si>
    <t>YT2jLBlALYp98O2U</t>
  </si>
  <si>
    <t>COMPSM1</t>
  </si>
  <si>
    <t>SPESE SOSPENSIONE PER MOROSITA</t>
  </si>
  <si>
    <t>hZbvI6Unie4N17OD</t>
  </si>
  <si>
    <t>NE_SC_REL_PIVA</t>
  </si>
  <si>
    <t>EE - VOCE SCONTO OFFERTE RELAX PIVA</t>
  </si>
  <si>
    <t>NE_Q_SC_PIVA</t>
  </si>
  <si>
    <t>ForAcQsgWQcm0lvR</t>
  </si>
  <si>
    <t>NE_C_SCN_PIVA</t>
  </si>
  <si>
    <t>EE - COMPONENTE SCONTO OFFERTE RELAX PIVA</t>
  </si>
  <si>
    <t>HZktGqR9ZPlhgsbh</t>
  </si>
  <si>
    <t>EE_PRDFPATMIC23</t>
  </si>
  <si>
    <t>EEQ_FPATMIC23</t>
  </si>
  <si>
    <t>fIcKeIjkThoSIZCV</t>
  </si>
  <si>
    <t>EEC_FPATMIC23</t>
  </si>
  <si>
    <t>i1Y0IA9r01NHI46T</t>
  </si>
  <si>
    <t>EEAFPATMIC21</t>
  </si>
  <si>
    <t>EE - VOCE EE OPZIONE PREZZO MODULAZIONE OFFERTA ATMIC20</t>
  </si>
  <si>
    <t>EEQAFPATMIC21</t>
  </si>
  <si>
    <t>qW23g38Jyc6vusbJ</t>
  </si>
  <si>
    <t>EECAFPATMIC21</t>
  </si>
  <si>
    <t>i3il1OJU7LJ9lxe9</t>
  </si>
  <si>
    <t>13718</t>
  </si>
  <si>
    <t>GAS MARKETING SRL MIANO NA</t>
  </si>
  <si>
    <t>ZtKWH0YcpTtR9yTg</t>
  </si>
  <si>
    <t>i8waHT1AnqyYbkbD</t>
  </si>
  <si>
    <t>NE_V_MYENGFIX</t>
  </si>
  <si>
    <t>EE - VOCE POWER EURO MESE</t>
  </si>
  <si>
    <t>NE_Q_MYENGFIX</t>
  </si>
  <si>
    <t>lMVMk8wOjqgml09Y</t>
  </si>
  <si>
    <t>NE_C_MYENGFIX</t>
  </si>
  <si>
    <t>EE - COMPONENTE EE – OPZIONE POWER EURO MESE</t>
  </si>
  <si>
    <t>Inserito in data 20/01/2016</t>
  </si>
  <si>
    <t>iDEbX4S0tX9xSX3u</t>
  </si>
  <si>
    <t>NE_CSII</t>
  </si>
  <si>
    <t>VOCE FATTURABILE DI DISPACCIAMENTO ART. 24BIS DEL 107/09 (TIS)</t>
  </si>
  <si>
    <t>6eZkNYwC0PPwcKhR</t>
  </si>
  <si>
    <t>ART. 24BIS DEL 107/09 (TIS): COSTI SISTEMA INFOMATIVO INTEGRATO</t>
  </si>
  <si>
    <t>IdjO53iAFvO0bqDo</t>
  </si>
  <si>
    <t>13732</t>
  </si>
  <si>
    <t>ITALSERVIZI SRL CINECITTA EST</t>
  </si>
  <si>
    <t>j6kxkNrsvM5IYlQs</t>
  </si>
  <si>
    <t>ITALSERVIZI SRL CINECITTA' EST</t>
  </si>
  <si>
    <t>802492</t>
  </si>
  <si>
    <t>ITALSERV. CINECITTA  EST</t>
  </si>
  <si>
    <t>IEPCEXSBhtf3Sz6v</t>
  </si>
  <si>
    <t>EE_FPPAMIC01</t>
  </si>
  <si>
    <t>EE - VOCE PREZZO MODULAZIONE OFFERTA  PAMIC - 01</t>
  </si>
  <si>
    <t>EEQFPPAMIC01</t>
  </si>
  <si>
    <t>lKhZLkXyZ2by8FJr</t>
  </si>
  <si>
    <t>EECFPPAMIC01</t>
  </si>
  <si>
    <t>EE - COMPONENTE PREZZO MODULAZIONE OFFERTA  PAMIC - 01</t>
  </si>
  <si>
    <t>iFOLiwxMsKEz5U58</t>
  </si>
  <si>
    <t>EE_FPATMIC12</t>
  </si>
  <si>
    <t>EEQ_FPATMIC12</t>
  </si>
  <si>
    <t>GCWQOgxMktI5DEzy</t>
  </si>
  <si>
    <t>EEC_FPATMIC12</t>
  </si>
  <si>
    <t>iGLaftzwUI9ciIWk</t>
  </si>
  <si>
    <t>NE_ACC_ESEN</t>
  </si>
  <si>
    <t>EE ESENZIONE ACCISA</t>
  </si>
  <si>
    <t>NE_IEC_ESEN</t>
  </si>
  <si>
    <t>GyNofw2FBjaLq1b8</t>
  </si>
  <si>
    <t>COMPONENTE PER IMPOSTA ERARIALE PER ESENTI</t>
  </si>
  <si>
    <t>Ii8ZSpDazPCYYZkn</t>
  </si>
  <si>
    <t>EE_FPATMIC16</t>
  </si>
  <si>
    <t>EE - VOCE EE OPZIONE PREZZO MODULAZIONE OFFERTA ATMIC15</t>
  </si>
  <si>
    <t>ijTFkkcAzcddE8TR</t>
  </si>
  <si>
    <t>14042</t>
  </si>
  <si>
    <t>PC22sAM2BYvvqvQ7</t>
  </si>
  <si>
    <t>ILQDc3QeGwo4bkcY</t>
  </si>
  <si>
    <t>13992</t>
  </si>
  <si>
    <t>KIAW7glfDQaYWs4O</t>
  </si>
  <si>
    <t>iLQpOyLmtu3b6vQF</t>
  </si>
  <si>
    <t>NE_PM_QPART44B</t>
  </si>
  <si>
    <t>EE - VOCE PERDITE ARTICOLO 44 BIS DEL. 111/06 A.E.E.G</t>
  </si>
  <si>
    <t>NE_Q_PM_QPART44B</t>
  </si>
  <si>
    <t>NUvuO0I0QM6FL0RH</t>
  </si>
  <si>
    <t>NE_C_PM_QPART44B</t>
  </si>
  <si>
    <t>EE - COMPONENTE PERDITE ARTICOLO 44 BIS DEL. 111/06 A.E.E.G</t>
  </si>
  <si>
    <t>IM8XBcxqMZwgtICG</t>
  </si>
  <si>
    <t>NE_V_MYENGDAY</t>
  </si>
  <si>
    <t>EE - VOCE PREZZO ENERGIA (PE) FIX PROFILO DAY</t>
  </si>
  <si>
    <t>INSB9KLBuU0kqUAG</t>
  </si>
  <si>
    <t>NE_SC_REL_RETAIL</t>
  </si>
  <si>
    <t>EE - VOCE SCONTO OFFERTE RELAX RETAIL</t>
  </si>
  <si>
    <t>NE_Q_SC_RETAIL</t>
  </si>
  <si>
    <t>Pgn50ARlpVnBjQnn</t>
  </si>
  <si>
    <t>NE_C_SCN_RETAIL</t>
  </si>
  <si>
    <t>EE - COMPONENTE SCONTO OFFERTE RELAX RETAIL</t>
  </si>
  <si>
    <t>NE_SCTE_RETE_QP</t>
  </si>
  <si>
    <t>SCONTO TERREMOTATI EMILIA TARIFFA SERVIZI DI RETE - QUOTA POTENZA</t>
  </si>
  <si>
    <t>NE_RAGG_SCTE_QP</t>
  </si>
  <si>
    <t>lZqCcY39d5P4XzPX</t>
  </si>
  <si>
    <t>EE COMPONENTE RAGGRUPPAMENTO QUOTA POTENZA TRASPORTO</t>
  </si>
  <si>
    <t>IPIicWuxCnLqZZqf</t>
  </si>
  <si>
    <t>EEBFLFIX06</t>
  </si>
  <si>
    <t>EE - VOCE EE - OPZIONE PREZZO OFFERTA  POWER LFIX06</t>
  </si>
  <si>
    <t>EEQBFLFIX06</t>
  </si>
  <si>
    <t>yT6NzlQ0inUEx78G</t>
  </si>
  <si>
    <t>EECBFLFIX06</t>
  </si>
  <si>
    <t>EE - COMPONENTE EE - OPZIONE PREZZO OFFERTA  POWER LFIX06</t>
  </si>
  <si>
    <t>IplyZ7EWLbDaoqKY</t>
  </si>
  <si>
    <t>NE_PERD_PE_FIX_2</t>
  </si>
  <si>
    <t>EE - VOCE PERDITE DI RETE (PE) FIX ANNO 2</t>
  </si>
  <si>
    <t>IQEO6l87BY3Udgy6</t>
  </si>
  <si>
    <t>EE_FPSVPMI12_FIX</t>
  </si>
  <si>
    <t>EE - VOCE EE - OPZIONE SVPMI12_FIX</t>
  </si>
  <si>
    <t>EEQ_FPSVPMI12FIX</t>
  </si>
  <si>
    <t>7CE8gqsVPq3WNX18</t>
  </si>
  <si>
    <t>EEC_FPSVPMI12FIX</t>
  </si>
  <si>
    <t>EE - COMPONENTE EE - OPZIONE SVPMI12_FIX</t>
  </si>
  <si>
    <t>isd9LLJ8s1A84ydD</t>
  </si>
  <si>
    <t>EE_FPATMIC17</t>
  </si>
  <si>
    <t>EEQ_FPATMIC17</t>
  </si>
  <si>
    <t>ugCI9EY2Ja75F2vy</t>
  </si>
  <si>
    <t>EEC_FPATMIC17</t>
  </si>
  <si>
    <t>ITbPaMPuOs7XDAVN</t>
  </si>
  <si>
    <t>13929</t>
  </si>
  <si>
    <t>6AdoetscwRjgrsi6</t>
  </si>
  <si>
    <t>802532</t>
  </si>
  <si>
    <t>Iu4uX8GSYE0iBX3J</t>
  </si>
  <si>
    <t>NE_SC_PRD_IND</t>
  </si>
  <si>
    <t>EE - VOCE OPZIONE SCONTO SU PERDITE POWER SU MISURA DAY</t>
  </si>
  <si>
    <t>NE_Q_SCNT_IND_SM</t>
  </si>
  <si>
    <t>ivbEouDJsR9mJAfp</t>
  </si>
  <si>
    <t>VOCE_EM307</t>
  </si>
  <si>
    <t>EE - VOCE PARTITA SCONTO SU ENERGIA IVA 10%</t>
  </si>
  <si>
    <t>COMP_EM307</t>
  </si>
  <si>
    <t>qYWJ1DSBvwxBm6iD</t>
  </si>
  <si>
    <t>EE - COMPONENTE PARTITA SCONTO SU ENERGIA IVA 10%</t>
  </si>
  <si>
    <t>iw87cxlqAp39DqbF</t>
  </si>
  <si>
    <t>EE_PRDLFIX06B</t>
  </si>
  <si>
    <t>EE - VOCE EE - OPZIONE PERDITE DI RETE OFFERTA LFIX06 - BIOR</t>
  </si>
  <si>
    <t>IWrsbjkyTPMnqO4Y</t>
  </si>
  <si>
    <t>13830</t>
  </si>
  <si>
    <t>GS - VOCE G.R. SERVIZI SRL.</t>
  </si>
  <si>
    <t>2oAfBSu8HBuSX0mH</t>
  </si>
  <si>
    <t>GS - COMPONENTE G.R. SERVIZI SRL.</t>
  </si>
  <si>
    <t>Iy2NLL6wTyDQzZx9</t>
  </si>
  <si>
    <t>S-PW-017</t>
  </si>
  <si>
    <t>EE - VOCE VERIFICA TENSIONE CON REGISTRATORE</t>
  </si>
  <si>
    <t>QUOTAS-PW-017</t>
  </si>
  <si>
    <t>EFTa6iJ967YlibLY</t>
  </si>
  <si>
    <t>COMPS-PW-017</t>
  </si>
  <si>
    <t>EE - COMPONENTE VERIFICA TENSIONE CON REGISTRATORE</t>
  </si>
  <si>
    <t>J2EFz1XVafqBbOAN</t>
  </si>
  <si>
    <t>13941</t>
  </si>
  <si>
    <t>GS - VOCE ENER SERVICES GAS SRL - NAPOLI PIANURA</t>
  </si>
  <si>
    <t>xfjoJCU5yVqfKgsd</t>
  </si>
  <si>
    <t>GS - COMPONENTE ENER SERVICES GAS SRL - NAPOLI PIANURA</t>
  </si>
  <si>
    <t>802636</t>
  </si>
  <si>
    <t>j5VJ8pU8dfsnaB5s</t>
  </si>
  <si>
    <t>14051</t>
  </si>
  <si>
    <t>z0Lv2tL3EDbsINHk</t>
  </si>
  <si>
    <t>337171</t>
  </si>
  <si>
    <t>POST-CONTATORE GAS ENERGIA</t>
  </si>
  <si>
    <t>J7cAs3QeiwqQlPgi</t>
  </si>
  <si>
    <t>21984</t>
  </si>
  <si>
    <t>GS - VOCE I.A. SICILIA ENERGIA SOLARE SRL - RAGUSA</t>
  </si>
  <si>
    <t>7ZZbbOtaBhz7w8AC</t>
  </si>
  <si>
    <t>GS - COMPONENTE I.A. SICILIA ENERGIA SOLARE SRL - RAGUSA</t>
  </si>
  <si>
    <t>SICILIA EN.SOLARE SRL - I.A.</t>
  </si>
  <si>
    <t>J7yzuIpIWgWd4FFI</t>
  </si>
  <si>
    <t>EE_ASBIL02</t>
  </si>
  <si>
    <t>EE - VOCE EE OPZIONE PREZZO SBIL02</t>
  </si>
  <si>
    <t>j8jVvL34IOSX37N3</t>
  </si>
  <si>
    <t>EEAFPQFPA06</t>
  </si>
  <si>
    <t>EE - VOCE EE OPZIONE PREZZO MODULAZIONE OFFERTA QFPA06</t>
  </si>
  <si>
    <t>J9QjhgSGEgiczZFY</t>
  </si>
  <si>
    <t>EE_ATIPA1_PA</t>
  </si>
  <si>
    <t>EEQ_ATIPA1_PA</t>
  </si>
  <si>
    <t>l0jeYys4l4nWo7mp</t>
  </si>
  <si>
    <t>EEC_ATIPA1_PA</t>
  </si>
  <si>
    <t>j29jEHGP5fZpzYz7</t>
  </si>
  <si>
    <t>EE_PCV3</t>
  </si>
  <si>
    <t>EE - VOCE PREZZO COMMERCIALE DI VENDITA - ILL. PUB.</t>
  </si>
  <si>
    <t>EEQPCV3</t>
  </si>
  <si>
    <t>LCVazAHaoqqJhDWO</t>
  </si>
  <si>
    <t>EECPCV3</t>
  </si>
  <si>
    <t>EE - COMPONENTE PREZZO COMMERCIALE DI VENDITA - ILL. PUB.</t>
  </si>
  <si>
    <t>jAOY9hjzHOWUjIIM</t>
  </si>
  <si>
    <t>13944</t>
  </si>
  <si>
    <t>GS - VOCE TERMOCOOP MULTISERVIZI SRL - CASCINA</t>
  </si>
  <si>
    <t>vzvgQbtBCXacEEOL</t>
  </si>
  <si>
    <t>GS - COMPONENTE TERMOCOOP MULTISERVIZI SRL - CASCINA</t>
  </si>
  <si>
    <t>802742</t>
  </si>
  <si>
    <t>jaQ3bIGLWVmD9pjI</t>
  </si>
  <si>
    <t>EE_PERD_PPPC16_B</t>
  </si>
  <si>
    <t>EE - VOCE EE - OPZIONE PERDITE DI RETE OFFERTA FPPPC16 - BIORARIO</t>
  </si>
  <si>
    <t>EEQBFPPPC16</t>
  </si>
  <si>
    <t>M3kRYBk1DAK1sZc5</t>
  </si>
  <si>
    <t>EECBFPPPC16</t>
  </si>
  <si>
    <t>EE - COMPONENTE EE OPZIONE PREZZO MODULAZIONE OFFERTA PPC16</t>
  </si>
  <si>
    <t>jcAS13OgbLNhCR1r</t>
  </si>
  <si>
    <t>EE_PERD_PPPC17_M</t>
  </si>
  <si>
    <t>EE - VOCE PERDITE DI RETE OFFERTA FPPPC17 - MONORARIA</t>
  </si>
  <si>
    <t>jcbUfKT8KvvxRMMF</t>
  </si>
  <si>
    <t>NA_V_LED</t>
  </si>
  <si>
    <t>VOCE EURO ACQUISTO LED</t>
  </si>
  <si>
    <t>NA_Q_LED</t>
  </si>
  <si>
    <t>ARALDhH4iPcCDoCW</t>
  </si>
  <si>
    <t>NA_C_LED</t>
  </si>
  <si>
    <t>COMPONENTE N KIT LED</t>
  </si>
  <si>
    <t>PRODOTTO LED</t>
  </si>
  <si>
    <t>JDvvfqJrfnXJ3Bdx</t>
  </si>
  <si>
    <t>RI_P_IVA92</t>
  </si>
  <si>
    <t>GS - VOCE ART.26 DPR 633/72 CORRISP.OPERAZ. GIA' ASSOGG.AD IVA</t>
  </si>
  <si>
    <t>rG3iNkiPgbtyg5f2</t>
  </si>
  <si>
    <t>GS - COMPONENTE ART.26 DPR 633/72 CORRISP.OPERAZ. GIA' ASSOGG.AD IVA</t>
  </si>
  <si>
    <t>JEsQA7Ztz6oZUEXI</t>
  </si>
  <si>
    <t>EE_SPVOL02</t>
  </si>
  <si>
    <t>EE - VOCE SCONTO VOLUMI SOGLIA - 02</t>
  </si>
  <si>
    <t>EEQSPVOL02</t>
  </si>
  <si>
    <t>ByBL4PKAB85FXaDR</t>
  </si>
  <si>
    <t>EECSPVOL02</t>
  </si>
  <si>
    <t>EE - COMPONENTE SCONTO VOLUMI SOGLIA - 02</t>
  </si>
  <si>
    <t>jGC908tpeeH7WMJ6</t>
  </si>
  <si>
    <t>EEBFLFIX01</t>
  </si>
  <si>
    <t>EE - VOCE EE - OPZIONE PREZZO OFFERTA  POWER LFIX01</t>
  </si>
  <si>
    <t>jHftLEDrnd3Do00h</t>
  </si>
  <si>
    <t>EE_SC_LREL02</t>
  </si>
  <si>
    <t>EE - VOCE EE - OPZIONE SCONTO  ALL INCLUSIVE DOMESTICO</t>
  </si>
  <si>
    <t>EEQ_SC_LREL02</t>
  </si>
  <si>
    <t>CBLBWCT2CFcVGPoG</t>
  </si>
  <si>
    <t>EEC_SC_LREL02</t>
  </si>
  <si>
    <t>EE - COMPONENTE EE - OPZIONE SCONTO  ALL INCLUSIVE DOMESTICO</t>
  </si>
  <si>
    <t>jI9AmWzDM6yioUBG</t>
  </si>
  <si>
    <t>EE_SPMOD0005</t>
  </si>
  <si>
    <t>EE - VOCE EE - OPZIONE SCONTO NEGOZIABILE 0,5 EURO CENT</t>
  </si>
  <si>
    <t>EEQ_SPMOD0005</t>
  </si>
  <si>
    <t>Zi5zxLV4hJ4YzNv4</t>
  </si>
  <si>
    <t>EEC_SPMOD0005</t>
  </si>
  <si>
    <t>EE - COMPONENTE EE - OPZIONE SCONTO NEGOZIABILE 0,5 EURO CENT</t>
  </si>
  <si>
    <t>JjclW8CVnpNUUpjW</t>
  </si>
  <si>
    <t>EE_SC_LREL06</t>
  </si>
  <si>
    <t>EEQ_SC_LREL06</t>
  </si>
  <si>
    <t>dInHOlM4JMGt6UEo</t>
  </si>
  <si>
    <t>EEC_SC_LREL06</t>
  </si>
  <si>
    <t>jjjQ229jDXTKMaZY</t>
  </si>
  <si>
    <t>EE_PRD_MLODFUG_M</t>
  </si>
  <si>
    <t>EE - VOCE EE - OPZIONE PERDITE DI RETE MLODFUNZGRTN</t>
  </si>
  <si>
    <t>EEQMLODFUNZGRTN</t>
  </si>
  <si>
    <t>TLjTB1qo3kJ05dIp</t>
  </si>
  <si>
    <t>EECMLODFUNZGRTN</t>
  </si>
  <si>
    <t>EE - COMPONENTE COSTI PER IL FUNZIONAMENTO DI TERNA(ART.37.1 DEL.AEEG 168/03)</t>
  </si>
  <si>
    <t>Jk2lV214kL0Fl49Q</t>
  </si>
  <si>
    <t>EEAFPATMIC22</t>
  </si>
  <si>
    <t>EE - VOCE EE OPZIONE PREZZO MODULAZIONE OFFERTA ATMIC21</t>
  </si>
  <si>
    <t>EEQAFPATMIC22</t>
  </si>
  <si>
    <t>RzkarHCdMbhboeJU</t>
  </si>
  <si>
    <t>EECAFPATMIC22</t>
  </si>
  <si>
    <t>EE - COMPONENTE EE OPZIONE PREZZO MODULAZIONE OFFERTA ATMIC21</t>
  </si>
  <si>
    <t>JKt4OIMAZ26wvAZ7</t>
  </si>
  <si>
    <t>NA_V_RIMB_LED</t>
  </si>
  <si>
    <t>VOCE PER RIMBORSO CORRISPETTIVO ACQUISTO LED PER MANCATA CONSEGNA</t>
  </si>
  <si>
    <t>NA_Q_RIMB_LED</t>
  </si>
  <si>
    <t>WZC7K9IBYWys6HXN</t>
  </si>
  <si>
    <t>NA_C_RIMB_LED</t>
  </si>
  <si>
    <t>COMPONENTE  PER RIMBORSO CORRISPETTIVO ACQUISTO LED PER MANCATA CONSEGNA</t>
  </si>
  <si>
    <t>JKtyP4IX4TSBC03f</t>
  </si>
  <si>
    <t>EE_PRDLFIX03M</t>
  </si>
  <si>
    <t>EE - VOCE EE - OPZIONE PERDITE DI RETE OFFERTA LFIX03 - MONORARIA</t>
  </si>
  <si>
    <t>JLIGqKZUcGHgjc98</t>
  </si>
  <si>
    <t>EE_VIS_PROXY_EN</t>
  </si>
  <si>
    <t>EE - VOCE EE - OPZIONE USO VIS PROXY - PARTE VARIABILE</t>
  </si>
  <si>
    <t>EEQVIS_PROXY_EN</t>
  </si>
  <si>
    <t>t13OoK4sL6jPt7i9</t>
  </si>
  <si>
    <t>EECVIS_PROXY_EN</t>
  </si>
  <si>
    <t>EE - COMPONENTE EE - OPZIONE USO VIS PROXY - PARTE VARIABILE</t>
  </si>
  <si>
    <t>jlnftcez6Uyc7iC1</t>
  </si>
  <si>
    <t>NE_CORR_FIX_SA</t>
  </si>
  <si>
    <t>CORRISPETTIVO FISSO MENSILE PER OPZIONE NIGHT E DAY</t>
  </si>
  <si>
    <t>NE_Q_CORRFIS_SA</t>
  </si>
  <si>
    <t>dtWseBu7rTKWiwyt</t>
  </si>
  <si>
    <t>COMPONENTE POWER PER CORRISPETTIVO FISSO SU MISURA NIGHT E DAY</t>
  </si>
  <si>
    <t>joUQE6xSAiXRbbDZ</t>
  </si>
  <si>
    <t>13891</t>
  </si>
  <si>
    <t>dsIVWwkoNGAwV3aY</t>
  </si>
  <si>
    <t>804993</t>
  </si>
  <si>
    <t>Jp0wypNXC9BNNrzK</t>
  </si>
  <si>
    <t>EE_PERD_PPCW22_B</t>
  </si>
  <si>
    <t>EEQBFPPCW22</t>
  </si>
  <si>
    <t>dUN1dLBKpOGI75MD</t>
  </si>
  <si>
    <t>EECBFPPCW22</t>
  </si>
  <si>
    <t>jpRtH5FvWl2NGPDy</t>
  </si>
  <si>
    <t>EE_TAU1_AGG</t>
  </si>
  <si>
    <t>EE - VOCE EE - OPZIONE COMPONENTE FISSA TRASPORTO  D2 - AGGREGATA</t>
  </si>
  <si>
    <t>EEQTAU1_AGG</t>
  </si>
  <si>
    <t>ONCFPW2IOzp7GMOO</t>
  </si>
  <si>
    <t>EECTAU1_AGG</t>
  </si>
  <si>
    <t>EE - COMPONENTE EE - OPZIONE COMPONENTE FISSA TRASPORTO  D2 - AGGREGATA</t>
  </si>
  <si>
    <t>jQIqF1UrEc3gjvx7</t>
  </si>
  <si>
    <t>NE_PM_IMPADDC</t>
  </si>
  <si>
    <t>EE - VOCE IMPOSTA ADDIZIONALE COMUNALE</t>
  </si>
  <si>
    <t>NE_Q_PM_IMPADDC</t>
  </si>
  <si>
    <t>tv8zpd85XsMDmZ9p</t>
  </si>
  <si>
    <t>NE_C_PM_IMPADDC</t>
  </si>
  <si>
    <t>EE - COMPONENTE IMPOSTA ADDIZIONALE COMUNALE</t>
  </si>
  <si>
    <t>jrB020Btu8zPyPWI</t>
  </si>
  <si>
    <t>EESP0035P_PED_M</t>
  </si>
  <si>
    <t>EE - VOCE EE - OPZIONE SCONTO SP0035P_PED_M</t>
  </si>
  <si>
    <t>EEQSP0035P_PED_M</t>
  </si>
  <si>
    <t>pE7uNgWMpOyZF5jH</t>
  </si>
  <si>
    <t>EECSP0035P_PED_M</t>
  </si>
  <si>
    <t>EE - COMPONENTE EE - OPZIONE SCONTO SP0035P_PED_M</t>
  </si>
  <si>
    <t>JrXcUYQCok10QqUy</t>
  </si>
  <si>
    <t>13919</t>
  </si>
  <si>
    <t>GS - VOCE ITALSERVIZI SRL - ROMA CINECITTA'</t>
  </si>
  <si>
    <t>dKctJL36olNw1fVk</t>
  </si>
  <si>
    <t>GS - COMPONENTE ITALSERVIZI SRL - ROMA CINECITTA'</t>
  </si>
  <si>
    <t>JSsy1XqjCkQjML94</t>
  </si>
  <si>
    <t>NE_ADD_C_D2</t>
  </si>
  <si>
    <t>EE ADDIZIONALE COMUNALE D2</t>
  </si>
  <si>
    <t>JTPZpFeepP1Cy4Op</t>
  </si>
  <si>
    <t>EE_FUOR_IVA</t>
  </si>
  <si>
    <t>EE - INTERVENTO TECNICO DI RETE</t>
  </si>
  <si>
    <t>EE-QFUOR_IVA</t>
  </si>
  <si>
    <t>WNsuzFcXw111ru8Z</t>
  </si>
  <si>
    <t>EE-CFUOR_IVA</t>
  </si>
  <si>
    <t>EE - COMPONENTE EE-OPZIONE FUORI CAMPO IVA</t>
  </si>
  <si>
    <t>JwCCYCJn9GPTFAOH</t>
  </si>
  <si>
    <t>NE_PCV_QF_AEEG</t>
  </si>
  <si>
    <t>QUOTA FISSA COMMERCIALIZZAZIONE VENDITA (PCV AEEGSI)</t>
  </si>
  <si>
    <t>NE_PCV1</t>
  </si>
  <si>
    <t>jWY4ynmKYOdLXaKI</t>
  </si>
  <si>
    <t>NE_V_SC_BAN_EW</t>
  </si>
  <si>
    <t>EE - VOCE EE - SCONTO PER BONUS ANNUALE EASY WEB</t>
  </si>
  <si>
    <t>NE_Q_SC_BAN_NEXT</t>
  </si>
  <si>
    <t>3LZbaqpxzWRXSYP5</t>
  </si>
  <si>
    <t>NE_C_SC_BAN_EW</t>
  </si>
  <si>
    <t>EE - COMPONENTE EE - SCONTO PER BONUS ANNUALE (EASY WEB)</t>
  </si>
  <si>
    <t>jX850W7fr725hszY</t>
  </si>
  <si>
    <t>EE_PERD_PPC19_BW</t>
  </si>
  <si>
    <t>EE - VOCE EE - OPZIONE PERDITE DI RETE OFFERTA PPC9 WEB - BIOR</t>
  </si>
  <si>
    <t>EEQBFPPPC19W</t>
  </si>
  <si>
    <t>NVYr4qZM7C6usaE4</t>
  </si>
  <si>
    <t>EECBFPPPC19W</t>
  </si>
  <si>
    <t>EE - COMPONENTE EE - OPZIONE PREZZO OFFERTA  POWER PPC9 WEB - BIO</t>
  </si>
  <si>
    <t>JXrRvRQJWPzGCAGG</t>
  </si>
  <si>
    <t>NE_V_SC_CONSAGG</t>
  </si>
  <si>
    <t>EE - SCONTO  AGGIUNTIVO EURO/CONSUMO</t>
  </si>
  <si>
    <t>NE_Q_SC_CONSAGG</t>
  </si>
  <si>
    <t>naK9S6UuUASWPxNy</t>
  </si>
  <si>
    <t>NE_C_SC_CONSAGG</t>
  </si>
  <si>
    <t>EE - COMPONENTE SCONTO EURO/CONSUMO AGGIUNTIVO</t>
  </si>
  <si>
    <t>JXrRvRQJWPzGCANN</t>
  </si>
  <si>
    <t>NE_V_SC_CONSANN</t>
  </si>
  <si>
    <t>EE - SCONTO  ANNUALE EURO/CONSUMO</t>
  </si>
  <si>
    <t>NE_Q_SC_CONSANN</t>
  </si>
  <si>
    <t>0qyxSwDMwoAXZhjS</t>
  </si>
  <si>
    <t>NE_C_SC_CONSANN</t>
  </si>
  <si>
    <t>EE - COMPONENTE SCONTO EURO/CONSUMO ANNUALE</t>
  </si>
  <si>
    <t>JXrRvRQJWPzGCBEN</t>
  </si>
  <si>
    <t>NE_V_SC_CONSBEN</t>
  </si>
  <si>
    <t>EE - SCONTO BENVENUTO EURO/CONSUMO</t>
  </si>
  <si>
    <t>NE_Q_SC_CONSBENV</t>
  </si>
  <si>
    <t>4T3HnTf6MBQpzZoS</t>
  </si>
  <si>
    <t>NE_C_SC_CONSBENV</t>
  </si>
  <si>
    <t>EE - COMPONENTE SCONTO EURO/CONSUMO BENVENUTO</t>
  </si>
  <si>
    <t>JXrRvRQJWPzGCpr1</t>
  </si>
  <si>
    <t>NE_V_SC_CONS1</t>
  </si>
  <si>
    <t>EE - SCONTO DEL 1° ANNO EURO/CONSUMO</t>
  </si>
  <si>
    <t>NE_Q_SC_CONS1</t>
  </si>
  <si>
    <t>KKZYjw4YLudXzSC7</t>
  </si>
  <si>
    <t>NE_C_SC_CONS1</t>
  </si>
  <si>
    <t>JXrRvRQJWPzGCsc2</t>
  </si>
  <si>
    <t>NE_V_SC_CONS2</t>
  </si>
  <si>
    <t>EE - SCONTO DAL 2° ANNO EURO/CONSUMO</t>
  </si>
  <si>
    <t>NE_Q_SC_CONS2</t>
  </si>
  <si>
    <t>Sp77blYXsbaRTTBO</t>
  </si>
  <si>
    <t>NE_C_SC_CONS2</t>
  </si>
  <si>
    <t>EE - COMPONENTE SCONTO CONSUMO SECONDO ANNO</t>
  </si>
  <si>
    <t>JXrRvRQJWPzGCTRI</t>
  </si>
  <si>
    <t>NE_V_SC_CONSBIE</t>
  </si>
  <si>
    <t>EE - SCONTO  BIENNALE EURO/CONSUMO</t>
  </si>
  <si>
    <t>NE_Q_SC_CONSBI</t>
  </si>
  <si>
    <t>KG03Cxr7W45m9VJu</t>
  </si>
  <si>
    <t>NE_C_SC_CONSBI</t>
  </si>
  <si>
    <t>EE - COMPONENTE SCONTO BIENNALE</t>
  </si>
  <si>
    <t>JXrRvRQJWPzGCxZf</t>
  </si>
  <si>
    <t>NE_SCONTO_DUAL</t>
  </si>
  <si>
    <t>EE - VOCE DI SCONTO DUAL</t>
  </si>
  <si>
    <t>NE_Q_SCO_DUAL</t>
  </si>
  <si>
    <t>OCarYYjQCxOaGk4H</t>
  </si>
  <si>
    <t>NE_C_SCO_DUAL</t>
  </si>
  <si>
    <t>EE - COMPONENTE SCONTO DUAL</t>
  </si>
  <si>
    <t>JXrRvRQJWPzGEUR1</t>
  </si>
  <si>
    <t>NE_V_SC1_ALL</t>
  </si>
  <si>
    <t>SCONTO PERCENTUALE SU CONTRIBUTO AL CONSUMO ALL (1)</t>
  </si>
  <si>
    <t>NE_Q_SC1ALL</t>
  </si>
  <si>
    <t>tRKTzxggMKFlPoc5</t>
  </si>
  <si>
    <t>NE_C_SC_ALL</t>
  </si>
  <si>
    <t>COMPONENTE FATTURAZIONE SCONTO PERCENTUALE POWER MONO  ANNO</t>
  </si>
  <si>
    <t>inserito in data 09/11/2016</t>
  </si>
  <si>
    <t>Materia Power</t>
  </si>
  <si>
    <t>JXrRvRQJWPzGEURO</t>
  </si>
  <si>
    <t>NE_SC_EU_CON_RID</t>
  </si>
  <si>
    <t>EE - SCONTO RID - EURO CONSUMO</t>
  </si>
  <si>
    <t>NE_Q_SC_CONS_RID</t>
  </si>
  <si>
    <t>0n9f2GQZN4lgF1tf</t>
  </si>
  <si>
    <t>NE_C_SC_CONS_RID</t>
  </si>
  <si>
    <t>EE - COMPONENTE SCONTO EURO CONSUMO RID</t>
  </si>
  <si>
    <t>JXX67ppBZ3p60npa</t>
  </si>
  <si>
    <t>EEAPRD_SC_SBIL02</t>
  </si>
  <si>
    <t>EE - VOCE EE - OPZIONE SCONTO PERDITE  SBIL02 - TRIO</t>
  </si>
  <si>
    <t>JYIemNC66b2ynTSv</t>
  </si>
  <si>
    <t>13922</t>
  </si>
  <si>
    <t>GS - VOCE TERMOCOOP SOC.COOP SPA - ROMA TORRE MAURA</t>
  </si>
  <si>
    <t>8UczCztipVGt38IO</t>
  </si>
  <si>
    <t>GS - COMPONENTE TERMOCOOP SOC.COOP SPA - ROMA TORRE MAURA</t>
  </si>
  <si>
    <t>jYtyB8QNbgbNCpbj</t>
  </si>
  <si>
    <t>NE_V_SC_PEFIX</t>
  </si>
  <si>
    <t>EE - VOCE EE - OPZIONE SCONTO AGGIUNTIVO ENERGIA PE_FIX</t>
  </si>
  <si>
    <t>NE_Q_SC_PERCFIX</t>
  </si>
  <si>
    <t>uGzSdyrSXfYpgIjT</t>
  </si>
  <si>
    <t>NE_C_SC_PERCFIX</t>
  </si>
  <si>
    <t>EE - COMPONENTE EE - OPZIONE SCONTO AGGIUNTIVO PEFIX : MONO</t>
  </si>
  <si>
    <t>jYtyB8QNbgbNCRID</t>
  </si>
  <si>
    <t>NE_SC_PERC_RID</t>
  </si>
  <si>
    <t>EE -  SCONTO RID PERCENTUALE PE_FIX</t>
  </si>
  <si>
    <t>NE_Q_SC_PERC_RID</t>
  </si>
  <si>
    <t>XCL5BKERUj4fkC0O</t>
  </si>
  <si>
    <t>NE_C_SC_PERC_RID</t>
  </si>
  <si>
    <t>COMPONENTE VOCE SCONTO PERCENTUALE RID POWER</t>
  </si>
  <si>
    <t>jzBZg6wXA2XGeLcE</t>
  </si>
  <si>
    <t>EE_PRDFPQFPA05</t>
  </si>
  <si>
    <t>EE - VOCE EE OPZIONE PERDITE MODULAZIONE OFFERTA QFPA05</t>
  </si>
  <si>
    <t>K0iMdsWr2GEZcHib</t>
  </si>
  <si>
    <t>NE_QV_REL_RETAIL</t>
  </si>
  <si>
    <t>EE - VOCE QUOTA VARIABILE OFFERTE RELAX RETAIL</t>
  </si>
  <si>
    <t>NE_Q_QV_RETAIL</t>
  </si>
  <si>
    <t>COdQxm3qhscobBNV</t>
  </si>
  <si>
    <t>NE_C_QV_RETAIL</t>
  </si>
  <si>
    <t>EE - COMPONENTE QUOTA VARIABILE OFFERTE RELAX RETAIL</t>
  </si>
  <si>
    <t>K2O6yjP27ZVx9woI</t>
  </si>
  <si>
    <t>NE_V_SC_PE_BANN</t>
  </si>
  <si>
    <t>EE - VOCE EE - SCONTO PER BONUS ANNUALE (PE AEEG)</t>
  </si>
  <si>
    <t>NE_Q_SC_PE_BANN</t>
  </si>
  <si>
    <t>oOEY6GUJbGdYh2Op</t>
  </si>
  <si>
    <t>NE_C_SC_PE_BANN</t>
  </si>
  <si>
    <t>EE - SCONTO PER BONUS ANNUALE (PE AEEG)</t>
  </si>
  <si>
    <t>K57EzFCIIEGHgIEj</t>
  </si>
  <si>
    <t>EE_PD1</t>
  </si>
  <si>
    <t>EE - VOCE PREZZO DISPACCIAMENTO - EX 111/06</t>
  </si>
  <si>
    <t>EEQPD1</t>
  </si>
  <si>
    <t>PA6kzPDLHYMBCE8C</t>
  </si>
  <si>
    <t>EECPD1</t>
  </si>
  <si>
    <t>EE - COMPONENTE PREZZO DISPACCIAMENTO - EX 111/06</t>
  </si>
  <si>
    <t>KaCRHO8gFByyt2aV</t>
  </si>
  <si>
    <t>EEBFLLINK06</t>
  </si>
  <si>
    <t>EE - VOCE EE - OPZIONE PREZZO OFFERTA  POWER LLINK06</t>
  </si>
  <si>
    <t>EEQBFLLINK06</t>
  </si>
  <si>
    <t>vfXAzWMmnZtwP7Se</t>
  </si>
  <si>
    <t>EECBFLLINK06</t>
  </si>
  <si>
    <t>EE - COMPONENTE EE - OPZIONE PREZZO OFFERTA  POWER LLINK06</t>
  </si>
  <si>
    <t>kb2oWt7aAo8hl3fo</t>
  </si>
  <si>
    <t>13889</t>
  </si>
  <si>
    <t>GS - VOCE ALTO LAZIO GAS SRL - PASSO CORESE</t>
  </si>
  <si>
    <t>wEWR4MCOTJHsJFmD</t>
  </si>
  <si>
    <t>GS - COMPONENTE ALTO LAZIO GAS SRL - PASSO CORESE</t>
  </si>
  <si>
    <t>kCrfNtlvG1DDNbL6</t>
  </si>
  <si>
    <t>NE_V_BONUS_ANN_M</t>
  </si>
  <si>
    <t>EE - VOCE EE - SCONTO PER BONUS ANNUALE</t>
  </si>
  <si>
    <t>NE_Q_BONUS_ANN_M</t>
  </si>
  <si>
    <t>oPIKQVfNoAnrxgr4</t>
  </si>
  <si>
    <t>NE_C_BONUS_ANN</t>
  </si>
  <si>
    <t>EE - COMPONENTE EE - SCONTO PER BONUS ANNUALE</t>
  </si>
  <si>
    <t>kDTL33UHNHgZ09ug</t>
  </si>
  <si>
    <t>EESP00003_B</t>
  </si>
  <si>
    <t>EEQSP00003_B</t>
  </si>
  <si>
    <t>duRFWe4rygOLppZH</t>
  </si>
  <si>
    <t>EECSP00003_B</t>
  </si>
  <si>
    <t>KH2cJvF4nIjM8IzY</t>
  </si>
  <si>
    <t>13647</t>
  </si>
  <si>
    <t>GAS MARKETING - GIUGLIANO</t>
  </si>
  <si>
    <t>XEkVvm0iAFJOGFqB</t>
  </si>
  <si>
    <t>kHt6Qd96GUx9i3ee</t>
  </si>
  <si>
    <t>EE_FPLREL03</t>
  </si>
  <si>
    <t>EE - VOCE EE - OPZIONE PREZZO OFFERTA  POWER LREL03</t>
  </si>
  <si>
    <t>EEQ_FPLREL03</t>
  </si>
  <si>
    <t>3aWzta7GpZhmTB68</t>
  </si>
  <si>
    <t>EEC_FPLREL03</t>
  </si>
  <si>
    <t>EE - COMPONENTE EE - OPZIONE PREZZO OFFERTA  POWER LREL03</t>
  </si>
  <si>
    <t>kix1MvGSXpzpuwy8</t>
  </si>
  <si>
    <t>EEAFPATPMI10</t>
  </si>
  <si>
    <t>EE - VOCE PREZZO MODULAZIONE OFFERTA ATPMI9 - 01</t>
  </si>
  <si>
    <t>EEQAFPATPMI10</t>
  </si>
  <si>
    <t>z22YEGu0SL1jmznh</t>
  </si>
  <si>
    <t>EECAFPATPMI10</t>
  </si>
  <si>
    <t>EE - COMPONENTE PREZZO MODULAZIONE OFFERTA ATPMI9 - 01</t>
  </si>
  <si>
    <t>kJ0mJPbjd4I1UOTx</t>
  </si>
  <si>
    <t>21640</t>
  </si>
  <si>
    <t>I.A.MCF S.AGATA DEI GOTI</t>
  </si>
  <si>
    <t>yu8fphS7nDUmwjsu</t>
  </si>
  <si>
    <t>Kjy77rwg29uOr17j</t>
  </si>
  <si>
    <t>EE_FPATMIC22</t>
  </si>
  <si>
    <t>EEQ_FPATMIC22</t>
  </si>
  <si>
    <t>22QH7YJzHeX61mV6</t>
  </si>
  <si>
    <t>EEC_FPATMIC22</t>
  </si>
  <si>
    <t>kldphiTN4vFCXXtC</t>
  </si>
  <si>
    <t>EE_PRD_SBIL01_M</t>
  </si>
  <si>
    <t>EE - VOCE OPZIONE PERDITE DI RETE SBIL01 - MONO</t>
  </si>
  <si>
    <t>kpVdoY2OJU0rhbLE</t>
  </si>
  <si>
    <t>NE_ACC_D3</t>
  </si>
  <si>
    <t>EE IMPOSTA ERARIALE D3</t>
  </si>
  <si>
    <t>HQ6sVLuoNelI5bgH</t>
  </si>
  <si>
    <t>NE_ACC_DOM</t>
  </si>
  <si>
    <t>COMPONENTE PER L'IMPOSTA ERARIALE DI CONSUMO IN RELAZIONE AGLI USI DOMESTICI</t>
  </si>
  <si>
    <t>kQsMNn7ZwQxLXBEp</t>
  </si>
  <si>
    <t>NE_V_MEMFIX</t>
  </si>
  <si>
    <t>EE - VOCE POWER EURO/MESE SERVIZIO MYENERGY METER</t>
  </si>
  <si>
    <t>NE_Q_MEMFIX</t>
  </si>
  <si>
    <t>ZTGAS5gVDEPfl0qi</t>
  </si>
  <si>
    <t>NE_C_MEMFIX</t>
  </si>
  <si>
    <t>EE - COMPONENTE EE – OPZIONE POWER EURO/MESE SERVIZIO MYENERGY METER</t>
  </si>
  <si>
    <t>kRzIMyGiBGnjMNec</t>
  </si>
  <si>
    <t>11574</t>
  </si>
  <si>
    <t>RECUPERO DEBITO/CREDITO</t>
  </si>
  <si>
    <t>c8u21saoBCmX1de6</t>
  </si>
  <si>
    <t>CLIENTI GAS/ACQUA C/ABBUONI AUTOMATICI</t>
  </si>
  <si>
    <t>ks2RMPJfzH4QUGzZ</t>
  </si>
  <si>
    <t>14085</t>
  </si>
  <si>
    <t>GS - VOCE GAS MARKETING SRL - NAPOLI MIANO</t>
  </si>
  <si>
    <t>dC8UMHZNscRCrG1v</t>
  </si>
  <si>
    <t>GS - COMPONENTE GAS MARKETING SRL - NAPOLI MIANO</t>
  </si>
  <si>
    <t>KWgEwIfkC86HGyZu</t>
  </si>
  <si>
    <t>NE_V_SC_INN_SM</t>
  </si>
  <si>
    <t>EE - VOCE OPZIONE SCONTO POWER SU MISURA NIGHT</t>
  </si>
  <si>
    <t>Kxy3X3EwMqDgJcFa</t>
  </si>
  <si>
    <t>EE_PERD_PPC19_MW</t>
  </si>
  <si>
    <t>EE - VOCE EE - OPZIONE PERDITE DI RETE OFFERTA PPC9 WEB - MONORARIA</t>
  </si>
  <si>
    <t>EEQ_FPPPC19W</t>
  </si>
  <si>
    <t>VpMPRST5SNIUZRwW</t>
  </si>
  <si>
    <t>EEC_FPPPC19W</t>
  </si>
  <si>
    <t>EE - COMPONENTE EE - OPZIONE PREZZO OFFERTA  POWER PPC9 WEB - MONO</t>
  </si>
  <si>
    <t>kxyT0SD0BL7et1eR</t>
  </si>
  <si>
    <t>NE_PM_QFIX</t>
  </si>
  <si>
    <t>EE - VOCE QUOTA FISSA</t>
  </si>
  <si>
    <t>NE_Q_PM_QFIX</t>
  </si>
  <si>
    <t>zbNZhL9CNyZpqwWY</t>
  </si>
  <si>
    <t>NE_C_PM_QFIX</t>
  </si>
  <si>
    <t>EE - COMPONENTE QUOTA FISSA</t>
  </si>
  <si>
    <t>kyOj9hQ2PGczGPAr</t>
  </si>
  <si>
    <t>EE_FPSVMIC12</t>
  </si>
  <si>
    <t>EEQFPSVMIC12</t>
  </si>
  <si>
    <t>0mYsCMWCxSE55QJM</t>
  </si>
  <si>
    <t>EECFPSVMIC12</t>
  </si>
  <si>
    <t>KZ1Mrx0ZmMo7KsfX</t>
  </si>
  <si>
    <t>11840</t>
  </si>
  <si>
    <t>EE - VOCE RICONOSCIMENTO DI 25€ AL CLIENTE - IMPEGNO ENI SU ISTRUTTORIA FATTURAZIONE</t>
  </si>
  <si>
    <t>ZeQIinOi2GJwCmMp</t>
  </si>
  <si>
    <t>EE - COMPONENTE RICONOSCIMENTO DI 25€ AL CLIENTE - IMPEGNO ENI SU ISTRUTTORIA FATTURAZIONE</t>
  </si>
  <si>
    <t>KzGNjlga1buO1jbk</t>
  </si>
  <si>
    <t>EEAPRDFPATPMI18</t>
  </si>
  <si>
    <t>EE - VOCE EE - OPZIONE PERDITE DI RETE OFFERTA ATPMI17- TRIOR</t>
  </si>
  <si>
    <t>L1cPDNBUxIBJlpHc</t>
  </si>
  <si>
    <t>EESP0062_PE_M</t>
  </si>
  <si>
    <t>EE - VOCE EE - OPZIONE SCONTO 10% PRIMO ANNO - SD4</t>
  </si>
  <si>
    <t>EEQSP0062_PE_M</t>
  </si>
  <si>
    <t>Asy5O9zWNXEGNNQz</t>
  </si>
  <si>
    <t>EECSP0062_PE_M</t>
  </si>
  <si>
    <t>EE - COMPONENTE EE - OPZIONE SCONTO 10% PRIMO ANNO - SD4</t>
  </si>
  <si>
    <t>L1JglJbSw2oZdmWs</t>
  </si>
  <si>
    <t>NE_PM_QART46</t>
  </si>
  <si>
    <t>EE - VOCE ARTICOLO 46 DEL. 111/06 A.E.E.G</t>
  </si>
  <si>
    <t>NE_Q_PM_QART46</t>
  </si>
  <si>
    <t>Qo5r7yGw3xlHv2m2</t>
  </si>
  <si>
    <t>NE_C_PM_QART46</t>
  </si>
  <si>
    <t>EE - COMPONENTE ARTICOLO 46 DEL. 111/06 A.E.E.G</t>
  </si>
  <si>
    <t>l5C3RXV7KYZvKlGA</t>
  </si>
  <si>
    <t>11063</t>
  </si>
  <si>
    <t>GS - VOCE SAMSUNG SMARTPHONE</t>
  </si>
  <si>
    <t>PVQK26cW7TIDJ2JR</t>
  </si>
  <si>
    <t>GS - COMPONENTE SAMSUNG SMARTPHONE</t>
  </si>
  <si>
    <t>L8wlLMBao6ty7j8E</t>
  </si>
  <si>
    <t>EE_FPATMIC14</t>
  </si>
  <si>
    <t>EE - VOCE EE OPZIONE PREZZO MODULAZIONE OFFERTA ATMIC13</t>
  </si>
  <si>
    <t>EEQ_FPATMIC14</t>
  </si>
  <si>
    <t>GkCJkNbTHya6NYGh</t>
  </si>
  <si>
    <t>EEC_FPATMIC14</t>
  </si>
  <si>
    <t>l8wrGfm4FtxnTQPg</t>
  </si>
  <si>
    <t>EEAPRDFPATIPA6</t>
  </si>
  <si>
    <t>EE - VOCE EE OPZIONE PERDITE MODULAZIONE OFFERTA ATIPA6</t>
  </si>
  <si>
    <t>l9CGJNGP6sHnRYX9</t>
  </si>
  <si>
    <t>EE_SBIL</t>
  </si>
  <si>
    <t>EE - VOCE SBILANCIAMENTO FORFAIT</t>
  </si>
  <si>
    <t>EEQSBIL</t>
  </si>
  <si>
    <t>bWLZnN3IQs1LZTj4</t>
  </si>
  <si>
    <t>EECSBIL</t>
  </si>
  <si>
    <t>EE - COMPONENTE SBILANCIAMENTO FORFAIT</t>
  </si>
  <si>
    <t>Lasj3dZu3g1TP2aN</t>
  </si>
  <si>
    <t>VOCE_CONDAGE</t>
  </si>
  <si>
    <t>CONDIZIONI AGEVOLATE</t>
  </si>
  <si>
    <t>QUOTA_CONDAGE</t>
  </si>
  <si>
    <t>yryL60A0E9BwzdkH</t>
  </si>
  <si>
    <t>COMP_CONDAGE</t>
  </si>
  <si>
    <t>EE - COMPONENTE CONDIZIONI AGEVOLATE</t>
  </si>
  <si>
    <t>lcW594Bkq2efISDa</t>
  </si>
  <si>
    <t>RI_P_IVA91</t>
  </si>
  <si>
    <t>GS - VOCE ART.26 DPR 633/72 NON SOGGETTO</t>
  </si>
  <si>
    <t>Utvx5aGqmT8vr92h</t>
  </si>
  <si>
    <t>GS - COMPONENTE ART.26 DPR 633/72 NON SOGGETTO</t>
  </si>
  <si>
    <t>lD2c6JiDy8XMixBl</t>
  </si>
  <si>
    <t>13864</t>
  </si>
  <si>
    <t>GS - VOCE GEU IMPIANTI S.R.L</t>
  </si>
  <si>
    <t>IvdVh1UzebuogkzY</t>
  </si>
  <si>
    <t>GS - COMPONENTE GEU IMPIANTI S.R.L</t>
  </si>
  <si>
    <t>GEU IMPIANTI SRL - MAN.</t>
  </si>
  <si>
    <t>Inserito in data 07/04/2016 - RATA POST-CONTATORE - Le VF riferite a rate post-contatore possono avere commodity Gas oppure En.Elettrica (es: in fattura ci sono anche i condizionatori a valle del contratto di commodity sia Gas che Power)</t>
  </si>
  <si>
    <t>LEmy8XnI1IMhWrxK</t>
  </si>
  <si>
    <t>13665</t>
  </si>
  <si>
    <t>TERMOCOOP - CASTIGLIONE DEL LAGO</t>
  </si>
  <si>
    <t>WP5y5xCMCCQNfcVw</t>
  </si>
  <si>
    <t>801805</t>
  </si>
  <si>
    <t>TERMOCOOP - CASTIGLIONE LAGO</t>
  </si>
  <si>
    <t>lFPXquQSwQAiR9Fs</t>
  </si>
  <si>
    <t>RI_P_IVA18</t>
  </si>
  <si>
    <t>GS - VOCE ART.26 DPR 633/72 ALIQUOTA ORDINARIA 21%</t>
  </si>
  <si>
    <t>MSdCne8KjUKWmXlt</t>
  </si>
  <si>
    <t>GS - COMPONENTE ART.26 DPR 633/72 ALIQUOTA ORDINARIA 21% PER PARTITE</t>
  </si>
  <si>
    <t>LguKdfklEv6B7Lkp</t>
  </si>
  <si>
    <t>13717</t>
  </si>
  <si>
    <t>INTERTRADE SRL C. MARE POMPEI</t>
  </si>
  <si>
    <t>5hcQ8AuewWfQ0RQL</t>
  </si>
  <si>
    <t>lgzS01DspRQzxof5</t>
  </si>
  <si>
    <t>NE_V_LEDSRV</t>
  </si>
  <si>
    <t>EE - VOCE POWER EURO SERVIZIO  DI SPEDIZIONE</t>
  </si>
  <si>
    <t>NE_Q_LEDSRV</t>
  </si>
  <si>
    <t>OlhxSabzzxCBJYsm</t>
  </si>
  <si>
    <t>NE_C_LEDSRV</t>
  </si>
  <si>
    <t>EE - COMPONENTE EE – OPZIONE POWER EURO SERVIZIO DI SPEDIZIONE</t>
  </si>
  <si>
    <t>LhMlEK5kjUHdZf7o</t>
  </si>
  <si>
    <t>21502</t>
  </si>
  <si>
    <t>APP.F.DI VITT.RUVO DI P.</t>
  </si>
  <si>
    <t>FqngYjETD2hqHsC3</t>
  </si>
  <si>
    <t>LhqTk2rbfczWC78n</t>
  </si>
  <si>
    <t>21114</t>
  </si>
  <si>
    <t>APP.ALTO LAZIO PASSO C.</t>
  </si>
  <si>
    <t>8U4QHwfhRIDzIUmv</t>
  </si>
  <si>
    <t>ALTO LAZIO PASSO CORESE</t>
  </si>
  <si>
    <t>ljk7E68WOD4BfBV0</t>
  </si>
  <si>
    <t>22396</t>
  </si>
  <si>
    <t>GS - VOCE I.A. - RETI ENERGIA SERVIZI SPA - MASTER</t>
  </si>
  <si>
    <t>JIwFoiEjZrMDOwd3</t>
  </si>
  <si>
    <t>GS - COMPONENTE I.A. - RETI ENERGIA SERVIZI SPA - MASTER</t>
  </si>
  <si>
    <t>LjqnGHpPatuEdrMH</t>
  </si>
  <si>
    <t>EE_PRD_QFPMI03_M</t>
  </si>
  <si>
    <t>EE - VOCE EE - OPZIONE PERDITE DI RETE OFFERTA QFPMI03 - MONORARIA</t>
  </si>
  <si>
    <t>EEQ_FPQFPMI03</t>
  </si>
  <si>
    <t>L2YfPut2EIFxvjXy</t>
  </si>
  <si>
    <t>EEC_FPQFPMI03</t>
  </si>
  <si>
    <t>EE - COMPONENTE EE - OPZIONE EE - OPZIONE QFPMI03</t>
  </si>
  <si>
    <t>lk7njXlVMOAXNcEI</t>
  </si>
  <si>
    <t>13914</t>
  </si>
  <si>
    <t>GS - VOCE MCF SRL - MADDALONI E CIRCELLO</t>
  </si>
  <si>
    <t>BWhb52h85ZnWWbmv</t>
  </si>
  <si>
    <t>GS - COMPONENTE MCF SRL - MADDALONI E CIRCELLO</t>
  </si>
  <si>
    <t>ll8kSQZN7t82rc43</t>
  </si>
  <si>
    <t>NE_SC_PRD_FID</t>
  </si>
  <si>
    <t>OPZIONE EE - SCONTO PERDITE PE_FIX SU MISURA: DAY</t>
  </si>
  <si>
    <t>NE_Q_SCNT_FID_SM</t>
  </si>
  <si>
    <t>ll8kSQZN7t82rc44</t>
  </si>
  <si>
    <t>NE_SC_PRD_PFX_3</t>
  </si>
  <si>
    <t>EE - VOCE EE - OPZIONE SCONTO 3° ANNO - PROGRESSIVO SU PERDITE DI RETE  PE_FIX</t>
  </si>
  <si>
    <t>NE_Q_SC_PEFIX_3</t>
  </si>
  <si>
    <t>llC7igtfDUEhsx9t</t>
  </si>
  <si>
    <t>13827</t>
  </si>
  <si>
    <t>GS - VOCE RETI ENERGIA SERVIZI SRL</t>
  </si>
  <si>
    <t>n3MYvSRkzHIsH51D</t>
  </si>
  <si>
    <t>GS - COMPONENTE RETI ENERGIA SERVIZI SRL</t>
  </si>
  <si>
    <t>LM2XlLKTCqCNY2WC</t>
  </si>
  <si>
    <t>EE_MLODFUNZGRTN</t>
  </si>
  <si>
    <t>EE - VOCE COSTI PER IL FUNZIONAMENTO DI TERNA(ART.37.1 DEL.AEEG 168/03)</t>
  </si>
  <si>
    <t>lO8kiNIJkdDTMudz</t>
  </si>
  <si>
    <t>EE_FPTCSV6</t>
  </si>
  <si>
    <t>EE - VOCE EE OPZIONE PREZZO MODULAZIONE OFFERTA TCSV6</t>
  </si>
  <si>
    <t>lR8TOx67abo9Rka8</t>
  </si>
  <si>
    <t>22248</t>
  </si>
  <si>
    <t>GS - VOCE I.A. - GAS-ENERGIA PLURISERVIZI SRL - MASTER</t>
  </si>
  <si>
    <t>QqXlg6uszEd3mnEW</t>
  </si>
  <si>
    <t>GS - COMPONENTE I.A. - GAS-ENERGIA PLURISERVIZI SRL - MASTER</t>
  </si>
  <si>
    <t>GAS ENERGIA PLURISERVIZI</t>
  </si>
  <si>
    <t>lrafScVFR6QQedzn</t>
  </si>
  <si>
    <t>13888</t>
  </si>
  <si>
    <t>GS - VOCE ALTO LAZIO GAS SRL - RIETI</t>
  </si>
  <si>
    <t>QehAJyfHXRYNNBPS</t>
  </si>
  <si>
    <t>GS - COMPONENTE ALTO LAZIO GAS SRL - RIETI</t>
  </si>
  <si>
    <t>LrdyxHxDf4h2T9ls</t>
  </si>
  <si>
    <t>13979</t>
  </si>
  <si>
    <t>GS - VOCE EUROTEC SOCIETA'  CONSORTILE ARL - MASTER</t>
  </si>
  <si>
    <t>EjfpHgT0nZziBraN</t>
  </si>
  <si>
    <t>GS - COMPONENTE EUROTEC SOCIETA'  CONSORTILE ARL - MASTER</t>
  </si>
  <si>
    <t>384088</t>
  </si>
  <si>
    <t>lRJ9mnvMB6haFn6f</t>
  </si>
  <si>
    <t>NE_PM_IMPAC14</t>
  </si>
  <si>
    <t>EE - VOCE IMPOSTA ADDIZIONALE COMUNALE ART.14</t>
  </si>
  <si>
    <t>NE_Q_PM_IMPAC14</t>
  </si>
  <si>
    <t>BlIzKFnKmwqfMpVB</t>
  </si>
  <si>
    <t>NE_C_PM_IMPAC14</t>
  </si>
  <si>
    <t>EE - COMPONENTE IMPOSTA ADDIZIONALE COMUNALE ART.14</t>
  </si>
  <si>
    <t>IMPOSTE ERARIALI ADD./COM./PROV./ CONS. ENER. ELETTRICA</t>
  </si>
  <si>
    <t>Costo accisa</t>
  </si>
  <si>
    <t>lSFEnGRvcjCN9pr1</t>
  </si>
  <si>
    <t>NE_V_SC_PRDCONS2</t>
  </si>
  <si>
    <t>EE - SCONTO PERDITE DAL 2° ANNO EURO/CONSUMO</t>
  </si>
  <si>
    <t>lSFEnGRvcjCN9pra</t>
  </si>
  <si>
    <t>NE_V_SC_PRDANN</t>
  </si>
  <si>
    <t>EE - SCONTO PERDITE ANNUALE EURO/CONSUMO</t>
  </si>
  <si>
    <t>lSFEnGRvcjCN9prb</t>
  </si>
  <si>
    <t>NE_V_SC_PRDBEN</t>
  </si>
  <si>
    <t>EE - SCONTO PERDITE BENVENUTO EURO/CONSUMO</t>
  </si>
  <si>
    <t>lSFEnGRvcjCN9prd</t>
  </si>
  <si>
    <t>NE_V_SC_PRDCONS1</t>
  </si>
  <si>
    <t>EE - SCONTO PERDITE DEL 1° ANNO EURO/CONSUMO</t>
  </si>
  <si>
    <t>lSFEnGRvcjCN9prg</t>
  </si>
  <si>
    <t>NE_V_SC_PRDAGG</t>
  </si>
  <si>
    <t>EE - SCONTO PERDITE AGGIUNTIVO EURO/CONSUMO</t>
  </si>
  <si>
    <t>lSFEnGRvcjCN9prt</t>
  </si>
  <si>
    <t>NE_V_SC_PRDBIE</t>
  </si>
  <si>
    <t>EE - SCONTO  PERDITE BIENNALE EURO/CONSUMO</t>
  </si>
  <si>
    <t>lSFEnGRvcjCN9ud1</t>
  </si>
  <si>
    <t>NE_V_PREMIO_CONS</t>
  </si>
  <si>
    <t>EE - VOCE SCONTO PREMIO VOLUME SOGLIA DINAMICA</t>
  </si>
  <si>
    <t>NE_Q_PREMIO_CONS</t>
  </si>
  <si>
    <t>604E3toteXebclV1</t>
  </si>
  <si>
    <t>NE_C_PREMIO_CONS</t>
  </si>
  <si>
    <t>EE - COMPONENTE SCONTO CONSUMO CON STRUTTURA A SOGLIA</t>
  </si>
  <si>
    <t>Inserito in data 08/09/2016</t>
  </si>
  <si>
    <t>lSFEnGRvcjCN9ud8</t>
  </si>
  <si>
    <t>NE_PERD_SCO_DUAL</t>
  </si>
  <si>
    <t>EE - PERDITE VOCE DI SCONTO DUAL</t>
  </si>
  <si>
    <t>LSGbStLwh4NGXLe2</t>
  </si>
  <si>
    <t>NE_V_LCAPINDR</t>
  </si>
  <si>
    <t>EE - VOCE PER CORRISPETTIVO INDICIZZATO CAP  LUCE - USO RISPARMIO</t>
  </si>
  <si>
    <t>ltOgRVZ8W3IJb5tz</t>
  </si>
  <si>
    <t>EC056</t>
  </si>
  <si>
    <t>EE - VOCE BONUS PER DISAGIO ECONOMICO</t>
  </si>
  <si>
    <t>3Vz96C9yoZWsiJYw</t>
  </si>
  <si>
    <t>EE - COMPONENTE BONUS PER DISAGIO ECONOMICO</t>
  </si>
  <si>
    <t>Lu8zCVXOp1K2fm4k</t>
  </si>
  <si>
    <t>EEAFPPAPMI101</t>
  </si>
  <si>
    <t>EE - VOCE PREZZO MODULAZIONE OFFERTA PAPMI1 - 01</t>
  </si>
  <si>
    <t>EEQAFPPAPMI101</t>
  </si>
  <si>
    <t>PfFXVGZ2LZ3I1jr9</t>
  </si>
  <si>
    <t>EECAFPPAPMI101</t>
  </si>
  <si>
    <t>EE - COMPONENTE PREZZO MODULAZIONE OFFERTA PAPMI1 - 01</t>
  </si>
  <si>
    <t>luPlKOiY169s6pTG</t>
  </si>
  <si>
    <t>9303</t>
  </si>
  <si>
    <t>INT. ATT. MORA RITARDATO PAGAM.</t>
  </si>
  <si>
    <t>v5qcz3agFq3ZubZO</t>
  </si>
  <si>
    <t>INTERESSI ATTIVI DA CRED.COMMERCIALI V/</t>
  </si>
  <si>
    <t>LvLBkjjegGyAElME</t>
  </si>
  <si>
    <t>EEAPRDFPATMIC21</t>
  </si>
  <si>
    <t>LVR5Y6wA64d0flV7</t>
  </si>
  <si>
    <t>14019</t>
  </si>
  <si>
    <t>d6OiaTilmuBtmJRb</t>
  </si>
  <si>
    <t>Lw50lb4E4kEEyMUX</t>
  </si>
  <si>
    <t>NE_DISP3_BTAUIP</t>
  </si>
  <si>
    <t>NE_RG_DISP3_BTAU</t>
  </si>
  <si>
    <t>AA8Yhu0b193EkmYt</t>
  </si>
  <si>
    <t>lwhgk9xyymGYON3q</t>
  </si>
  <si>
    <t>13851</t>
  </si>
  <si>
    <t>GS - VOCE LA BOTTEGA DELL’ENERGIA SRL</t>
  </si>
  <si>
    <t>lGYVNEcPrgI7A938</t>
  </si>
  <si>
    <t>GS - COMPONENTE LA BOTTEGA DELL’ENERGIA SRL</t>
  </si>
  <si>
    <t>lzCWeHChQT2Sy159</t>
  </si>
  <si>
    <t>EE_A4D3</t>
  </si>
  <si>
    <t>EE - VOCE EE - OPZIONE COMPONENTE A4 D3</t>
  </si>
  <si>
    <t>EEQA4D3_V</t>
  </si>
  <si>
    <t>3N6BI9B86Ru6XdNJ</t>
  </si>
  <si>
    <t>EE_A4D3_V</t>
  </si>
  <si>
    <t>EE - COMPONENTE EE - OPZIONE COMPONENTE A4 D3</t>
  </si>
  <si>
    <t>lZFr7HHKCr92mDZ1</t>
  </si>
  <si>
    <t>NE_SC_PERC_1</t>
  </si>
  <si>
    <t>EE - SCONTO PERCENTUALE PREZZO ENERGIA (PE) 1</t>
  </si>
  <si>
    <t>NE_SC_PERC1</t>
  </si>
  <si>
    <t>z4Z1aRihcyyfbD8J</t>
  </si>
  <si>
    <t>NE_SC_PERC</t>
  </si>
  <si>
    <t>EE - COMPONENTE SOCNTO PERCENTUALE PE</t>
  </si>
  <si>
    <t>lZFr7HHKCr92mxxx</t>
  </si>
  <si>
    <t>NE_SC_PERC_FIX</t>
  </si>
  <si>
    <t>EE - SCONTO PERCENTUALE PREZZO ENERGIA</t>
  </si>
  <si>
    <t>lzSwWpvPbnzIAcyT</t>
  </si>
  <si>
    <t>CANONERAI_16_ADD</t>
  </si>
  <si>
    <t>VOCE ADDEBITO CANONE RAI 2016</t>
  </si>
  <si>
    <t>CANONE_RAI_ADD</t>
  </si>
  <si>
    <t>zhiqgnwjxQIKtotL</t>
  </si>
  <si>
    <t>COMPONENTE CANONE RAI ADDEBITO</t>
  </si>
  <si>
    <t>CANONE RAI 2016</t>
  </si>
  <si>
    <t>M2lJHyXUMyoWhmdo</t>
  </si>
  <si>
    <t>EE_A3</t>
  </si>
  <si>
    <t>EE - VOCE EE - OPZIONE COMPONENTE A3 D2</t>
  </si>
  <si>
    <t>EEQA3V</t>
  </si>
  <si>
    <t>vUY5jErF3bd6F3LS</t>
  </si>
  <si>
    <t>EE_A3V</t>
  </si>
  <si>
    <t>EE - COMPONENTE EE - OPZIONE COMPONENTE A3 D2</t>
  </si>
  <si>
    <t>M3RpxECMvb7Eysva</t>
  </si>
  <si>
    <t>NA_SAH_EUROMESE5</t>
  </si>
  <si>
    <t>VOCE SCONTO AD HOC EURO MESE 5</t>
  </si>
  <si>
    <t>COTP_SCO_AD_HOC5</t>
  </si>
  <si>
    <t>t0GNM6Ri6W1UJAL2</t>
  </si>
  <si>
    <t>NA_SCONTI_AD_HOC</t>
  </si>
  <si>
    <t>COMPONENTE SCONTI AD HOC</t>
  </si>
  <si>
    <t>MAJWH0PihuWXya0R</t>
  </si>
  <si>
    <t>EECMOR</t>
  </si>
  <si>
    <t>EE - VOCE APPLICAZIONE CORRISPETTIVO MOROSITA</t>
  </si>
  <si>
    <t>aRJgaUIvyxW8fzNT</t>
  </si>
  <si>
    <t>EE - COMPONENTE EE - OPZIONE APPLICAZIONE CORRISPETTIVO MOROSITA’</t>
  </si>
  <si>
    <t>RICAVI SERVIZI AUSILIARI</t>
  </si>
  <si>
    <t>Dal 01.11.2015 cambia tipologia e macrovoce, passando rispettivamente da Altro - Altro a Distribuzione power - Distribuzione.</t>
  </si>
  <si>
    <t>Mcqzh79ux5IcQZSY</t>
  </si>
  <si>
    <t>11061</t>
  </si>
  <si>
    <t>GS - VOCE SAMSUNG FRIGORIFERO</t>
  </si>
  <si>
    <t>WHjFte5rqltihNt1</t>
  </si>
  <si>
    <t>GS - COMPONENTE SAMSUNG FRIGORIFERO</t>
  </si>
  <si>
    <t>MEJLJjs7ZuHX2Gmw</t>
  </si>
  <si>
    <t>EE_PRD_MLODAPR_M</t>
  </si>
  <si>
    <t>EE - VOCE EE - OPZIONE PERDITE DI RETE MLODAPPRRIS</t>
  </si>
  <si>
    <t>mfZbLLYSGK9uZja4</t>
  </si>
  <si>
    <t>EE_FPAAGIP01</t>
  </si>
  <si>
    <t>EE - VOCE PREZZO MODULAZIONE OFFERTA AAGIP - 01</t>
  </si>
  <si>
    <t>EEQFPAAGIP01</t>
  </si>
  <si>
    <t>HR1A2X8wFUQTYXaL</t>
  </si>
  <si>
    <t>EECFPAAGIP01</t>
  </si>
  <si>
    <t>EE - COMPONENTE PREZZO MODULAZIONE OFFERTA AAGIP - 01</t>
  </si>
  <si>
    <t>MhI3CfgcmEVwY32X</t>
  </si>
  <si>
    <t>EE_FPTCAT8FIX</t>
  </si>
  <si>
    <t>EE - VOCE EE OPZIONE PREZZO MODULAZIONE OFFERTA TCAT8 -FIX</t>
  </si>
  <si>
    <t>EEQ_FPTCAT8FIX</t>
  </si>
  <si>
    <t>GG9Ag2UPfQTHO0Xu</t>
  </si>
  <si>
    <t>EEC_FPTCAT8FIX</t>
  </si>
  <si>
    <t>EE - COMPONENTE EE OPZIONE PREZZO MODULAZIONE OFFERTA TCAT8 -FIX</t>
  </si>
  <si>
    <t>Mke7ljJgw78ClG5j</t>
  </si>
  <si>
    <t>EE_PERD_PPPC23_B</t>
  </si>
  <si>
    <t>EEQBFPPPC23</t>
  </si>
  <si>
    <t>87IKW61GA5qj0EIJ</t>
  </si>
  <si>
    <t>EECBFPPPC23</t>
  </si>
  <si>
    <t>mktloSQVA38DZHWH</t>
  </si>
  <si>
    <t>22393</t>
  </si>
  <si>
    <t>YtMgfH99w0IpVthZ</t>
  </si>
  <si>
    <t>mLHbWH7A9q3qiJUD</t>
  </si>
  <si>
    <t>EEAPRDFPATIPA5</t>
  </si>
  <si>
    <t>Mm4NGz6jAhsrmd7B</t>
  </si>
  <si>
    <t>13920</t>
  </si>
  <si>
    <t>xYobtrpcvLaXMHCL</t>
  </si>
  <si>
    <t>MM7aB5D3WcuCPZG7</t>
  </si>
  <si>
    <t>EE_PRD_SC_SBIL01</t>
  </si>
  <si>
    <t>EE - VOCE EE - OPZIONE SCONTO PERDITE  SBIL01 - MONOR</t>
  </si>
  <si>
    <t>MMTE2YOBFoyH8RIH</t>
  </si>
  <si>
    <t>NE_PM_QART48</t>
  </si>
  <si>
    <t>EE - VOCE ARTICOLO 48 DEL. 111/06 A.E.E.G</t>
  </si>
  <si>
    <t>NE_Q_PM_QART48</t>
  </si>
  <si>
    <t>kp8yJBifKq2QfJrh</t>
  </si>
  <si>
    <t>NE_C_PM_QART48</t>
  </si>
  <si>
    <t>EE - COMPONENTE ARTICOLO 48 DEL. 111/06 A.E.E.G</t>
  </si>
  <si>
    <t>MNM6tAK0Su8EXky4</t>
  </si>
  <si>
    <t>13958</t>
  </si>
  <si>
    <t>GS - VOCE F.C. IMPIANTI TECNOLOGICI DI CICCONE FRANCESCO SRL - ROMA MONTESACRO</t>
  </si>
  <si>
    <t>J7cRijmrDOMsO2MY</t>
  </si>
  <si>
    <t>GS - COMPONENTE F.C. IMPIANTI TECNOLOGICI DI CICCONE FRANCESCO SRL - ROMA MONTESACRO</t>
  </si>
  <si>
    <t>MPaKIgcC7pVzvwbG</t>
  </si>
  <si>
    <t>EE_FPLREL02_FIX</t>
  </si>
  <si>
    <t>EE - VOCE EE - OPZIONE QUOTA FISSA  LREL02</t>
  </si>
  <si>
    <t>EEQ_FPLREL02FIX</t>
  </si>
  <si>
    <t>DIXraBxjylYdHYpM</t>
  </si>
  <si>
    <t>EEC_FPLREL02FIX</t>
  </si>
  <si>
    <t>EE - COMPONENTE EE - OPZIONE QUOTA FISSA  LREL02</t>
  </si>
  <si>
    <t>Mt8wjgJO9n7C0ojG</t>
  </si>
  <si>
    <t>EEAATIPA2_IP</t>
  </si>
  <si>
    <t>EEQAATIPA2_IP</t>
  </si>
  <si>
    <t>DmifwEBNbFWN1b8E</t>
  </si>
  <si>
    <t>EECAATIPA2_IP</t>
  </si>
  <si>
    <t>MvCUTzE3VqhCYfAv</t>
  </si>
  <si>
    <t>11673</t>
  </si>
  <si>
    <t>GS - VOCE RECUPERO INDENN.RECLAMO DEL.164/08</t>
  </si>
  <si>
    <t>Som7HXg60AXRyw9L</t>
  </si>
  <si>
    <t>GS - COMPONENTE RECUPERO INDENN.RECLAMO DEL.164/08</t>
  </si>
  <si>
    <t>MvRuyxjICimDTP6K</t>
  </si>
  <si>
    <t>13906</t>
  </si>
  <si>
    <t>GS - VOCE TERMOCOOP SOC.COOP SPA - CASTIGLIONE DEL LAGO</t>
  </si>
  <si>
    <t>uB2HjMKGZcHZrcjp</t>
  </si>
  <si>
    <t>GS - COMPONENTE TERMOCOOP SOC.COOP SPA - CASTIGLIONE DEL LAGO</t>
  </si>
  <si>
    <t>N1AhZEMoVwg0F0XI</t>
  </si>
  <si>
    <t>EE_PRD_QFMIC02_M</t>
  </si>
  <si>
    <t>EE - VOCE EE - OPZIONE PERDITE DI RETE OFFERTA QFMIC02 - MONORARIA</t>
  </si>
  <si>
    <t>EEQ_FPQFMIC02</t>
  </si>
  <si>
    <t>YzMq3auO166sJSj1</t>
  </si>
  <si>
    <t>EEC_FPQFMIC02</t>
  </si>
  <si>
    <t>EE - COMPONENTE EE - OPZIONE EE - OPZIONE QFMIC02</t>
  </si>
  <si>
    <t>n1JjY3zHjHi3odmL</t>
  </si>
  <si>
    <t>EESP00002_M</t>
  </si>
  <si>
    <t>EE - VOCE SCONTO 5% - DXS | VXS</t>
  </si>
  <si>
    <t>EEQSP00002_M</t>
  </si>
  <si>
    <t>qOIP112waDZHUvFz</t>
  </si>
  <si>
    <t>EECSP00002_M</t>
  </si>
  <si>
    <t>EE - COMPONENTE SCONTO 5% - DXS | VXS</t>
  </si>
  <si>
    <t>N3rWUaZ8yDMD7PCp</t>
  </si>
  <si>
    <t>EE_FPLREL06_FIX</t>
  </si>
  <si>
    <t>EE - VOCE EE - OPZIONE QUOTA FISSA  LREL06</t>
  </si>
  <si>
    <t>EEQ_FPLREL06FIX</t>
  </si>
  <si>
    <t>ovRIpuh3ZgBSytEy</t>
  </si>
  <si>
    <t>EEC_FPLREL06FIX</t>
  </si>
  <si>
    <t>EE - COMPONENTE EE - OPZIONE QUOTA FISSA  LREL06</t>
  </si>
  <si>
    <t>n4f2e9aIsWpdDQ56</t>
  </si>
  <si>
    <t>21692</t>
  </si>
  <si>
    <t>INST.APP GAS ENERGIA PLURISERVIZI SPA</t>
  </si>
  <si>
    <t>CaQLqhsw1iNgO8ZM</t>
  </si>
  <si>
    <t>n5gjZbrPz9uK8CrK</t>
  </si>
  <si>
    <t>NE_V_SCMEMFIX</t>
  </si>
  <si>
    <t>EE - VOCE POWER EURO/MESE SCONTO SERVIZIO MYENERGY METER</t>
  </si>
  <si>
    <t>NE_Q_SCMEMFIX</t>
  </si>
  <si>
    <t>QeNC30sT1DznWKsS</t>
  </si>
  <si>
    <t>NE_C_SCMEMFIX</t>
  </si>
  <si>
    <t>neErfA72eYOkrz9G</t>
  </si>
  <si>
    <t>EE_FPPPC22</t>
  </si>
  <si>
    <t>EE - VOCE EE - OPZIONE PREZZO OFFERTA  POWER PPC11</t>
  </si>
  <si>
    <t>nEhHphgUA30Rend8</t>
  </si>
  <si>
    <t>EE_PERD_PTCAT7_A</t>
  </si>
  <si>
    <t>EE - VOCE EE - OPZIONE PERDITE DI RETE OFFERTA FPTCAT7 - TRIOR</t>
  </si>
  <si>
    <t>EEQAFPTCAT7</t>
  </si>
  <si>
    <t>y2KMwx9S4B7NxC2A</t>
  </si>
  <si>
    <t>EECAFPTCAT7</t>
  </si>
  <si>
    <t>EE - COMPONENTE EE OPZIONE PREZZO MODULAZIONE OFFERTA TCAT7 -TRIOR</t>
  </si>
  <si>
    <t>NFmrDvsjQFDDr3kx</t>
  </si>
  <si>
    <t>NE_PRD_IMPRESA1</t>
  </si>
  <si>
    <t>EE - VOCE PERDITA INDICIZZATA IMPRESA1</t>
  </si>
  <si>
    <t>NE_Q_I_IMPRESA1</t>
  </si>
  <si>
    <t>y3NvKuREFPWR3xjD</t>
  </si>
  <si>
    <t>NE_C_I_IMPRESA1</t>
  </si>
  <si>
    <t>EE - COMPONENTE QUOTA VARIABILE OFFERTE INDICIZZATE IMPRESA1</t>
  </si>
  <si>
    <t>NFRGWFnm4gwDlKQ0</t>
  </si>
  <si>
    <t>EE_SP100P_SBIL02</t>
  </si>
  <si>
    <t>SCONTO 100% SU SBILANCIAMENTO 02</t>
  </si>
  <si>
    <t>Ng5IxemDElYU4udp</t>
  </si>
  <si>
    <t>EE_PRDLLINK03M</t>
  </si>
  <si>
    <t>EE - VOCE EE - OPZIONE PERDITE DI RETE OFFERTA LLINK03 - MONORARIA</t>
  </si>
  <si>
    <t>EEQ_FLLINK03</t>
  </si>
  <si>
    <t>q0BKHbbAzzCiNvXE</t>
  </si>
  <si>
    <t>EEC_FLLINK03</t>
  </si>
  <si>
    <t>EE - COMPONENTE EE - OPZIONE PREZZO OFFERTA  POWER LLINK03</t>
  </si>
  <si>
    <t>nGLZ4xELOt36fINc</t>
  </si>
  <si>
    <t>EE_PERDLREL01</t>
  </si>
  <si>
    <t>EE - VOCE EE - OPZIONE PERDITE DI RETE OFFERTA LREL01 - MONORARIA</t>
  </si>
  <si>
    <t>nHDNXEZvACHjYDuO</t>
  </si>
  <si>
    <t>EE_A3D3</t>
  </si>
  <si>
    <t>EE - VOCE EE - OPZIONE COMPONENTE A3 D3</t>
  </si>
  <si>
    <t>EEQA3D3_V</t>
  </si>
  <si>
    <t>plO2JuBCFDEnFCQI</t>
  </si>
  <si>
    <t>EE_A3D3_V</t>
  </si>
  <si>
    <t>EE - COMPONENTE EE - OPZIONE COMPONENTE A3 D3</t>
  </si>
  <si>
    <t>nHsQ6fPwGId1XdbA</t>
  </si>
  <si>
    <t>EE_FPAIPPIVA04</t>
  </si>
  <si>
    <t>EE - VOCE EE - OPZIONE PREZZO OFFERTA  POWER AIPPIVA04</t>
  </si>
  <si>
    <t>EEQ_FPAIPPIVA04</t>
  </si>
  <si>
    <t>jCCtNjcTincOFmp2</t>
  </si>
  <si>
    <t>EEC_FPAIPPIVA04</t>
  </si>
  <si>
    <t>EE - COMPONENTE EE - OPZIONE PREZZO OFFERTA  POWER AIPPIVA04</t>
  </si>
  <si>
    <t>niGT6vBSWe6KsZ1I</t>
  </si>
  <si>
    <t>EEAFPATMIC23</t>
  </si>
  <si>
    <t>EE - VOCE EE OPZIONE PREZZO MODULAZIONE OFFERTA ATMIC22</t>
  </si>
  <si>
    <t>NjBlGkG8jNJZxwv9</t>
  </si>
  <si>
    <t>EE_PRDLFIX02B</t>
  </si>
  <si>
    <t>EE - VOCE EE - OPZIONE PERDITE DI RETE OFFERTA LFIX02 - BIOR</t>
  </si>
  <si>
    <t>NkKmG5jdO9GXDAXO</t>
  </si>
  <si>
    <t>NE_PM_IMPE14</t>
  </si>
  <si>
    <t>EE - VOCE IMPOSTA ERARIALE ART 14</t>
  </si>
  <si>
    <t>NE_Q_PM_IMPE14</t>
  </si>
  <si>
    <t>p6neIqcH3c6mRHoB</t>
  </si>
  <si>
    <t>NE_C_PM_IMPE14</t>
  </si>
  <si>
    <t>EE - COMPONENTE IMPOSTA ERARIALE ART 14</t>
  </si>
  <si>
    <t>nL7ueM24Y2hJBryG</t>
  </si>
  <si>
    <t>EEAFPAAGIP01</t>
  </si>
  <si>
    <t>EEQAFPAAGIP01</t>
  </si>
  <si>
    <t>XSDySNzjzpFCMwaB</t>
  </si>
  <si>
    <t>EECAFPAAGIP01</t>
  </si>
  <si>
    <t>NlaYUsu77ZmzbZw9</t>
  </si>
  <si>
    <t>14016</t>
  </si>
  <si>
    <t>GS - VOCE FER - GAS SRL - ROMA COLLATINO</t>
  </si>
  <si>
    <t>DgAXSNjwCiaGGpXk</t>
  </si>
  <si>
    <t>GS - COMPONENTE FER - GAS SRL - ROMA COLLATINO</t>
  </si>
  <si>
    <t>NM0yNCXLNF4LTHVL</t>
  </si>
  <si>
    <t>EE_ERARPOW</t>
  </si>
  <si>
    <t>EE - VOCE IMPOSTA ERARIALE POWER</t>
  </si>
  <si>
    <t>EEQERARPOW</t>
  </si>
  <si>
    <t>LnJ5OYMEuWZLiLWX</t>
  </si>
  <si>
    <t>EECERARPOW</t>
  </si>
  <si>
    <t>EE - COMPONENTE IMPOSTA ERARIALE POWER</t>
  </si>
  <si>
    <t>NmC9bQZ1tTKRv8xy</t>
  </si>
  <si>
    <t>13901</t>
  </si>
  <si>
    <t>GS - VOCE ENERGIA E SERVIZI SRL - POTENZA</t>
  </si>
  <si>
    <t>lzwwOYZopGk0lB7A</t>
  </si>
  <si>
    <t>GS - COMPONENTE ENERGIA E SERVIZI SRL - POTENZA</t>
  </si>
  <si>
    <t>801720</t>
  </si>
  <si>
    <t>NmUDQM7gwsM7A5Ty</t>
  </si>
  <si>
    <t>EE_MIDTRPPOTZ</t>
  </si>
  <si>
    <t>EE - VOCE EE - OPZIONE EE - OPZIONE QUOTA POTENZA DISTRIBUZIONE</t>
  </si>
  <si>
    <t>EE_QMIDTRPPOTZ</t>
  </si>
  <si>
    <t>vaxkyyYFBA9m6Cbt</t>
  </si>
  <si>
    <t>EE_CMIDTRPPOTZ</t>
  </si>
  <si>
    <t>EE - COMPONENTE EE - OPZIONE EE - OPZIONE QUOTA POTENZA DISTRIBUZIONE</t>
  </si>
  <si>
    <t>nMyVW338yB11Zdom</t>
  </si>
  <si>
    <t>EE_LREL04POTZ</t>
  </si>
  <si>
    <t>EE - VOCE EE - OPZIONE EE - OPZIONE QUOTA POTENZA LREL04</t>
  </si>
  <si>
    <t>EE_QLREL04POTZ</t>
  </si>
  <si>
    <t>PsZcE83oIAyMFtCv</t>
  </si>
  <si>
    <t>EE_CLREL04POTZ</t>
  </si>
  <si>
    <t>EE - COMPONENTE EE - OPZIONE EE - OPZIONE QUOTA POTENZA LREL04</t>
  </si>
  <si>
    <t>nPlZtjXEyPTjJLHm</t>
  </si>
  <si>
    <t>EE_FPPCW22</t>
  </si>
  <si>
    <t>nqIxC6lHbX6rvaBC</t>
  </si>
  <si>
    <t>EE_QFPMI06FIX</t>
  </si>
  <si>
    <t>EE - VOCE EE - OPZIONE EE - OPZIONE QFPMI06</t>
  </si>
  <si>
    <t>EEQ_QFPMI06FIX</t>
  </si>
  <si>
    <t>Aea42ZBCwydWxa2Z</t>
  </si>
  <si>
    <t>EEC_QFPMI06FIX</t>
  </si>
  <si>
    <t>EE - COMPONENTE EE - OPZIONE EE - OPZIONE QFPMI06</t>
  </si>
  <si>
    <t>nSDiU9LiQWjmPtSk</t>
  </si>
  <si>
    <t>EEAPRDFPATMIC22</t>
  </si>
  <si>
    <t>EE - VOCE EE OPZIONE PERDITE MODULAZIONE OFFERTA ATMIC21</t>
  </si>
  <si>
    <t>Nt1iMOD8pZ2hHiun</t>
  </si>
  <si>
    <t>13984</t>
  </si>
  <si>
    <t>GS - VOCE COGE IMPIANTI SOCIETA' COOPERATIVA - MASTER</t>
  </si>
  <si>
    <t>p175Xv0ZpLTpcp74</t>
  </si>
  <si>
    <t>GS - COMPONENTE COGE IMPIANTI SOCIETA' COOPERATIVA - MASTER</t>
  </si>
  <si>
    <t>NuQrIXCZRlux8X6K</t>
  </si>
  <si>
    <t>NE_V_SC_BEN_EW</t>
  </si>
  <si>
    <t>SCONTO PER BONUS BENVENUTO (EASY WEB)</t>
  </si>
  <si>
    <t>NE_Q_SC_BEN_NEXT</t>
  </si>
  <si>
    <t>JX2SIsk2CrQ8QwtX</t>
  </si>
  <si>
    <t>NE_C_SC_BEN_EW</t>
  </si>
  <si>
    <t>EE - COMPONENTE EE - SCONTO PER BONUS BENVENUTO (EASY WEB)</t>
  </si>
  <si>
    <t>nWnIIt1hBh1ExwLF</t>
  </si>
  <si>
    <t>EE_FPATMIC19</t>
  </si>
  <si>
    <t>EE - VOCE EE OPZIONE PREZZO MODULAZIONE OFFERTA ATMIC18</t>
  </si>
  <si>
    <t>NYYzkiM36E88d31U</t>
  </si>
  <si>
    <t>EE_FPPPC23</t>
  </si>
  <si>
    <t>nzHK1ZrzFszDyOBO</t>
  </si>
  <si>
    <t>EE_FFPFRP01V2</t>
  </si>
  <si>
    <t>EE - VOCE EE - OPZIONE PREZZO OFFERTA  POWER FRP01</t>
  </si>
  <si>
    <t>EEQ_FPFRP01V2</t>
  </si>
  <si>
    <t>I39jhWz7xQRyZK34</t>
  </si>
  <si>
    <t>EEC_FPFRP01V2</t>
  </si>
  <si>
    <t>EE - COMPONENTE EE - OPZIONE PREZZO OFFERTA  POWER FRP01</t>
  </si>
  <si>
    <t>o2JL9q5SpdO92j7E</t>
  </si>
  <si>
    <t>EEAPRDFPATIPA3</t>
  </si>
  <si>
    <t>EE - VOCE EE OPZIONE PERDITE MODULAZIONE OFFERTA ATIPA3</t>
  </si>
  <si>
    <t>O3GN8Ott4GjpYPaB</t>
  </si>
  <si>
    <t>EEBFPPCW22</t>
  </si>
  <si>
    <t>o18TPYes1FXpCpPY</t>
  </si>
  <si>
    <t>13738</t>
  </si>
  <si>
    <t>UKLptlWFtosMmGmh</t>
  </si>
  <si>
    <t>o62RPv5w0z0abxRU</t>
  </si>
  <si>
    <t>NE_PM_QART44B</t>
  </si>
  <si>
    <t>EE - VOCE ARTICOLO 44  BIS DEL. 111/06 A.E.E.G</t>
  </si>
  <si>
    <t>NE_Q_PM_QART44B</t>
  </si>
  <si>
    <t>CQuw8OZ16bgaf996</t>
  </si>
  <si>
    <t>NE_C_PM_QART44B</t>
  </si>
  <si>
    <t>EE - COMPONENTE ARTICOLO 44  BIS DEL. 111/06 A.E.E.G</t>
  </si>
  <si>
    <t>OEng8NbAELlwrF0b</t>
  </si>
  <si>
    <t>SP_AMM_PDR</t>
  </si>
  <si>
    <t>GS - VOCE SPESE AMMINISTRATIVE PRATICA DI RATEIZZAZIONE</t>
  </si>
  <si>
    <t>8t8qCSaW7CIIoR8E</t>
  </si>
  <si>
    <t>GS - COMPONENTE SPESE AMMINISTRATIVE PRATICA DI RATEIZZAZIONE</t>
  </si>
  <si>
    <t>ohtFJ5f98M9FFE0o</t>
  </si>
  <si>
    <t>EE_PERD_PTCSV4_A</t>
  </si>
  <si>
    <t>EE - VOCE EE - OPZIONE PERDITE DI RETE OFFERTA FPTCSV4 - TRIOR</t>
  </si>
  <si>
    <t>Oi4qIaxoyuP1CjUY</t>
  </si>
  <si>
    <t>EEAPRDFPATIPA4</t>
  </si>
  <si>
    <t>oifNyYBL5ZO2CwUq</t>
  </si>
  <si>
    <t>EE_FPATPMI21FIX</t>
  </si>
  <si>
    <t>EEQ_FPATPMI21FIX</t>
  </si>
  <si>
    <t>um3D5Rv2KJAQ9WF8</t>
  </si>
  <si>
    <t>EEC_FPATPMI21FIX</t>
  </si>
  <si>
    <t>oJi7TcY8x30jKez6</t>
  </si>
  <si>
    <t>NE_PERD_SBIL</t>
  </si>
  <si>
    <t>EE - VOCE FATTURABILE PERDITE SBILANCIAMENTO</t>
  </si>
  <si>
    <t>OJZXADGOpB6m923Z</t>
  </si>
  <si>
    <t>EE_PERD_PPPC07_B</t>
  </si>
  <si>
    <t>EE - VOCE EE - OPZIONE PERDITE DI RETE OFFERTA PPC3 - BIOR</t>
  </si>
  <si>
    <t>Ok67PFjKY64ZAsUH</t>
  </si>
  <si>
    <t>13592</t>
  </si>
  <si>
    <t>M.S. GESTALT 21 SRL - BUSSOLENGO</t>
  </si>
  <si>
    <t>3VCv0PQUfP4gAqfI</t>
  </si>
  <si>
    <t>GESTALT 21 SRL - BUSSOLENGO</t>
  </si>
  <si>
    <t>On2FUP1qAN1XLzYr</t>
  </si>
  <si>
    <t>EE_PERD_PPPC11_M</t>
  </si>
  <si>
    <t>EE - VOCE EE - OPZIONE PERDITE DI RETE OFFERTA PPC5 - MONORARIA</t>
  </si>
  <si>
    <t>EEQ_FPPPC11</t>
  </si>
  <si>
    <t>M1TdZWHjdL78IInD</t>
  </si>
  <si>
    <t>EEC_FPPPC11</t>
  </si>
  <si>
    <t>EE - COMPONENTE EE - OPZIONE EEO_FPPPC11</t>
  </si>
  <si>
    <t>onw0DIK5it6vtucG</t>
  </si>
  <si>
    <t>EE_FLLINK03</t>
  </si>
  <si>
    <t>EE - VOCE EE - OPZIONE PREZZO OFFERTA  POWER LLINK03</t>
  </si>
  <si>
    <t>OPogoZYFuETbU7F3</t>
  </si>
  <si>
    <t>EE_PCV1</t>
  </si>
  <si>
    <t>EE - VOCE PREZZO COMMERCIALE DI VENDITA</t>
  </si>
  <si>
    <t>EEQPCV1</t>
  </si>
  <si>
    <t>ROq1kEMMtgOkbRIs</t>
  </si>
  <si>
    <t>EECPCV1</t>
  </si>
  <si>
    <t>EE - COMPONENTE PREZZO COMMERCIALE DI VENDITA</t>
  </si>
  <si>
    <t>ORDtZlCKTNVgZRN3</t>
  </si>
  <si>
    <t>VOCE_IMPSALV</t>
  </si>
  <si>
    <t>IMPORTO SALVAGUARDIA</t>
  </si>
  <si>
    <t>QUOTA_IMPSALV</t>
  </si>
  <si>
    <t>yAsPIx0WCCnNvZIN</t>
  </si>
  <si>
    <t>COMP_IMPSALV</t>
  </si>
  <si>
    <t>GS - COMPONENTE IMPORTO SALVAGUARDIA</t>
  </si>
  <si>
    <t>orY0PSusnfAPiakj</t>
  </si>
  <si>
    <t>NE_V_SC_PCRID_PE</t>
  </si>
  <si>
    <t>EE - VOCE EE - SCONTO RID - PERCENTUALE PE</t>
  </si>
  <si>
    <t>NE_Q_SC_PCRID_PE</t>
  </si>
  <si>
    <t>iUWtodGjgSH9hQ3g</t>
  </si>
  <si>
    <t>NE_C_SC_PRC_PE</t>
  </si>
  <si>
    <t>EE - COMPONENTE EE - SCONTO AGGIUNTIVO SU CORRISPETTIVO ENERGIA</t>
  </si>
  <si>
    <t>oT7sEsEJeZbv5LS9</t>
  </si>
  <si>
    <t>EE_PERD_PTCSV2_M</t>
  </si>
  <si>
    <t>EE - VOCE PERDITE DI RETE OFFERTA FPTCSV2 - MONORARIA</t>
  </si>
  <si>
    <t>EEQ_FPTCSV2</t>
  </si>
  <si>
    <t>18O5YdWEVYyi5WTz</t>
  </si>
  <si>
    <t>EEC_FPTCSV2</t>
  </si>
  <si>
    <t>oyD5O6MKpw6Mk4ZK</t>
  </si>
  <si>
    <t>EE_PERD_PPPC21_M</t>
  </si>
  <si>
    <t>EE - VOCE EE - OPZIONE PERDITE DI RETE OFFERTA PPC10 - MONORARIA</t>
  </si>
  <si>
    <t>Oyo6ypr4xzDOSsef</t>
  </si>
  <si>
    <t>NE_V_PRD_BONAN_M</t>
  </si>
  <si>
    <t>EE_VOCE EE_SCONTO BONUS ANNUALE SU PERDITE DI RETE PE_FIX</t>
  </si>
  <si>
    <t>OzfMvyzRhheDi0DF</t>
  </si>
  <si>
    <t>14064</t>
  </si>
  <si>
    <t>GS - VOCE PROMETEO ENERGIA SERVIZI SRL - COSENZA</t>
  </si>
  <si>
    <t>MrpzVy4mxg0vhvir</t>
  </si>
  <si>
    <t>GS - COMPONENTE PROMETEO ENERGIA SERVIZI SRL - COSENZA</t>
  </si>
  <si>
    <t>802980</t>
  </si>
  <si>
    <t>PROMETEO E.&amp;S. SRL - MANUT.</t>
  </si>
  <si>
    <t>p2HoFC6zo2MM71Mp</t>
  </si>
  <si>
    <t>EE_FPPPC15</t>
  </si>
  <si>
    <t>EE - VOCE EE OPZIONE PREZZO MODULAZIONE OFFERTA PPC15</t>
  </si>
  <si>
    <t>EEQFPPPC15</t>
  </si>
  <si>
    <t>LVHLA8bJYFlJKN59</t>
  </si>
  <si>
    <t>EECFPPPC15</t>
  </si>
  <si>
    <t>p3jy5t4O5MIaJbEJ</t>
  </si>
  <si>
    <t>EE_PERD_PPPC16_M</t>
  </si>
  <si>
    <t>EE - VOCE PERDITE DI RETE OFFERTA FPPPC16 - MONORARIA</t>
  </si>
  <si>
    <t>EEQFPPPC16</t>
  </si>
  <si>
    <t>aoP4IWFYPfUrDw7r</t>
  </si>
  <si>
    <t>EECFPPPC16</t>
  </si>
  <si>
    <t>P8HQMhT1QZSrI8ha</t>
  </si>
  <si>
    <t>EEAFPATMIC18</t>
  </si>
  <si>
    <t>P9j9IsG4Xq6QhLGO</t>
  </si>
  <si>
    <t>EE_AS</t>
  </si>
  <si>
    <t>EE - VOCE EE - OPZIONE COMPONENTE AS</t>
  </si>
  <si>
    <t>EEQASV_DISAG</t>
  </si>
  <si>
    <t>iyDYt0CWI4EUDcb0</t>
  </si>
  <si>
    <t>EE_ASV</t>
  </si>
  <si>
    <t>EE - COMPONENTE EE - OPZIONE COMPONENTE AS</t>
  </si>
  <si>
    <t>p93dcXKn7wjaeSI8</t>
  </si>
  <si>
    <t>13946</t>
  </si>
  <si>
    <t>GS - VOCE MCF SRL - CAMPOBASSO</t>
  </si>
  <si>
    <t>QyFHHzsbcj7dw7X7</t>
  </si>
  <si>
    <t>GS - COMPONENTE MCF SRL - CAMPOBASSO</t>
  </si>
  <si>
    <t>802708</t>
  </si>
  <si>
    <t>inserito in data 26/08/2016 - RATA POST-CONTATORE - Le VF riferite a rate post-contatore possono avere commodity Gas oppure En.Elettrica (es: in fattura ci sono anche i condizionatori a valle del contratto di commodity sia Gas che Power)</t>
  </si>
  <si>
    <t>pCzek3F8lOxB7Naq</t>
  </si>
  <si>
    <t>EE_A2</t>
  </si>
  <si>
    <t>EE - VOCE EE - OPZIONE COMPONENTE A2 D2</t>
  </si>
  <si>
    <t>EEQA2V</t>
  </si>
  <si>
    <t>7q3VeMBsZW7hjc5k</t>
  </si>
  <si>
    <t>EE_A2V</t>
  </si>
  <si>
    <t>EE - COMPONENTE EE - OPZIONE COMPONENTE A2 D2</t>
  </si>
  <si>
    <t>PdNovW0pU8jjnkAE</t>
  </si>
  <si>
    <t>NE_PM_QPART45</t>
  </si>
  <si>
    <t>EE - VOCE PERDITE ARTICOLO 45 DEL. 111/06 A.E.E.G</t>
  </si>
  <si>
    <t>NE_Q_PM_QPART45</t>
  </si>
  <si>
    <t>xlPzJrP60ch4OxJW</t>
  </si>
  <si>
    <t>NE_C_PM_QPART45</t>
  </si>
  <si>
    <t>EE - COMPONENTE PERDITE ARTICOLO 45 DEL. 111/06 A.E.E.G</t>
  </si>
  <si>
    <t>PEvh2qHMYYQ54VJB</t>
  </si>
  <si>
    <t>EE_FPLREL03_FIX</t>
  </si>
  <si>
    <t>EE - VOCE EE - OPZIONE QUOTA FISSA  LREL03</t>
  </si>
  <si>
    <t>EEQ_FPLREL03FIX</t>
  </si>
  <si>
    <t>3Jm0KopVj0VvUoI7</t>
  </si>
  <si>
    <t>EEC_FPLREL03FIX</t>
  </si>
  <si>
    <t>EE - COMPONENTE EE - OPZIONE QUOTA FISSA  LREL03</t>
  </si>
  <si>
    <t>Pg9pudL6EcTB0Rqn</t>
  </si>
  <si>
    <t>EEAFPTCAT4</t>
  </si>
  <si>
    <t>EE - VOCE EE OPZIONE PREZZO MODULAZIONE OFFERTA TCAT4 -TRIOR</t>
  </si>
  <si>
    <t>EEQAFPTCAT4</t>
  </si>
  <si>
    <t>ubCneCKz8Co4cW7H</t>
  </si>
  <si>
    <t>EECAFPTCAT4</t>
  </si>
  <si>
    <t>EE - COMPONENTE EE OPZIONE PREZZO MODULAZIONE OFFERTA TCAT4 -TRIOR</t>
  </si>
  <si>
    <t>PGnmDm44j2VBGQqX</t>
  </si>
  <si>
    <t>EE_PRDFPATIPA3</t>
  </si>
  <si>
    <t>EEQ_FPATIPA3</t>
  </si>
  <si>
    <t>CMjd9x3yX4ZIIpfv</t>
  </si>
  <si>
    <t>EEC_FPATIPA3</t>
  </si>
  <si>
    <t>pGtW9P4LJsJZJp4V</t>
  </si>
  <si>
    <t>EE_PRDLLINK02M</t>
  </si>
  <si>
    <t>EE - VOCE EE - OPZIONE PERDITE DI RETE OFFERTA LLINK02 - MONORARIA</t>
  </si>
  <si>
    <t>PGUIzpWG9qPziWLp</t>
  </si>
  <si>
    <t>EE_UC7VD3</t>
  </si>
  <si>
    <t>EE - VOCE EE - OPZIONE COMPONENTE VARIABILE UC7 D3</t>
  </si>
  <si>
    <t>EEQUC7D3V</t>
  </si>
  <si>
    <t>uvVJTtL1IrN20mSN</t>
  </si>
  <si>
    <t>EE_UC7D3V</t>
  </si>
  <si>
    <t>EE - COMPONENTE EE - OPZIONE COMPONENTE VARIABILE UC7 D3</t>
  </si>
  <si>
    <t>PHj5e7BsLcOZ6AuY</t>
  </si>
  <si>
    <t>RI_P_IVA11</t>
  </si>
  <si>
    <t>GS - VOCE ART.26 DPR 633/72 ESENTI ARTICOLO 10 DPR 633/72</t>
  </si>
  <si>
    <t>QMaoICHgw7nMceaO</t>
  </si>
  <si>
    <t>GS - COMPONENTE ART.26 DPR 633/72 ESENTI ARTICOLO 10 DPR 633/72</t>
  </si>
  <si>
    <t>PHkGx8WSaCG3pRBP</t>
  </si>
  <si>
    <t>EE_PERD_PPPC21_B</t>
  </si>
  <si>
    <t>EE - VOCE EE - OPZIONE PERDITE DI RETE OFFERTA PPC10 - BIOR</t>
  </si>
  <si>
    <t>EEQBFPPPC21</t>
  </si>
  <si>
    <t>W4HuzFLLOBz3FuR9</t>
  </si>
  <si>
    <t>EECBFPPPC21</t>
  </si>
  <si>
    <t>PI3G8kmIXv27mu8W</t>
  </si>
  <si>
    <t>S-PW-008</t>
  </si>
  <si>
    <t>EE - VOCE VOLTURA</t>
  </si>
  <si>
    <t>QUOTAS-PW-008</t>
  </si>
  <si>
    <t>0gmNwhAwxEIAj472</t>
  </si>
  <si>
    <t>COMPS-PW-008</t>
  </si>
  <si>
    <t>EE - COMPONENTE VOLTURA</t>
  </si>
  <si>
    <t>PJjByL7auXLvNWq6</t>
  </si>
  <si>
    <t>EE_PRD_SPMOD004</t>
  </si>
  <si>
    <t>EE - VOCE EE - OPZIONE PERDITE SCONTO NEGOZIABILE 0,4 EURO CENT</t>
  </si>
  <si>
    <t>PjspRq7tC88Grufc</t>
  </si>
  <si>
    <t>NE_SC_CONSUMO</t>
  </si>
  <si>
    <t>EE -  VOCE PREMIO CONSUMO POWER</t>
  </si>
  <si>
    <t>NE_Q_SC_CONSUMO</t>
  </si>
  <si>
    <t>604E3toteXebclVp</t>
  </si>
  <si>
    <t>NE_C_SC_CONSUMO</t>
  </si>
  <si>
    <t>EE - COMPONENTE SCONTO CONSUMO</t>
  </si>
  <si>
    <t>Pjt4KSPDqfNyAsbD</t>
  </si>
  <si>
    <t>21674</t>
  </si>
  <si>
    <t>INST.APP IDROTERMOELETT. IMP. SRL</t>
  </si>
  <si>
    <t>RDq6gBXYX25wVWpJ</t>
  </si>
  <si>
    <t>PJv9FWFnNy0oWz18</t>
  </si>
  <si>
    <t>S-PW-002</t>
  </si>
  <si>
    <t>EE - VOCE EE - OPZIONE TARIFFARIA PER LISTINO S-PW-002</t>
  </si>
  <si>
    <t>QUOTAS-PW-002</t>
  </si>
  <si>
    <t>bMFZjGT8W1vn7TC2</t>
  </si>
  <si>
    <t>COMPS-PW-002</t>
  </si>
  <si>
    <t>EE - COMPONENTE EE - OPZIONE TARIFFARIA PER LISTINO S-PW-002</t>
  </si>
  <si>
    <t>pJXcK3MrP7LBr71M</t>
  </si>
  <si>
    <t>EEBFPPPC22</t>
  </si>
  <si>
    <t>pknZ40775vP4FOul</t>
  </si>
  <si>
    <t>EE_MIDTRPEN</t>
  </si>
  <si>
    <t>EE - VOCE EE - OPZIONE EE - OPZIONE QUOTA ENERGIA DISTRIBUZIONE</t>
  </si>
  <si>
    <t>EE_QMIDTRPEN</t>
  </si>
  <si>
    <t>Ya93imBhXvpDn59p</t>
  </si>
  <si>
    <t>EE_CMIDTRPEN</t>
  </si>
  <si>
    <t>EE - COMPONENTE EE - OPZIONE EE - OPZIONE QUOTA ENERGIA DISTRIBUZIONE</t>
  </si>
  <si>
    <t>NE_MIDTRPEN</t>
  </si>
  <si>
    <t>Hpi6Jv8WMIDTRPEN</t>
  </si>
  <si>
    <t>COMPONENTE DI RAGGRUPPAMENTO TARIFFA SERVIZI DI RETE- QUOTA ENERGIA</t>
  </si>
  <si>
    <t>PKzDSqOfXmRzrz21</t>
  </si>
  <si>
    <t>13729</t>
  </si>
  <si>
    <t>wAxCqtuBLSgbaQaY</t>
  </si>
  <si>
    <t>Pmg5wosBCQqD4lUR</t>
  </si>
  <si>
    <t>13991</t>
  </si>
  <si>
    <t>GS - VOCE EDILGAS NORD ESCO SRL - MASTER</t>
  </si>
  <si>
    <t>97YTS5ubxbFh5iMX</t>
  </si>
  <si>
    <t>GS - COMPONENTE EDILGAS NORD ESCO SRL - MASTER</t>
  </si>
  <si>
    <t>PP5CCoiZn5hyJJ6p</t>
  </si>
  <si>
    <t>EE_FPPPC05</t>
  </si>
  <si>
    <t>EEQFPPPC05</t>
  </si>
  <si>
    <t>OZaeBxWRXGWvgP0T</t>
  </si>
  <si>
    <t>EECFPPPC05</t>
  </si>
  <si>
    <t>PpqxCunT0p8YJwqa</t>
  </si>
  <si>
    <t>EE_PERD_PTCSV8_A</t>
  </si>
  <si>
    <t>EE - VOCE EE - OPZIONE PERDITE DI RETE OFFERTA TCSV8 - TRIOR</t>
  </si>
  <si>
    <t>pS80y2DCg0CASLV</t>
  </si>
  <si>
    <t>NE_SC_CASALAV</t>
  </si>
  <si>
    <t>VOCE LUCE PER SCONTO CASALAVORO</t>
  </si>
  <si>
    <t>pS80y2DCg0EpZRHx</t>
  </si>
  <si>
    <t>NE_V_SC_PEFIX_1</t>
  </si>
  <si>
    <t>EE - VOCE EE - OPZIONE SCONTO 1° ANNO - PROGRESSIVO SU CORRISPETTIVO ENERGIA  PE_FIX</t>
  </si>
  <si>
    <t>PsHP9Y5kYGmv2Uoo</t>
  </si>
  <si>
    <t>S-PW-019</t>
  </si>
  <si>
    <t>EE - VOCE DIMINUZIONE DI POTENZA</t>
  </si>
  <si>
    <t>QUOTAS-PW-019</t>
  </si>
  <si>
    <t>YawNGW8NcztadJgs</t>
  </si>
  <si>
    <t>COMPS-PW-019</t>
  </si>
  <si>
    <t>EE - COMPONENTE DIMINUZIONE DI POTENZA</t>
  </si>
  <si>
    <t>pSjJa11pCSBcrIzp</t>
  </si>
  <si>
    <t>EE_FFPFRP01V1</t>
  </si>
  <si>
    <t>EEQ_FPFRP01V1</t>
  </si>
  <si>
    <t>Z9LS3LTOm637XjDh</t>
  </si>
  <si>
    <t>EEC_FPFRP01V1</t>
  </si>
  <si>
    <t>PSjRYcx3LhRvK0MM</t>
  </si>
  <si>
    <t>13884</t>
  </si>
  <si>
    <t>GS - VOCE ITALSERVIZI SRL - ALBANO LAZIALE</t>
  </si>
  <si>
    <t>oQNBXQlkxAUXpCCA</t>
  </si>
  <si>
    <t>GS - COMPONENTE ITALSERVIZI SRL - ALBANO LAZIALE</t>
  </si>
  <si>
    <t>PTJoeWjv3l7chpbF</t>
  </si>
  <si>
    <t>EE_FPTCAT4FIX</t>
  </si>
  <si>
    <t>EE - VOCE EE OPZIONE PREZZO MODULAZIONE OFFERTA TCAT4 -FIX</t>
  </si>
  <si>
    <t>EEQ_FPTCAT4FIX</t>
  </si>
  <si>
    <t>GUnjPF2yyHRs7Dt2</t>
  </si>
  <si>
    <t>EEC_FPTCAT4FIX</t>
  </si>
  <si>
    <t>EE - COMPONENTE EE OPZIONE PREZZO MODULAZIONE OFFERTA TCAT4 -FIX</t>
  </si>
  <si>
    <t>PTKqoClYfIbAJBow</t>
  </si>
  <si>
    <t>NE_PM_QCORSBIL</t>
  </si>
  <si>
    <t>EE - VOCE CORRISPETTIVO DI SBILANCIAMENTO</t>
  </si>
  <si>
    <t>NE_Q_PM_QCORSBIL</t>
  </si>
  <si>
    <t>gbyQwQEW2EydWL8T</t>
  </si>
  <si>
    <t>NE_C_PM_QCORSBIL</t>
  </si>
  <si>
    <t>EE - COMPONENTE CORRISPETTIVO DI SBILANCIAMENTO</t>
  </si>
  <si>
    <t>pVG6j3OUsehcITYV</t>
  </si>
  <si>
    <t>EE_FPTCAT8</t>
  </si>
  <si>
    <t>EE - VOCE EE OPZIONE PREZZO MODULAZIONE OFFERTA TCAT8</t>
  </si>
  <si>
    <t>pvrnEiesYWP4k0NU</t>
  </si>
  <si>
    <t>EE_FPATMIC21</t>
  </si>
  <si>
    <t>Pvz86pM8OLw9nnZn</t>
  </si>
  <si>
    <t>11675</t>
  </si>
  <si>
    <t>GS - VOCE RECUPERO IND.DOPPIA FATT.DEL164/08</t>
  </si>
  <si>
    <t>gAGTSUP7UvK6P0Rg</t>
  </si>
  <si>
    <t>GS - COMPONENTE RECUPERO IND.DOPPIA FATT.DEL164/08</t>
  </si>
  <si>
    <t>PwDESw0jI9WDL9aJ</t>
  </si>
  <si>
    <t>13908</t>
  </si>
  <si>
    <t>GS - VOCE I.M. GAS SRL - PORTICI E TORRE DEL GRECO</t>
  </si>
  <si>
    <t>TYiHk3T6CaWV6xyc</t>
  </si>
  <si>
    <t>GS - COMPONENTE I.M. GAS SRL - PORTICI E TORRE DEL GRECO</t>
  </si>
  <si>
    <t>Px9GE1x6vmZiWMWY</t>
  </si>
  <si>
    <t>EE_FPATPMI11FIX</t>
  </si>
  <si>
    <t>EE - VOCE EE OPZIONE PREZZO MODULAZIONE OFFERTA ATPMI11FIX</t>
  </si>
  <si>
    <t>EEQ_FPATPMI11FIX</t>
  </si>
  <si>
    <t>JB4DoE4OcybNBZYK</t>
  </si>
  <si>
    <t>EEC_FPATPMI11FIX</t>
  </si>
  <si>
    <t>EE - COMPONENTE EE OPZIONE PREZZO MODULAZIONE OFFERTA ATPMI11FIX</t>
  </si>
  <si>
    <t>PZE50xWR4HfpN0xM</t>
  </si>
  <si>
    <t>EE_A5</t>
  </si>
  <si>
    <t>EE - VOCE EE - OPZIONE COMPONENTE A5 D2</t>
  </si>
  <si>
    <t>EEQA5V</t>
  </si>
  <si>
    <t>zYI08FOUQTC8abGR</t>
  </si>
  <si>
    <t>EE_A5V</t>
  </si>
  <si>
    <t>EE - COMPONENTE EE - OPZIONE COMPONENTE A5 D2</t>
  </si>
  <si>
    <t>PzUBJx5QR2C5w35q</t>
  </si>
  <si>
    <t>VOCE_EM049</t>
  </si>
  <si>
    <t>EE - VOCE ALTRE VOCI</t>
  </si>
  <si>
    <t>QUOTA_EM049</t>
  </si>
  <si>
    <t>5f8Lyh66oN6FF2UF</t>
  </si>
  <si>
    <t>COMP_EM049</t>
  </si>
  <si>
    <t>EE - COMPONENTE ALTRE VOCI</t>
  </si>
  <si>
    <t>702095</t>
  </si>
  <si>
    <t>RECUPERO ONERI DI TRASPORTO E.E. NETA BS</t>
  </si>
  <si>
    <t>PZZ8FMOyoC3pGGuP</t>
  </si>
  <si>
    <t>EEBPE</t>
  </si>
  <si>
    <t>EEQBPE</t>
  </si>
  <si>
    <t>w2Dwg4ACgh2tw2eF</t>
  </si>
  <si>
    <t>EECBPE</t>
  </si>
  <si>
    <t>q2EYhXt199tiJz3G</t>
  </si>
  <si>
    <t>EE_TAU3D3_AGG</t>
  </si>
  <si>
    <t>EE - VOCE EE - OPZIONE COMPONENTE VARIABILE TRASPORTO D3 - AGGREGATA</t>
  </si>
  <si>
    <t>EEQTAU3D3_AGG</t>
  </si>
  <si>
    <t>Ch2tI5GC2P4EwY9L</t>
  </si>
  <si>
    <t>EECTAU3D3_AGG</t>
  </si>
  <si>
    <t>EE - COMPONENTE EE - OPZIONE COMPONENTE VARIABILE TRASPORTO D3 - AGGREGATA</t>
  </si>
  <si>
    <t>q4MRZPuemo93yfPw</t>
  </si>
  <si>
    <t>13981</t>
  </si>
  <si>
    <t>GS - VOCE SINERGIA SYSTEM SRL - MASTER</t>
  </si>
  <si>
    <t>LwWv2PBsbpvzRr12</t>
  </si>
  <si>
    <t>GS - COMPONENTE SINERGIA SYSTEM SRL - MASTER</t>
  </si>
  <si>
    <t>Q5vGrNbz6FgDnTkX</t>
  </si>
  <si>
    <t>EE_SC_LREL07</t>
  </si>
  <si>
    <t>EEQ_SC_LREL07</t>
  </si>
  <si>
    <t>OCYIMjRhviH8ldfQ</t>
  </si>
  <si>
    <t>EEC_SC_LREL07</t>
  </si>
  <si>
    <t>q9ZVcETXg8tbEN9o</t>
  </si>
  <si>
    <t>14067</t>
  </si>
  <si>
    <t>wcb15W3sZvOEw9Sm</t>
  </si>
  <si>
    <t>q62PjJBDw7Uhal64</t>
  </si>
  <si>
    <t>EE_PRDFPATMIC17</t>
  </si>
  <si>
    <t>EE - VOCE EE OPZIONE PERDITE MODULAZIONE OFFERTA ATMIC16</t>
  </si>
  <si>
    <t>qaEY7JTE7T9GEI4I</t>
  </si>
  <si>
    <t>EE_PD</t>
  </si>
  <si>
    <t>EEQPD</t>
  </si>
  <si>
    <t>ITLhIJin4Fj3gXrw</t>
  </si>
  <si>
    <t>EECPD</t>
  </si>
  <si>
    <t>qaFnS8b5a7QARqPO</t>
  </si>
  <si>
    <t>EE_PERD_PTCAT5_M</t>
  </si>
  <si>
    <t>EE - VOCE EE - OPZIONE PERDITE DI RETE OFFERTA FPTCAT5 - MONORARIE</t>
  </si>
  <si>
    <t>EEQ_FPTCAT5</t>
  </si>
  <si>
    <t>govSIIwrrxlMTaeI</t>
  </si>
  <si>
    <t>EEC_FPTCAT5</t>
  </si>
  <si>
    <t>EE - COMPONENTE EE OPZIONE PREZZO MODULAZIONE OFFERTA TCAT5</t>
  </si>
  <si>
    <t>qAJxMDAsLY1fpR9g</t>
  </si>
  <si>
    <t>EE_SC_LREL04</t>
  </si>
  <si>
    <t>EEQ_SC_LREL04</t>
  </si>
  <si>
    <t>ZDffOsfCFpxxFrtE</t>
  </si>
  <si>
    <t>EEC_SC_LREL04</t>
  </si>
  <si>
    <t>QBEhmn6iTDiglZeY</t>
  </si>
  <si>
    <t>NA_V_AGGNORID_PO</t>
  </si>
  <si>
    <t>CORRISPETTIVO GESTIONE INCASSO -PER PRODOTTO- CON BOLLETTINO POSTALE</t>
  </si>
  <si>
    <t>NA_Q_AGGNORID_PO</t>
  </si>
  <si>
    <t>Vo688toVNMYOUvPH</t>
  </si>
  <si>
    <t>NA_C_AGGNORID_PO</t>
  </si>
  <si>
    <t>COMPONENTE GAS/POWER -PER PRODOTTO- AGGRAVIO PER PAGAMENTO BOLLETTINO</t>
  </si>
  <si>
    <t>qcbIRJkB9mcQBewa</t>
  </si>
  <si>
    <t>NE_PM_QSCOENER</t>
  </si>
  <si>
    <t>EE - VOCE SCONTO SU COMPONENTE ENERGIA</t>
  </si>
  <si>
    <t>NE_Q_PM_QSCOENER</t>
  </si>
  <si>
    <t>irxQq4cTUZMepuTS</t>
  </si>
  <si>
    <t>NE_C_PM_QSCOENER</t>
  </si>
  <si>
    <t>EE - COMPONENTE SCONTO SU COMPONENTE ENERGIA</t>
  </si>
  <si>
    <t>qCxtU4wPLpZeQUPG</t>
  </si>
  <si>
    <t>NE_PM_IMPADDP</t>
  </si>
  <si>
    <t>EE - VOCE IMPOSTA ADDIZIONALE PROVINCIALE</t>
  </si>
  <si>
    <t>NE_Q_PM_IMPADDP</t>
  </si>
  <si>
    <t>VnkWQDrPb94vl3H6</t>
  </si>
  <si>
    <t>NE_C_PM_IMPADDP</t>
  </si>
  <si>
    <t>EE - COMPONENTE IMPOSTA ADDIZIONALE PROVINCIALE</t>
  </si>
  <si>
    <t>qd1ErO3DebyMB7Og</t>
  </si>
  <si>
    <t>13870</t>
  </si>
  <si>
    <t>GS - VOCE ENERGY SOLUTION S.R.L.</t>
  </si>
  <si>
    <t>QyF4VHg9OrEz4qwz</t>
  </si>
  <si>
    <t>GS - COMPONENTE ENERGY SOLUTION S.R.L.</t>
  </si>
  <si>
    <t>ENERGY SOLUTION SRL - MAN.</t>
  </si>
  <si>
    <t>QfgzLew5rN9OvrnH</t>
  </si>
  <si>
    <t>EE_FPTCAT7FIX</t>
  </si>
  <si>
    <t>EE - VOCE EE OPZIONE PREZZO MODULAZIONE OFFERTA TCAT7 -FIX</t>
  </si>
  <si>
    <t>EEQ_FPTCAT7FIX</t>
  </si>
  <si>
    <t>a8OkJiYc82ObQArt</t>
  </si>
  <si>
    <t>EEC_FPTCAT7FIX</t>
  </si>
  <si>
    <t>EE - COMPONENTE EE OPZIONE PREZZO MODULAZIONE OFFERTA TCAT7 -FIX</t>
  </si>
  <si>
    <t>QfmX0U8g1tbf3Efv</t>
  </si>
  <si>
    <t>EE_PERD_PTCAT5_A</t>
  </si>
  <si>
    <t>EE - VOCE EE - OPZIONE PERDITE DI RETE OFFERTA FPTCAT5 - TRIOR</t>
  </si>
  <si>
    <t>EEQAFPTCAT5</t>
  </si>
  <si>
    <t>LdeLVMMJLD3i532a</t>
  </si>
  <si>
    <t>EECAFPTCAT5</t>
  </si>
  <si>
    <t>EE - COMPONENTE EE OPZIONE PREZZO MODULAZIONE OFFERTA TCAT5 -TRIOR</t>
  </si>
  <si>
    <t>QGAqxAywiYSgBGDx</t>
  </si>
  <si>
    <t>13832</t>
  </si>
  <si>
    <t>GS - VOCE GAS ENERGIA SPA NAP</t>
  </si>
  <si>
    <t>WJ0ywMnZd5W6pxKr</t>
  </si>
  <si>
    <t>GS - COMPONENTE GAS ENERGIA SPA NAP</t>
  </si>
  <si>
    <t>qGRnBqrNxVryxClV</t>
  </si>
  <si>
    <t>11845</t>
  </si>
  <si>
    <t>VOCE INT. ATT. MORA RITARDATO PAGAM.</t>
  </si>
  <si>
    <t>HeD9JavONbORKVTZ</t>
  </si>
  <si>
    <t>COMPONENTE INT. ATT. MORA RITARDATO PAGAM.</t>
  </si>
  <si>
    <t>INTERESSI ATTIVI DA CRED.COMMERCIALI V/CLIENTI</t>
  </si>
  <si>
    <t>inserito in data 08/04/2016</t>
  </si>
  <si>
    <t>QgXZdMzNeR83uikV</t>
  </si>
  <si>
    <t>14048</t>
  </si>
  <si>
    <t>GS - VOCE VITRANO SRL - SIRACUSA</t>
  </si>
  <si>
    <t>hWDt1NKEWnfc5qnJ</t>
  </si>
  <si>
    <t>GS - COMPONENTE VITRANO SRL - SIRACUSA</t>
  </si>
  <si>
    <t>QGYeOgwNEvIOgjH7</t>
  </si>
  <si>
    <t>EE_FPPPC20</t>
  </si>
  <si>
    <t>EEQ_FPPPC20</t>
  </si>
  <si>
    <t>Ep1wP1ppOFmz4E3O</t>
  </si>
  <si>
    <t>EEC_FPPPC20</t>
  </si>
  <si>
    <t>QHkzBn3zVMDwYBMu</t>
  </si>
  <si>
    <t>EE_DISP3_D2</t>
  </si>
  <si>
    <t>EE - VOCE CORRISPETTIVO DI PEREQUAZIONE - COMPONENTE VARIABILE FINO A 3KW</t>
  </si>
  <si>
    <t>EEQDISP3_D2</t>
  </si>
  <si>
    <t>WXyBGmf8uguNse76</t>
  </si>
  <si>
    <t>EECDISP3_D2</t>
  </si>
  <si>
    <t>EE - COMPONENTE CORRISPETTIVO DI PEREQUAZIONE - COMPONENTE VARIABILE FINO A 3KW</t>
  </si>
  <si>
    <t>EEQDISP3_D2S4</t>
  </si>
  <si>
    <t>QIZgw1N95eP5LHx1</t>
  </si>
  <si>
    <t>NE_DISP1_BTAUIP</t>
  </si>
  <si>
    <t>QUOTA FISSA COMPONENTE DI DISPACCIAMENTO (DISPBT)</t>
  </si>
  <si>
    <t>whq45slAQXWI3Zwi</t>
  </si>
  <si>
    <t>NE_DISPBT</t>
  </si>
  <si>
    <t>COMPONENTE DISPBT (PARTE FISSA E VARIABILE)</t>
  </si>
  <si>
    <t>NE_QARR_TRASP_QF</t>
  </si>
  <si>
    <t>g7sqU0QlmsglK563</t>
  </si>
  <si>
    <t>NE_ARR</t>
  </si>
  <si>
    <t>EE QUOTA ARROTONDAMENTO</t>
  </si>
  <si>
    <t>NE_RG_DISP1_BTAU</t>
  </si>
  <si>
    <t>0SCVvvaEt1JFTvu6</t>
  </si>
  <si>
    <t>COMPONENTE DI RAGGRUPPAMENTO QUOTA FISSA COMPONENTE DI DISPACCIAMENTO (DISPBT)</t>
  </si>
  <si>
    <t>QJBb5YS9EouAkA5t</t>
  </si>
  <si>
    <t>11843</t>
  </si>
  <si>
    <t>VOCE INTERESSI SPETTANTI A SEGUITO RIMBORSO</t>
  </si>
  <si>
    <t>heWT5qiO9KNLLNTR</t>
  </si>
  <si>
    <t>COMPONENTE INTERESSI SPETTANTI A SEGUITO RIMBORSO</t>
  </si>
  <si>
    <t>ALTRI NTERESSI PASSIVI</t>
  </si>
  <si>
    <t>qK7g9LPl5nqF93ZQ</t>
  </si>
  <si>
    <t>13923</t>
  </si>
  <si>
    <t>bxDsmCHULCxADuqi</t>
  </si>
  <si>
    <t>qoyN15dYwuxkEa3M</t>
  </si>
  <si>
    <t>13866</t>
  </si>
  <si>
    <t>GS - VOCE ENERGIA ITALIA S.P.A.</t>
  </si>
  <si>
    <t>h9eHV1jBEuGJczl7</t>
  </si>
  <si>
    <t>GS - COMPONENTE ENERGIA ITALIA S.P.A.</t>
  </si>
  <si>
    <t>ENERGIA ITALIA SPA - MAN.</t>
  </si>
  <si>
    <t>QpmBpm5JO837e3eL</t>
  </si>
  <si>
    <t>EE_MCT</t>
  </si>
  <si>
    <t>EE - VOCE EE - OPZIONE COMPONENTE MCT D2</t>
  </si>
  <si>
    <t>EEQMCTV</t>
  </si>
  <si>
    <t>644JbjjszYJjyGI2</t>
  </si>
  <si>
    <t>EE_MCTV</t>
  </si>
  <si>
    <t>EE - COMPONENTE EE - OPZIONE COMPONENTE MCT D2</t>
  </si>
  <si>
    <t>QSCrYWIGVQIDwCsX</t>
  </si>
  <si>
    <t>NA_SAH_EUROMESE2</t>
  </si>
  <si>
    <t>VOCE SCONTO AD HOC EURO MESE 2</t>
  </si>
  <si>
    <t>COTP_SCO_AD_HOC2</t>
  </si>
  <si>
    <t>qsmEGpGWcx77WuxF</t>
  </si>
  <si>
    <t>RI_P_IVA93</t>
  </si>
  <si>
    <t>GS - VOCE ART.26 DPR 633/72 FUORI CAMPO IVA</t>
  </si>
  <si>
    <t>loJZ8X2IYwahtkzj</t>
  </si>
  <si>
    <t>GS - COMPONENTE ART.26 DPR 633/72 FUORI CAMPO IVA</t>
  </si>
  <si>
    <t>QVBdMll6XqDzghBo</t>
  </si>
  <si>
    <t>EE_PERD_PPPC03_M</t>
  </si>
  <si>
    <t>EE - VOCE PERDITE DI RETE OFFERTA FPPPC12 - MONORARIA</t>
  </si>
  <si>
    <t>qwkP0aSvSEXrtIkA</t>
  </si>
  <si>
    <t>EE_LREL05POTZ</t>
  </si>
  <si>
    <t>EE - VOCE EE - OPZIONE EE - OPZIONE QUOTA POTENZA LREL05</t>
  </si>
  <si>
    <t>EE_QLREL05POTZ</t>
  </si>
  <si>
    <t>BCFKJDW0ru1xfTcF</t>
  </si>
  <si>
    <t>EE_CLREL05POTZ</t>
  </si>
  <si>
    <t>EE - COMPONENTE EE - OPZIONE EE - OPZIONE QUOTA POTENZA LREL05</t>
  </si>
  <si>
    <t>QxLq91GP3H0vPlp8</t>
  </si>
  <si>
    <t>EE_FPPPC16</t>
  </si>
  <si>
    <t>EE - VOCE EE OPZIONE PREZZO MODULAZIONE OFFERTA PPC16</t>
  </si>
  <si>
    <t>QXW3IghdWcJSx5Si</t>
  </si>
  <si>
    <t>EE_PRDFPATPMI18</t>
  </si>
  <si>
    <t>EE - VOCE EE - OPZIONE PERDITE DI RETE OFFERTA ATPMI17 - MONORARIA</t>
  </si>
  <si>
    <t>QZDdqKNyQXVdzay2</t>
  </si>
  <si>
    <t>EEAFPTCAT5</t>
  </si>
  <si>
    <t>EE - VOCE EE OPZIONE PREZZO MODULAZIONE OFFERTA TCAT5 -TRIOR</t>
  </si>
  <si>
    <t>qzZ7wIFNhBDEC8Bn</t>
  </si>
  <si>
    <t>EE_FPATIPA4</t>
  </si>
  <si>
    <t>r3x3p18Hs7IJYXzL</t>
  </si>
  <si>
    <t>EE_A4</t>
  </si>
  <si>
    <t>EE - VOCE EE - OPZIONE COMPONENTE A4 D2</t>
  </si>
  <si>
    <t>EEQA4V</t>
  </si>
  <si>
    <t>IEplMY2HHdwC5f75</t>
  </si>
  <si>
    <t>EE_A4V</t>
  </si>
  <si>
    <t>EE - COMPONENTE EE - OPZIONE COMPONENTE A4 D2</t>
  </si>
  <si>
    <t>r5H79SHP1b5lhLBx</t>
  </si>
  <si>
    <t>RI_P_IVA95</t>
  </si>
  <si>
    <t>GS - VOCE ART.26 DPR 633/72 OP. ESCLUSE ART. 2 CO 3 LETT. A) DPR 633/72</t>
  </si>
  <si>
    <t>TcvVmYxFQ0fU1gza</t>
  </si>
  <si>
    <t>GS - COMPONENTE ART.26 DPR 633/72 OP. ESCLUSE ART. 2 CO 3 LETT. A) DPR 633/72</t>
  </si>
  <si>
    <t>R5TYMj11Oycnxwjo</t>
  </si>
  <si>
    <t>EE_UC7</t>
  </si>
  <si>
    <t>EE - VOCE EE - OPZIONE COMPONENTE VARIABILE UC7 D2</t>
  </si>
  <si>
    <t>EEQUC7V</t>
  </si>
  <si>
    <t>PYNKcUoTQH5B7vya</t>
  </si>
  <si>
    <t>EE_UC7V</t>
  </si>
  <si>
    <t>EE - COMPONENTE EE - OPZIONE COMPONENTE VARIABILE UC7 D2</t>
  </si>
  <si>
    <t>R6ik22EgnGRbpppK</t>
  </si>
  <si>
    <t>EE_SC_LREL05</t>
  </si>
  <si>
    <t>EE - VOCE EE - OPZIONE SCONTO  LREL05</t>
  </si>
  <si>
    <t>EEQ_SC_LREL05</t>
  </si>
  <si>
    <t>twdSEx0Vn8KSGTTZ</t>
  </si>
  <si>
    <t>EEC_SC_LREL05</t>
  </si>
  <si>
    <t>R6xcJZjla2xNEMwY</t>
  </si>
  <si>
    <t>EC041</t>
  </si>
  <si>
    <t>EE - VOCE COMPONENTE DI TRASPORTO - CORRISPETTIVO POTENZA</t>
  </si>
  <si>
    <t>B83ILYd23h0YugTa</t>
  </si>
  <si>
    <t>EE - COMPONENTE COMPONENTE DI TRASPORTO - CORRISPETTIVO POTENZA</t>
  </si>
  <si>
    <t>r9sbVNAfmQ3WIIWl</t>
  </si>
  <si>
    <t>EE_PERD_PPPC18_M</t>
  </si>
  <si>
    <t>EE - VOCE EE - OPZIONE PERDITE DI RETE OFFERTA PPC9 - MONORARIA</t>
  </si>
  <si>
    <t>EEQ_FPPPC18</t>
  </si>
  <si>
    <t>LFhK2cBl5O7zYT4S</t>
  </si>
  <si>
    <t>EEC_FPPPC18</t>
  </si>
  <si>
    <t>RcCQbpoiZ69XDxWA</t>
  </si>
  <si>
    <t>EE_FPPPC11</t>
  </si>
  <si>
    <t>EE - VOCE EE - OPZIONE EEO_FPPPC11</t>
  </si>
  <si>
    <t>RDF7ZvEJxeOeEwlT</t>
  </si>
  <si>
    <t>EEAFPATMIC19</t>
  </si>
  <si>
    <t>EEQAFPATMIC19</t>
  </si>
  <si>
    <t>JPzzLJx8E6VordQO</t>
  </si>
  <si>
    <t>EECAFPATMIC19</t>
  </si>
  <si>
    <t>RdrrwsEaPXdHbjO4</t>
  </si>
  <si>
    <t>NA_SAH_UNATANTUM</t>
  </si>
  <si>
    <t>VOCE SCONTO AD HOC UNATANTUM</t>
  </si>
  <si>
    <t>LRzce0pdqBjfA74p</t>
  </si>
  <si>
    <t>COMPONENTE SCONTI AD HOC UNATANTUM</t>
  </si>
  <si>
    <t>Inserito in data 06/10/2016</t>
  </si>
  <si>
    <t>rDwrCdpZCWLP5OWg</t>
  </si>
  <si>
    <t>NE_IND_IMPRESA1</t>
  </si>
  <si>
    <t>EE - VOCE PER QUOTA VARIABILE OFFERTE INDICIZZATE IMPRESA1</t>
  </si>
  <si>
    <t>REtQxhcUo7q4HS3L</t>
  </si>
  <si>
    <t>EE_PRDFPATIPA6</t>
  </si>
  <si>
    <t>EEQ_FPATIPA6</t>
  </si>
  <si>
    <t>dU8hQChqX7t1qP1S</t>
  </si>
  <si>
    <t>EEC_FPATIPA6</t>
  </si>
  <si>
    <t>rFf9Zj6gopIXbqrH</t>
  </si>
  <si>
    <t>EE_FPATPMI08_FIX</t>
  </si>
  <si>
    <t>EE - VOCE EE - OPZIONE ATPMI08_FIX</t>
  </si>
  <si>
    <t>EEQ_FPATPMI08FIX</t>
  </si>
  <si>
    <t>6sJT1y8AW4x6wM4Z</t>
  </si>
  <si>
    <t>EEC_FPATPMI08FIX</t>
  </si>
  <si>
    <t>EE - COMPONENTE EE - OPZIONE ATPMI08_FIX</t>
  </si>
  <si>
    <t>RfIDrS5nOYKogLJR</t>
  </si>
  <si>
    <t>EECMORANN</t>
  </si>
  <si>
    <t>EE - VOCE ANNULLAMENTO CORRISPETTIVO MOROSITA</t>
  </si>
  <si>
    <t>nICH8Q3WqJg2KvMP</t>
  </si>
  <si>
    <t>EE - COMPONENTE EE - OPZIONE ANNULLAMENTO CORRISPETTIVO MOROSITA’</t>
  </si>
  <si>
    <t>rju7wVutwUNWwl2H</t>
  </si>
  <si>
    <t>22130</t>
  </si>
  <si>
    <t>GS - VOCE I.A. - VITRANO SRL - SIRACUSA</t>
  </si>
  <si>
    <t>zDIvz2cZYecN3JNQ</t>
  </si>
  <si>
    <t>GS - COMPONENTE I.A. - VITRANO SRL - SIRACUSA</t>
  </si>
  <si>
    <t>rJX2tpbxfpe0JR0l</t>
  </si>
  <si>
    <t>EE_FPTCAT5</t>
  </si>
  <si>
    <t>EE - VOCE EE OPZIONE PREZZO MODULAZIONE OFFERTA TCAT5</t>
  </si>
  <si>
    <t>RjZ6yLX3eSR3AAba</t>
  </si>
  <si>
    <t>NE_V_SC_PEFIX_3</t>
  </si>
  <si>
    <t>EE - VOCE EE - OPZIONE SCONTO 3° ANNO - PROGRESSIVO SU CORRISPETTIVO ENERGIA  PE_FIX</t>
  </si>
  <si>
    <t>rL6qziKDPqhLC4ec</t>
  </si>
  <si>
    <t>EE_PRDLFIX08M</t>
  </si>
  <si>
    <t>EE - VOCE EE - OPZIONE PERDITE DI RETE OFFERTA LFIX08 - MONORARIA</t>
  </si>
  <si>
    <t>RmB3dbiS73pvF1sM</t>
  </si>
  <si>
    <t>EE_AQFPMI06</t>
  </si>
  <si>
    <t>EEQAFPQFPMI06</t>
  </si>
  <si>
    <t>3VWgpWJnabVbf1sU</t>
  </si>
  <si>
    <t>EECAFPQFPMI06</t>
  </si>
  <si>
    <t>Rn9VTEpUzZhcLPWL</t>
  </si>
  <si>
    <t>9315</t>
  </si>
  <si>
    <t>RECUPERO CREDITO FORNITURA CESSATA</t>
  </si>
  <si>
    <t>zbYSZu3B7WLJ4sQA</t>
  </si>
  <si>
    <t>CLIENTI GAS C/RIPORTO MANUALE DEI DEBIT</t>
  </si>
  <si>
    <t>rQv7xGpSuC3LxTSL</t>
  </si>
  <si>
    <t>NE_SC_PERC_2</t>
  </si>
  <si>
    <t>EE - SCONTO PERCENTUALE PREZZO ENERGIA (PE) 2</t>
  </si>
  <si>
    <t>NE_SC_PERC2</t>
  </si>
  <si>
    <t>RRxBy99fIvx3ni34</t>
  </si>
  <si>
    <t>EC050</t>
  </si>
  <si>
    <t>EE - VOCE COMPONENTE DI TRASPORTO - TOTALE IMPORTO</t>
  </si>
  <si>
    <t>tURBmCV81CYwaKMw</t>
  </si>
  <si>
    <t>EE - COMPONENTE COMPONENTE DI TRASPORTO - TOTALE IMPORTO</t>
  </si>
  <si>
    <t>rs77I1occFFqe4oG</t>
  </si>
  <si>
    <t>21124</t>
  </si>
  <si>
    <t>APP.ALTO LAZIO GAS RIETI</t>
  </si>
  <si>
    <t>SqpfxwCAUeq4X1Mv</t>
  </si>
  <si>
    <t>ALTO LAZIO GAS SRL-RIETI OVEST</t>
  </si>
  <si>
    <t>rWYyPR9IBKEk9Wb5</t>
  </si>
  <si>
    <t>EE_TAU2D3_AGG</t>
  </si>
  <si>
    <t>EE - VOCE EE - OPZIONE COMPONENTE POTENZA TRASPORTO D3 - AGGREGATA</t>
  </si>
  <si>
    <t>Xp9R3ODAr74zv0pH</t>
  </si>
  <si>
    <t>EECTAU2D3_AGG</t>
  </si>
  <si>
    <t>EE - COMPONENTE EE - OPZIONE COMPONENTE POTENZA TRASPORTO D3 - AGGREGATA</t>
  </si>
  <si>
    <t>RXsJffjogaxgDMK8</t>
  </si>
  <si>
    <t>EE_FPLREL07_FIX</t>
  </si>
  <si>
    <t>EE - VOCE EE - OPZIONE QUOTA FISSA  LREL07</t>
  </si>
  <si>
    <t>EEQ_FPLREL07FIX</t>
  </si>
  <si>
    <t>nyPxlYqijbi91xUl</t>
  </si>
  <si>
    <t>EEC_FPLREL07FIX</t>
  </si>
  <si>
    <t>EE - COMPONENTE EE - OPZIONE QUOTA FISSA  LREL07</t>
  </si>
  <si>
    <t>rxvIZXNppqkPcLDU</t>
  </si>
  <si>
    <t>EEAFPATIPA7</t>
  </si>
  <si>
    <t>EE - VOCE EE OPZIONE PREZZO MODULAZIONE OFFERTA ATIPA7</t>
  </si>
  <si>
    <t>ry5OHilRBZdK5nLa</t>
  </si>
  <si>
    <t>EE_FPTCAT2</t>
  </si>
  <si>
    <t>EE - VOCE EE OPZIONE PREZZO MODULAZIONE OFFERTA TCAT2</t>
  </si>
  <si>
    <t>EEQ_FPTCAT2</t>
  </si>
  <si>
    <t>3ZXoaBM9DGpuiTZp</t>
  </si>
  <si>
    <t>EEC_FPTCAT2</t>
  </si>
  <si>
    <t>EE - COMPONENTE EE OPZIONE PREZZO MODULAZIONE OFFERTA TCAT2 -BIO</t>
  </si>
  <si>
    <t>RZc92KNnFp2ab6Pi</t>
  </si>
  <si>
    <t>EE_FLFIX07</t>
  </si>
  <si>
    <t>s0mvUGB9QKolak3m</t>
  </si>
  <si>
    <t>EEAFPQFPA07</t>
  </si>
  <si>
    <t>EE - VOCE EE OPZIONE PREZZO MODULAZIONE OFFERTA QFPA07</t>
  </si>
  <si>
    <t>s3WZi26bHB1tEnC7</t>
  </si>
  <si>
    <t>EE_FPATPMI15FIX</t>
  </si>
  <si>
    <t>EE - VOCE EE OPZIONE PREZZO MODULAZIONE OFFERTA ATPMI14 - QUOTA FISSA</t>
  </si>
  <si>
    <t>EEQ_FPATPMI15FIX</t>
  </si>
  <si>
    <t>apSc9Hd3W17MkIEF</t>
  </si>
  <si>
    <t>EEC_FPATPMI15FIX</t>
  </si>
  <si>
    <t>EE - COMPONENTE EE OPZIONE PREZZO MODULAZIONE OFFERTA ATPMI14</t>
  </si>
  <si>
    <t>s4Uu8i4Id9f5z0z7</t>
  </si>
  <si>
    <t>NE_PD</t>
  </si>
  <si>
    <t>EE - VOCE FATTURABILE PD</t>
  </si>
  <si>
    <t>nJayFExEB2FrspJ1</t>
  </si>
  <si>
    <t>EE - COMPONENTE PD</t>
  </si>
  <si>
    <t>S6z0WHqXwUhAQtfo</t>
  </si>
  <si>
    <t>13646</t>
  </si>
  <si>
    <t>yfnn3tM4OlrnW2Nk</t>
  </si>
  <si>
    <t>S52N9RNwn6Wbci3q</t>
  </si>
  <si>
    <t>13971</t>
  </si>
  <si>
    <t>xb2YsO7Sj4yAmMA7</t>
  </si>
  <si>
    <t>SaubqoPy6OcGjQfs</t>
  </si>
  <si>
    <t>NE_SCTE_MIDPPOTZ</t>
  </si>
  <si>
    <t>EE SCONTO TERREMOTATI EMILIA SERVIZI DI RETE QUOTA POTENZA</t>
  </si>
  <si>
    <t>sBOpjg8WPASGhwyt</t>
  </si>
  <si>
    <t>NE_V_SC_IND_SM</t>
  </si>
  <si>
    <t>EE - VOCE OPZIONE SCONTO POWER SU MISURA DAY</t>
  </si>
  <si>
    <t>sBz545IMOlsNWOs9</t>
  </si>
  <si>
    <t>EE_PERD_PPPC05_B</t>
  </si>
  <si>
    <t>EE - VOCE EE - OPZIONE PERDITE DI RETE OFFERTA PPC2 - BIOR</t>
  </si>
  <si>
    <t>EEQBFPPPC05</t>
  </si>
  <si>
    <t>ZZ7Da2WL7IFZpkNI</t>
  </si>
  <si>
    <t>EECBFPPPC05</t>
  </si>
  <si>
    <t>EE - COMPONENTE EE - OPZIONE EEOBFPPPC05</t>
  </si>
  <si>
    <t>SDBjPDbExqmBHI52</t>
  </si>
  <si>
    <t>EEAFPATPMI11</t>
  </si>
  <si>
    <t>EE - VOCE EE OPZIONE PREZZO MODULAZIONE OFFERTA ATPMI11</t>
  </si>
  <si>
    <t>EEQAFPATPMI11</t>
  </si>
  <si>
    <t>bOSOIDUbVJWJ26gp</t>
  </si>
  <si>
    <t>EECAFPATPMI11</t>
  </si>
  <si>
    <t>EE - COMPONENTE EE OPZIONE PREZZO MODULAZIONE OFFERTA ATPMI11</t>
  </si>
  <si>
    <t>Sef387aCTeu9HOw8</t>
  </si>
  <si>
    <t>13965</t>
  </si>
  <si>
    <t>GS - VOCE A.G.I.S. SRL - CERVETERI</t>
  </si>
  <si>
    <t>ZiVAm7jt9CQnIV58</t>
  </si>
  <si>
    <t>GS - COMPONENTE A.G.I.S. SRL - CERVETERI</t>
  </si>
  <si>
    <t>803536</t>
  </si>
  <si>
    <t>SeOtOsMkvA7nJHD5</t>
  </si>
  <si>
    <t>EEGG22_PE_B</t>
  </si>
  <si>
    <t>EEQGG22_PE_B</t>
  </si>
  <si>
    <t>E6lG2FrDELDFcKL9</t>
  </si>
  <si>
    <t>EECGG22_PE_B</t>
  </si>
  <si>
    <t>sfy6UZDlJ3NGReA5</t>
  </si>
  <si>
    <t>NE_CPRQ_DOM</t>
  </si>
  <si>
    <t>COMPONENTI DI PEREQUAZIONE (UC1, PPE)</t>
  </si>
  <si>
    <t>NE_RAG_CPRQ_DOM</t>
  </si>
  <si>
    <t>QLTt87k8K0GIAQek</t>
  </si>
  <si>
    <t>COMPONENTE CORRISPETTIVO PEREQUAZIONE DOMESTICO</t>
  </si>
  <si>
    <t>SGoEXHXBr9VOdhN1</t>
  </si>
  <si>
    <t>NE_PERD_GREEN</t>
  </si>
  <si>
    <t>PERDITE PER COMPONENTE GREEN</t>
  </si>
  <si>
    <t>SGoEXHXBr9VOdhN6</t>
  </si>
  <si>
    <t>NE_PERD_PE_FIX</t>
  </si>
  <si>
    <t>VOCE FATTURABILE PERDITE DI RETE SULLA COMPONENTE ENERGIA</t>
  </si>
  <si>
    <t>SGWpXe551pXw3YEY</t>
  </si>
  <si>
    <t>13999</t>
  </si>
  <si>
    <t>GS - VOCE A.G.I.S. SRL - IMPERIA</t>
  </si>
  <si>
    <t>oKqIBDfbdRx99UMI</t>
  </si>
  <si>
    <t>GS - COMPONENTE A.G.I.S. SRL - IMPERIA</t>
  </si>
  <si>
    <t>sHeQW8khJo7IH7pX</t>
  </si>
  <si>
    <t>13940</t>
  </si>
  <si>
    <t>GS - VOCE INTERTRADE SRL - NAPOLI AVVOCATA</t>
  </si>
  <si>
    <t>Akc3uOPZWFYqNgWy</t>
  </si>
  <si>
    <t>GS - COMPONENTE INTERTRADE SRL - NAPOLI AVVOCATA</t>
  </si>
  <si>
    <t>802656</t>
  </si>
  <si>
    <t>sk6uWeGVBlymncDu</t>
  </si>
  <si>
    <t>EEAFPTCAT7</t>
  </si>
  <si>
    <t>EE - VOCE EE OPZIONE PREZZO MODULAZIONE OFFERTA TCAT7 -TRIOR</t>
  </si>
  <si>
    <t>Sll0V67dCq28yOe1</t>
  </si>
  <si>
    <t>NE_V_SC_PRC_PE</t>
  </si>
  <si>
    <t>EE - VOCE EE - SCONTO AGGIUNTIVO SU CORRISPETTIVO ENERGIA</t>
  </si>
  <si>
    <t>NE_Q_SC_PRC_PE</t>
  </si>
  <si>
    <t>SMN5J911HermIe79</t>
  </si>
  <si>
    <t>EEAPED</t>
  </si>
  <si>
    <t>EE - VOCE PREZZO PED</t>
  </si>
  <si>
    <t>EEQAPED</t>
  </si>
  <si>
    <t>YZWfcfYHQscr4pGq</t>
  </si>
  <si>
    <t>EECAPED</t>
  </si>
  <si>
    <t>EE - COMPONENTE PREZZO PED</t>
  </si>
  <si>
    <t>SP-AMMPWR</t>
  </si>
  <si>
    <t>EE-SP-AMM</t>
  </si>
  <si>
    <t>EE-SPESE AMMINISTRATIVE</t>
  </si>
  <si>
    <t>EE-QSP_AMM</t>
  </si>
  <si>
    <t>AMMCOMP001</t>
  </si>
  <si>
    <t>EE-CSP_AMM</t>
  </si>
  <si>
    <t>sRH6FlZDDtoc4nAh</t>
  </si>
  <si>
    <t>NE_PR_V_MYENGH24</t>
  </si>
  <si>
    <t>EE - VOCE PERDITE DI RETE SU COMPONENTE ENERGIA PROFILO H24</t>
  </si>
  <si>
    <t>SrN6O9j6rCE5D5nF</t>
  </si>
  <si>
    <t>EE_PERD_PPPC15_M</t>
  </si>
  <si>
    <t>EE - VOCE EE - OPZIONE PERDITE DI RETE OFFERTA PPC7 - MONORARIA</t>
  </si>
  <si>
    <t>SST2REKBvnqNpLBK</t>
  </si>
  <si>
    <t>EE_FPATIPA7</t>
  </si>
  <si>
    <t>STwUCDDeLJ2prYzc</t>
  </si>
  <si>
    <t>9305</t>
  </si>
  <si>
    <t>EE - VOCE RECUPERO DEBITO</t>
  </si>
  <si>
    <t>5L7ZkNcwKIueXrAT</t>
  </si>
  <si>
    <t>EE - COMPONENTE RECUPERO DEBITO</t>
  </si>
  <si>
    <t>CLIENTI GAS RECUPERO CREDITO ARRETRATO</t>
  </si>
  <si>
    <t>suxKu0vAKfRJsEbB</t>
  </si>
  <si>
    <t>RISTCONC</t>
  </si>
  <si>
    <t>GS - VOCE RISTORO DA CONCLIAZIONE</t>
  </si>
  <si>
    <t>OdAYiOt0yu77iPBT</t>
  </si>
  <si>
    <t>GS - COMPONENTE RISTORO DA CONCLIAZIONE</t>
  </si>
  <si>
    <t>sVxNeOUp4ZbfHDBL</t>
  </si>
  <si>
    <t>EEAFPATMIC14</t>
  </si>
  <si>
    <t>EEQAFPATMIC14</t>
  </si>
  <si>
    <t>tLDP8MXjXpPNXsyP</t>
  </si>
  <si>
    <t>EECAFPATMIC14</t>
  </si>
  <si>
    <t>SWpZz47nQ3VNAVYi</t>
  </si>
  <si>
    <t>13856</t>
  </si>
  <si>
    <t>GS - VOCE A.G.I.S. SRL - OSTIA LIDO</t>
  </si>
  <si>
    <t>E255hqV3sJAuk7IB</t>
  </si>
  <si>
    <t>GS - COMPONENTE A.G.I.S. SRL - OSTIA LIDO</t>
  </si>
  <si>
    <t>A.G.I.S.SRL OSTIA LIDO-MAN.</t>
  </si>
  <si>
    <t>sWwnNH4lE2W68zJp</t>
  </si>
  <si>
    <t>13782</t>
  </si>
  <si>
    <t>GS - VOCE GAS MARKETING SRL ROMA QUADRARO</t>
  </si>
  <si>
    <t>NcGtE3N2MiYU546M</t>
  </si>
  <si>
    <t>GS - COMPONENTE GAS MARKETING SRL ROMA QUADRARO</t>
  </si>
  <si>
    <t>802625</t>
  </si>
  <si>
    <t>SXHp2abO2DXZFCC1</t>
  </si>
  <si>
    <t>NA_SAH_EUROMESE1</t>
  </si>
  <si>
    <t>VOCE SCONTO AD HOC EURO MESE 1</t>
  </si>
  <si>
    <t>COTP_SCO_AD_HOC1</t>
  </si>
  <si>
    <t>SXHp2abO2DXZFqD1</t>
  </si>
  <si>
    <t>NE_V_GREEN_FIX</t>
  </si>
  <si>
    <t>CORRISPETTIVO FISSO - GREEN</t>
  </si>
  <si>
    <t>NE_Q_GREEN_FIX</t>
  </si>
  <si>
    <t>r3LbvABHWCawJFVf</t>
  </si>
  <si>
    <t>NE_C_GREEN_FIX</t>
  </si>
  <si>
    <t>EE -  COMPONENTE PER CORRISPETTIVO FISSO GREEN</t>
  </si>
  <si>
    <t>SXHp2abO2DXZFqDl</t>
  </si>
  <si>
    <t>NE_CORR_FIX</t>
  </si>
  <si>
    <t>CORRISPETTIVO FISSO MENSILE</t>
  </si>
  <si>
    <t>euK7SannQTfSylB1</t>
  </si>
  <si>
    <t>COMPONENTE CORRISPETTIVO FISSO MESE</t>
  </si>
  <si>
    <t>SXSg6QvDXUMoL7oH</t>
  </si>
  <si>
    <t>EE_PERD_PTCAT6_M</t>
  </si>
  <si>
    <t>EE - VOCE EE - OPZIONE PERDITE DI RETE OFFERTA FPTCAT6 - MONORARIE</t>
  </si>
  <si>
    <t>SyBpB7b9yN3qhWRQ</t>
  </si>
  <si>
    <t>NE_DISP1_D2</t>
  </si>
  <si>
    <t>NE_DISP1_D2_2</t>
  </si>
  <si>
    <t>7dDV6QhizJQAacwi</t>
  </si>
  <si>
    <t>NE_DISPBT2</t>
  </si>
  <si>
    <t>COMPONENTE DI DISPACCIAMENTO (DISPBT2)</t>
  </si>
  <si>
    <t>NE_DISP1_D3</t>
  </si>
  <si>
    <t>NE_RAG_DISP1_D2</t>
  </si>
  <si>
    <t>59bFENGwZCMVePQX</t>
  </si>
  <si>
    <t>sZ07MrP3VFRig6TZ</t>
  </si>
  <si>
    <t>RI_P_IVA29</t>
  </si>
  <si>
    <t>GS - VOCE ART.26 DPR 633/72 ALIQUOTA IVA 10%</t>
  </si>
  <si>
    <t>r81jTwjhyNjIaX6V</t>
  </si>
  <si>
    <t>GS - COMPONENTE ART.26 DPR 633/72 CODICE IVA 29</t>
  </si>
  <si>
    <t>t4NlZgr1q8Aoboez</t>
  </si>
  <si>
    <t>11679</t>
  </si>
  <si>
    <t>GS - VOCE STORNO INDENNIZZO PER ASSEGNO/BONIFICO GIA’ ESEGUITO</t>
  </si>
  <si>
    <t>OVn3z7UGEhwea2iK</t>
  </si>
  <si>
    <t>GS - COMPONENTE STORNO INDENNIZZO PER ASSEGNO/BONIFICO GIA’ ESEGUITO</t>
  </si>
  <si>
    <t>t7cYunfQ2OfpGYJe</t>
  </si>
  <si>
    <t>NE_PM_QCOMPER</t>
  </si>
  <si>
    <t>EE - VOCE COMPONENTE DI PEREQUAZIONE</t>
  </si>
  <si>
    <t>NE_Q_PM_QCOMPER</t>
  </si>
  <si>
    <t>D2Vo69uaIVSMk6Pb</t>
  </si>
  <si>
    <t>NE_C_PM_QCOMPER</t>
  </si>
  <si>
    <t>EE - COMPONENTE COMPONENTE DI PEREQUAZIONE</t>
  </si>
  <si>
    <t>T7y4OyJJzN6W9L5d</t>
  </si>
  <si>
    <t>EE_PED</t>
  </si>
  <si>
    <t>EEQPED</t>
  </si>
  <si>
    <t>TWXP2dD1ZhCXhMv9</t>
  </si>
  <si>
    <t>EECPED</t>
  </si>
  <si>
    <t>T9lNMvjP6zJHXxmZ</t>
  </si>
  <si>
    <t>EE_FPLLINK01</t>
  </si>
  <si>
    <t>EE - VOCE EE - OPZIONE PREZZO OFFERTA  POWER LLINK01</t>
  </si>
  <si>
    <t>T38IZwC34Eg96U7Q</t>
  </si>
  <si>
    <t>EE_PERD_FRP01V2</t>
  </si>
  <si>
    <t>EE - VOCE EE - OPZIONE PERDITE DI RETE OFFERTA FRP01 - MONORARIA</t>
  </si>
  <si>
    <t>TAQrx9n9skBHPp0y</t>
  </si>
  <si>
    <t>EE_UC3</t>
  </si>
  <si>
    <t>EE - VOCE EE - OPZIONE COMPONENTE UC3 D2</t>
  </si>
  <si>
    <t>EEQUC3V</t>
  </si>
  <si>
    <t>1DMzVikpO13MHnXF</t>
  </si>
  <si>
    <t>EE_UC3V</t>
  </si>
  <si>
    <t>EE - COMPONENTE EE - OPZIONE COMPONENTE UC3 D2</t>
  </si>
  <si>
    <t>tbbmzaKxzUguZVQ2</t>
  </si>
  <si>
    <t>13775</t>
  </si>
  <si>
    <t>GS - VOCE TERMOCOOP MULTISERVIZI-PIETRASANTA</t>
  </si>
  <si>
    <t>gUZBfREECJV9jF8s</t>
  </si>
  <si>
    <t>GS - COMPONENTE TERMOCOOP MULTISERVIZI-PIETRASANTA</t>
  </si>
  <si>
    <t>802736</t>
  </si>
  <si>
    <t>TBDsdB5iLNtJ8zDZ</t>
  </si>
  <si>
    <t>EC058</t>
  </si>
  <si>
    <t>EE - VOCE BONUS PER DISAGIO FISICO</t>
  </si>
  <si>
    <t>bAwWAI8otEjlEKPW</t>
  </si>
  <si>
    <t>EE - COMPONENTE BONUS PER DISAGIO FISICO</t>
  </si>
  <si>
    <t>tBlFMtfXmFadJG4o</t>
  </si>
  <si>
    <t>NE_ACC_D2</t>
  </si>
  <si>
    <t>EE IMPOSTA ERARIALE DOMESTICI D2</t>
  </si>
  <si>
    <t>tDCW7hzPsxqzI6Ck</t>
  </si>
  <si>
    <t>EEBFPPCW23</t>
  </si>
  <si>
    <t>TdJCfEjWU5AZvRiY</t>
  </si>
  <si>
    <t>EE_11505</t>
  </si>
  <si>
    <t>EE - VOCE RIMBORSO IMPOSTA DI BOLLO</t>
  </si>
  <si>
    <t>IPwmgK7XrCMNDXAt</t>
  </si>
  <si>
    <t>EE - COMPONENTE RIMBORSO IMPOSTA DI BOLLO</t>
  </si>
  <si>
    <t>Te8AUlaZtyXhlisc</t>
  </si>
  <si>
    <t>13850</t>
  </si>
  <si>
    <t>GS - VOCE FER-GAS SRL - ROMA GIUSTINIANA</t>
  </si>
  <si>
    <t>y1b9SL37DPZIg3rO</t>
  </si>
  <si>
    <t>GS - COMPONENTE FER-GAS SRL - ROMA GIUSTINIANA</t>
  </si>
  <si>
    <t>FER-GAS SRL - MANUT.</t>
  </si>
  <si>
    <t>Tf04XcRCiblpp31S</t>
  </si>
  <si>
    <t>NE_RETE_QE</t>
  </si>
  <si>
    <t>TARIFFA SERVIZI DI RETE - QUOTA ENERGIA</t>
  </si>
  <si>
    <t>NE_A6_QE</t>
  </si>
  <si>
    <t>pUdpiWfEIC5El2th</t>
  </si>
  <si>
    <t>NE_A6</t>
  </si>
  <si>
    <t>COMPONENTE A6 - QUOTA ENERGIA QUOTA POTENZA</t>
  </si>
  <si>
    <t>NE_ONST_QE</t>
  </si>
  <si>
    <t>BTrqabUdTxLm21t1</t>
  </si>
  <si>
    <t>COPONENTE DI RAGGRUPPAMENTO ONERI DI SISTEMA - QUOTA ENERGIA</t>
  </si>
  <si>
    <t>BTrqabUdTxLm21tD</t>
  </si>
  <si>
    <t>COPONENTE DI RAGGRUPPAMENTO TARIFFA SERVIZI DI RETE - QUOTA ENERGIA</t>
  </si>
  <si>
    <t>NE_UC7_QE</t>
  </si>
  <si>
    <t>rUbIqJWwL8YRaGdk</t>
  </si>
  <si>
    <t>NE_UC7</t>
  </si>
  <si>
    <t>COMPONENTE UC7 - QUOTA ENERGIA</t>
  </si>
  <si>
    <t>TGyN0vOnEO2DNBLi</t>
  </si>
  <si>
    <t>EE_QFMIC02</t>
  </si>
  <si>
    <t>EE - VOCE EE - OPZIONE EE - OPZIONE QFMIC02</t>
  </si>
  <si>
    <t>THqLh1EqH61Uz158</t>
  </si>
  <si>
    <t>EE_FPATIPA6</t>
  </si>
  <si>
    <t>tiLMs4bhdLssiQp8</t>
  </si>
  <si>
    <t>NE_SC_REL_PIVA_S</t>
  </si>
  <si>
    <t>VOCE SCONTO RELAE A SOGLIA PER PIVA</t>
  </si>
  <si>
    <t>NE_Q_SC_RXSS_PI</t>
  </si>
  <si>
    <t>gOfLQgzLiM2baKTr</t>
  </si>
  <si>
    <t>NE_C_SC_RXSS_PI</t>
  </si>
  <si>
    <t>COMPONENTE PER SCONTO RELAX A SOGLIA PER PIVA</t>
  </si>
  <si>
    <t>tiRDsss2Fj5gHXCv</t>
  </si>
  <si>
    <t>EE_PERD_PPPC14_M</t>
  </si>
  <si>
    <t>EE - VOCE PERDITE DI RETE OFFERTA PPC7 - MONORARIA</t>
  </si>
  <si>
    <t>TKJaGov8qT1WAMZc</t>
  </si>
  <si>
    <t>NA_V_REST_SRVSPD</t>
  </si>
  <si>
    <t>VOCE PER RESTITUZIONE DELLO SCONTO FRUITO PER COSTO DEL SERVIZIO DI SPEDIZIONE</t>
  </si>
  <si>
    <t>NA_Q_REST_SRVSPD</t>
  </si>
  <si>
    <t>vudXtzxxQmHOCxyV</t>
  </si>
  <si>
    <t>NA_C_REST_SRVSPD</t>
  </si>
  <si>
    <t>GS - COMPONENTE OPZIONE PER RESTITUZIONE DELLO SCONTO FRUITO PER COSTO DEL SERVIZIO DI SPEDIZIONE.</t>
  </si>
  <si>
    <t>SCONTO PRODOTTO LED</t>
  </si>
  <si>
    <t>tktd5o5veV3Y4fma</t>
  </si>
  <si>
    <t>13566</t>
  </si>
  <si>
    <t>M.S. ALTO LAZIO GAS SRL CIVITA CAS</t>
  </si>
  <si>
    <t>p2yNqBfr1PVJlBAu</t>
  </si>
  <si>
    <t>tmTq6SsQbuTgofKe</t>
  </si>
  <si>
    <t>EEAPRDFPATMIC20</t>
  </si>
  <si>
    <t>EE - VOCE EE OPZIONE PERDITE MODULAZIONE OFFERTA ATMIC19</t>
  </si>
  <si>
    <t>TmxLg5nhNtYRWglw</t>
  </si>
  <si>
    <t>13513</t>
  </si>
  <si>
    <t>M.S. ALTO LAZIO PASSO CORESE</t>
  </si>
  <si>
    <t>HHa9vtajjZt631RH</t>
  </si>
  <si>
    <t>To1ACTN8iiiBQGI0</t>
  </si>
  <si>
    <t>NE_PM_QPART48</t>
  </si>
  <si>
    <t>EE - VOCE PERDITE ARTICOLO 48 DEL. 111/06 A.E.E.G</t>
  </si>
  <si>
    <t>NE_Q_PM_QPART48</t>
  </si>
  <si>
    <t>6Oqg8qUwVAdtoGhY</t>
  </si>
  <si>
    <t>NE_C_PM_QPART48</t>
  </si>
  <si>
    <t>EE - COMPONENTE PERDITE ARTICOLO 48 DEL. 111/06 A.E.E.G</t>
  </si>
  <si>
    <t>ToXJgHeNtXt20Ku7</t>
  </si>
  <si>
    <t>EE_FPQFPA06</t>
  </si>
  <si>
    <t>EEQ_FPQFPA06</t>
  </si>
  <si>
    <t>3PEroq7Lv2E8YPPo</t>
  </si>
  <si>
    <t>EEC_FPQFPA06</t>
  </si>
  <si>
    <t>tp6Ri7stP1pz5qhA</t>
  </si>
  <si>
    <t>20646</t>
  </si>
  <si>
    <t>CAMBIA CALDAIA-F.LLI DI VITTORIO RUVO</t>
  </si>
  <si>
    <t>t0jSUs0lGHkKHnzn</t>
  </si>
  <si>
    <t>TPtD1EojkvrKQy6a</t>
  </si>
  <si>
    <t>22388</t>
  </si>
  <si>
    <t>AyVtsfEXWwDY81AG</t>
  </si>
  <si>
    <t>TpYTtFMSS8iLu8Ok</t>
  </si>
  <si>
    <t>13690</t>
  </si>
  <si>
    <t>ENER SERVICES GAS - NOLA</t>
  </si>
  <si>
    <t>r0cevI4xDcMajVsB</t>
  </si>
  <si>
    <t>APP.ENER SERV. GAS NOLA</t>
  </si>
  <si>
    <t>Tq32BT19D23UH4bG</t>
  </si>
  <si>
    <t>21400</t>
  </si>
  <si>
    <t>PP.BLU EN.SYST.VIMERCATE</t>
  </si>
  <si>
    <t>PlOQdrUfURyeTcZq</t>
  </si>
  <si>
    <t>BLU ENERGY SYSTEM CHIARI</t>
  </si>
  <si>
    <t>tQ67Y0sWQwulgKmg</t>
  </si>
  <si>
    <t>EE_PERD_PTCAT8_A</t>
  </si>
  <si>
    <t>EE - VOCE EE - OPZIONE PERDITE DI RETE OFFERTA FPTCAT8 - TRIOR</t>
  </si>
  <si>
    <t>EEQAFPTCAT8</t>
  </si>
  <si>
    <t>kTcCA5fKBgotXfFg</t>
  </si>
  <si>
    <t>EECAFPTCAT8</t>
  </si>
  <si>
    <t>EE - COMPONENTE EE OPZIONE PREZZO MODULAZIONE OFFERTA TCAT8 -TRIOR</t>
  </si>
  <si>
    <t>trtHiSYWJTL38z4Z</t>
  </si>
  <si>
    <t>NE_V_LED</t>
  </si>
  <si>
    <t>EE - VOCE POWER EURO ACQUISTO LED</t>
  </si>
  <si>
    <t>NE_Q_LED</t>
  </si>
  <si>
    <t>Kf20NJ7rlfs8Qb7d</t>
  </si>
  <si>
    <t>NE_C_LED</t>
  </si>
  <si>
    <t>EE - COMPONENTE EE – OPZIONE POWER EURO ACQUISTO LED</t>
  </si>
  <si>
    <t>RICAVI PER CAMPAGNE FIDELIZZ.CLIENTELA - MERCI</t>
  </si>
  <si>
    <t>Inserito in data 11/04/2016</t>
  </si>
  <si>
    <t>TUqrwN0ZHd65ob11</t>
  </si>
  <si>
    <t>14015</t>
  </si>
  <si>
    <t>eWUkGsZEnB23o1zU</t>
  </si>
  <si>
    <t>tVTydze1mYJQM67D</t>
  </si>
  <si>
    <t>EE_PRDFPATMIC20</t>
  </si>
  <si>
    <t>tWGpYZQrz8q4nzt3</t>
  </si>
  <si>
    <t>NE_SC_PER_CONRID</t>
  </si>
  <si>
    <t>EE - SCONTO RID - PERDITE - EURO CONSUMO</t>
  </si>
  <si>
    <t>TxFNwgCYmVNujEB1</t>
  </si>
  <si>
    <t>EE_TAU3</t>
  </si>
  <si>
    <t>EE - VOCE EE - OPZIONE COMPONENTE TAU3 D2</t>
  </si>
  <si>
    <t>EEQTAU3V</t>
  </si>
  <si>
    <t>FEe71GXwpM8enoM6</t>
  </si>
  <si>
    <t>EE_TAU3V</t>
  </si>
  <si>
    <t>EE - COMPONENTE EE - OPZIONE COMPONENTE TAU3 D2</t>
  </si>
  <si>
    <t>TxzAdj3L6IV3sMTx</t>
  </si>
  <si>
    <t>VOCE_EM230</t>
  </si>
  <si>
    <t>EE - VOCE SPESE DISTRIBUTORE RICOSTRUZIONE CONSUMO</t>
  </si>
  <si>
    <t>QUOTA_EM230</t>
  </si>
  <si>
    <t>Mh19iLm0ICLTRTpg</t>
  </si>
  <si>
    <t>COMP_EM230</t>
  </si>
  <si>
    <t>EE - COMPONENTE SPESE DISTRIBUTORE RICOSTRUZIONE CONSUMO</t>
  </si>
  <si>
    <t>tzXYmpb8tEspzyPW</t>
  </si>
  <si>
    <t>EEAPRDFPATMIC16</t>
  </si>
  <si>
    <t>EEQAFPATMIC16</t>
  </si>
  <si>
    <t>OMXM6Ps6F9GP87JN</t>
  </si>
  <si>
    <t>EECAFPATMIC16</t>
  </si>
  <si>
    <t>U9bIDeGWX6YEKqeU</t>
  </si>
  <si>
    <t>NE_V_SC_PRD_PFX</t>
  </si>
  <si>
    <t>EE - VOCE EE - OPZIONE SCONTO AGGIUNTIVO SU PERDITE DI RETE PE_FIX</t>
  </si>
  <si>
    <t>U9bIDeGWX6YEKRID</t>
  </si>
  <si>
    <t>NE_SC_PRD_PR_RID</t>
  </si>
  <si>
    <t>EE -  SCONTO RID - PERDITE - PERCENTUALE PE_FIX</t>
  </si>
  <si>
    <t>U23xfLdctymNMFTH</t>
  </si>
  <si>
    <t>NE_PERD_QV_CCGT</t>
  </si>
  <si>
    <t>VOCE POWER PERDITA OFFERTA INDICIZZATA ITEC CCGT</t>
  </si>
  <si>
    <t>uAFznCFabwNu4kMh</t>
  </si>
  <si>
    <t>EE_PRDLLINK06B</t>
  </si>
  <si>
    <t>EE - VOCE EE - OPZIONE PERDITE DI RETE OFFERTA LLINK06 - BIOR</t>
  </si>
  <si>
    <t>uFbB204QpF4kp5QM</t>
  </si>
  <si>
    <t>EE_PERD_PPPC20_B</t>
  </si>
  <si>
    <t>UFdN8P0CxO8SlEOV</t>
  </si>
  <si>
    <t>13779</t>
  </si>
  <si>
    <t>GS - VOCE SERVICE GAS  S.R.L. NOVARA NORD</t>
  </si>
  <si>
    <t>pO02qr8Zn73AYNgt</t>
  </si>
  <si>
    <t>GS - COMPONENTE SERVICE GAS  S.R.L. NOVARA NORD</t>
  </si>
  <si>
    <t>UiadrWRyCnJdk3Gs</t>
  </si>
  <si>
    <t>NE_PM_QART24B</t>
  </si>
  <si>
    <t>EE - VOCE ARTICOLO 24 BIS DEL.ARG/ELT 107/09 A.E.E.G.</t>
  </si>
  <si>
    <t>NE_Q_PM_QART24B</t>
  </si>
  <si>
    <t>8ykwUXqpgVVv94aI</t>
  </si>
  <si>
    <t>NE_C_PM_QART24B</t>
  </si>
  <si>
    <t>EE - COMPONENTE ARTICOLO 24 BIS DEL.ARG/ELT 107/09 A.E.E.G.</t>
  </si>
  <si>
    <t>UInAHoZjtTuKXcQO</t>
  </si>
  <si>
    <t>NE_V_SCRL_RETL_1</t>
  </si>
  <si>
    <t>EE - VOCE OPZIONE PER SCONTO RELAX  PRIMO ANNO</t>
  </si>
  <si>
    <t>NE_Q_SC_RETAIL_1</t>
  </si>
  <si>
    <t>ujejEoqIgLrxgMQo</t>
  </si>
  <si>
    <t>NE_PM_QART73</t>
  </si>
  <si>
    <t>EE - VOCE ARTICOLO 73 DEL. 111/06 A.E.E.G</t>
  </si>
  <si>
    <t>NE_Q_PM_QART73</t>
  </si>
  <si>
    <t>dFLJFZbF1PQ0iOzc</t>
  </si>
  <si>
    <t>NE_C_PM_QART73</t>
  </si>
  <si>
    <t>EE - COMPONENTE ARTICOLO 73 DEL. 111/06 A.E.E.G</t>
  </si>
  <si>
    <t>uJZKfXprCvkopOGc</t>
  </si>
  <si>
    <t>13997</t>
  </si>
  <si>
    <t>Z4Rd8U3GsSFV791u</t>
  </si>
  <si>
    <t>ukNhRBS0A8Q11PLl</t>
  </si>
  <si>
    <t>13863</t>
  </si>
  <si>
    <t>GS - VOCE SICILIA ENERGIA SOLARE SRL</t>
  </si>
  <si>
    <t>0HWAjLpo63cyPArR</t>
  </si>
  <si>
    <t>GS - COMPONENTE SICILIA ENERGIA SOLARE SRL</t>
  </si>
  <si>
    <t>SICILIA ENERGIA SOLARE - MAN.</t>
  </si>
  <si>
    <t>ukPYKCibl2pUdsFo</t>
  </si>
  <si>
    <t>NE_PM_QART44</t>
  </si>
  <si>
    <t>EE - VOCE ARTICOLO 44 DEL. 111/06 A.E.E.G.</t>
  </si>
  <si>
    <t>NE_Q_PM_QART44</t>
  </si>
  <si>
    <t>kmzoXudgA4T4IfKX</t>
  </si>
  <si>
    <t>NE_C_PM_QART44</t>
  </si>
  <si>
    <t>EE - COMPONENTE ARTICOLO 44 DEL. 111/06 A.E.E.G.</t>
  </si>
  <si>
    <t>UmPYYhgH3LhkJaci</t>
  </si>
  <si>
    <t>EE_VIS_VEND_FX</t>
  </si>
  <si>
    <t>EE - VOCE EE - OPZIONE USO VIS VENDITA - PARTE FISSA</t>
  </si>
  <si>
    <t>EEQVIS_VEND_FX</t>
  </si>
  <si>
    <t>fR4saqbHeFe3V4gb</t>
  </si>
  <si>
    <t>EECVIS_VEND_FX</t>
  </si>
  <si>
    <t>EE - COMPONENTE EE - OPZIONE USO VIS VENDITA - PARTE FISSA</t>
  </si>
  <si>
    <t>uOMWicvaJEPIIJDe</t>
  </si>
  <si>
    <t>EE_PERD_PTCAT4_A</t>
  </si>
  <si>
    <t>EE - VOCE EE - OPZIONE PERDITE DI RETE OFFERTA FPTCAT4 - TRIOR</t>
  </si>
  <si>
    <t>uOzNIfHr6HkhB5oL</t>
  </si>
  <si>
    <t>13885</t>
  </si>
  <si>
    <t>GS - VOCE GESTALT 23 SRL - BARI SUD E MOLA DI BARI</t>
  </si>
  <si>
    <t>FiPcxmoT4VNigmtu</t>
  </si>
  <si>
    <t>GS - COMPONENTE GESTALT 23 SRL - BARI SUD E MOLA DI BARI</t>
  </si>
  <si>
    <t>UPAITOsMe40rcRfq</t>
  </si>
  <si>
    <t>13916</t>
  </si>
  <si>
    <t>dQ1AOpMTS0ImjCn3</t>
  </si>
  <si>
    <t>upuws3qLvspflFMM</t>
  </si>
  <si>
    <t>13935</t>
  </si>
  <si>
    <t>GS - VOCE TERMOCOOP MULTISERVIZI SRL - PIETRASANTA</t>
  </si>
  <si>
    <t>mSvY9JckCkOhonL7</t>
  </si>
  <si>
    <t>GS - COMPONENTE TERMOCOOP MULTISERVIZI SRL - PIETRASANTA</t>
  </si>
  <si>
    <t>UqYlXia4E21wJDu3</t>
  </si>
  <si>
    <t>EE_SC_LREL03</t>
  </si>
  <si>
    <t>EEQ_SC_LREL03</t>
  </si>
  <si>
    <t>PP2p5UTSXE3lEvU3</t>
  </si>
  <si>
    <t>EEC_SC_LREL03</t>
  </si>
  <si>
    <t>usVtA5muPm65zQTk</t>
  </si>
  <si>
    <t>13759</t>
  </si>
  <si>
    <t>EURO GAS SRL</t>
  </si>
  <si>
    <t>wjz1bSFq5ig70EWO</t>
  </si>
  <si>
    <t>uTl4OBYhpegqI4up</t>
  </si>
  <si>
    <t>NE_PCV_QE_AEEG</t>
  </si>
  <si>
    <t>QUOTA VARIABILE COMMERCIALIZZAZIONE VENDITA (PCV AEEGSI)</t>
  </si>
  <si>
    <t>RICAVI VENDITA E.E.-QUOTA VARIABILE PCV</t>
  </si>
  <si>
    <t>UWMPX5IqdAZoYM1T</t>
  </si>
  <si>
    <t>14092</t>
  </si>
  <si>
    <t>GS - VOCE COGE IMPIANTI SOCIETA' COOPERATIVA- MASTER</t>
  </si>
  <si>
    <t>1krTQdnxzhyIjBRo</t>
  </si>
  <si>
    <t>GS - COMPONENTE COGE IMPIANTI SOCIETA' COOPERATIVA- MASTER</t>
  </si>
  <si>
    <t>uwN8tPbnjcRZKud5</t>
  </si>
  <si>
    <t>EE_MLODSICURSIST</t>
  </si>
  <si>
    <t>EE - VOCE COSTI UNITÀ ESSENZIALI PER SIC. SISTEMA(ART.37 DEL.AEEG 168/03)</t>
  </si>
  <si>
    <t>UxLFFCBYlYY0NPDb</t>
  </si>
  <si>
    <t>EE_MCTD3</t>
  </si>
  <si>
    <t>EE - VOCE EE - OPZIONE COMPONENTE MCT D3</t>
  </si>
  <si>
    <t>EEQMCTD3_V</t>
  </si>
  <si>
    <t>LQyodHa4kWStJg8D</t>
  </si>
  <si>
    <t>EE_MCTD3_V</t>
  </si>
  <si>
    <t>EE - COMPONENTE EE - OPZIONE COMPONENTE MCT D3</t>
  </si>
  <si>
    <t>uXqEq4ozLPrCLGOL</t>
  </si>
  <si>
    <t>NE_PRD_SC_GOL14</t>
  </si>
  <si>
    <t>PERDITE SCONTO CONSIP POWER INDEX</t>
  </si>
  <si>
    <t>uXqEq4ozLPrR7b0O</t>
  </si>
  <si>
    <t>NE_PERD_SCN_SEMI</t>
  </si>
  <si>
    <t>EE - VOCE PER PERDITE DI RETE SCONTI SEMINEGOZIABILI</t>
  </si>
  <si>
    <t>NE_SCONTO_SEMI</t>
  </si>
  <si>
    <t>csKnA6u0zhXmcOYd</t>
  </si>
  <si>
    <t>EE -COMPONENTE SCONTO SEMINEGOZIABILE POWER</t>
  </si>
  <si>
    <t>uXqEq4ozLPrR7111</t>
  </si>
  <si>
    <t>NE_PRD_SC_CONSIP</t>
  </si>
  <si>
    <t>EE - VOCE PER PERDITE DI RETE SCONTI CONSIP</t>
  </si>
  <si>
    <t>NE_SCONTO_CONSIP</t>
  </si>
  <si>
    <t>cKkWqMUpZDKOJhvC</t>
  </si>
  <si>
    <t>EE - SCONTO SEMINEGOZIABILE PER TARIFFA CONSIP</t>
  </si>
  <si>
    <t>UY1zQzBbBHSmsHu8</t>
  </si>
  <si>
    <t>11906</t>
  </si>
  <si>
    <t>SUP. TERMINI PROC. CONCILIAZ. ENI-AACC</t>
  </si>
  <si>
    <t>iyK83yRtOAjcL1Ki</t>
  </si>
  <si>
    <t>GS - COMPONENTE SUP. TERMINI PROC. CONCILIAZ. ENI-AACC</t>
  </si>
  <si>
    <t>V5EZmUpZBaZBx9YS</t>
  </si>
  <si>
    <t>NE_V_RIMB_SRV</t>
  </si>
  <si>
    <t>EE- VOCE PER RIMBORSO SERVIZIO DI SPEDIZIONE PER MANCATA CONSENA O RIPENSAMENTO</t>
  </si>
  <si>
    <t>NE_Q_RIMB_SRV</t>
  </si>
  <si>
    <t>Exx4aX5xiCCbAvWl</t>
  </si>
  <si>
    <t>NE_C_RIMB_SRV</t>
  </si>
  <si>
    <t>GS - COMPONENTE OPZIONE RIMBORSO SERVIZIO DI SPEDIZIONE</t>
  </si>
  <si>
    <t>V6FXRRWGOSIcBxY1</t>
  </si>
  <si>
    <t>13828</t>
  </si>
  <si>
    <t>UonQJ4eg0KNOBXtz</t>
  </si>
  <si>
    <t>802764</t>
  </si>
  <si>
    <t>VB8xVqAwWxiw6Kuk</t>
  </si>
  <si>
    <t>13974</t>
  </si>
  <si>
    <t>HJGuBQGdrHyvl7nP</t>
  </si>
  <si>
    <t>VBxZqZnUfHb9q0Oa</t>
  </si>
  <si>
    <t>22278</t>
  </si>
  <si>
    <t>GS - VOCE I.A. - A.G.I.S. SRL -CERVETERI</t>
  </si>
  <si>
    <t>Uue43A3lSFpiPpMS</t>
  </si>
  <si>
    <t>GS - COMPONENTE I.A. - A.G.I.S. SRL -CERVETERI</t>
  </si>
  <si>
    <t>VcvesDb4DFzLOuYM</t>
  </si>
  <si>
    <t>EESP00001_B</t>
  </si>
  <si>
    <t>EE - VOCE EE - OPZIONE SCONTO 4,17% - BIOR</t>
  </si>
  <si>
    <t>EEQSP00001_B</t>
  </si>
  <si>
    <t>NYuRCGLB3NA9O59Z</t>
  </si>
  <si>
    <t>EECSP00001_B</t>
  </si>
  <si>
    <t>EE - COMPONENTE EE - OPZIONE SCONTO 4,17% - BIOR</t>
  </si>
  <si>
    <t>vDk48nixZL4YJeu6</t>
  </si>
  <si>
    <t>13556</t>
  </si>
  <si>
    <t>M.S. ITALSERVIZI SRL FRASCATI</t>
  </si>
  <si>
    <t>7cVflcWuXtJXeq9q</t>
  </si>
  <si>
    <t>ITALSERVIZI SRL FRASCATI</t>
  </si>
  <si>
    <t>vdM79EyQhd95YkLu</t>
  </si>
  <si>
    <t>NE_PM_QPOT</t>
  </si>
  <si>
    <t>EE - VOCE QUOTA POTENZA</t>
  </si>
  <si>
    <t>NE_Q_PM_QPOT</t>
  </si>
  <si>
    <t>ABRHLdRECORFZekM</t>
  </si>
  <si>
    <t>NE_C_PM_QPOT</t>
  </si>
  <si>
    <t>EE - COMPONENTE QUOTA POTENZA</t>
  </si>
  <si>
    <t>VDMQEOmX9KUvMQdT</t>
  </si>
  <si>
    <t>EEAPRDFPATPMI21</t>
  </si>
  <si>
    <t>EE - VOCE EE - OPZIONE PERDITE DI RETE OFFERTA ATPMI20- TRIOR</t>
  </si>
  <si>
    <t>vE4KYAGjU3KWDuy5</t>
  </si>
  <si>
    <t>NE_PM_QAGGMIS</t>
  </si>
  <si>
    <t>EE - VOCE CORRISPETTIVO AGGREGAZIONE MISURE</t>
  </si>
  <si>
    <t>NE_Q_PM_QAGGMIS</t>
  </si>
  <si>
    <t>YfLtaU2ZJYiIcmZr</t>
  </si>
  <si>
    <t>NE_C_PM_QAGGMIS</t>
  </si>
  <si>
    <t>EE - COMPONENTE CORRISPETTIVO AGGREGAZIONE MISURE</t>
  </si>
  <si>
    <t>veAtsIRI0LlUxUZb</t>
  </si>
  <si>
    <t>RI_P_IVA32</t>
  </si>
  <si>
    <t>GS - VOCE ART.26 DPR 633/72 ALIQUOTA AGEVOLATA</t>
  </si>
  <si>
    <t>xkjKeRufvU3dr8Nw</t>
  </si>
  <si>
    <t>GS - COMPONENTE ART.26 DPR 633/72 CODICE IVA AGEVOLATA</t>
  </si>
  <si>
    <t>VEw0uIQ9GouMi77h</t>
  </si>
  <si>
    <t>11677</t>
  </si>
  <si>
    <t>RECUPERO INDENN. LIVELLI QUALITA' SERVIZIO DISTRIBUZIONE AEEGSI</t>
  </si>
  <si>
    <t>CzxhLb8BOQ7dxz7a</t>
  </si>
  <si>
    <t>EE - COMPONENTE RECUPERO INDENN. LIVELLI QUALITA' SERVIZIO DISTRIBUZIONE AEEGSI</t>
  </si>
  <si>
    <t>vf7m4f81YQGEy4GK</t>
  </si>
  <si>
    <t>EC044</t>
  </si>
  <si>
    <t>EE - VOCE COMPONENTE DI TRASPORTO - COSTI DI DISTRIBUZIONE</t>
  </si>
  <si>
    <t>fhwT9LI93Ml7hq8K</t>
  </si>
  <si>
    <t>EE - COMPONENTE COMPONENTE DI TRASPORTO - COSTI DI DISTRIBUZIONE</t>
  </si>
  <si>
    <t>vFImoaRVstgGrFBj</t>
  </si>
  <si>
    <t>11520</t>
  </si>
  <si>
    <t>RIMB. IVA INDETR. OLTRE ANNO</t>
  </si>
  <si>
    <t>fJp5Pt6Ko4ofb7Lz</t>
  </si>
  <si>
    <t>vFZKK4wDVwiGsief</t>
  </si>
  <si>
    <t>NE_RAG_DISP1_D3</t>
  </si>
  <si>
    <t>yO8Jg4fG5cBWemQn</t>
  </si>
  <si>
    <t>vgCOKJUOkBGOfY6v</t>
  </si>
  <si>
    <t>EE_PERD_PTCAT6_A</t>
  </si>
  <si>
    <t>EE - VOCE EE - OPZIONE PERDITE DI RETE OFFERTA FPTCAT6 - TRIOR</t>
  </si>
  <si>
    <t>EEQAFPTCAT6</t>
  </si>
  <si>
    <t>pH93TTopNeyMoDVt</t>
  </si>
  <si>
    <t>EECAFPTCAT6</t>
  </si>
  <si>
    <t>EE - COMPONENTE EE OPZIONE PREZZO MODULAZIONE OFFERTA TCAT6 -TRIOR</t>
  </si>
  <si>
    <t>VHyEJC8NjxyjqoRJ</t>
  </si>
  <si>
    <t>EE_PERD_PPPC20_M</t>
  </si>
  <si>
    <t>ViLKQQOSAdTF82vX</t>
  </si>
  <si>
    <t>9301</t>
  </si>
  <si>
    <t>rXithwCHizf3L3Lu</t>
  </si>
  <si>
    <t>vIxgS9i3q3Y8NDVi</t>
  </si>
  <si>
    <t>EE_FLFIX02</t>
  </si>
  <si>
    <t>vLfOT7z9oylsM0WR</t>
  </si>
  <si>
    <t>EE_SCPRVOL_10K</t>
  </si>
  <si>
    <t>VOCE SCONTO PREMIO VOLUME 10000KWH</t>
  </si>
  <si>
    <t>EEQSCPRVOL_10K</t>
  </si>
  <si>
    <t>7RR6v1lbPwNP58Sn</t>
  </si>
  <si>
    <t>EECSCPRVOL_10K</t>
  </si>
  <si>
    <t>EE - COMPONENTE SCONTO VOLUME 10000KWH</t>
  </si>
  <si>
    <t>VM2jWWGJLtyyZmYS</t>
  </si>
  <si>
    <t>EEBFPPPC21</t>
  </si>
  <si>
    <t>VMZTAueTZekimsXW</t>
  </si>
  <si>
    <t>22394</t>
  </si>
  <si>
    <t>8GayhIhTs4vsNSoY</t>
  </si>
  <si>
    <t>voceperdite</t>
  </si>
  <si>
    <t>EE_PERD_PPPC12_M</t>
  </si>
  <si>
    <t>EEQFPPPC12</t>
  </si>
  <si>
    <t>YgyOQtCXp9e39HDa</t>
  </si>
  <si>
    <t>EECFPPPC12</t>
  </si>
  <si>
    <t>vtiQGGihY2NM0eNU</t>
  </si>
  <si>
    <t>NE_PM_QART25B</t>
  </si>
  <si>
    <t>EE - VOCE ARTICOLO 25 BIS DEL.ARG/ELT 107/09 A.E.E.G</t>
  </si>
  <si>
    <t>NE_Q_PM_QART25B</t>
  </si>
  <si>
    <t>Sk2vitGzvyj7Mdwu</t>
  </si>
  <si>
    <t>NE_C_PM_QART25B</t>
  </si>
  <si>
    <t>EE - COMPONENTE ARTICOLO 25 BIS DEL.ARG/ELT 107/09 A.E.E.G</t>
  </si>
  <si>
    <t>vTQ3hT9xKWtMG2dV</t>
  </si>
  <si>
    <t>NE_PM_QSCOSBIL</t>
  </si>
  <si>
    <t>EE - VOCE SCONTO SU SBILANCIAMENTO</t>
  </si>
  <si>
    <t>NE_Q_PM_QSCOSBIL</t>
  </si>
  <si>
    <t>QRkh3tsiFUUCRzqG</t>
  </si>
  <si>
    <t>NE_C_PM_QSCOSBIL</t>
  </si>
  <si>
    <t>EE - COMPONENTE SCONTO SU SBILANCIAMENTO</t>
  </si>
  <si>
    <t>vTtwFt4B9RCTLEZu</t>
  </si>
  <si>
    <t>13600</t>
  </si>
  <si>
    <t>M.S.BLU ENERGY SYSTEM - VIMERCATE</t>
  </si>
  <si>
    <t>KV23GZmhDAhCaWsu</t>
  </si>
  <si>
    <t>VuL6uFrUr38MsSJr</t>
  </si>
  <si>
    <t>13692</t>
  </si>
  <si>
    <t>I.M. GAS - S.GIORGIO A CREMANO</t>
  </si>
  <si>
    <t>CcIqzaGUYVH4Cl0C</t>
  </si>
  <si>
    <t>APP.I.M.GAS S.GIORG.A CR</t>
  </si>
  <si>
    <t>VVjFVn5G42gBXJvJ</t>
  </si>
  <si>
    <t>NE_PM_QDISPFIX</t>
  </si>
  <si>
    <t>EE - VOCE COMPONENTE DI DISPACCIAMENTO (PARTE FISSA)</t>
  </si>
  <si>
    <t>NE_Q_PM_QDISPFIX</t>
  </si>
  <si>
    <t>9e14vda6crqzDpDR</t>
  </si>
  <si>
    <t>NE_C_PM_QDISPFIX</t>
  </si>
  <si>
    <t>EE - COMPONENTE COMPONENTE DI DISPACCIAMENTO (PARTE FISSA)</t>
  </si>
  <si>
    <t>VWgSYYvAdF5BZY3h</t>
  </si>
  <si>
    <t>14018</t>
  </si>
  <si>
    <t>cegLpZlX0X3laaWC</t>
  </si>
  <si>
    <t>VwhUdquudJOAu9ve</t>
  </si>
  <si>
    <t>NE_SC_PERC_3</t>
  </si>
  <si>
    <t>EE - SCONTO PERCENTUALE PREZZO ENERGIA (PE) 3</t>
  </si>
  <si>
    <t>NE_SC_PERC3</t>
  </si>
  <si>
    <t>VxtaWeIENBFFrRx6</t>
  </si>
  <si>
    <t>NE_PM_QCORCON</t>
  </si>
  <si>
    <t>EE - VOCE CORRISPETTIVO A CONSUMO</t>
  </si>
  <si>
    <t>NE_Q_PM_QCORCON</t>
  </si>
  <si>
    <t>3ENbQ8DwNWhThP6a</t>
  </si>
  <si>
    <t>NE_C_PM_QCORCON</t>
  </si>
  <si>
    <t>EE - COMPONENTE CORRISPETTIVO A CONSUMO</t>
  </si>
  <si>
    <t>vxZZY02GI66Fi5ue</t>
  </si>
  <si>
    <t>EEASBIL01</t>
  </si>
  <si>
    <t>VY3hhEJ2JwLCK7JU</t>
  </si>
  <si>
    <t>NA_V_SCLED</t>
  </si>
  <si>
    <t>VOCE EURO SCONTO ACQUISTO LED</t>
  </si>
  <si>
    <t>NA_Q_SCLED</t>
  </si>
  <si>
    <t>5Mi5Wyzy8WOoon8j</t>
  </si>
  <si>
    <t>NA_C_SC_LED</t>
  </si>
  <si>
    <t>COMPONENTE SCONTO N KIT LED</t>
  </si>
  <si>
    <t>VZTqFug5WrmG9rcb</t>
  </si>
  <si>
    <t>EE_FLLINK05</t>
  </si>
  <si>
    <t>VzUzvFQ5qBvo43uS</t>
  </si>
  <si>
    <t>EESP0037P_PED_A</t>
  </si>
  <si>
    <t>EE - VOCE EE - OPZIONE SCONTO SP0037P_PED_A</t>
  </si>
  <si>
    <t>EEQSP0037P_PED_A</t>
  </si>
  <si>
    <t>5jGpZChzi5HHcC36</t>
  </si>
  <si>
    <t>EECSP0037P_PED_A</t>
  </si>
  <si>
    <t>EE - COMPONENTE EE - OPZIONE SCONTO SP0037P_PED_A</t>
  </si>
  <si>
    <t>W3m1jENZLC88BbJM</t>
  </si>
  <si>
    <t>EEBFPPPC13</t>
  </si>
  <si>
    <t>EE - VOCE EE - OPZIONE EEOBFPPPC13</t>
  </si>
  <si>
    <t>w8dUsAej1ILL7AWH</t>
  </si>
  <si>
    <t>13831</t>
  </si>
  <si>
    <t>GS - VOCE GAS ENERGIA SPA ENI</t>
  </si>
  <si>
    <t>fqbXWvvtjmOwqwSD</t>
  </si>
  <si>
    <t>GS - COMPONENTE GAS ENERGIA SPA ENI</t>
  </si>
  <si>
    <t>W98MCa2JF79OEz7K</t>
  </si>
  <si>
    <t>EE_PERD_FRP01V1</t>
  </si>
  <si>
    <t>W181kFAhz2HvViXa</t>
  </si>
  <si>
    <t>EE_PRD_QFMIC03_A</t>
  </si>
  <si>
    <t>EE - VOCE EE - OPZIONE PERDITE DI RETE OFFERTA QFMIC03 - TRIORARIA</t>
  </si>
  <si>
    <t>wCedJZJIcpkFnI5G</t>
  </si>
  <si>
    <t>EE_TAU1D3_AGG</t>
  </si>
  <si>
    <t>EE - VOCE EE - OPZIONE COMPONENTE FISSA TRASPORTO  D3 - AGGREGATA</t>
  </si>
  <si>
    <t>EEQTAU1D3_AGG</t>
  </si>
  <si>
    <t>GoGsB1658DyjMZI0</t>
  </si>
  <si>
    <t>EECTAU1D3_AGG</t>
  </si>
  <si>
    <t>EE - COMPONENTE EE - OPZIONE COMPONENTE FISSA TRASPORTO  D3 - AGGREGATA</t>
  </si>
  <si>
    <t>wCK94SkaUoMpVm7H</t>
  </si>
  <si>
    <t>EE_PERD_PPPC10_M</t>
  </si>
  <si>
    <t>EE - VOCE PERDITE DI RETE OFFERTA FPPPC10 - MONORARIA</t>
  </si>
  <si>
    <t>WdbXNzsdw9RFXBpT</t>
  </si>
  <si>
    <t>EE_A2D3</t>
  </si>
  <si>
    <t>EE - VOCE EE - OPZIONE COMPONENTE A2 D3</t>
  </si>
  <si>
    <t>EEQA2D3_V</t>
  </si>
  <si>
    <t>HFIyEqZ1w2u9ghft</t>
  </si>
  <si>
    <t>EE_A2D3_V</t>
  </si>
  <si>
    <t>EE - COMPONENTE EE - OPZIONE COMPONENTE A2 D3</t>
  </si>
  <si>
    <t>wE5prNB8lRVwg3U9</t>
  </si>
  <si>
    <t>14084</t>
  </si>
  <si>
    <t>lyPfnE80KMtKZcXU</t>
  </si>
  <si>
    <t>wexFyqJZ7k7R4UKe</t>
  </si>
  <si>
    <t>EE_FPATMIC04</t>
  </si>
  <si>
    <t>EE - VOCE PREZZO MODULAZIONE OFFERTA ATMIC3 - 01</t>
  </si>
  <si>
    <t>EEQFPATMIC04</t>
  </si>
  <si>
    <t>L8OdrJ34p1AGJu8z</t>
  </si>
  <si>
    <t>EECFPATMIC04</t>
  </si>
  <si>
    <t>EE - COMPONENTE PREZZO MODULAZIONE OFFERTA ATMIC3 - 01</t>
  </si>
  <si>
    <t>wG5O3RvuP6xg4X3M</t>
  </si>
  <si>
    <t>NE_V_SCLED</t>
  </si>
  <si>
    <t>EE - VOCE POWER EURO SCONTO ACQUISTO LED</t>
  </si>
  <si>
    <t>NE_Q_SCLED</t>
  </si>
  <si>
    <t>UBfU3HVh4sYcZIgM</t>
  </si>
  <si>
    <t>NE_C_SCLED</t>
  </si>
  <si>
    <t>EE - COMPONENTE EE – OPZIONE POWER EURO SCONTO ACQUISTO LED</t>
  </si>
  <si>
    <t>wG6XyOsPP0OgzARM</t>
  </si>
  <si>
    <t>EE_PERD_PTCSV4_M</t>
  </si>
  <si>
    <t>EE - VOCE EE - OPZIONE PERDITE DI RETE OFFERTA FPTCSV4 - MONORARIA</t>
  </si>
  <si>
    <t>WHZoq8YYda3Xwj5y</t>
  </si>
  <si>
    <t>13998</t>
  </si>
  <si>
    <t>GS - VOCE A.G.I.S. SRL - ROMA OSTIA LIDO</t>
  </si>
  <si>
    <t>LazgAq5QcG9DGrfF</t>
  </si>
  <si>
    <t>GS - COMPONENTE A.G.I.S. SRL - ROMA OSTIA LIDO</t>
  </si>
  <si>
    <t>WI3FroVXZBJ7mgt9</t>
  </si>
  <si>
    <t>EE_UC5</t>
  </si>
  <si>
    <t>EE - VOCE COSTI DIFF. PERD.EFFETT./STANDARD (ART.37.2 DEL.AEEG 168/03)</t>
  </si>
  <si>
    <t>EEQUC5</t>
  </si>
  <si>
    <t>Yy4eN9ZWvp8ZxJHu</t>
  </si>
  <si>
    <t>EECUC5</t>
  </si>
  <si>
    <t>EE - COMPONENTE COSTI DIFF. PERD.EFFETT./STANDARD (ART.37.2 DEL.AEEG 168/03)</t>
  </si>
  <si>
    <t>wlTCti5EohSN5f6S</t>
  </si>
  <si>
    <t>EE_PRDFPATMIC22</t>
  </si>
  <si>
    <t>wlVBL4eih0dnZnsX</t>
  </si>
  <si>
    <t>NE_QV_REL_PIVA</t>
  </si>
  <si>
    <t>EE - VOCE FATTURAZIONE QUOTA VARIABILE OFFERTE RELAX PIVA</t>
  </si>
  <si>
    <t>NE_Q_QV_PIVA</t>
  </si>
  <si>
    <t>j2xqvpAij9gKcLu8</t>
  </si>
  <si>
    <t>NE_C_QV_PIVA</t>
  </si>
  <si>
    <t>EE - COMPONENTE QUOTA VARIABILE OFFERTE RELAX PIVA</t>
  </si>
  <si>
    <t>WlW8jizR2wJ2viC6</t>
  </si>
  <si>
    <t>ES202</t>
  </si>
  <si>
    <t>EE - VOCE CESSAZIONE TRASPORTO</t>
  </si>
  <si>
    <t>2PJsyXWaVFjH2p15</t>
  </si>
  <si>
    <t>EE - COMPONENTE CESSAZIONE TRASPORTO</t>
  </si>
  <si>
    <t>wm3uep8XOxRxUDal</t>
  </si>
  <si>
    <t>EE_QFPMI03</t>
  </si>
  <si>
    <t>EE - VOCE EE - OPZIONE EE - OPZIONE QFPMI03</t>
  </si>
  <si>
    <t>WotG99RPbGW8gRjT</t>
  </si>
  <si>
    <t>NE_PM_QPART25B</t>
  </si>
  <si>
    <t>EE - VOCE PERDITE ARTICOLO 25 BIS DEL.ARG/ELT 107/09 A.E.E.G</t>
  </si>
  <si>
    <t>NE_Q_PM_QPART25B</t>
  </si>
  <si>
    <t>0m0DQkmEVWARksvj</t>
  </si>
  <si>
    <t>NE_C_PM_QPART25B</t>
  </si>
  <si>
    <t>EE - COMPONENTE PERDITE ARTICOLO 25 BIS DEL.ARG/ELT 107/09 A.E.E.G</t>
  </si>
  <si>
    <t>WrrVkzlVaUU13ejN</t>
  </si>
  <si>
    <t>13988</t>
  </si>
  <si>
    <t>Ose8nHS3I7TvH9pH</t>
  </si>
  <si>
    <t>wsxPFJMf2mX8BZFE</t>
  </si>
  <si>
    <t>13982</t>
  </si>
  <si>
    <t>VTLkMSbfRWsE4ZmJ</t>
  </si>
  <si>
    <t>WTpdBlskMrWmOjMG</t>
  </si>
  <si>
    <t>NE_RETE_QP</t>
  </si>
  <si>
    <t>TARIFFA SERVIZI DI RETE - QUOTA POTENZA</t>
  </si>
  <si>
    <t>NE_ONST_QP</t>
  </si>
  <si>
    <t>MTLLzQlHkvhtCTF1</t>
  </si>
  <si>
    <t>COMPONENTE DI RAGGRUPPAMNETO ONERI DI SISTEMA - QUOTA POTENZA</t>
  </si>
  <si>
    <t>MTLLzQlHkvhtCTFD</t>
  </si>
  <si>
    <t>COMPONENTE DI RAGGRUPPAMNETO TARIFFA SERVIZI DI RETE - QUOTA POTENZA</t>
  </si>
  <si>
    <t>NE_TAU2</t>
  </si>
  <si>
    <t>7UxNeXVQoR28JGr5</t>
  </si>
  <si>
    <t>COMPONENTE DI TRASPORTO E MISURA - QUOTA POTENZA (NETTO UC6)</t>
  </si>
  <si>
    <t>WtVrtPnib4p2DHAz</t>
  </si>
  <si>
    <t>NA_V_SC_EXTRA</t>
  </si>
  <si>
    <t>SCONTO EXTRA</t>
  </si>
  <si>
    <t>NA_Q_SC_RAI</t>
  </si>
  <si>
    <t>bNabADRJU4TldB4c</t>
  </si>
  <si>
    <t>NA_C_SC_EXTRA</t>
  </si>
  <si>
    <t>WWa1Hp6BSifwYynk</t>
  </si>
  <si>
    <t>EE_PRD_SBIL02_M</t>
  </si>
  <si>
    <t>EE - VOCE EE - OPZIONE PERDITE DI RETE SBIL02 - MONORARIA</t>
  </si>
  <si>
    <t>wWJELqNgVZ1Hy9jZ</t>
  </si>
  <si>
    <t>EEAFPATMIC15</t>
  </si>
  <si>
    <t>EEQAFPATMIC15</t>
  </si>
  <si>
    <t>zZDRgoXac6P3d7PL</t>
  </si>
  <si>
    <t>EECAFPATMIC15</t>
  </si>
  <si>
    <t>WWQuIuUiH8mxdI6w</t>
  </si>
  <si>
    <t>13987</t>
  </si>
  <si>
    <t>GS - VOCE ITAG SRL - MASTER</t>
  </si>
  <si>
    <t>YZ0WwmhFBQYzSVen</t>
  </si>
  <si>
    <t>GS - COMPONENTE ITAG SRL - MASTER</t>
  </si>
  <si>
    <t>wYMZNxH3WNVF0q1O</t>
  </si>
  <si>
    <t>EEGG23_PE_M</t>
  </si>
  <si>
    <t>EEQGG23_PE_M</t>
  </si>
  <si>
    <t>NRgSxTSGFZ5PJNeX</t>
  </si>
  <si>
    <t>EECGG23_PE_M</t>
  </si>
  <si>
    <t>x4lY4OTCK7o3s8nO</t>
  </si>
  <si>
    <t>82000</t>
  </si>
  <si>
    <t>IMPOSTA DI BOLLO</t>
  </si>
  <si>
    <t>BcZsqUJx8fMlbshH</t>
  </si>
  <si>
    <t>RIMB.IMPOSTA DI BOLLO ASSOLTA IN MODO VIRTUALE</t>
  </si>
  <si>
    <t>x7iMpF6eDsO63HGY</t>
  </si>
  <si>
    <t>21838</t>
  </si>
  <si>
    <t>TERMOCOOP MULTISERVIZI–PISA SUD</t>
  </si>
  <si>
    <t>8cHXwcXb5jDMLppQ</t>
  </si>
  <si>
    <t>X9dcXbFPF3CDIONR</t>
  </si>
  <si>
    <t>EE_QPDIDOM</t>
  </si>
  <si>
    <t>EE - VOCE EE OPZIONE QUOTA POTENZA DISTRIBUZIONE DOM</t>
  </si>
  <si>
    <t>EEQQPDIDOM</t>
  </si>
  <si>
    <t>3rYIE60ZEDHIQ5bo</t>
  </si>
  <si>
    <t>EECQPDIDOM</t>
  </si>
  <si>
    <t>EE - COMPONENTE EE OPZIONE QUOTA POTENZA DISTRIBUZIONE DOM</t>
  </si>
  <si>
    <t>x94ctULjb9pz5IyW</t>
  </si>
  <si>
    <t>EE_FPPPC01</t>
  </si>
  <si>
    <t>EE - VOCE PREZZO OFFERTA  POWER PPC</t>
  </si>
  <si>
    <t>EEQFPPPC01</t>
  </si>
  <si>
    <t>8iHw5dwzPMD73mLI</t>
  </si>
  <si>
    <t>EECFPPPC01</t>
  </si>
  <si>
    <t>EE - COMPONENTE PREZZO OFFERTA  POWER PPC</t>
  </si>
  <si>
    <t>XbsuUG1Ad9DCSEeT</t>
  </si>
  <si>
    <t>EE_PRDFPQFPA06</t>
  </si>
  <si>
    <t>XdAvYk23Gp1QbP2Q</t>
  </si>
  <si>
    <t>11065</t>
  </si>
  <si>
    <t>GS - SAMSUNG KIT LED</t>
  </si>
  <si>
    <t>BOBYqylwCtfnVPWV</t>
  </si>
  <si>
    <t>GS - COMPONENTE SAMSUNG KIT LED BULBO (LUCE CALDA)</t>
  </si>
  <si>
    <t>XDhxqlNckmtEoJWP</t>
  </si>
  <si>
    <t>13986</t>
  </si>
  <si>
    <t>GS - VOCE SIVIMA SRL - MASTER</t>
  </si>
  <si>
    <t>BJipOYIbzACXBMZU</t>
  </si>
  <si>
    <t>GS - COMPONENTE SIVIMA SRL - MASTER</t>
  </si>
  <si>
    <t>802521</t>
  </si>
  <si>
    <t>xEPTLJnBZd13Z1Yt</t>
  </si>
  <si>
    <t>NE_SC_RET_RLX_S</t>
  </si>
  <si>
    <t>VOCE PER LO SCONTO RELAX PER RETAIL A SOGLIA</t>
  </si>
  <si>
    <t>NE_Q_SC_RXSS_RET</t>
  </si>
  <si>
    <t>4CaMWoAtN2nbDKMK</t>
  </si>
  <si>
    <t>NE_C_SC_RXSS_RET</t>
  </si>
  <si>
    <t>COMPONENTE PER SCONTO RELAX PER RETAIL</t>
  </si>
  <si>
    <t>xGvRJ4VELNMgsofu</t>
  </si>
  <si>
    <t>EE_VIS_VEND_EN</t>
  </si>
  <si>
    <t>EE - VOCE EE - OPZIONE USO VIS VENDITA - PARTE VARIABILE</t>
  </si>
  <si>
    <t>EEQVIS_VEND_EN</t>
  </si>
  <si>
    <t>1dhfTsgw5RWTCpc0</t>
  </si>
  <si>
    <t>EECVIS_VEND_EN</t>
  </si>
  <si>
    <t>EE - COMPONENTE EE - OPZIONE USO VIS VENDITA - PARTE VARIABILE</t>
  </si>
  <si>
    <t>XjxMg9DA0JgDHzRb</t>
  </si>
  <si>
    <t>EEAPRDFPQFPA05</t>
  </si>
  <si>
    <t>EEQAFPQFPA05</t>
  </si>
  <si>
    <t>PEFVA3ZdYGKwgQWv</t>
  </si>
  <si>
    <t>EECAFPQFPA05</t>
  </si>
  <si>
    <t>XkL1c0lSXTEr1JI6</t>
  </si>
  <si>
    <t>EE_PERD_PTCAT7_M</t>
  </si>
  <si>
    <t>EE - VOCE EE - OPZIONE PERDITE DI RETE OFFERTA FPTCAT7 - MONORARIE</t>
  </si>
  <si>
    <t>xLCH2JreCWotP1NI</t>
  </si>
  <si>
    <t>NE_SCTE_MIDPFIX</t>
  </si>
  <si>
    <t>EE SCONTO TERREMOTATI EMILIA SERVIZI DI RETE QUOTA FISSA</t>
  </si>
  <si>
    <t>XLuBsjCSmT6P5gCO</t>
  </si>
  <si>
    <t>EEAFPQFPA05</t>
  </si>
  <si>
    <t>Xn4CZks88lP7GlQz</t>
  </si>
  <si>
    <t>EEAPRDFPATMIC17</t>
  </si>
  <si>
    <t>XNy79pJB73yOhzS3</t>
  </si>
  <si>
    <t>EE_PRDLLINK02B</t>
  </si>
  <si>
    <t>EE - VOCE EE - OPZIONE PERDITE DI RETE OFFERTA LLINK02 - BIOR</t>
  </si>
  <si>
    <t>XNZeez0Tru79Cj1G</t>
  </si>
  <si>
    <t>EE_UC4D3</t>
  </si>
  <si>
    <t>EE - VOCE EE - OPZIONE COMPONENTE UC4 D3</t>
  </si>
  <si>
    <t>EEQUC4D3_V</t>
  </si>
  <si>
    <t>o78WI3afjOkx5YIc</t>
  </si>
  <si>
    <t>EE_UC4D3_V</t>
  </si>
  <si>
    <t>EE - COMPONENTE EE - OPZIONE COMPONENTE UC4 D3</t>
  </si>
  <si>
    <t>xsFtPqhCXbKShOZh</t>
  </si>
  <si>
    <t>EEAFPATPMI20</t>
  </si>
  <si>
    <t>EE - VOCE EE OPZIONE PREZZO MODULAZIONE OFFERTA ATPMI19</t>
  </si>
  <si>
    <t>xsznR7VjL3f6oSBj</t>
  </si>
  <si>
    <t>13691</t>
  </si>
  <si>
    <t>I.M. GAS - PORTICI</t>
  </si>
  <si>
    <t>5cPt0OfxhxfIdtks</t>
  </si>
  <si>
    <t>XTjErpq2eHaAxMLi</t>
  </si>
  <si>
    <t>13994</t>
  </si>
  <si>
    <t>Ba8mDCLZcQXn6jTh</t>
  </si>
  <si>
    <t>XTk9cWycH7qYyrda</t>
  </si>
  <si>
    <t>NE_QV_I_IMPRESA</t>
  </si>
  <si>
    <t>EE - VOCE PER QUOTA VARIABILE OFFERTE INDICIZZATE IMPRESA</t>
  </si>
  <si>
    <t>XToKrkpEm8NAhMLG</t>
  </si>
  <si>
    <t>EC043</t>
  </si>
  <si>
    <t>EE - VOCE COMPONENTE DI TRASPORTO - COSTI DI TRASMISSIONE</t>
  </si>
  <si>
    <t>XEPWITDcGF6NbHFL</t>
  </si>
  <si>
    <t>EE - COMPONENTE COMPONENTE DI TRASPORTO - COSTI DI TRASMISSIONE</t>
  </si>
  <si>
    <t>XTOp1b8Ul6tPZXSq</t>
  </si>
  <si>
    <t>EE_VADDCOMESE</t>
  </si>
  <si>
    <t>IMPOSTA ADDIZIONALE COMUNALE ESENTE</t>
  </si>
  <si>
    <t>EE_QADDCOMESE</t>
  </si>
  <si>
    <t>bhEmadrsrv5uiYAV</t>
  </si>
  <si>
    <t>EE_CADDCOMESE</t>
  </si>
  <si>
    <t>EE - COMPONENTE IMPOSTA ADDIZIONALE COMUNALE ESENTE</t>
  </si>
  <si>
    <t>xuFNBxuVzGD9EEAN</t>
  </si>
  <si>
    <t>EEAFPTCAT6</t>
  </si>
  <si>
    <t>EE - VOCE EE OPZIONE PREZZO MODULAZIONE OFFERTA TCAT6 -TRIOR</t>
  </si>
  <si>
    <t>XvzAGJIZ7UCtz5FK</t>
  </si>
  <si>
    <t>EE_PRDLFIX05B</t>
  </si>
  <si>
    <t>EE - VOCE EE - OPZIONE PERDITE DI RETE OFFERTA LFIX05 - BIOR</t>
  </si>
  <si>
    <t>XWEulQWPX3YGm6wN</t>
  </si>
  <si>
    <t>EE -  VOCE SCONTO SEMINEGOZIABILE POWER</t>
  </si>
  <si>
    <t>XWEulQWPX3YGm123</t>
  </si>
  <si>
    <t>EE -  VOCE SCONTO POWER CONSIP</t>
  </si>
  <si>
    <t>XWEulQWPX3YGm124</t>
  </si>
  <si>
    <t>NE_V_SC_FID_SM</t>
  </si>
  <si>
    <t>EE -  VOCE SCONTO POWER SU MISURA PREZZO FISSO DAY</t>
  </si>
  <si>
    <t>XWEulQWPX3YGm125</t>
  </si>
  <si>
    <t>NE_V_SC_FIN_SM</t>
  </si>
  <si>
    <t>EE -  VOCE SCONTO POWER SU MISURA PREZZO FISSO NIGHT</t>
  </si>
  <si>
    <t>XwfzXpR3uBWey53A</t>
  </si>
  <si>
    <t>EE_NRPROVPOW</t>
  </si>
  <si>
    <t>EE - VOCE IMPOSTA COMUNALE - NON RESIDENTI</t>
  </si>
  <si>
    <t>EEQNRPROVPOW</t>
  </si>
  <si>
    <t>BMNTBJ1jsIc725U1</t>
  </si>
  <si>
    <t>EECNRPROVPOW</t>
  </si>
  <si>
    <t>EE - COMPONENTE IMPOSTA PROVINCIALE POWER - NON RESIDENTI</t>
  </si>
  <si>
    <t>XWhqP4zPq2IM2ECi</t>
  </si>
  <si>
    <t>EE_SP100P2</t>
  </si>
  <si>
    <t>EE - VOCE SCONTO 100% - EMISSION TRADING</t>
  </si>
  <si>
    <t>xxPL32ombSmk4vMD</t>
  </si>
  <si>
    <t>NE_PM_QART45</t>
  </si>
  <si>
    <t>EE - VOCE ARTICOLO 45 DEL. 111/06 A.E.E.G</t>
  </si>
  <si>
    <t>NE_Q_PM_QART45</t>
  </si>
  <si>
    <t>K8XmpsIj8PsKxKz7</t>
  </si>
  <si>
    <t>NE_C_PM_QART45</t>
  </si>
  <si>
    <t>EE - COMPONENTE ARTICOLO 45 DEL. 111/06 A.E.E.G</t>
  </si>
  <si>
    <t>Xz42CgS41pMWYkpN</t>
  </si>
  <si>
    <t>EE_FPATPMI20FIX</t>
  </si>
  <si>
    <t>EEQ_FPATPMI20FIX</t>
  </si>
  <si>
    <t>qx8YaVw4OhjS4J2D</t>
  </si>
  <si>
    <t>EEC_FPATPMI20FIX</t>
  </si>
  <si>
    <t>XZQ6dRHN4cd5fqLT</t>
  </si>
  <si>
    <t>22018</t>
  </si>
  <si>
    <t>GS - VOCE I.A. LA NUOVA TERMOIDROELETTRICA DEI  F.LLI COCCONCELLI SRL</t>
  </si>
  <si>
    <t>eXiZw3gNtznnJWfI</t>
  </si>
  <si>
    <t>GS - COMPONENTE I.A. LA NUOVA TERMOIDROELETTRICA DEI  F.LLI COCCONCELLI SRL</t>
  </si>
  <si>
    <t>LA NUOVA TERMOIDROELET.- I.A.</t>
  </si>
  <si>
    <t>y1YOHBKD1YxGIjbS</t>
  </si>
  <si>
    <t>NE_PM_QPART44</t>
  </si>
  <si>
    <t>EE - VOCE PERDITE ARTICOLO 44 DEL. 111/06 A.E.E.G.</t>
  </si>
  <si>
    <t>NE_Q_PM_QPART44</t>
  </si>
  <si>
    <t>F0UCrz9bkRXc7n5a</t>
  </si>
  <si>
    <t>NE_C_PM_QPART44</t>
  </si>
  <si>
    <t>EE - COMPONENTE PERDITE ARTICOLO 44 DEL. 111/06 A.E.E.G.</t>
  </si>
  <si>
    <t>Y4IDh7Gop3Fkm0rO</t>
  </si>
  <si>
    <t>13972</t>
  </si>
  <si>
    <t>pRC8xjAhBjfPiNzf</t>
  </si>
  <si>
    <t>Y5Aj5U2wOkvs9z8y</t>
  </si>
  <si>
    <t>EE_FPPPC06</t>
  </si>
  <si>
    <t>EE - VOCE PREZZO OFFERTA  POWER PPC 4C - I ANNO</t>
  </si>
  <si>
    <t>Y7f6rBZOs6leXMPY</t>
  </si>
  <si>
    <t>EESP0040P_PED_M</t>
  </si>
  <si>
    <t>EE - VOCE EE - OPZIONE SCONTO SP0040P_PED_M</t>
  </si>
  <si>
    <t>EEQSP0040P_PED_M</t>
  </si>
  <si>
    <t>X9IomJ0NfJIpJGJL</t>
  </si>
  <si>
    <t>EECSP0040P_PED_M</t>
  </si>
  <si>
    <t>EE - COMPONENTE EE - OPZIONE SCONTO SP0040P_PED_M</t>
  </si>
  <si>
    <t>Y7FFPFYZwHXOzpfs</t>
  </si>
  <si>
    <t>EE_FPPPC12</t>
  </si>
  <si>
    <t>Y7jrkzHPMNIDLLFn</t>
  </si>
  <si>
    <t>EEAFPATMAX10</t>
  </si>
  <si>
    <t>EE - VOCE PREZZO MODULAZIONE OFFERTA ATMAX9 - 01</t>
  </si>
  <si>
    <t>EEQAFPATMAX10</t>
  </si>
  <si>
    <t>zMPKNVnNWGXSNmU6</t>
  </si>
  <si>
    <t>EECAFPATMAX10</t>
  </si>
  <si>
    <t>EE - COMPONENTE PREZZO MODULAZIONE OFFERTA ATMAX9 - 01</t>
  </si>
  <si>
    <t>y26jUX0tXbM66bDE</t>
  </si>
  <si>
    <t>EEAFPATMIC16</t>
  </si>
  <si>
    <t>y27o7T8ucA1pIPX2</t>
  </si>
  <si>
    <t>21766</t>
  </si>
  <si>
    <t>INST.APP EURO GAS SRL</t>
  </si>
  <si>
    <t>JQb5YUJxfWMcJMoN</t>
  </si>
  <si>
    <t>yAhJkWltNyhDoYqI</t>
  </si>
  <si>
    <t>NE_V_REST_ACQSRV</t>
  </si>
  <si>
    <t>EE - VOCE EE – OPZIONE PER RESTITUZIONE DELLO SCONTO FRUITO PER L’ACQUISTO DEL MYENERGY METER</t>
  </si>
  <si>
    <t>NE_Q_REST_ACQSRV</t>
  </si>
  <si>
    <t>2kTMmcvMtTOISmIx</t>
  </si>
  <si>
    <t>NE_C_REST_ACQSRV</t>
  </si>
  <si>
    <t>EE - COMPONENTE EE – OPZIONE PER RESTITUZIONE DELLO SCONTO FRUITO PER L’ACQUISTO DEL MYENERGY METER</t>
  </si>
  <si>
    <t>YBV354ggv37u4gIc</t>
  </si>
  <si>
    <t>EE_FPTCAT9</t>
  </si>
  <si>
    <t>EE - VOCE EE OPZIONE PREZZO MODULAZIONE OFFERTA TCAT9</t>
  </si>
  <si>
    <t>EEQ_FPTCAT9</t>
  </si>
  <si>
    <t>sAASh8YMVNjTrE0J</t>
  </si>
  <si>
    <t>EEC_FPTCAT9</t>
  </si>
  <si>
    <t>EE - COMPONENTE EE OPZIONE PREZZO MODULAZIONE OFFERTA TCAT9</t>
  </si>
  <si>
    <t>ycQ7J4PY78x6mFNh</t>
  </si>
  <si>
    <t>EEBFPPPC23</t>
  </si>
  <si>
    <t>YFvIslLb6CJ0GmUk</t>
  </si>
  <si>
    <t>EE_PRDFPQFPA07</t>
  </si>
  <si>
    <t>EEQ_FPQFPA07</t>
  </si>
  <si>
    <t>NJpIHak9oEauuSNR</t>
  </si>
  <si>
    <t>EEC_FPQFPA07</t>
  </si>
  <si>
    <t>yilzDsQEgWbhTofl</t>
  </si>
  <si>
    <t>13588</t>
  </si>
  <si>
    <t>M.S. ROCCA ENERGIA SRL - FIUMICINO</t>
  </si>
  <si>
    <t>MitMBJtBJ8njPCWh</t>
  </si>
  <si>
    <t>YipwIHseLBsXSdYo</t>
  </si>
  <si>
    <t>S-PW-009</t>
  </si>
  <si>
    <t>EE - VOCE SPOSTAMENTO MISURATORE &lt; 10M</t>
  </si>
  <si>
    <t>QUOTAS-PW-009</t>
  </si>
  <si>
    <t>q3sh8a3uNDg4F5NM</t>
  </si>
  <si>
    <t>COMPS-PW-009</t>
  </si>
  <si>
    <t>EE - COMPONENTE SPOSTAMENTO MISURATORE &lt; 10M</t>
  </si>
  <si>
    <t>yISx8Bl84Twt5DUI</t>
  </si>
  <si>
    <t>EE_FPATMIC23</t>
  </si>
  <si>
    <t>yJCKwm2OCP4Lc5OS</t>
  </si>
  <si>
    <t>EE_PERD_PPPC19_M</t>
  </si>
  <si>
    <t>yJsP8yb93Fv9yKHa</t>
  </si>
  <si>
    <t>EE_FPPPC18</t>
  </si>
  <si>
    <t>YKHx2ZNbAC3wz9YJ</t>
  </si>
  <si>
    <t>EE_PROVPOW</t>
  </si>
  <si>
    <t>EE - VOCE IMPOSTA COMUNALE EE - VOCE IMPOSTA COMUNALE FINO A 3 kw - RESIDENTI</t>
  </si>
  <si>
    <t>EEQPROVPOW</t>
  </si>
  <si>
    <t>s95qJ33UL6EfM83M</t>
  </si>
  <si>
    <t>EECPROVPOW</t>
  </si>
  <si>
    <t>EE - COMPONENTE IMPOSTA PROVINCIALE POWER</t>
  </si>
  <si>
    <t>YmckVV4OpHz1rXEF</t>
  </si>
  <si>
    <t>EE_FLFIX01</t>
  </si>
  <si>
    <t>ymZEMBHoBT1QrRUv</t>
  </si>
  <si>
    <t>9314</t>
  </si>
  <si>
    <t>RECUPERO AUTOMATICO DEBITO</t>
  </si>
  <si>
    <t>JApvze1nhTrxzM6V</t>
  </si>
  <si>
    <t>CLIENTI GAS C/RIPORTO AUTOMATICO DEI CR</t>
  </si>
  <si>
    <t>YooquOMKNnTfCnm5</t>
  </si>
  <si>
    <t>EE_PRDLLINK04M</t>
  </si>
  <si>
    <t>EE - VOCE EE - OPZIONE PERDITE DI RETE OFFERTA LLINK04 - MONORARIA</t>
  </si>
  <si>
    <t>yOq4jeQ8itRo0oW8</t>
  </si>
  <si>
    <t>EE_FLFIX06</t>
  </si>
  <si>
    <t>EEQ_FLFIX06</t>
  </si>
  <si>
    <t>VmJCyUgfcLeXG6bM</t>
  </si>
  <si>
    <t>EEC_FLFIX06</t>
  </si>
  <si>
    <t>ypahyEKwl3KDNyvy</t>
  </si>
  <si>
    <t>EE_TAU1</t>
  </si>
  <si>
    <t>EE - VOCE COMPONENTE FISSA TRASPORTO DELL' OPZIONE D2 D3</t>
  </si>
  <si>
    <t>EEQTAU1</t>
  </si>
  <si>
    <t>Bb9lRVyX8XTHcK86</t>
  </si>
  <si>
    <t>EECTAU1</t>
  </si>
  <si>
    <t>EE - COMPONENTE COMPONENTE FISSA TRASPORTO DELL' OPZIONE D2 D3</t>
  </si>
  <si>
    <t>YPE7mjzz1Mh1Kyj8</t>
  </si>
  <si>
    <t>EE_ML_CD</t>
  </si>
  <si>
    <t>EE - VOCE COPERT. COSTI REMUN. DISP. CAP. PROD.(ART.37.3 DEL.AEEG 168/03)</t>
  </si>
  <si>
    <t>YPkYD6l3zoqMhOc4</t>
  </si>
  <si>
    <t>13912</t>
  </si>
  <si>
    <t>GS - VOCE TERMOCOOP SOC.COOP SPA - FABRIANO</t>
  </si>
  <si>
    <t>Xa0W5VpSjPmDuyRQ</t>
  </si>
  <si>
    <t>GS - COMPONENTE TERMOCOOP SOC.COOP SPA - FABRIANO</t>
  </si>
  <si>
    <t>802127</t>
  </si>
  <si>
    <t>YR7NvxYJD6DXJkcE</t>
  </si>
  <si>
    <t>EEAFPTCAT8</t>
  </si>
  <si>
    <t>EE - VOCE EE OPZIONE PREZZO MODULAZIONE OFFERTA TCAT8 -TRIOR</t>
  </si>
  <si>
    <t>ys8hYTwamZzamPrZ</t>
  </si>
  <si>
    <t>EE_LREL03POTZ</t>
  </si>
  <si>
    <t>EE - VOCE EE - OPZIONE EE - OPZIONE QUOTA POTENZA LREL03</t>
  </si>
  <si>
    <t>EE_QLREL03POTZ</t>
  </si>
  <si>
    <t>VXNAWJ9LwPzp7N89</t>
  </si>
  <si>
    <t>EE_CLREL03POTZ</t>
  </si>
  <si>
    <t>EE - COMPONENTE EE - OPZIONE EE - OPZIONE QUOTA POTENZA LREL03</t>
  </si>
  <si>
    <t>YuOKeLBKPK1jCU0x</t>
  </si>
  <si>
    <t>13911</t>
  </si>
  <si>
    <t>GS - VOCE IEGAS SRL - MARANO DI NAPOLI</t>
  </si>
  <si>
    <t>7m5QudEtbi84nwk2</t>
  </si>
  <si>
    <t>GS - COMPONENTE IEGAS SRL - MARANO DI NAPOLI</t>
  </si>
  <si>
    <t>802088</t>
  </si>
  <si>
    <t>yVbDxp9rdUhIQmvp</t>
  </si>
  <si>
    <t>EE_FPQFPA07</t>
  </si>
  <si>
    <t>YvzThWHXsZbEPNqm</t>
  </si>
  <si>
    <t>EE_FPTCAT5FIX</t>
  </si>
  <si>
    <t>EE - VOCE EE OPZIONE PREZZO MODULAZIONE OFFERTA TCAT5 -FIX</t>
  </si>
  <si>
    <t>EEQ_FPTCAT5FIX</t>
  </si>
  <si>
    <t>n5HsRp76GseV35nE</t>
  </si>
  <si>
    <t>EEC_FPTCAT5FIX</t>
  </si>
  <si>
    <t>EE - COMPONENTE EE OPZIONE PREZZO MODULAZIONE OFFERTA TCAT5 -FIX</t>
  </si>
  <si>
    <t>yXBtMD0Nx23cQMUi</t>
  </si>
  <si>
    <t>EE_PERD_PTCAT9_M</t>
  </si>
  <si>
    <t>EE - VOCE EE - OPZIONE PERDITE DI RETE OFFERTA FPTCAT9 - MONORARIE</t>
  </si>
  <si>
    <t>YXE7NBkum3FH8ejS</t>
  </si>
  <si>
    <t>RI_P_IVA30</t>
  </si>
  <si>
    <t>GS - VOCE ART.26 DPR 633/72 ALIQUOTA ORDINARIA 20%</t>
  </si>
  <si>
    <t>6cHwwlWGI4c1Vfx4</t>
  </si>
  <si>
    <t>GS - COMPONENTE ART.26 DPR 633/72 ALIQUOTA ORDINARIA 20% PER PARTITE</t>
  </si>
  <si>
    <t>YXFaSIwnW2kVSRiN</t>
  </si>
  <si>
    <t>14078</t>
  </si>
  <si>
    <t>O60UDlJTApg3nbc1</t>
  </si>
  <si>
    <t>yxuuGThGcN5Jn09X</t>
  </si>
  <si>
    <t>NE_PM_IMPAP14</t>
  </si>
  <si>
    <t>EE - VOCE IMPOSTA ADDIZIONALE PROVINCIALE ART.14</t>
  </si>
  <si>
    <t>NE_Q_PM_IMPAP14</t>
  </si>
  <si>
    <t>sABIKdtOscDpYfVx</t>
  </si>
  <si>
    <t>NE_C_PM_IMPAP14</t>
  </si>
  <si>
    <t>EE - COMPONENTE IMPOSTA ADDIZIONALE PROVINCIALE ART.14</t>
  </si>
  <si>
    <t>YZOY6tFvXN8cY1Nz</t>
  </si>
  <si>
    <t>EE_PERD_PPPC01_M</t>
  </si>
  <si>
    <t>z2kncgf4V05ePS4c</t>
  </si>
  <si>
    <t>NE_V_SC_DAY_CONS</t>
  </si>
  <si>
    <t>EE - VOCE EE - OPZIONE SCONTO POWER EURO CONSUMO SU MISURA DAY</t>
  </si>
  <si>
    <t>Z3iNECVNC33wKB8u</t>
  </si>
  <si>
    <t>EEAPRDFPATMIC19</t>
  </si>
  <si>
    <t>z6A8mO2ljfj3xE4k</t>
  </si>
  <si>
    <t>EE_AQFMIC05</t>
  </si>
  <si>
    <t>EE - VOCE EE - OPZIONE EE - OPZIONE QFMIC05</t>
  </si>
  <si>
    <t>Z6Vx4RSuIsl36jJG</t>
  </si>
  <si>
    <t>EE_PRDLFIX06M</t>
  </si>
  <si>
    <t>EE - VOCE EE - OPZIONE PERDITE DI RETE OFFERTA LFIX06 - MONORARIA</t>
  </si>
  <si>
    <t>z7jLP487I0NE4pWQ</t>
  </si>
  <si>
    <t>EE_OTPROVPOW</t>
  </si>
  <si>
    <t>EE - VOCE IMPOSTA PROVINCIALE POWER - ALTRI UTILIZZI</t>
  </si>
  <si>
    <t>EEQOTPROVPOW</t>
  </si>
  <si>
    <t>lGluH1ln4eE642Mv</t>
  </si>
  <si>
    <t>EECOTPROVPOW</t>
  </si>
  <si>
    <t>EE - COMPONENTE IMPOSTA PROVINCIALE POWER - ALTRI UTILIZZI</t>
  </si>
  <si>
    <t>z8A5GychREHJ1hR8</t>
  </si>
  <si>
    <t>14014</t>
  </si>
  <si>
    <t>g5UWe9TM1rF5fuqk</t>
  </si>
  <si>
    <t>ZAppangH0Wrbmj63</t>
  </si>
  <si>
    <t>EE_FPATPMI15</t>
  </si>
  <si>
    <t>EE - VOCE EE OPZIONE PREZZO MODULAZIONE OFFERTA ATPMI14</t>
  </si>
  <si>
    <t>EEQ_FPATPMI15</t>
  </si>
  <si>
    <t>IkH9M0w1eVS4eHCp</t>
  </si>
  <si>
    <t>EEC_FPATPMI15</t>
  </si>
  <si>
    <t>zBVeyl6z5Yp4I68I</t>
  </si>
  <si>
    <t>EE_PERD_PTCAT2_M</t>
  </si>
  <si>
    <t>EE - VOCE EE - OPZIONE PERDITE DI RETE OFFERTA FPTCAT2 - MONORARIE</t>
  </si>
  <si>
    <t>zcbj2VCtmPRRk0Ip</t>
  </si>
  <si>
    <t>NE_V_SCLEDSRV</t>
  </si>
  <si>
    <t>EE - VOCE POWER EURO SCONTO SERVIZIO DI SPEDIZIONE</t>
  </si>
  <si>
    <t>NE_Q_SCLEDSRV</t>
  </si>
  <si>
    <t>PNGZZKKVzBm3RqCM</t>
  </si>
  <si>
    <t>NE_C_SCLEDSRV</t>
  </si>
  <si>
    <t>EE - COMPONENTE EE – OPZIONE POWER EURO SCONTO SERVIZIO DI SPEDIZIONE</t>
  </si>
  <si>
    <t>zcqgz3pJG79w35E8</t>
  </si>
  <si>
    <t>EE_PROVPOWES</t>
  </si>
  <si>
    <t>EE - VOCE IMPOSTA PROVINCIALE POWER - CLIENTI ESENTI</t>
  </si>
  <si>
    <t>EEQPROVPOWES</t>
  </si>
  <si>
    <t>Us5u6O1DA75hP6VM</t>
  </si>
  <si>
    <t>EECPROVPOWES</t>
  </si>
  <si>
    <t>EE - COMPONENTE IMPOSTA PROVINCIALE POWER - CLIENTI ESENTI</t>
  </si>
  <si>
    <t>zCRXuq7g25vY4ViO</t>
  </si>
  <si>
    <t>11062</t>
  </si>
  <si>
    <t>GS - VOCE SAMSUNG LAVATRICE</t>
  </si>
  <si>
    <t>45fSLFiJXCuT6z5V</t>
  </si>
  <si>
    <t>GS - COMPONENTE SAMSUNG LAVATRICE</t>
  </si>
  <si>
    <t>zDPBQzDxWySvPPcz</t>
  </si>
  <si>
    <t>14052</t>
  </si>
  <si>
    <t>V6szrLM4x0GVwU7c</t>
  </si>
  <si>
    <t>ZeUYdf8nGkHyOJJy</t>
  </si>
  <si>
    <t>NE_V_QFDOM_FIX</t>
  </si>
  <si>
    <t>PREZZO FISSO MATERIA E COMMERCIALIZZAZIONE QUOTA FISSA</t>
  </si>
  <si>
    <t>NE_Q_QFDOM_FIX</t>
  </si>
  <si>
    <t>N7H5uVsgTxsPzUsB</t>
  </si>
  <si>
    <t>NE_C_QFDOM_FIX</t>
  </si>
  <si>
    <t>RICAVI VENDITA E.E. - QUOTA FISSA</t>
  </si>
  <si>
    <t>zhd9hTXQ1F9ZSU7K</t>
  </si>
  <si>
    <t>21946</t>
  </si>
  <si>
    <t>GS - VOCE I.A. RETI ENERGIA SERVIZI SRL NGC</t>
  </si>
  <si>
    <t>enlaawdcZIPm9slo</t>
  </si>
  <si>
    <t>GS - COMPONENTE I.A. RETI ENERGIA SERVIZI SRL NGC</t>
  </si>
  <si>
    <t>802762</t>
  </si>
  <si>
    <t>ZhDLaQI643op8UyV</t>
  </si>
  <si>
    <t>VOCE_EM227</t>
  </si>
  <si>
    <t>EE - VOCE ONERI DI TRASPORTO DA FATTURA DEL DISTRIBUTORE</t>
  </si>
  <si>
    <t>QUOTA_EM227</t>
  </si>
  <si>
    <t>3Y5XW4g4DDWRNd1D</t>
  </si>
  <si>
    <t>COMP_EM227</t>
  </si>
  <si>
    <t>EE - COMPONENTE ONERI DI TRASPORTO DA FATTURA DEL DISTRIBUTORE</t>
  </si>
  <si>
    <t>zHZ1riOPN911Kygi</t>
  </si>
  <si>
    <t>13788</t>
  </si>
  <si>
    <t>GS - VOCE ENER SERVICES GAS SRL PIANURA</t>
  </si>
  <si>
    <t>wE71SIbLXHtI2axM</t>
  </si>
  <si>
    <t>GS - COMPONENTE ENER SERVICES GAS SRL PIANURA</t>
  </si>
  <si>
    <t>zIcjxRQpkqciimOJ</t>
  </si>
  <si>
    <t>13924</t>
  </si>
  <si>
    <t>GS - VOCE D.G.S. SRL - ENNA E AGIRA</t>
  </si>
  <si>
    <t>f00CVvBmbYlrS2D8</t>
  </si>
  <si>
    <t>GS - COMPONENTE D.G.S. SRL - ENNA E AGIRA</t>
  </si>
  <si>
    <t>802524</t>
  </si>
  <si>
    <t>zikKrmLy3yKcRqEs</t>
  </si>
  <si>
    <t>NE_PM_QCOMVEN</t>
  </si>
  <si>
    <t>EE - VOCE COMMERCIALIZZAZIONE VENDITA</t>
  </si>
  <si>
    <t>NE_Q_PM_QCOMVEN</t>
  </si>
  <si>
    <t>dzFjBQbdn25gbr7y</t>
  </si>
  <si>
    <t>NE_C_PM_QCOMVEN</t>
  </si>
  <si>
    <t>EE - COMPONENTE COMMERCIALIZZAZIONE VENDITA</t>
  </si>
  <si>
    <t>zJAzi3bPsEf6wPQp</t>
  </si>
  <si>
    <t>NE_SCTE_MIDPEN</t>
  </si>
  <si>
    <t>EE SCONTO TERREMOTATI EMILIA SERVIZI DI RETE QUOTA ENERGIA</t>
  </si>
  <si>
    <t>Hpi6SCTEMIDTRPEN</t>
  </si>
  <si>
    <t>zK7clLAQ63O6wvjG</t>
  </si>
  <si>
    <t>11837</t>
  </si>
  <si>
    <t>EE - VOCE EE – INDENNIZZO LIVELLI QUALITA SERVIZIO DISTRIBUZIONE AEEGSI</t>
  </si>
  <si>
    <t>EU5nr530KN6T3vNK</t>
  </si>
  <si>
    <t>EE - COMPONENTE EE – INDENNIZZO LIVELLI QUALITA SERVIZIO DISTRIBUZIONE AEEGSI</t>
  </si>
  <si>
    <t>zkWXr8OdT6WrP4Rx</t>
  </si>
  <si>
    <t>S-PW-005</t>
  </si>
  <si>
    <t>EE - VOCE POSA MISURATORE E ATTIVAZIONE SEMPLICE</t>
  </si>
  <si>
    <t>QUOTAS-PW-005</t>
  </si>
  <si>
    <t>5Op9XzACY3COVcbC</t>
  </si>
  <si>
    <t>COMPS-PW-005</t>
  </si>
  <si>
    <t>EE - COMPONENTE POSA MISURATORE E ATTIVAZIONE SEMPLICE</t>
  </si>
  <si>
    <t>zl68FUbo7iPfHHrA</t>
  </si>
  <si>
    <t>NE_SC_PERD_SBIL</t>
  </si>
  <si>
    <t>EE - VOCE FATTURABILE SCONTO 100% PERDITE SBILANCIAMENTO</t>
  </si>
  <si>
    <t>ZleczcJkToSzjyBs</t>
  </si>
  <si>
    <t>21944</t>
  </si>
  <si>
    <t>GS - VOCE I.A. RETI ENERGIA SERVIZI SRL ENI</t>
  </si>
  <si>
    <t>7T20GtUL0rM1R6LM</t>
  </si>
  <si>
    <t>GS - COMPONENTE I.A. RETI ENERGIA SERVIZI SRL ENI</t>
  </si>
  <si>
    <t>802761</t>
  </si>
  <si>
    <t>zN3jrdgmo54z6Qs3</t>
  </si>
  <si>
    <t>NE_PM_IMPEAUIP</t>
  </si>
  <si>
    <t>EE - VOCE IMPOSTA ERARIALE ALTRI USI ILL. PUB.</t>
  </si>
  <si>
    <t>NE_Q_PM_IMPEAUIP</t>
  </si>
  <si>
    <t>TftWfWUKYcQsHY0C</t>
  </si>
  <si>
    <t>NE_C_PM_IMPEAUIP</t>
  </si>
  <si>
    <t>EE - COMPONENTE IMPOSTA ERARIALE ALTRI USI ILL. PUB.</t>
  </si>
  <si>
    <t>znIthDsLqfQLj2Jx</t>
  </si>
  <si>
    <t>NE_QV_INDEX_ITEC</t>
  </si>
  <si>
    <t>EE - VOCE PER QUOTA VARIABILE OFFERTE INDICIZZATE ITEC</t>
  </si>
  <si>
    <t>znIthDsLqfQLj111</t>
  </si>
  <si>
    <t>NE_QV_IND_ITEC12</t>
  </si>
  <si>
    <t>EE - VOCE PER QUOTA VARIABILE OFFERTE INDICIZZATE ITEC12</t>
  </si>
  <si>
    <t>znIthDsLqfQLj123</t>
  </si>
  <si>
    <t>NE_QV_IND_CONSIP</t>
  </si>
  <si>
    <t>EE - VOCE PER QUOTA VARIABILE OFFERTE INDICIZZATE CONSIP</t>
  </si>
  <si>
    <t>ZnMRqoIAxgMJSmVH</t>
  </si>
  <si>
    <t>NE_V_REST_ATTSRV</t>
  </si>
  <si>
    <t>EE - VOCE EE - OPZIONE PER RESTITUZIONE DELLO SCONTO FRUITO PER L’ATTIVAZIONE DEL SERVIZIO</t>
  </si>
  <si>
    <t>NE_Q_REST_ATTSRV</t>
  </si>
  <si>
    <t>SCBzPSowhB4lC5Yu</t>
  </si>
  <si>
    <t>NE_C_REST_ATTSRV</t>
  </si>
  <si>
    <t>EE - COMPONENTE EE - OPZIONE PER RESTITUZIONE DELLO SCONTO FRUITO PER L’ATTIVAZIONE DEL SERVIZIO</t>
  </si>
  <si>
    <t>ZSuOF3t5qoeOS6rt</t>
  </si>
  <si>
    <t>21992</t>
  </si>
  <si>
    <t>GS - VOCE I.A. A.G.I.S. SRL – SANREMO</t>
  </si>
  <si>
    <t>2RnkkxdcmhR4FjKd</t>
  </si>
  <si>
    <t>GS - COMPONENTE I.A. A.G.I.S. SRL – SANREMO</t>
  </si>
  <si>
    <t>zTIOKTMzGAYWZ6wH</t>
  </si>
  <si>
    <t>EE_FPPPC19W</t>
  </si>
  <si>
    <t>EE - VOCE EE - OPZIONE PREZZO OFFERTA  POWER PPC9 WEB - MONO</t>
  </si>
  <si>
    <t>ZuDYFgxvYHCZUWH7</t>
  </si>
  <si>
    <t>EE_PRD_ML_INT_M</t>
  </si>
  <si>
    <t>EE - VOCE EE - OPZIONE PERDITE DI RETE ML_INT</t>
  </si>
  <si>
    <t>zUYLt47KakLpb91u</t>
  </si>
  <si>
    <t>21732</t>
  </si>
  <si>
    <t>ALTO LAZIO GAS SRL ROMA PANTHEON TRASTEVERE</t>
  </si>
  <si>
    <t>W6BvGdvSaPsDVXtf</t>
  </si>
  <si>
    <t>ALTO LAZIO G.RM PANTHEON</t>
  </si>
  <si>
    <t>ZUYMIWMzBOY8yE9z</t>
  </si>
  <si>
    <t>EEAFPTCAT3</t>
  </si>
  <si>
    <t>EE - VOCE EE OPZIONE PREZZO MODULAZIONE OFFERTA TCAT3 -TRIOR</t>
  </si>
  <si>
    <t>ZuZ4beofLOJnKfDx</t>
  </si>
  <si>
    <t>EE_PRD_QFPMI06_A</t>
  </si>
  <si>
    <t>EE - VOCE EE - OPZIONE PERDITE DI RETE OFFERTA QFPMI06 - TRIORARIA</t>
  </si>
  <si>
    <t>zVcktcaxSQyrFqnr</t>
  </si>
  <si>
    <t>13887</t>
  </si>
  <si>
    <t>GS - VOCE ALTO LAZIO GAS SRL - CIVITA CASTELLANA</t>
  </si>
  <si>
    <t>GaIn2L3xkzyO053f</t>
  </si>
  <si>
    <t>GS - COMPONENTE ALTO LAZIO GAS SRL - CIVITA CASTELLANA</t>
  </si>
  <si>
    <t>804882</t>
  </si>
  <si>
    <t>ZVfyolYL0NBi2Zea</t>
  </si>
  <si>
    <t>NE_PCV_QF</t>
  </si>
  <si>
    <t>QUOTA FISSA COMMERCIALIZZAZIONE VENDITA (PCV)</t>
  </si>
  <si>
    <t>ZwPwWjtMXfX8hHSB</t>
  </si>
  <si>
    <t>EE_PERD_PPPC05_M</t>
  </si>
  <si>
    <t>EE - VOCE EE - OPZIONE PERDITE DI RETE OFFERTA PPC2 - MONORARIA</t>
  </si>
  <si>
    <t>ZWR5gPOCdLGFsowE</t>
  </si>
  <si>
    <t>EE_FPATPMI08</t>
  </si>
  <si>
    <t>EE - VOCE PREZZO MODULAZIONE OFFERTA ATPMI7 - 01</t>
  </si>
  <si>
    <t>EEQFPATPMI08</t>
  </si>
  <si>
    <t>4QK1Q1APA0ZHz6jh</t>
  </si>
  <si>
    <t>EECFPATPMI08</t>
  </si>
  <si>
    <t>EE - COMPONENTE PREZZO MODULAZIONE OFFERTA ATPMI7 - 01</t>
  </si>
  <si>
    <t>zX0cmYXO0mhBm5wH</t>
  </si>
  <si>
    <t>EE_FPATIPA3</t>
  </si>
  <si>
    <t>zXYU3WY3Kcmtpzpz</t>
  </si>
  <si>
    <t>EE_PERD_PTCSV8_M</t>
  </si>
  <si>
    <t>EE - VOCE EE - OPZIONE PERDITE DI RETE OFFERTA TCSV8 - MONORARIA</t>
  </si>
  <si>
    <t>zZRHNHVzgjIUNS6z</t>
  </si>
  <si>
    <t>EE_TAU2D3</t>
  </si>
  <si>
    <t>EE - VOCE EE - OPZIONE COMPONENTE POTENZA TRASPORTO DELL' OPZIONE  D3</t>
  </si>
  <si>
    <t>EEQTAU2D3</t>
  </si>
  <si>
    <t>ZCOIYYr5LXB1b8na</t>
  </si>
  <si>
    <t>EECTAU2D3</t>
  </si>
  <si>
    <t>EE - COMPONENTE EE - OPZIONE COMPONENTE POTENZA TRASPORTO DELL' OPZIONE  D3</t>
  </si>
  <si>
    <t>ZZseVMNwCLDlU5Ew</t>
  </si>
  <si>
    <t>NE_V_CFIX_CAP</t>
  </si>
  <si>
    <t>EE - VOCE OPZIONE CORRISPETTIVO FISSO MESE PER PRODOTTO LUCE SOTTOCONTROLLO</t>
  </si>
  <si>
    <t>NE_Q_CFIX_CAP</t>
  </si>
  <si>
    <t>DJyV1MSN7X0XhOdC</t>
  </si>
  <si>
    <t>NE_C_CFIX_CAP</t>
  </si>
  <si>
    <t>EE - COMPONENTE OPZIONE CORRISPETTIVO FISSO MESE PER PRODOTTO LUCE SOTTOCONTROLLO</t>
  </si>
  <si>
    <t>ZZseVMNwCLDlUCAP</t>
  </si>
  <si>
    <t>NE_V_LCAPFIX</t>
  </si>
  <si>
    <t>EE - VOCE CORRISPETTIVO OPZIONE EURO MESE CAP LUCE</t>
  </si>
  <si>
    <t>NE_Q_LCAPFIX</t>
  </si>
  <si>
    <t>7cmqgu3Pu88N0z7X</t>
  </si>
  <si>
    <t>NE_C_LCAPFIX</t>
  </si>
  <si>
    <t>EE - COMPONENTE CORRISPETTIVO FISSO PER PRODOTTO LCAP</t>
  </si>
  <si>
    <t>coincide con PE + PCV?</t>
  </si>
  <si>
    <t>PCV_X</t>
  </si>
  <si>
    <t>PCV fissa e variabile</t>
  </si>
  <si>
    <t xml:space="preserve">CONTO Mercato Libero </t>
  </si>
  <si>
    <t>SBI</t>
  </si>
  <si>
    <t>Sbilanciamento</t>
  </si>
  <si>
    <t>incoerenza componente e conto</t>
  </si>
  <si>
    <t>0DIEnbGJc9CMr9Ej</t>
  </si>
  <si>
    <t>EEAFPBCPMI101</t>
  </si>
  <si>
    <t>EE - VOCE PREZZO MODULAZIONE OFFERTA BCPMI1 - 01</t>
  </si>
  <si>
    <t>EEQAFPBCPMI101</t>
  </si>
  <si>
    <t>8f3Rf6N3F2kE39Bs</t>
  </si>
  <si>
    <t>EECAFPBCPMI101</t>
  </si>
  <si>
    <t>EE - COMPONENTE PREZZO MODULAZIONE OFFERTA BCPMI1 - 01</t>
  </si>
  <si>
    <t>0f7d5zmIJZzOLQWr</t>
  </si>
  <si>
    <t>EE_FPATMAX13</t>
  </si>
  <si>
    <t>EE - VOCE EE OPZIONE PREZZO MODULAZIONE OFFERTA ATMAX13</t>
  </si>
  <si>
    <t>EEQ_FPATMAX13</t>
  </si>
  <si>
    <t>rjFAzpN9ln7LhJ71</t>
  </si>
  <si>
    <t>EEC_FPATMAX13</t>
  </si>
  <si>
    <t>EE - COMPONENTE EE OPZIONE PREZZO MODULAZIONE OFFERTA ATMAX13</t>
  </si>
  <si>
    <t>0jL8bF7uHbw7BzjS</t>
  </si>
  <si>
    <t>EEAFPATPMI22</t>
  </si>
  <si>
    <t>EE - VOCE EE OPZIONE PREZZO MODULAZIONE OFFERTA ATPMI21</t>
  </si>
  <si>
    <t>EEQAFPATPMI22</t>
  </si>
  <si>
    <t>CgGTOVOQaJGPxKNP</t>
  </si>
  <si>
    <t>EECAFPATPMI22</t>
  </si>
  <si>
    <t>EE - COMPONENTE EE OPZIONE PREZZO MODULAZIONE OFFERTA ATPMI21</t>
  </si>
  <si>
    <t>0P69Ml5P6G6dYkhs</t>
  </si>
  <si>
    <t>EE_FPBCMIC01</t>
  </si>
  <si>
    <t>EE - VOCE PREZZO MODULAZIONE OFFERTA BCMIC - 01</t>
  </si>
  <si>
    <t>EEQFPBCMIC01</t>
  </si>
  <si>
    <t>P46CXVTGXBrQTP1X</t>
  </si>
  <si>
    <t>EECFPBCMIC01</t>
  </si>
  <si>
    <t>EE - COMPONENTE PREZZO MODULAZIONE OFFERTA BCMIC - 01</t>
  </si>
  <si>
    <t>0rofB1WHjEWIKtOt</t>
  </si>
  <si>
    <t>ES208</t>
  </si>
  <si>
    <t>FD5qYfR9fPZL9yDg</t>
  </si>
  <si>
    <t>0XOygDttbcfxIpYJ</t>
  </si>
  <si>
    <t>EE_FPRSPMI21</t>
  </si>
  <si>
    <t>EE - VOCE EE OPZIONE PREZZO MODULAZIONE OFFERTA RSPMI20</t>
  </si>
  <si>
    <t>EEQ_FPRSPMI21</t>
  </si>
  <si>
    <t>5yZtaipOf2Z5B3yV</t>
  </si>
  <si>
    <t>EEC_FPRSPMI21</t>
  </si>
  <si>
    <t>EE - COMPONENTE EE OPZIONE PREZZO MODULAZIONE OFFERTA RSPMI20</t>
  </si>
  <si>
    <t>0YS7CoehjqNgDELw</t>
  </si>
  <si>
    <t>EE_SPMOD0003</t>
  </si>
  <si>
    <t>EE - VOCE EE - OPZIONE SCONTO NEGOZIABILE 0,3 EURO CENT</t>
  </si>
  <si>
    <t>EEQ_SPMOD0003</t>
  </si>
  <si>
    <t>wH5VFXWD2mV2KUX0</t>
  </si>
  <si>
    <t>EEC_SPMOD0003</t>
  </si>
  <si>
    <t>EE - COMPONENTE EE - OPZIONE SCONTO NEGOZIABILE 0,3 EURO CENT</t>
  </si>
  <si>
    <t>1CA8nmHZNT1ewHJO</t>
  </si>
  <si>
    <t>EE_FPRSPMI22FIX</t>
  </si>
  <si>
    <t>EE - VOCE EE OPZIONE PREZZO MODULAZIONE OFFERTA RSPMI21</t>
  </si>
  <si>
    <t>EEQ_FPRSPMI22FIX</t>
  </si>
  <si>
    <t>0jYNmiFWyfXn0a3B</t>
  </si>
  <si>
    <t>EEC_FPRSPMI22FIX</t>
  </si>
  <si>
    <t>EE - COMPONENTE EE OPZIONE PREZZO MODULAZIONE OFFERTA RSPMI21</t>
  </si>
  <si>
    <t>1KIGHB282P41wtwp</t>
  </si>
  <si>
    <t>EEGG02_MUL_A</t>
  </si>
  <si>
    <t>EE - VOCE EE - OPZIONE SCONTO GG02_MUL_A</t>
  </si>
  <si>
    <t>EEQGG02_MUL_A</t>
  </si>
  <si>
    <t>MHEenzyZYPrYhj77</t>
  </si>
  <si>
    <t>EECGG02_MUL_A</t>
  </si>
  <si>
    <t>EE - COMPONENTE EE - OPZIONE SCONTO GG02_MUL_A</t>
  </si>
  <si>
    <t>1NrC54IL0BpPgTBv</t>
  </si>
  <si>
    <t>11004</t>
  </si>
  <si>
    <t>POST CONT. AIG</t>
  </si>
  <si>
    <t>7z3BcJYNKeEYEOaH</t>
  </si>
  <si>
    <t>A.I.G.</t>
  </si>
  <si>
    <t>1wpYKJtbPIDhYizQ</t>
  </si>
  <si>
    <t>EE_FPPPC09</t>
  </si>
  <si>
    <t>EE - VOCE PREZZO OFFERTA  POWER PPC4</t>
  </si>
  <si>
    <t>EEQFPPPC09</t>
  </si>
  <si>
    <t>1J6ONn6ynHWy4daH</t>
  </si>
  <si>
    <t>EECFPPPC09</t>
  </si>
  <si>
    <t>EE - COMPONENTE PREZZO OFFERTA  POWER PPC4</t>
  </si>
  <si>
    <t>2BLQebjXUKoUqET8</t>
  </si>
  <si>
    <t>EE_PERD_SVMIC22A</t>
  </si>
  <si>
    <t>EE - VOCE EE - OPZIONE PERDITE DI RETE OFFERTA SVMIC21 - TRIOR</t>
  </si>
  <si>
    <t>EEQAFPSVMIC22</t>
  </si>
  <si>
    <t>vJcSClMByDmG0FZg</t>
  </si>
  <si>
    <t>EECAFPSVMIC22</t>
  </si>
  <si>
    <t>EE - COMPONENTE EE OPZIONE PREZZO MODULAZIONE OFFERTA SVMIC21</t>
  </si>
  <si>
    <t>2bTGrZK4Kt7qwfHv</t>
  </si>
  <si>
    <t>EE_FPTCSV11</t>
  </si>
  <si>
    <t>EE - VOCE EE OPZIONE PREZZO MODULAZIONE OFFERTA TCSV11</t>
  </si>
  <si>
    <t>EEQ_FPTCSV11</t>
  </si>
  <si>
    <t>Tnniz813edi7ovxx</t>
  </si>
  <si>
    <t>EEC_FPTCSV11</t>
  </si>
  <si>
    <t>EE - COMPONENTE EE OPZIONE PREZZO MODULAZIONE OFFERTA TCSV11</t>
  </si>
  <si>
    <t>2eCJlTM0GaQmsmKW</t>
  </si>
  <si>
    <t>21998</t>
  </si>
  <si>
    <t>GS - VOCE I.A. A.G.I.S. SRL - OSTIA LIDO</t>
  </si>
  <si>
    <t>LzXjZqDqw9Zsvve2</t>
  </si>
  <si>
    <t>GS - COMPONENTE I.A. A.G.I.S. SRL - OSTIA LIDO</t>
  </si>
  <si>
    <t>A.G.I.S.SRL OSTIA LIDO-I.A.</t>
  </si>
  <si>
    <t>2N7QYKPYJgf9TFou</t>
  </si>
  <si>
    <t>EEAPRDFPQFPA04</t>
  </si>
  <si>
    <t>EE - VOCE EE OPZIONE PERDITE MODULAZIONE OFFERTA QFPA04</t>
  </si>
  <si>
    <t>EEQAFPQFPA04</t>
  </si>
  <si>
    <t>WBGDFvPQkL5Y3ro5</t>
  </si>
  <si>
    <t>EECAFPQFPA04</t>
  </si>
  <si>
    <t>EE - COMPONENTE EE OPZIONE PREZZO MODULAZIONE OFFERTA QFPA04</t>
  </si>
  <si>
    <t>2NULEkqjKUwOwU7q</t>
  </si>
  <si>
    <t>13951</t>
  </si>
  <si>
    <t>RNmiVAvdixuUx9qD</t>
  </si>
  <si>
    <t>802878</t>
  </si>
  <si>
    <t>2zgZ3F29KWdZIj4F</t>
  </si>
  <si>
    <t>EEAFPRSPMI14</t>
  </si>
  <si>
    <t>EE - VOCE EE OPZIONE PREZZO MODULAZIONE OFFERTA RSPMI14</t>
  </si>
  <si>
    <t>EEQAFPRSPMI14</t>
  </si>
  <si>
    <t>DBNXwEiLqJjfrnzy</t>
  </si>
  <si>
    <t>EECAFPRSPMI14</t>
  </si>
  <si>
    <t>EE - COMPONENTE EE OPZIONE PREZZO MODULAZIONE OFFERTA RSPMI14</t>
  </si>
  <si>
    <t>2zsAQB6zCKyKCGDy</t>
  </si>
  <si>
    <t>13781</t>
  </si>
  <si>
    <t>GS - VOCE FER-GAS S.R.L. VITERBO</t>
  </si>
  <si>
    <t>jtdpH4Gj6YI8zV0p</t>
  </si>
  <si>
    <t>GS - COMPONENTE FER-GAS S.R.L. VITERBO</t>
  </si>
  <si>
    <t>802624</t>
  </si>
  <si>
    <t>3eLZegzoul7bJboV</t>
  </si>
  <si>
    <t>EEAFPATPMI19</t>
  </si>
  <si>
    <t>EE - VOCE EE OPZIONE PREZZO MODULAZIONE OFFERTA ATPMI18</t>
  </si>
  <si>
    <t>EEQAFPATPMI19</t>
  </si>
  <si>
    <t>X2eXkBnMpw2fVnm1</t>
  </si>
  <si>
    <t>EECAFPATPMI19</t>
  </si>
  <si>
    <t>EE - COMPONENTE EE OPZIONE PREZZO MODULAZIONE OFFERTA ATPMI18</t>
  </si>
  <si>
    <t>3IJ8zBzc7753W182</t>
  </si>
  <si>
    <t>EEAPE</t>
  </si>
  <si>
    <t>EEQAPE</t>
  </si>
  <si>
    <t>yLtEZWVpE9nrEGO3</t>
  </si>
  <si>
    <t>EECAPE</t>
  </si>
  <si>
    <t>3Ln8HHGIGTlvd3aS</t>
  </si>
  <si>
    <t>EE_PERD_PTCSV10M</t>
  </si>
  <si>
    <t>EE - VOCE EE - OPZIONE PERDITE DI RETE OFFERTA FPTCSV10 - MONORARIA</t>
  </si>
  <si>
    <t>EEQ_FPTCSV10</t>
  </si>
  <si>
    <t>23dieeL63RIcUB5M</t>
  </si>
  <si>
    <t>EEC_FPTCSV10</t>
  </si>
  <si>
    <t>EE - COMPONENTE EE OPZIONE PREZZO MODULAZIONE OFFERTA TCSV10</t>
  </si>
  <si>
    <t>3Mr6PlCtDZbzPo3P</t>
  </si>
  <si>
    <t>11674</t>
  </si>
  <si>
    <t>GS - VOCE INDENNIZZO QUALITA' - DELIBERA 286/2014</t>
  </si>
  <si>
    <t>P0FowaNHJUzHO4yk</t>
  </si>
  <si>
    <t>GS - COMPONENTE INDENNIZZO QUALITA' - DELIBERA 286/2014</t>
  </si>
  <si>
    <t>3MVspnu7EIK14AH8</t>
  </si>
  <si>
    <t>EEAFPATPMI12</t>
  </si>
  <si>
    <t>EE - VOCE EE OPZIONE PREZZO MODULAZIONE OFFERTA ATPMI12</t>
  </si>
  <si>
    <t>EEQAFPATPMI12</t>
  </si>
  <si>
    <t>wNMFWcP44XeQNj7P</t>
  </si>
  <si>
    <t>EECAFPATPMI12</t>
  </si>
  <si>
    <t>EE - COMPONENTE EE OPZIONE PREZZO MODULAZIONE OFFERTA ATPMI12</t>
  </si>
  <si>
    <t>3p8hzBy15JyXJZ1n</t>
  </si>
  <si>
    <t>EEAFPAGMIC101</t>
  </si>
  <si>
    <t>EEQAFPAGMIC101</t>
  </si>
  <si>
    <t>dk0Gofp91pDYwf5H</t>
  </si>
  <si>
    <t>EECAFPAGMIC101</t>
  </si>
  <si>
    <t>3psfkPOApNHYF7IS</t>
  </si>
  <si>
    <t>EE_PRDFPQFPA01</t>
  </si>
  <si>
    <t>EE - VOCE EE OPZIONE PERDITE MODULAZIONE OFFERTA QFPA01</t>
  </si>
  <si>
    <t>EEQ_FPQFPA01</t>
  </si>
  <si>
    <t>Wm8BrOzCB84yXKoF</t>
  </si>
  <si>
    <t>EEC_FPQFPA01</t>
  </si>
  <si>
    <t>EE - COMPONENTE EE OPZIONE PREZZO MODULAZIONE OFFERTA QFPA01</t>
  </si>
  <si>
    <t>3s0cUxNLoyl4cNtH</t>
  </si>
  <si>
    <t>VOCE_RIVA21</t>
  </si>
  <si>
    <t>EE - VOCE RECUPERO IVA ORDINARIA 21%</t>
  </si>
  <si>
    <t>QUOTA_RIVA21</t>
  </si>
  <si>
    <t>GK2RXROwsr22vOSE</t>
  </si>
  <si>
    <t>COMP_RIVA21</t>
  </si>
  <si>
    <t>EE - COMPONENTE RECUPERO IVA ORDINARIA 21%</t>
  </si>
  <si>
    <t>3X6ykCWJUV5Fpkmj</t>
  </si>
  <si>
    <t>11662</t>
  </si>
  <si>
    <t>GS - VOCE INDENNIZZO RETTIFICA DEL. 164/08</t>
  </si>
  <si>
    <t>q445jG1zQ3ZhH87H</t>
  </si>
  <si>
    <t>GS - COMPONENTE INDENNIZZO RETTIFICA DEL. 164/08</t>
  </si>
  <si>
    <t>3XWfU0kYaizcm4mY</t>
  </si>
  <si>
    <t>EE_PERD_PTCSV9_A</t>
  </si>
  <si>
    <t>EE - VOCE EE - OPZIONE PERDITE DI RETE OFFERTA FPTCSV9 - TRIOR</t>
  </si>
  <si>
    <t>EEQAFPTCSV9</t>
  </si>
  <si>
    <t>bjg6cXwIfZO3aIEo</t>
  </si>
  <si>
    <t>EECAFPTCSV9</t>
  </si>
  <si>
    <t>EE - COMPONENTE EE OPZIONE PREZZO MODULAZIONE OFFERTA TCSV9</t>
  </si>
  <si>
    <t>3YmhdemQXB6APfyK</t>
  </si>
  <si>
    <t>NG_QF_DISTR_TUT</t>
  </si>
  <si>
    <t>GAS VOCE QUOTA FISSA DISTRIBUZIONE TUTELATO</t>
  </si>
  <si>
    <t>NG_COL</t>
  </si>
  <si>
    <t>HGXyvP6WaeYH5nAz</t>
  </si>
  <si>
    <t>GAS COMPONENTE COPERTURA CONCESSIONI DI DISTRIBUZIONE</t>
  </si>
  <si>
    <t>RICAVI VENDITE GAS QUOTA DI DISTRIBUZIO</t>
  </si>
  <si>
    <t>Distrib gas Neta</t>
  </si>
  <si>
    <t>4EMt9UH2lsN5bVhn</t>
  </si>
  <si>
    <t>EEAPRDFPQFPA08</t>
  </si>
  <si>
    <t>EE - VOCE EE OPZIONE PERDITE MODULAZIONE OFFERTA QFPA08</t>
  </si>
  <si>
    <t>EEQAFPQFPA08</t>
  </si>
  <si>
    <t>hukPG54ygGW88SoP</t>
  </si>
  <si>
    <t>EECAFPQFPA08</t>
  </si>
  <si>
    <t>EE - COMPONENTE EE OPZIONE PREZZO MODULAZIONE OFFERTA QFPA08</t>
  </si>
  <si>
    <t>4EQ3rjG8uLEwi5HO</t>
  </si>
  <si>
    <t>VOCE_EM120</t>
  </si>
  <si>
    <t>EE - VOCE SCONTO BASE</t>
  </si>
  <si>
    <t>QUOTA_EM120</t>
  </si>
  <si>
    <t>L0PMrwL67NT4Fo6X</t>
  </si>
  <si>
    <t>COMP_EM120</t>
  </si>
  <si>
    <t>EE - COMPONENTE SCONTO BASE</t>
  </si>
  <si>
    <t>4itOQJO3vtYGlBSG</t>
  </si>
  <si>
    <t>EEAFPAGMIC601</t>
  </si>
  <si>
    <t>EE - VOCE PREZZO MODULAZIONE OFFERTA AGMIC6 - 01</t>
  </si>
  <si>
    <t>EEQAFPAGMIC601</t>
  </si>
  <si>
    <t>LLZwV9G28EIx6JVL</t>
  </si>
  <si>
    <t>EECAFPAGMIC601</t>
  </si>
  <si>
    <t>EE - COMPONENTE PREZZO MODULAZIONE OFFERTA AGMIC6 - 01</t>
  </si>
  <si>
    <t>4jNd8Qf4NksNdjH1</t>
  </si>
  <si>
    <t>21174</t>
  </si>
  <si>
    <t>APP. TERMOCOOP FABRIANO</t>
  </si>
  <si>
    <t>D1tZFp6lPqLJhvHw</t>
  </si>
  <si>
    <t>TERMOCOOP - ORVIETO</t>
  </si>
  <si>
    <t>5a81oYFBj5VdBsTx</t>
  </si>
  <si>
    <t>13676</t>
  </si>
  <si>
    <t>EDILGAS SERVIZI</t>
  </si>
  <si>
    <t>HdblnYGrr7Ahz1Gz</t>
  </si>
  <si>
    <t>CAMBIA CALDAIA-EDILGAS SERVIZI</t>
  </si>
  <si>
    <t>5AaMJfvKe5B45dqp</t>
  </si>
  <si>
    <t>EE_QFPMI05FIX</t>
  </si>
  <si>
    <t>EE - VOCE EE - OPZIONE EE - OPZIONE QFPMI05</t>
  </si>
  <si>
    <t>EEQ_QFPMI05FIX</t>
  </si>
  <si>
    <t>I4Q3MWpsydiABWrR</t>
  </si>
  <si>
    <t>EEC_QFPMI05FIX</t>
  </si>
  <si>
    <t>EE - COMPONENTE EE - OPZIONE EE - OPZIONE QFPMI05</t>
  </si>
  <si>
    <t>5DClYUOX9M13z2HZ</t>
  </si>
  <si>
    <t>EE_FPSVMIC05</t>
  </si>
  <si>
    <t>EE - VOCE PREZZO MODULAZIONE OFFERTA SVMIC4 - 01</t>
  </si>
  <si>
    <t>EEQFPSVMIC05</t>
  </si>
  <si>
    <t>ll9UMIdyhi9JpVLF</t>
  </si>
  <si>
    <t>EECFPSVMIC05</t>
  </si>
  <si>
    <t>EE - COMPONENTE PREZZO MODULAZIONE OFFERTA SVMIC4 - 01</t>
  </si>
  <si>
    <t>5dprDYlyoDUaRTGq</t>
  </si>
  <si>
    <t>21978</t>
  </si>
  <si>
    <t>GS - VOCE I.A. COMESERVIZI SRL - NOCERA INFERIORE E ANGRI</t>
  </si>
  <si>
    <t>KPSlV5OKx6vSDSPC</t>
  </si>
  <si>
    <t>GS - COMPONENTE I.A. COMESERVIZI SRL - NOCERA INFERIORE E ANGRI</t>
  </si>
  <si>
    <t>COMESERVIZI SRL - I.A.</t>
  </si>
  <si>
    <t>5fSyNX3trsMCi4RG</t>
  </si>
  <si>
    <t>EE_PRDFPATMAX20</t>
  </si>
  <si>
    <t>EE - VOCE EE - OPZIONE PERDITE DI RETE OFFERTA ATMAX19- MONORARIA</t>
  </si>
  <si>
    <t>EEQ_FPATMAX20</t>
  </si>
  <si>
    <t>W1k7kEeBcBsfuv7d</t>
  </si>
  <si>
    <t>EEC_FPATMAX20</t>
  </si>
  <si>
    <t>EE - COMPONENTE EE OPZIONE PREZZO MODULAZIONE OFFERTA ATMAX19</t>
  </si>
  <si>
    <t>5GbDqmNOL21W8qu7</t>
  </si>
  <si>
    <t>EEAFPQFPA01</t>
  </si>
  <si>
    <t>EE - VOCE EE OPZIONE PREZZO MODULAZIONE OFFERTA QFPA01</t>
  </si>
  <si>
    <t>EEQAFPQFPA01</t>
  </si>
  <si>
    <t>BqFDBESv8otpGEPO</t>
  </si>
  <si>
    <t>EECAFPQFPA01</t>
  </si>
  <si>
    <t>5GCO2YHpUJRDkKKx</t>
  </si>
  <si>
    <t>EE_PERD_PTCAT1_M</t>
  </si>
  <si>
    <t>EE - VOCE EE - OPZIONE PERDITE DI RETE OFFERTA FPTCAT1 - MONORARIE</t>
  </si>
  <si>
    <t>EEQ_FPTCAT1</t>
  </si>
  <si>
    <t>NG95M8M4awIrYZze</t>
  </si>
  <si>
    <t>EEC_FPTCAT1</t>
  </si>
  <si>
    <t>EE - COMPONENTE EE OPZIONE PREZZO MODULAZIONE OFFERTA TCAT1</t>
  </si>
  <si>
    <t>5LUwsGyjJvUMxPc0</t>
  </si>
  <si>
    <t>EEAFPPAMIC401</t>
  </si>
  <si>
    <t>EE - VOCE PREZZO MODULAZIONE OFFERTA  PAMIC4 - 01</t>
  </si>
  <si>
    <t>EEQAFPPAMIC401</t>
  </si>
  <si>
    <t>Xg31ZBLDfQMXzS1F</t>
  </si>
  <si>
    <t>EECAFPPAMIC401</t>
  </si>
  <si>
    <t>EE - COMPONENTE PREZZO MODULAZIONE OFFERTA  PAMIC4 - 01</t>
  </si>
  <si>
    <t>5MKjbMuwBkqiJwew</t>
  </si>
  <si>
    <t>EEAFPAGPMI301</t>
  </si>
  <si>
    <t>EE - VOCE PREZZO MODULAZIONE OFFERTA AGPMI3 - 01</t>
  </si>
  <si>
    <t>EEQAFPAGPMI301</t>
  </si>
  <si>
    <t>tiwCNJ0BA1WLyEMN</t>
  </si>
  <si>
    <t>EECAFPAGPMI301</t>
  </si>
  <si>
    <t>EE - COMPONENTE PREZZO MODULAZIONE OFFERTA AGPMI3 - 01</t>
  </si>
  <si>
    <t>6dXQc0AUA7NSl4Ia</t>
  </si>
  <si>
    <t>VOCE_RIVA20</t>
  </si>
  <si>
    <t>EE - VOCE RECUPERO IVA ORDINARIA 20%</t>
  </si>
  <si>
    <t>QUOTA_RIVA20</t>
  </si>
  <si>
    <t>dxd8r6CUDV4lAKzv</t>
  </si>
  <si>
    <t>COMP_RIVA20</t>
  </si>
  <si>
    <t>EE - COMPONENTE RECUPERO IVA ORDINARIA 20%</t>
  </si>
  <si>
    <t>6dXQc0AUA7NSl4Ib</t>
  </si>
  <si>
    <t>VOF_RIVA_INDET</t>
  </si>
  <si>
    <t>EE - VOCE RECUPERO IVA INDETR.OLTRE ANNO</t>
  </si>
  <si>
    <t>QUOTA_RIVA_INDET</t>
  </si>
  <si>
    <t>EdMZM4DCOh4G5egV</t>
  </si>
  <si>
    <t>COMP_RIVA_INDET</t>
  </si>
  <si>
    <t>EE COMPONENTE - RECUPERO IVA INDETR.OLTRE ANNO</t>
  </si>
  <si>
    <t>6f4UEUGxhQ0AsDYP</t>
  </si>
  <si>
    <t>EEAFPATMIC01</t>
  </si>
  <si>
    <t>EE - VOCE PREZZO MODULAZIONE OFFERTA ATMIC - 01</t>
  </si>
  <si>
    <t>EEQAFPATMIC01</t>
  </si>
  <si>
    <t>XrS652XHZEAX42Ew</t>
  </si>
  <si>
    <t>EECAFPATMIC01</t>
  </si>
  <si>
    <t>EE - COMPONENTE PREZZO MODULAZIONE OFFERTA ATMIC - 01</t>
  </si>
  <si>
    <t>6fVvau3Zb72jtWgh</t>
  </si>
  <si>
    <t>EE_PERD_PTCSV3_M</t>
  </si>
  <si>
    <t>EE - VOCE PERDITE DI RETE OFFERTA FPTCSV3 - MONORARIA</t>
  </si>
  <si>
    <t>EEQ_FPTCSV3</t>
  </si>
  <si>
    <t>p8ZHLV7DnNaZ7xMU</t>
  </si>
  <si>
    <t>EEC_FPTCSV3</t>
  </si>
  <si>
    <t>EE - COMPONENTE EE - OPZIONE EEO_FPTCSV3</t>
  </si>
  <si>
    <t>6jHIHYXlOz5favos</t>
  </si>
  <si>
    <t>EE_PERD_PPPC03_B</t>
  </si>
  <si>
    <t>EE - VOCE EE - OPZIONE PERDITE DI RETE OFFERTA FPPPC03 - BIORARIO</t>
  </si>
  <si>
    <t>EEQBFPPPC03</t>
  </si>
  <si>
    <t>25ZSn4FPf4m1n8OL</t>
  </si>
  <si>
    <t>EECBFPPPC03</t>
  </si>
  <si>
    <t>EE - COMPONENTE EE - OPZIONE EEOBFPPPC03</t>
  </si>
  <si>
    <t>6kiQhHVoXHDrDbvn</t>
  </si>
  <si>
    <t>EEBFPPPC19W</t>
  </si>
  <si>
    <t>EE - VOCE EE - OPZIONE PREZZO OFFERTA  POWER PPC9 WEB - BIO</t>
  </si>
  <si>
    <t>6sGy73IMNqP5YXwz</t>
  </si>
  <si>
    <t>EEAFPBCPMI01</t>
  </si>
  <si>
    <t>EE - VOCE PREZZO MODULAZIONE OFFERTA BCPMI - 01</t>
  </si>
  <si>
    <t>EEQAFPBCPMI01</t>
  </si>
  <si>
    <t>LZE3YLZ75JICYM3K</t>
  </si>
  <si>
    <t>EECAFPBCPMI01</t>
  </si>
  <si>
    <t>EE - COMPONENTE PREZZO MODULAZIONE OFFERTA BCPMI - 01</t>
  </si>
  <si>
    <t>6V3Fsg1NpRy1BK83</t>
  </si>
  <si>
    <t>EEAFPSVMIC18</t>
  </si>
  <si>
    <t>EE - VOCE EE OPZIONE PREZZO MODULAZIONE OFFERTA SVMIC18</t>
  </si>
  <si>
    <t>EEQAFPSVMIC18</t>
  </si>
  <si>
    <t>rh4GyD7wAB6rP4HE</t>
  </si>
  <si>
    <t>EECAFPSVMIC18</t>
  </si>
  <si>
    <t>EE - COMPONENTE EE OPZIONE PREZZO MODULAZIONE OFFERTA SVMIC18</t>
  </si>
  <si>
    <t>6wYlXUHsHJqTNI6b</t>
  </si>
  <si>
    <t>13848</t>
  </si>
  <si>
    <t>GS - VOCE S.A.M. SRL  RIVAROLO C.SE</t>
  </si>
  <si>
    <t>UBO7dhwp19VYPuXK</t>
  </si>
  <si>
    <t>GS - COMPONENTE S.A.M. SRL  RIVAROLO C.SE</t>
  </si>
  <si>
    <t>SAM SRL RIVAROLO C.SE - MAN.</t>
  </si>
  <si>
    <t>6x9G2QLmaJDg1EdL</t>
  </si>
  <si>
    <t>EEDIFFTAR</t>
  </si>
  <si>
    <t>EE - VOCE DIFFERENZA TARIFFA ENERGIA ELETTRICA</t>
  </si>
  <si>
    <t>N47NXFEI7XMQz36w</t>
  </si>
  <si>
    <t>EE - COMPONENTE DIFFERENZA TARIFFA ENERGIA ELETTRICA</t>
  </si>
  <si>
    <t>6z6q1O5H6qLLdj3t</t>
  </si>
  <si>
    <t>EE_FPRSMAX04_FIX</t>
  </si>
  <si>
    <t>EE - VOCE EE - OPZIONE RSMAX04_FIX</t>
  </si>
  <si>
    <t>EEQ_FPRSMAX04FIX</t>
  </si>
  <si>
    <t>CEjH7fYDEUqZuyzV</t>
  </si>
  <si>
    <t>EEC_FPRSMAX04FIX</t>
  </si>
  <si>
    <t>EE - COMPONENTE EE - OPZIONE RSMAX04_FIX</t>
  </si>
  <si>
    <t>NE_DISP1_BTIP2</t>
  </si>
  <si>
    <t>NE_DISP1_D3_2</t>
  </si>
  <si>
    <t>NE_DISP3_D2_2</t>
  </si>
  <si>
    <t>7fCLpMhMrZX2JmCO</t>
  </si>
  <si>
    <t>13530</t>
  </si>
  <si>
    <t>CONSORZIO EUROTEC</t>
  </si>
  <si>
    <t>cpb8IcBDDIIWEWYh</t>
  </si>
  <si>
    <t>7fgQ5fNLvwM2JAN6</t>
  </si>
  <si>
    <t>EEAFPTCSV10</t>
  </si>
  <si>
    <t>EE - VOCE EE OPZIONE PREZZO MODULAZIONE OFFERTA TCSV10</t>
  </si>
  <si>
    <t>EEQAFPTCSV10</t>
  </si>
  <si>
    <t>FsNFPe4ABLtBzc4g</t>
  </si>
  <si>
    <t>EECAFPTCSV10</t>
  </si>
  <si>
    <t>7JMEY9r5Z5yKQEI8</t>
  </si>
  <si>
    <t>EEAFPTCSV2</t>
  </si>
  <si>
    <t>EE - VOCE EE - VOCE EEO_FPTCSV2</t>
  </si>
  <si>
    <t>7lCHTlILQXBn5YVc</t>
  </si>
  <si>
    <t>EE_PERD_PPPC18_B</t>
  </si>
  <si>
    <t>EE - VOCE EE - OPZIONE PERDITE DI RETE OFFERTA PPC9 - BIOR</t>
  </si>
  <si>
    <t>EEQBFPPPC18</t>
  </si>
  <si>
    <t>1MO92XS8EBUDND4M</t>
  </si>
  <si>
    <t>EECBFPPPC18</t>
  </si>
  <si>
    <t>7LUbIl5yplDi8AfR</t>
  </si>
  <si>
    <t>EE_QFPMI04FIX</t>
  </si>
  <si>
    <t>EE - VOCE EE - OPZIONE EE - OPZIONE QFPMI04</t>
  </si>
  <si>
    <t>EEQ_QFPMI04FIX</t>
  </si>
  <si>
    <t>ULFXpU62RGGqUQKk</t>
  </si>
  <si>
    <t>EEC_QFPMI04FIX</t>
  </si>
  <si>
    <t>EE - COMPONENTE EE - OPZIONE EE - OPZIONE QFPMI04</t>
  </si>
  <si>
    <t>7LyqeSs3lAzL3sCO</t>
  </si>
  <si>
    <t>EE_PRDFPATIPA9</t>
  </si>
  <si>
    <t>EE - VOCE EE OPZIONE PERDITE MODULAZIONE OFFERTA ATIPA9</t>
  </si>
  <si>
    <t>EEQ_FPATIPA9</t>
  </si>
  <si>
    <t>4uzfiMT39Fi20oZu</t>
  </si>
  <si>
    <t>EEC_FPATIPA9</t>
  </si>
  <si>
    <t>EE - COMPONENTE EE OPZIONE PREZZO MODULAZIONE OFFERTA ATIPA9</t>
  </si>
  <si>
    <t>7oDypHAaETLRIMpK</t>
  </si>
  <si>
    <t>EEAFPATMIC07</t>
  </si>
  <si>
    <t>EE - VOCE PREZZO MODULAZIONE OFFERTA ATMIC6 - 01</t>
  </si>
  <si>
    <t>EEQAFPATMIC07</t>
  </si>
  <si>
    <t>hkQVjmyu42XEHB7M</t>
  </si>
  <si>
    <t>EECAFPATMIC07</t>
  </si>
  <si>
    <t>EE - COMPONENTE PREZZO MODULAZIONE OFFERTA ATMIC6 - 01</t>
  </si>
  <si>
    <t>7qqrp6lRsP1FECjc</t>
  </si>
  <si>
    <t>EE_PERD_PPPC14_B</t>
  </si>
  <si>
    <t>EE - VOCE EE - OPZIONE PERDITE DI RETE OFFERTA FPPPC14 - BIORARIO</t>
  </si>
  <si>
    <t>EEQBFPPPC14</t>
  </si>
  <si>
    <t>l6mv5PQOX3NN5MQH</t>
  </si>
  <si>
    <t>EECBFPPPC14</t>
  </si>
  <si>
    <t>7rctV1JoWCEMYq8s</t>
  </si>
  <si>
    <t>13763</t>
  </si>
  <si>
    <t>AGP SRL - CHIAVARI</t>
  </si>
  <si>
    <t>REH5fG5Qvg32MRYR</t>
  </si>
  <si>
    <t>802540</t>
  </si>
  <si>
    <t>7smLFWFzmSSa3gQW</t>
  </si>
  <si>
    <t>EE_PRD_QFPMI04_M</t>
  </si>
  <si>
    <t>EE - VOCE EE - OPZIONE PERDITE DI RETE OFFERTA QFPMI04 - MONORARIA</t>
  </si>
  <si>
    <t>EEQ_FPQFPMI04</t>
  </si>
  <si>
    <t>h6p7fAyiTTk2xHRe</t>
  </si>
  <si>
    <t>EEC_FPQFPMI04</t>
  </si>
  <si>
    <t>7TgOUJawxBIY3BbQ</t>
  </si>
  <si>
    <t>EE_PRD_QFMIC08_A</t>
  </si>
  <si>
    <t>EE - VOCE EE - OPZIONE PERDITE DI RETE OFFERTA QFMIC08 - TRIORARIA</t>
  </si>
  <si>
    <t>EEQAFPQFMIC08</t>
  </si>
  <si>
    <t>poJcApH9NRG6oRdm</t>
  </si>
  <si>
    <t>EECAFPQFMIC08</t>
  </si>
  <si>
    <t>EE - COMPONENTE EE - OPZIONE EE - OPZIONE QFMIC08</t>
  </si>
  <si>
    <t>7uNoICQceIzyF1p2</t>
  </si>
  <si>
    <t>EE_SPMOD0045</t>
  </si>
  <si>
    <t>EE - VOCE EE - OPZIONE EE - OPZIONE SCONTO NEGOZIABILE 0,015 EURO/KWH</t>
  </si>
  <si>
    <t>EEQ_SPMOD0045</t>
  </si>
  <si>
    <t>Cj34azOCMyGc2Hm0</t>
  </si>
  <si>
    <t>EEC_SPMOD0045</t>
  </si>
  <si>
    <t>EE - COMPONENTE EE - OPZIONE EE - OPZIONE SCONTO NEGOZIABILE 0,015 EURO/KWH</t>
  </si>
  <si>
    <t>8dplWQ81o1kzKd7f</t>
  </si>
  <si>
    <t>EE_FPATPMI09_FIX</t>
  </si>
  <si>
    <t>EE - VOCE EE - OPZIONE ATPMI09_FIX</t>
  </si>
  <si>
    <t>EEQ_FPATPMI09FIX</t>
  </si>
  <si>
    <t>xmySyHHAH8PH9hPH</t>
  </si>
  <si>
    <t>EEC_FPATPMI09FIX</t>
  </si>
  <si>
    <t>EE - COMPONENTE EE - OPZIONE ATPMI09_FIX</t>
  </si>
  <si>
    <t>8fqlteM5VAmAr6e9</t>
  </si>
  <si>
    <t>EE_PRD_QFMIC04_A</t>
  </si>
  <si>
    <t>EE - VOCE EE - OPZIONE PERDITE DI RETE OFFERTA QFMIC04 - TRIORARIA</t>
  </si>
  <si>
    <t>EEQAFPQFMIC04</t>
  </si>
  <si>
    <t>62QRiS6ooTJJUbmH</t>
  </si>
  <si>
    <t>EECAFPQFMIC04</t>
  </si>
  <si>
    <t>EE - COMPONENTE EE - OPZIONE EE - OPZIONE QFMIC04</t>
  </si>
  <si>
    <t>8FyrDGPxv6o1spdI</t>
  </si>
  <si>
    <t>EE_PRDFPRSPMI18</t>
  </si>
  <si>
    <t>EE - VOCE EE - OPZIONE PERDITE DI RETE OFFERTA RSPMI17 - MONORARIA</t>
  </si>
  <si>
    <t>EEQ_FPRSPMI18</t>
  </si>
  <si>
    <t>HFWfaD6WXNDM8P0T</t>
  </si>
  <si>
    <t>EEC_FPRSPMI18</t>
  </si>
  <si>
    <t>EE - COMPONENTE EE OPZIONE PREZZO MODULAZIONE OFFERTA RSPMI17</t>
  </si>
  <si>
    <t>8gUU0X32NHrkHzPO</t>
  </si>
  <si>
    <t>VOCE_ABRUZ</t>
  </si>
  <si>
    <t>EE - VOCE AGEVOLAZIONE DEL. AEEG 185/09</t>
  </si>
  <si>
    <t>QUOTA_ABRUZ</t>
  </si>
  <si>
    <t>E7TmNKGEj0IOKv25</t>
  </si>
  <si>
    <t>COMP_ABRUZ</t>
  </si>
  <si>
    <t>EE - COMPONENTE AGEVOLAZIONE DEL. AEEG 185/09</t>
  </si>
  <si>
    <t>8HSs1TeVZJi82mzC</t>
  </si>
  <si>
    <t>EEAFPAGMAX101</t>
  </si>
  <si>
    <t>EE - VOCE PREZZO MODULAZIONE OFFERTA  AGMAX1 - 01</t>
  </si>
  <si>
    <t>EEQAFPAGMAX101</t>
  </si>
  <si>
    <t>zSeuocPwtwn7AFUL</t>
  </si>
  <si>
    <t>EECAFPAGMAX101</t>
  </si>
  <si>
    <t>EE - COMPONENTE PREZZO MODULAZIONE OFFERTA  AGMAX1 - 01</t>
  </si>
  <si>
    <t>8HvBABhwYwX8GRov</t>
  </si>
  <si>
    <t>EEGG04_FED_M</t>
  </si>
  <si>
    <t>EE - VOCE EE - OPZIONE SCONTO GG04_FED_M</t>
  </si>
  <si>
    <t>EEQGG04_FED_M</t>
  </si>
  <si>
    <t>60wGBfASQYjuEFM3</t>
  </si>
  <si>
    <t>EECGG04_FED_M</t>
  </si>
  <si>
    <t>EE - COMPONENTE EE - OPZIONE SCONTO GG04_FED_M</t>
  </si>
  <si>
    <t>8KaDuDprXG61eGCw</t>
  </si>
  <si>
    <t>EE_FPSVMIC11</t>
  </si>
  <si>
    <t>EE - VOCE PREZZO MODULAZIONE OFFERTA SVMIC10 - 01</t>
  </si>
  <si>
    <t>EEQFPSVMIC11</t>
  </si>
  <si>
    <t>wgiCBgEzu0tX8yQR</t>
  </si>
  <si>
    <t>EECFPSVMIC11</t>
  </si>
  <si>
    <t>EE - COMPONENTE PREZZO MODULAZIONE OFFERTA SVMIC10 - 01</t>
  </si>
  <si>
    <t>8m3pZQZpwMdMyLjT</t>
  </si>
  <si>
    <t>EEAPRDFPATMAX22</t>
  </si>
  <si>
    <t>EE - VOCE EE - OPZIONE PERDITE DI RETE OFFERTA ATMAX21- TRIOR</t>
  </si>
  <si>
    <t>EEQAFPATMAX22</t>
  </si>
  <si>
    <t>bbL8ib5ab0sSz0nP</t>
  </si>
  <si>
    <t>EECAFPATMAX22</t>
  </si>
  <si>
    <t>EE - COMPONENTE EE OPZIONE PREZZO MODULAZIONE OFFERTA ATMAX21</t>
  </si>
  <si>
    <t>8Qcf1Om5RaibS0Gc</t>
  </si>
  <si>
    <t>EE_FPAIPPIVA03</t>
  </si>
  <si>
    <t>EE - VOCE EE - OPZIONE PREZZO OFFERTA  POWER AIPPIVA03</t>
  </si>
  <si>
    <t>EEQ_FPAIPPIVA03</t>
  </si>
  <si>
    <t>wdpk2sZYGSuqKnwr</t>
  </si>
  <si>
    <t>EEC_FPAIPPIVA03</t>
  </si>
  <si>
    <t>EE - COMPONENTE EE - OPZIONE PREZZO OFFERTA  POWER AIPPIVA03</t>
  </si>
  <si>
    <t>8qJm414CAfV8Vo5h</t>
  </si>
  <si>
    <t>13695</t>
  </si>
  <si>
    <t>ENERGAS - EMPOLI</t>
  </si>
  <si>
    <t>FwLvyPPmZygkQQWR</t>
  </si>
  <si>
    <t>8RhHCB5uPE0o7tRX</t>
  </si>
  <si>
    <t>EE_PRD_QFMIC06_A</t>
  </si>
  <si>
    <t>EE - VOCE EE - OPZIONE PERDITE DI RETE OFFERTA QFMIC06 - TRIORARIA</t>
  </si>
  <si>
    <t>EEQAFPQFMIC06</t>
  </si>
  <si>
    <t>U4qcjigS5K9we6Qb</t>
  </si>
  <si>
    <t>EECAFPQFMIC06</t>
  </si>
  <si>
    <t>EE - COMPONENTE EE - OPZIONE EE - OPZIONE QFMIC06</t>
  </si>
  <si>
    <t>8tkM54n9QWtXJyWj</t>
  </si>
  <si>
    <t>EEAPRDFPATPMI17</t>
  </si>
  <si>
    <t>EE - VOCE EE - OPZIONE PERDITE DI RETE OFFERTA ATPMI16- TRIOR</t>
  </si>
  <si>
    <t>EEQAFPATPMI17</t>
  </si>
  <si>
    <t>WSpNMgy45ELGGoBt</t>
  </si>
  <si>
    <t>EECAFPATPMI17</t>
  </si>
  <si>
    <t>EE - COMPONENTE EE OPZIONE PREZZO MODULAZIONE OFFERTA ATPMI16</t>
  </si>
  <si>
    <t>8vO8HZm4Wak4eDpF</t>
  </si>
  <si>
    <t>EE_PRD_SPMOD045</t>
  </si>
  <si>
    <t>EE - VOCE EE - OPZIONE EE - OPZIONE PERDITE SCONTO NEGOZIABILE 0,015 EURO/KWH</t>
  </si>
  <si>
    <t>8WJpYi7ff7HF4D28</t>
  </si>
  <si>
    <t>EE_PERD_PPPC10_B</t>
  </si>
  <si>
    <t>EE - VOCE EE - OPZIONE PERDITE DI RETE OFFERTA PPPC10 - BIORARIO</t>
  </si>
  <si>
    <t>EEQBFPPPC10</t>
  </si>
  <si>
    <t>Pcoq7Ll71J39eXuV</t>
  </si>
  <si>
    <t>EECBFPPPC10</t>
  </si>
  <si>
    <t>EE - COMPONENTE EE - OPZIONE EEOBFPPPC10</t>
  </si>
  <si>
    <t>8yxtBvnlLuiWa5Na</t>
  </si>
  <si>
    <t>EE_QFPMI04</t>
  </si>
  <si>
    <t>9axXFf0JHiHRuXHd</t>
  </si>
  <si>
    <t>EE_FPATPMI06</t>
  </si>
  <si>
    <t>EE - VOCE PREZZO MODULAZIONE OFFERTA ATPMI5 - 01</t>
  </si>
  <si>
    <t>EEQFPATPMI06</t>
  </si>
  <si>
    <t>chzPwntBZbFCixl8</t>
  </si>
  <si>
    <t>EECFPATPMI06</t>
  </si>
  <si>
    <t>EE - COMPONENTE PREZZO MODULAZIONE OFFERTA ATPMI5 - 01</t>
  </si>
  <si>
    <t>9bIH54VAHCdWB9I4</t>
  </si>
  <si>
    <t>EEGG01_MUL_M</t>
  </si>
  <si>
    <t>EE - VOCE EE - OPZIONE SCONTO GG01_MUL_M</t>
  </si>
  <si>
    <t>EEQGG01_MUL_M</t>
  </si>
  <si>
    <t>OIwF6Ycp8I72vW3w</t>
  </si>
  <si>
    <t>EECGG01_MUL_M</t>
  </si>
  <si>
    <t>EE - COMPONENTE EE - OPZIONE SCONTO GG01_MUL_M</t>
  </si>
  <si>
    <t>9CmrU1zrAv73qgyk</t>
  </si>
  <si>
    <t>21920</t>
  </si>
  <si>
    <t>GS - VOCE I.A. BLUGAS FIRENZE QUAR.4</t>
  </si>
  <si>
    <t>AS6wv2URS1kfHk3h</t>
  </si>
  <si>
    <t>GS - COMPONENTE I.A. BLUGAS FIRENZE QUAR.4</t>
  </si>
  <si>
    <t>802726</t>
  </si>
  <si>
    <t>9DyZB69J6f6IvT9d</t>
  </si>
  <si>
    <t>EEAFPATMAX16</t>
  </si>
  <si>
    <t>EE - VOCE EE OPZIONE PREZZO MODULAZIONE OFFERTA ATMAX15</t>
  </si>
  <si>
    <t>EEQAFPATMAX16</t>
  </si>
  <si>
    <t>f97y0jnv69xMbSU7</t>
  </si>
  <si>
    <t>EECAFPATMAX16</t>
  </si>
  <si>
    <t>EE - COMPONENTE EE OPZIONE PREZZO MODULAZIONE OFFERTA ATMAX15</t>
  </si>
  <si>
    <t>9IM5CEwP6091R0Uy</t>
  </si>
  <si>
    <t>EEAPRDFPRSPMI19</t>
  </si>
  <si>
    <t>EE - VOCE EE - OPZIONE PERDITE DI RETE OFFERTA RSPMI18 - TRIOR</t>
  </si>
  <si>
    <t>EEQAFPRSPMI19</t>
  </si>
  <si>
    <t>8YRu9OUAA7EynAtv</t>
  </si>
  <si>
    <t>EECAFPRSPMI19</t>
  </si>
  <si>
    <t>EE - COMPONENTE EE OPZIONE PREZZO MODULAZIONE OFFERTA RSPMI18</t>
  </si>
  <si>
    <t>9Ki9Mhft6Q6VrNkY</t>
  </si>
  <si>
    <t>EE_AQFPMI07</t>
  </si>
  <si>
    <t>EE - VOCE EE - OPZIONE EE - OPZIONE QFPMI07</t>
  </si>
  <si>
    <t>EEQAFPQFPMI07</t>
  </si>
  <si>
    <t>PSguO5gPEBIYj2Ff</t>
  </si>
  <si>
    <t>EECAFPQFPMI07</t>
  </si>
  <si>
    <t>EE - COMPONENTE EE - OPZIONE EE - OPZIONE QFPMI07</t>
  </si>
  <si>
    <t>9KW8F5SCCzqEsA93</t>
  </si>
  <si>
    <t>EE_PRDFPATPMI17</t>
  </si>
  <si>
    <t>EE - VOCE EE - OPZIONE PERDITE DI RETE OFFERTA ATPMI16 - MONORARIA</t>
  </si>
  <si>
    <t>EEQ_FPATPMI17</t>
  </si>
  <si>
    <t>Zzk9SGHkfp0Y74SW</t>
  </si>
  <si>
    <t>EEC_FPATPMI17</t>
  </si>
  <si>
    <t>9lbhVqV1RFxFI9y4</t>
  </si>
  <si>
    <t>EE_AIPPIVA01PZ</t>
  </si>
  <si>
    <t>EE - VOCE EE - OPZIONE EE - OPZIONE QUOTA POTENZA AIPPIVA01</t>
  </si>
  <si>
    <t>EE_QAIPPIVA01PZ</t>
  </si>
  <si>
    <t>qvqKZlxOGeqzag6z</t>
  </si>
  <si>
    <t>EE_CAIPPIVA01PZ</t>
  </si>
  <si>
    <t>EE - COMPONENTE EE - OPZIONE EE - OPZIONE QUOTA POTENZA AIPPIVA01</t>
  </si>
  <si>
    <t>9LMbk5GKk8tIs23c</t>
  </si>
  <si>
    <t>EE_AQFMIC06</t>
  </si>
  <si>
    <t>EE - VOCE EE - OPZIONE EE - OPZIONE QFMIC06</t>
  </si>
  <si>
    <t>09Mh4w5LQWKJXqEc</t>
  </si>
  <si>
    <t>VOCE_EM037</t>
  </si>
  <si>
    <t>EE - VOCE COMPONENTE DI TRASPORTO - CORRISPETTIVO ENERGIA IN ACCONTO</t>
  </si>
  <si>
    <t>QUOTA_EM037</t>
  </si>
  <si>
    <t>nPXt5Z3Bss7yqoj8</t>
  </si>
  <si>
    <t>COMP_EM037</t>
  </si>
  <si>
    <t>EE - COMPONENTE COMPONENTE DI TRASPORTO - CORRISPETTIVO ENERGIA IN ACCONTO</t>
  </si>
  <si>
    <t>9n7OwHBMu5NRFHeQ</t>
  </si>
  <si>
    <t>EEAPRDFPQFPA01</t>
  </si>
  <si>
    <t>9qtfCZ3j3mnC44jU</t>
  </si>
  <si>
    <t>EE_PRD_QFMIC02_A</t>
  </si>
  <si>
    <t>EE - VOCE EE - OPZIONE PERDITE DI RETE OFFERTA QFMIC02 - TRIORARIA</t>
  </si>
  <si>
    <t>EEQAFPQFMIC02</t>
  </si>
  <si>
    <t>GUqhkBxMHIc18RBI</t>
  </si>
  <si>
    <t>EECAFPQFMIC02</t>
  </si>
  <si>
    <t>9wiDPr6GE5YkFWIN</t>
  </si>
  <si>
    <t>EE_FPAGMIC601</t>
  </si>
  <si>
    <t>EEQFPAGMIC601</t>
  </si>
  <si>
    <t>oO3d7iEjjYfu721U</t>
  </si>
  <si>
    <t>EECFPAGMIC601</t>
  </si>
  <si>
    <t>9WosVbwYtrPUKYjU</t>
  </si>
  <si>
    <t>EE_CCA</t>
  </si>
  <si>
    <t>EE - VOCE PREZZO CCA</t>
  </si>
  <si>
    <t>EEQCCA</t>
  </si>
  <si>
    <t>eaHvnMC8EjHMrMlq</t>
  </si>
  <si>
    <t>EECCCA</t>
  </si>
  <si>
    <t>EE - COMPONENTE PREZZO CCA</t>
  </si>
  <si>
    <t>9ZLxLN03LsByb5dD</t>
  </si>
  <si>
    <t>EE_FPTCSV13</t>
  </si>
  <si>
    <t>EE - VOCE EE OPZIONE PREZZO MODULAZIONE OFFERTA TCSV13</t>
  </si>
  <si>
    <t>EEQ_FPTCSV13</t>
  </si>
  <si>
    <t>oMVoDCAtGWWlcQ0m</t>
  </si>
  <si>
    <t>EEC_FPTCSV13</t>
  </si>
  <si>
    <t>EE - COMPONENTE EE OPZIONE PREZZO MODULAZIONE OFFERTA TCSV13</t>
  </si>
  <si>
    <t>11N1XtU2P5U7qxCO</t>
  </si>
  <si>
    <t>EEBFPPPC18W</t>
  </si>
  <si>
    <t>EEQBFPPPC18W</t>
  </si>
  <si>
    <t>bID1MyMXHBl1awIO</t>
  </si>
  <si>
    <t>EECBFPPPC18W</t>
  </si>
  <si>
    <t>19a3zpRDWSiIQp2H</t>
  </si>
  <si>
    <t>EE_FPPAPMI401</t>
  </si>
  <si>
    <t>EE - VOCE PREZZO MODULAZIONE OFFERTA  PAPMI4 - 01</t>
  </si>
  <si>
    <t>EEQFPPAPMI401</t>
  </si>
  <si>
    <t>H5yZyBVcUzlERtZs</t>
  </si>
  <si>
    <t>EECFPPAPMI401</t>
  </si>
  <si>
    <t>EE - COMPONENTE PREZZO MODULAZIONE OFFERTA  PAPMI4 - 01</t>
  </si>
  <si>
    <t>25IldXC9CjmFjiuE</t>
  </si>
  <si>
    <t>EEAFPATPMI02</t>
  </si>
  <si>
    <t>EE - VOCE PREZZO MODULAZIONE OFFERTA ATPMI1 - 01</t>
  </si>
  <si>
    <t>EEQAFPATPMI02</t>
  </si>
  <si>
    <t>fJx0EnpU4BOF1lBZ</t>
  </si>
  <si>
    <t>EECAFPATPMI02</t>
  </si>
  <si>
    <t>EE - COMPONENTE PREZZO MODULAZIONE OFFERTA ATPMI1 - 01</t>
  </si>
  <si>
    <t>29w9Dzj0sIczuDo8</t>
  </si>
  <si>
    <t>EESP0045P_CCA_M</t>
  </si>
  <si>
    <t>EE - VOCE EE - OPZIONE SCONTO SP0045P_CCA_M</t>
  </si>
  <si>
    <t>EEQSP0045P_CCA_M</t>
  </si>
  <si>
    <t>My5M20XZN0B98FBp</t>
  </si>
  <si>
    <t>EECSP0045P_CCA_M</t>
  </si>
  <si>
    <t>EE - COMPONENTE EE - OPZIONE SCONTO SP0045P_CCA_M</t>
  </si>
  <si>
    <t>34EEIN28dd9E7bNN</t>
  </si>
  <si>
    <t>EEAFPATPMI15</t>
  </si>
  <si>
    <t>EEQAFPATPMI15</t>
  </si>
  <si>
    <t>A76p26S8vNuMjllO</t>
  </si>
  <si>
    <t>EECAFPATPMI15</t>
  </si>
  <si>
    <t>47VvWJ7yZ3OHXgwH</t>
  </si>
  <si>
    <t>EEAFPSVPMI13</t>
  </si>
  <si>
    <t>EE - VOCE PREZZO MODULAZIONE OFFERTA SVPMI12 - 01</t>
  </si>
  <si>
    <t>EEQAFPSVPMI13</t>
  </si>
  <si>
    <t>YiU4z3IzhU5E1dMe</t>
  </si>
  <si>
    <t>EECAFPSVPMI13</t>
  </si>
  <si>
    <t>EE - COMPONENTE PREZZO MODULAZIONE OFFERTA SVPMI12 - 01</t>
  </si>
  <si>
    <t>49vOGf4pmMHEdrh0</t>
  </si>
  <si>
    <t>EEAFPATPMI06</t>
  </si>
  <si>
    <t>EEQAFPATPMI06</t>
  </si>
  <si>
    <t>hD3SadcX33wF1PXC</t>
  </si>
  <si>
    <t>EECAFPATPMI06</t>
  </si>
  <si>
    <t>53YZ9pJX2FLl88JG</t>
  </si>
  <si>
    <t>EE_AQFMIC02</t>
  </si>
  <si>
    <t>56KYGofQJ9f7PFJR</t>
  </si>
  <si>
    <t>EE_FPATMAX19</t>
  </si>
  <si>
    <t>EE - VOCE EE OPZIONE PREZZO MODULAZIONE OFFERTA ATMAX18</t>
  </si>
  <si>
    <t>EEQ_FPATMAX19</t>
  </si>
  <si>
    <t>M81hzWZaVvJL6uqE</t>
  </si>
  <si>
    <t>EEC_FPATMAX19</t>
  </si>
  <si>
    <t>EE - COMPONENTE EE OPZIONE PREZZO MODULAZIONE OFFERTA ATMAX18</t>
  </si>
  <si>
    <t>60F6y8SCu1heo4E6</t>
  </si>
  <si>
    <t>22008</t>
  </si>
  <si>
    <t>GS - VOCE INST.APP. FER-GAS S.R.L. - COLLATINO</t>
  </si>
  <si>
    <t>63ssOohizSVyIjef</t>
  </si>
  <si>
    <t>GS - COMPONENTE INST.APP. FER-GAS S.R.L. - COLLATINO</t>
  </si>
  <si>
    <t>inserito 08/06</t>
  </si>
  <si>
    <t>63TuEFFd10RcW4z9</t>
  </si>
  <si>
    <t>13658</t>
  </si>
  <si>
    <t>ENERGIA E SERVIZI - POTENZA</t>
  </si>
  <si>
    <t>rHj87XXG3SbZnZ4k</t>
  </si>
  <si>
    <t>70e1fypD4Aubndad</t>
  </si>
  <si>
    <t>21738</t>
  </si>
  <si>
    <t>S.A.M. SRL TORINO SAN DONATO</t>
  </si>
  <si>
    <t>bpYiKfBxstSZ73Uz</t>
  </si>
  <si>
    <t>S.A.M. TORINO SAN DONATO</t>
  </si>
  <si>
    <t>72vt4vzDUYxBYYJx</t>
  </si>
  <si>
    <t>EEAFPTCSV9</t>
  </si>
  <si>
    <t>EE - VOCE EE OPZIONE PREZZO MODULAZIONE OFFERTA TCSV9</t>
  </si>
  <si>
    <t>84MEOEBGuIR3u6ny</t>
  </si>
  <si>
    <t>EE_FPTCSV2_FIX</t>
  </si>
  <si>
    <t>EE - VOCE EE OPZIONE PREZZO MODULAZIONE OFFERTA TCSV2_FIX</t>
  </si>
  <si>
    <t>EEQFPTCSV2_FIX</t>
  </si>
  <si>
    <t>gODJFCOjtJD10Mm4</t>
  </si>
  <si>
    <t>EECFPTCSV2_FIX</t>
  </si>
  <si>
    <t>EE - COMPONENTE EE OPZIONE PREZZO MODULAZIONE OFFERTA TCSV2_FIX</t>
  </si>
  <si>
    <t>87EiWRvtHz6SgQQW</t>
  </si>
  <si>
    <t>EE_AQFPMI05</t>
  </si>
  <si>
    <t>EEQAFPQFPMI05</t>
  </si>
  <si>
    <t>tYeH3ktscJ3PZwBm</t>
  </si>
  <si>
    <t>EECAFPQFPMI05</t>
  </si>
  <si>
    <t>94bN7nioDXbpt1G7</t>
  </si>
  <si>
    <t>EE_FPRSMAX20FIX</t>
  </si>
  <si>
    <t>EE - VOCE EE OPZIONE PREZZO MODULAZIONE OFFERTA RSMAX19</t>
  </si>
  <si>
    <t>EEQ_FPRSMAX20FIX</t>
  </si>
  <si>
    <t>1dWpCigVzFnv7FmY</t>
  </si>
  <si>
    <t>EEC_FPRSMAX20FIX</t>
  </si>
  <si>
    <t>EE - COMPONENTE EE OPZIONE PREZZO MODULAZIONE OFFERTA RSMAX19</t>
  </si>
  <si>
    <t>227wWELagHrHODuB</t>
  </si>
  <si>
    <t>VOCE_EM223</t>
  </si>
  <si>
    <t>EE - VOCE COPERT.COSTI UNITA' ESSENZIALI PER SIC. SISTEMA (ART. 45 DEL AEEG 111/06)</t>
  </si>
  <si>
    <t>QUOTA_EM223</t>
  </si>
  <si>
    <t>HM7MChW5P477jm3F</t>
  </si>
  <si>
    <t>COMP_EM223</t>
  </si>
  <si>
    <t>EE - COMPONENTE COPERT.COSTI UNITA' ESSENZIALI PER SIC. SISTEMA (ART. 45 DEL AEEG 111/06)</t>
  </si>
  <si>
    <t>525apILpiCbJhV3R</t>
  </si>
  <si>
    <t>EEAFPATMAX15</t>
  </si>
  <si>
    <t>EE - VOCE EE OPZIONE PREZZO MODULAZIONE OFFERTA ATMAX14</t>
  </si>
  <si>
    <t>EEQAFPATMAX15</t>
  </si>
  <si>
    <t>3tw6WaWkzJSI4rIu</t>
  </si>
  <si>
    <t>EECAFPATMAX15</t>
  </si>
  <si>
    <t>EE - COMPONENTE EE OPZIONE PREZZO MODULAZIONE OFFERTA ATMAX14</t>
  </si>
  <si>
    <t>786MKtvqCT6AvBmC</t>
  </si>
  <si>
    <t>13849</t>
  </si>
  <si>
    <t>GS - VOCE SICILIA ENERGIA SOLARE SRL - RAGUSA</t>
  </si>
  <si>
    <t>ntTZKWFECVsan6yW</t>
  </si>
  <si>
    <t>GS - COMPONENTE SICILIA ENERGIA SOLARE SRL - RAGUSA</t>
  </si>
  <si>
    <t>SICILIA EN.SOLARE SRL-MANUT.</t>
  </si>
  <si>
    <t>7213CX0Tgz9kG3v5</t>
  </si>
  <si>
    <t>EEAFPSVMIC08</t>
  </si>
  <si>
    <t>EE - VOCE PREZZO MODULAZIONE OFFERTA SVMIC7 - 01</t>
  </si>
  <si>
    <t>EEQAFPSVMIC08</t>
  </si>
  <si>
    <t>Yu9PGy6WHZGjYL1W</t>
  </si>
  <si>
    <t>EECAFPSVMIC08</t>
  </si>
  <si>
    <t>EE - COMPONENTE PREZZO MODULAZIONE OFFERTA SVMIC7 - 01</t>
  </si>
  <si>
    <t>13767CrVoC29G06</t>
  </si>
  <si>
    <t>13767</t>
  </si>
  <si>
    <t>TERMOIDROGAS SRL</t>
  </si>
  <si>
    <t>13767CiR29G06</t>
  </si>
  <si>
    <t>EGES SRL</t>
  </si>
  <si>
    <t>13771CrVoC15L07M</t>
  </si>
  <si>
    <t>13771</t>
  </si>
  <si>
    <t>ITAG SRL</t>
  </si>
  <si>
    <t>13771CiR15L07M09</t>
  </si>
  <si>
    <t>A5dZceKH3Ltew5y9</t>
  </si>
  <si>
    <t>EE_AQFPMI09</t>
  </si>
  <si>
    <t>EE - VOCE EE - OPZIONE EE - OPZIONE QFPMI09</t>
  </si>
  <si>
    <t>EEQAFPQFPMI09</t>
  </si>
  <si>
    <t>Y3NeROzxDj1bpOEZ</t>
  </si>
  <si>
    <t>EECAFPQFPMI09</t>
  </si>
  <si>
    <t>EE - COMPONENTE EE - OPZIONE EE - OPZIONE QFPMI09</t>
  </si>
  <si>
    <t>acRHLBhiKhjj8kZi</t>
  </si>
  <si>
    <t>EEBFPPPC10</t>
  </si>
  <si>
    <t>EE - VOCE EE - OPZIONE EEOBFPPPC10</t>
  </si>
  <si>
    <t>adk6YIwrrukQROj5</t>
  </si>
  <si>
    <t>21752</t>
  </si>
  <si>
    <t>INST.APP DGS SRL ENNA</t>
  </si>
  <si>
    <t>JlskqmHJWIh6HfG3</t>
  </si>
  <si>
    <t>aDTIpg0ag4ituVtd</t>
  </si>
  <si>
    <t>13752</t>
  </si>
  <si>
    <t>DGS SRL ENNA</t>
  </si>
  <si>
    <t>HRnBqQZO75ACuVv5</t>
  </si>
  <si>
    <t>aFLnfvRJMbBoXoZw</t>
  </si>
  <si>
    <t>EE_AQFMIC09</t>
  </si>
  <si>
    <t>EE - VOCE EE - OPZIONE EE - OPZIONE QFMIC09</t>
  </si>
  <si>
    <t>EEQAFPQFMIC09</t>
  </si>
  <si>
    <t>vkoN2ipfZKOpLyCR</t>
  </si>
  <si>
    <t>EECAFPQFMIC09</t>
  </si>
  <si>
    <t>EE - COMPONENTE EE - OPZIONE EE - OPZIONE QFMIC09</t>
  </si>
  <si>
    <t>afVGOGjQSJsyy035</t>
  </si>
  <si>
    <t>EEAFPATMIC03</t>
  </si>
  <si>
    <t>EE - VOCE PREZZO MODULAZIONE OFFERTA ATMIC2 - 01</t>
  </si>
  <si>
    <t>EEQAFPATMIC03</t>
  </si>
  <si>
    <t>yyOXYIzM7KrzaaMJ</t>
  </si>
  <si>
    <t>EECAFPATMIC03</t>
  </si>
  <si>
    <t>EE - COMPONENTE PREZZO MODULAZIONE OFFERTA ATMIC2 - 01</t>
  </si>
  <si>
    <t>ag1awwAWQXkr0zKm</t>
  </si>
  <si>
    <t>EE_FPATPMI22</t>
  </si>
  <si>
    <t>EEQ_FPATPMI22</t>
  </si>
  <si>
    <t>naXos5eA04ZpIIub</t>
  </si>
  <si>
    <t>EEC_FPATPMI22</t>
  </si>
  <si>
    <t>ahLGMktO7X4zJoXW</t>
  </si>
  <si>
    <t>S-PW-014</t>
  </si>
  <si>
    <t>EE - VOCE AUMENTO DI POTENZA</t>
  </si>
  <si>
    <t>QUOTAS-PW-014</t>
  </si>
  <si>
    <t>oUQzDYHDW9alMS8Y</t>
  </si>
  <si>
    <t>COMPS-PW-014</t>
  </si>
  <si>
    <t>EE - COMPONENTE AUMENTO DI POTENZA</t>
  </si>
  <si>
    <t>AIfLb7T8ANqpZKgZ</t>
  </si>
  <si>
    <t>21836</t>
  </si>
  <si>
    <t>INST.APP CONSORZIO SERVIZI GAS</t>
  </si>
  <si>
    <t>twywsCyww8nwB7mZ</t>
  </si>
  <si>
    <t>INST.APP Consorzio Servizi Gas</t>
  </si>
  <si>
    <t>AIPw8HLJggiiJ1l3</t>
  </si>
  <si>
    <t>VOCE_EM222</t>
  </si>
  <si>
    <t>EE - VOCE APPROVVIGIONAMENTO RISORSE NEL MSD (ART. 44 DEL AEEG 111/06)</t>
  </si>
  <si>
    <t>QUOTA_EM222</t>
  </si>
  <si>
    <t>yunnkYOMEewtdMWF</t>
  </si>
  <si>
    <t>COMP_EM222</t>
  </si>
  <si>
    <t>EE - COMPONENTE APPROVVIGIONAMENTO RISORSE NEL MSD (ART. 44 DEL AEEG 111/06)</t>
  </si>
  <si>
    <t>aLjwAPxQeckWYaT3</t>
  </si>
  <si>
    <t>NE_PD_LAM</t>
  </si>
  <si>
    <t>EE - VOCE FATTURABILE PD LAM (SENZA PERDITE)</t>
  </si>
  <si>
    <t>yopxMcMVKGzCF70f</t>
  </si>
  <si>
    <t>EE - COMPONENTE PD LAM (SENZA PERDITE)</t>
  </si>
  <si>
    <t>amefY34oPdQePwIj</t>
  </si>
  <si>
    <t>EE_FPTCSV12_FIX</t>
  </si>
  <si>
    <t>EE - VOCE EE OPZIONE PREZZO FIX OFFERTA TCSV12</t>
  </si>
  <si>
    <t>EEQFPTCSV12_FIX</t>
  </si>
  <si>
    <t>ASFY5PSxEJMIcbw3</t>
  </si>
  <si>
    <t>EECFPTCSV12_FIX</t>
  </si>
  <si>
    <t>EE - COMPONENTE EE OPZIONE PREZZO FIX OFFERTA TCSV12</t>
  </si>
  <si>
    <t>An7iecK5L7aAdTKW</t>
  </si>
  <si>
    <t>13847</t>
  </si>
  <si>
    <t>GS - VOCE S.A.M. SRL  SETTIMO T.SE</t>
  </si>
  <si>
    <t>LRdqoF0y9X7BCMzk</t>
  </si>
  <si>
    <t>GS - COMPONENTE S.A.M. SRL  SETTIMO T.SE</t>
  </si>
  <si>
    <t>SAM SRL SETTIMO T.SE - MAN.</t>
  </si>
  <si>
    <t>aO77ALKbakBULyRc</t>
  </si>
  <si>
    <t>20636</t>
  </si>
  <si>
    <t>CAMBIA CALDAIA-BLU EN.SYSTEM VIMERCATE</t>
  </si>
  <si>
    <t>MEsJQYiBjDztHT2L</t>
  </si>
  <si>
    <t>aT3QBQ2oNPYzWfGd</t>
  </si>
  <si>
    <t>EEAFPATPMI14</t>
  </si>
  <si>
    <t>EE - VOCE EE OPZIONE PREZZO MODULAZIONE OFFERTA ATPMI13</t>
  </si>
  <si>
    <t>EEQAFPATPMI14</t>
  </si>
  <si>
    <t>U6ZiOY16KLMHP8dY</t>
  </si>
  <si>
    <t>EECAFPATPMI14</t>
  </si>
  <si>
    <t>EE - COMPONENTE EE OPZIONE PREZZO MODULAZIONE OFFERTA ATPMI13</t>
  </si>
  <si>
    <t>auWbn2S6fsZ3Lo1I</t>
  </si>
  <si>
    <t>EE_FPSVPMI19</t>
  </si>
  <si>
    <t>EE - VOCE EE OPZIONE PREZZO MODULAZIONE OFFERTA SVPMI18</t>
  </si>
  <si>
    <t>EEQFPSVPMI19</t>
  </si>
  <si>
    <t>7lXQ1b8VaA9D9BBC</t>
  </si>
  <si>
    <t>EECFPSVPMI19</t>
  </si>
  <si>
    <t>EE - COMPONENTE EE OPZIONE PREZZO MODULAZIONE OFFERTA SVPMI18</t>
  </si>
  <si>
    <t>AXppU3gtyd7td6yZ</t>
  </si>
  <si>
    <t>EE_QFPMI07FIX</t>
  </si>
  <si>
    <t>EEQ_QFPMI07FIX</t>
  </si>
  <si>
    <t>Sp7ATPmaxTBVWXUp</t>
  </si>
  <si>
    <t>EEC_QFPMI07FIX</t>
  </si>
  <si>
    <t>axu9IqscLqRHo6me</t>
  </si>
  <si>
    <t>EE_SC_AIPPIVA03</t>
  </si>
  <si>
    <t>EE - VOCE EE - OPZIONE SCONTO  ALL INCLUSIVE AIPPIVA03</t>
  </si>
  <si>
    <t>EEQ_SCAIPPIVA03</t>
  </si>
  <si>
    <t>U1UWWjamdS7amSUq</t>
  </si>
  <si>
    <t>EEC_SCAIPPIVA03</t>
  </si>
  <si>
    <t>EE - COMPONENTE EE - OPZIONE SCONTO  ALL INCLUSIVE AIPPIVA03</t>
  </si>
  <si>
    <t>ayPolFCZIGzDcXMC</t>
  </si>
  <si>
    <t>EEAFPSVPMI14</t>
  </si>
  <si>
    <t>EE - VOCE PREZZO MODULAZIONE OFFERTA SVPMI13 - 01</t>
  </si>
  <si>
    <t>EEQAFPSVPMI14</t>
  </si>
  <si>
    <t>gSeWf6z9IN55fG1M</t>
  </si>
  <si>
    <t>EECAFPSVPMI14</t>
  </si>
  <si>
    <t>EE - COMPONENTE PREZZO MODULAZIONE OFFERTA SVPMI13 - 01</t>
  </si>
  <si>
    <t>B0iS0A95qJ1L2K0F</t>
  </si>
  <si>
    <t>EE_QFPMI03FIX</t>
  </si>
  <si>
    <t>EEQ_QFPMI03FIX</t>
  </si>
  <si>
    <t>UgOAsEgrXBs96peP</t>
  </si>
  <si>
    <t>EEC_QFPMI03FIX</t>
  </si>
  <si>
    <t>b0RNEY53lzJ6DFcu</t>
  </si>
  <si>
    <t>EE_AQFMIC01</t>
  </si>
  <si>
    <t>EE - VOCE EE - OPZIONE EE - OPZIONE QFMIC01</t>
  </si>
  <si>
    <t>EEQAQFMIC01</t>
  </si>
  <si>
    <t>sdB623pDEssiPAuR</t>
  </si>
  <si>
    <t>EECAQFMIC01</t>
  </si>
  <si>
    <t>EE - COMPONENTE EE - OPZIONE EE - OPZIONE QFMIC01</t>
  </si>
  <si>
    <t>b2YzL50ZF56bfTIp</t>
  </si>
  <si>
    <t>EE_FPRSPMI19FIX</t>
  </si>
  <si>
    <t>EE - VOCE EE OPZIONE PREZZO MODULAZIONE OFFERTA RSPMI18</t>
  </si>
  <si>
    <t>EEQ_FPRSPMI19FIX</t>
  </si>
  <si>
    <t>Wot5KETTjHeUy4Tl</t>
  </si>
  <si>
    <t>EEC_FPRSPMI19FIX</t>
  </si>
  <si>
    <t>B8blPH4ZXtWR3OFC</t>
  </si>
  <si>
    <t>EE_FPQFPA01</t>
  </si>
  <si>
    <t>B9AJX9MCmcI44UI3</t>
  </si>
  <si>
    <t>EEAFPATPMI13</t>
  </si>
  <si>
    <t>EEQAFPATPMI13</t>
  </si>
  <si>
    <t>qJPifQBW6DCvILi2</t>
  </si>
  <si>
    <t>EECAFPATPMI13</t>
  </si>
  <si>
    <t>b30CM5fPnhpYaJQD</t>
  </si>
  <si>
    <t>EEAPRDFPQFPA02</t>
  </si>
  <si>
    <t>EE - VOCE EE OPZIONE PERDITE MODULAZIONE OFFERTA QFPA02</t>
  </si>
  <si>
    <t>EEQAFPQFPA02</t>
  </si>
  <si>
    <t>6j0ynv5NEXWwK0nq</t>
  </si>
  <si>
    <t>EECAFPQFPA02</t>
  </si>
  <si>
    <t>EE - COMPONENTE EE OPZIONE PREZZO MODULAZIONE OFFERTA QFPA02</t>
  </si>
  <si>
    <t>B90vBviILDt48NnZ</t>
  </si>
  <si>
    <t>EE_PERD_PTCSV12A</t>
  </si>
  <si>
    <t>EE - VOCE EE - OPZIONE PERDITE DI RETE OFFERTA FPTCSV12 - TRIOR</t>
  </si>
  <si>
    <t>EEQAFPTCSV12</t>
  </si>
  <si>
    <t>Owup65rU9snHNBj7</t>
  </si>
  <si>
    <t>EECAFPTCSV12</t>
  </si>
  <si>
    <t>EE - COMPONENTE EE OPZIONE PREZZO MODULAZIONE OFFERTA TCSV12</t>
  </si>
  <si>
    <t>Ba63WXDP4tl5RxCN</t>
  </si>
  <si>
    <t>EE_FPPPC02</t>
  </si>
  <si>
    <t>EEQFPPPC02</t>
  </si>
  <si>
    <t>huiY4mRH6T0wZHCl</t>
  </si>
  <si>
    <t>EECFPPPC02</t>
  </si>
  <si>
    <t>BaI41dwQjekgUTyf</t>
  </si>
  <si>
    <t>EE_FPAIPPIVA05</t>
  </si>
  <si>
    <t>EE - VOCE EE - OPZIONE PREZZO OFFERTA  POWER AIPPIVA05</t>
  </si>
  <si>
    <t>EEQ_FPAIPPIVA05</t>
  </si>
  <si>
    <t>33lCxL6w6cc8GvHc</t>
  </si>
  <si>
    <t>EEC_FPAIPPIVA05</t>
  </si>
  <si>
    <t>EE - COMPONENTE EE - OPZIONE PREZZO OFFERTA  POWER AIPPIVA05</t>
  </si>
  <si>
    <t>Bajqfl6zQYFPAkfM</t>
  </si>
  <si>
    <t>EEBFPATMIC05</t>
  </si>
  <si>
    <t>EE - VOCE EE OPZIONE PREZZO MODULAZIONE OFFERTA ATMIC05</t>
  </si>
  <si>
    <t>EEQBFPATMIC05</t>
  </si>
  <si>
    <t>zk1NXtC27OpQmNC2</t>
  </si>
  <si>
    <t>EECBFPATMIC05</t>
  </si>
  <si>
    <t>EE - COMPONENTE EE OPZIONE PREZZO MODULAZIONE OFFERTA ATMIC05</t>
  </si>
  <si>
    <t>BBfPTLYPIF8O3tcL</t>
  </si>
  <si>
    <t>EE_PERD_PTCSV3_A</t>
  </si>
  <si>
    <t>EE - VOCE EE - OPZIONE PERDITE DI RETE OFFERTA FPTCSV3 - TRIOR</t>
  </si>
  <si>
    <t>EEQAFPTCSV3</t>
  </si>
  <si>
    <t>s1VkyGLEFHA3JYWY</t>
  </si>
  <si>
    <t>EECAFPTCSV3</t>
  </si>
  <si>
    <t>EE - COMPONENTE EE - OPZIONE EEOAFPTCSV3</t>
  </si>
  <si>
    <t>Bc5iD5V5V0L8I9vM</t>
  </si>
  <si>
    <t>EEGG20_PE_M</t>
  </si>
  <si>
    <t>EE-VOCE SCONTO 4,17% XTO</t>
  </si>
  <si>
    <t>EEQGG20_PE_G</t>
  </si>
  <si>
    <t>BaiN6tNbmSmJV0dH</t>
  </si>
  <si>
    <t>EECGG20_PE_G</t>
  </si>
  <si>
    <t>EE-COMPONENTE SCONTO 4 XTO</t>
  </si>
  <si>
    <t>NE_QARR_TRASP_QE</t>
  </si>
  <si>
    <t>bcEUERmtWudTwTDq</t>
  </si>
  <si>
    <t>13808</t>
  </si>
  <si>
    <t>GS - VOCE ENERGEST S.R.L.</t>
  </si>
  <si>
    <t>0GekuP89OhrehPCe</t>
  </si>
  <si>
    <t>GS - COMPONENTE ENERGEST S.R.L.</t>
  </si>
  <si>
    <t>802702</t>
  </si>
  <si>
    <t>bd537EPwP5zrjvMF</t>
  </si>
  <si>
    <t>EE_AIPPIVA02FIX</t>
  </si>
  <si>
    <t>EE - VOCE EE - OPZIONE QUOTA FISSA  AIPPIVA02</t>
  </si>
  <si>
    <t>EEQAIPPIVA02FIX</t>
  </si>
  <si>
    <t>HorjWsap3ebItPGW</t>
  </si>
  <si>
    <t>EECAIPPIVA02FIX</t>
  </si>
  <si>
    <t>EE - COMPONENTE EE - OPZIONE QUOTA FISSA  AIPPIVA02</t>
  </si>
  <si>
    <t>bDRUnyOB51FMp0r2</t>
  </si>
  <si>
    <t>EE_FPATPMI16</t>
  </si>
  <si>
    <t>EE - VOCE EE OPZIONE PREZZO MODULAZIONE OFFERTA ATPMI15</t>
  </si>
  <si>
    <t>EEQ_FPATPMI16</t>
  </si>
  <si>
    <t>EEJMuPaP2QISZ4z5</t>
  </si>
  <si>
    <t>EEC_FPATPMI16</t>
  </si>
  <si>
    <t>EE - COMPONENTE EE OPZIONE PREZZO MODULAZIONE OFFERTA ATPMI15</t>
  </si>
  <si>
    <t>BFp3425R7BwyIfKO</t>
  </si>
  <si>
    <t>EE_FPATMAX11FIX</t>
  </si>
  <si>
    <t>EE - VOCE EE OPZIONE PREZZO MODULAZIONE OFFERTA ATMAX11FIX</t>
  </si>
  <si>
    <t>EEQ_FPATMAX11FIX</t>
  </si>
  <si>
    <t>7MEqMk9dxihPL5sk</t>
  </si>
  <si>
    <t>EEC_FPATMAX11FIX</t>
  </si>
  <si>
    <t>EE - COMPONENTE EE OPZIONE PREZZO MODULAZIONE OFFERTA ATMAX11FIX</t>
  </si>
  <si>
    <t>BLF878UjTkHMGYPZ</t>
  </si>
  <si>
    <t>EEAFPRSMAX04</t>
  </si>
  <si>
    <t>EE - VOCE PREZZO MODULAZIONE OFFERTA RSMAX3 - 01</t>
  </si>
  <si>
    <t>EEQAFPRSMAX04</t>
  </si>
  <si>
    <t>BFGSHN2SOC1FKSHE</t>
  </si>
  <si>
    <t>EECAFPRSMAX04</t>
  </si>
  <si>
    <t>EE - COMPONENTE PREZZO MODULAZIONE OFFERTA RSMAX3 - 01</t>
  </si>
  <si>
    <t>bntDsXbBmp2rxQjp</t>
  </si>
  <si>
    <t>EEGG15_PE_M</t>
  </si>
  <si>
    <t>EE - VOCE EE - OPZIONE SCONTO GG15_PE_M</t>
  </si>
  <si>
    <t>EEQGG15_PE_M</t>
  </si>
  <si>
    <t>NF6r7MEsaYOjYXPX</t>
  </si>
  <si>
    <t>EECGG15_PE_M</t>
  </si>
  <si>
    <t>EE - COMPONENTE EE - OPZIONE SCONTO GG15_PE_M</t>
  </si>
  <si>
    <t>BqhMLG7I7vczILxO</t>
  </si>
  <si>
    <t>11067</t>
  </si>
  <si>
    <t>GS - VOCE SAMSUNG MICRONDE</t>
  </si>
  <si>
    <t>cAxt5Vrw55t9lFeL</t>
  </si>
  <si>
    <t>GS - COMPONENTE SAMSUNG KIT LED CANDELA TRASPARENTE</t>
  </si>
  <si>
    <t>bqjYM7OoX6g1phs5</t>
  </si>
  <si>
    <t>EEAPRDFPATMAX16</t>
  </si>
  <si>
    <t>EE - VOCE EE - OPZIONE PERDITE DI RETE OFFERTA ATMAX15- TRIOR</t>
  </si>
  <si>
    <t>BufA4IJ94Ze6y4wY</t>
  </si>
  <si>
    <t>EE_FPPAMTA01</t>
  </si>
  <si>
    <t>EE - VOCE PREZZO MODULAZIONE OFFERTA  PAMTA - 01</t>
  </si>
  <si>
    <t>EEQFPPAMTA01</t>
  </si>
  <si>
    <t>lByPiIiJfEphJpjx</t>
  </si>
  <si>
    <t>EECFPPAMTA01</t>
  </si>
  <si>
    <t>EE - COMPONENTE PREZZO MODULAZIONE OFFERTA  PAMTA - 01</t>
  </si>
  <si>
    <t>bVl72VEF9t5LJFjr</t>
  </si>
  <si>
    <t>EE_QFMIC01</t>
  </si>
  <si>
    <t>EEQQFMIC01</t>
  </si>
  <si>
    <t>NPdH1PLB4GzHCcwZ</t>
  </si>
  <si>
    <t>EECQFMIC01</t>
  </si>
  <si>
    <t>BWFsDIBirB52q9Nc</t>
  </si>
  <si>
    <t>EE_PRD_QFPMI02_A</t>
  </si>
  <si>
    <t>EE - VOCE EE - OPZIONE PERDITE DI RETE OFFERTA QFPMI02 - TRIORARIA</t>
  </si>
  <si>
    <t>EEQAFPQFPMI02</t>
  </si>
  <si>
    <t>AL9FBBE415bhaChD</t>
  </si>
  <si>
    <t>EECAFPQFPMI02</t>
  </si>
  <si>
    <t>EE - COMPONENTE EE - OPZIONE EE - OPZIONE QFPMI02</t>
  </si>
  <si>
    <t>bWJLYDWZQP5gV97X</t>
  </si>
  <si>
    <t>EEBPRDLLINK01</t>
  </si>
  <si>
    <t>EE - VOCE EE - OPZIONE PERDITE DI RETE OFFERTA LLINK01 - BIOR</t>
  </si>
  <si>
    <t>EEQBFLLINK01V1</t>
  </si>
  <si>
    <t>yYpMNqZjNlIzBX5B</t>
  </si>
  <si>
    <t>EECBFPLLINK01</t>
  </si>
  <si>
    <t>ByvUwvETPh43fZff</t>
  </si>
  <si>
    <t>EE_PRDLLINK04B</t>
  </si>
  <si>
    <t>EE - VOCE EE - OPZIONE PERDITE DI RETE OFFERTA LLINK04 - BIOR</t>
  </si>
  <si>
    <t>EEQBFLLINK04</t>
  </si>
  <si>
    <t>NAkqe8OtAgZM3Pdd</t>
  </si>
  <si>
    <t>EECBFLLINK04</t>
  </si>
  <si>
    <t>C3MHmXqJgHPQrLA5</t>
  </si>
  <si>
    <t>13871</t>
  </si>
  <si>
    <t>GS - VOCE FER-GAS S.R.L.</t>
  </si>
  <si>
    <t>vn08GxQOTSQV120S</t>
  </si>
  <si>
    <t>GS - COMPONENTE FER-GAS S.R.L.</t>
  </si>
  <si>
    <t>c04VcGyjBBjMQWiA</t>
  </si>
  <si>
    <t>EE_PC</t>
  </si>
  <si>
    <t>EE - VOCE PREZZO PC</t>
  </si>
  <si>
    <t>EEQPC</t>
  </si>
  <si>
    <t>Ht0ry4QhdB3pvKkI</t>
  </si>
  <si>
    <t>EECPC</t>
  </si>
  <si>
    <t>EE - COMPONENTE PREZZO PC</t>
  </si>
  <si>
    <t>c6sb2Xw8xqssUkGj</t>
  </si>
  <si>
    <t>13751</t>
  </si>
  <si>
    <t>BLU ENERGY SYSTEM SRL BERGAMO</t>
  </si>
  <si>
    <t>mBt6AAmDjYHfJWcB</t>
  </si>
  <si>
    <t>C9BWfpBxtHQEzKv9</t>
  </si>
  <si>
    <t>EEAFPTCSV1</t>
  </si>
  <si>
    <t>EE - VOCE PREZZO MODULAZIONE OFFERTA TCSV1 - 01</t>
  </si>
  <si>
    <t>EEQAFPTCSV1</t>
  </si>
  <si>
    <t>BBSykZXMaj0HYH1K</t>
  </si>
  <si>
    <t>EECAFPTCSV1</t>
  </si>
  <si>
    <t>EE - COMPONENTE PREZZO MODULAZIONE OFFERTA TCSV1 - 01</t>
  </si>
  <si>
    <t>C9GCTnjAGqw57qmP</t>
  </si>
  <si>
    <t>EE_FPAGPMI301</t>
  </si>
  <si>
    <t>EEQFPAGPMI301</t>
  </si>
  <si>
    <t>2uiEtVCIjNj8FLnn</t>
  </si>
  <si>
    <t>EECFPAGPMI301</t>
  </si>
  <si>
    <t>C09PRE88NL9dBy39</t>
  </si>
  <si>
    <t>EESP0045P_PED_M</t>
  </si>
  <si>
    <t>EE - VOCE EE - OPZIONE SCONTO SP0045P_PED_M</t>
  </si>
  <si>
    <t>EEQSP0045P_PED_M</t>
  </si>
  <si>
    <t>QYX79jNGYwqEitue</t>
  </si>
  <si>
    <t>EECSP0045P_PED_M</t>
  </si>
  <si>
    <t>EE - COMPONENTE EE - OPZIONE SCONTO SP0045P_PED_M</t>
  </si>
  <si>
    <t>c57yHHONFUBXJOpw</t>
  </si>
  <si>
    <t>EE_FLLINK06</t>
  </si>
  <si>
    <t>EEQ_FLLINK06</t>
  </si>
  <si>
    <t>i1wy08WXqHcnbsOK</t>
  </si>
  <si>
    <t>EEC_FLLINK06</t>
  </si>
  <si>
    <t>C62LwSy2vOI15ExC</t>
  </si>
  <si>
    <t>EE_PRD_SPMOD006</t>
  </si>
  <si>
    <t>EE - VOCE EE - OPZIONE PERDITE SCONTO NEGOZIABILE 0,1 EURO CENT</t>
  </si>
  <si>
    <t>EEQ_SPMOD0006</t>
  </si>
  <si>
    <t>1fMUXpMVMVHwC13b</t>
  </si>
  <si>
    <t>EEC_SPMOD0006</t>
  </si>
  <si>
    <t>EE - COMPONENTE EE - OPZIONE SCONTO NEGOZIABILE 0,6 EURO CENT</t>
  </si>
  <si>
    <t>CaPKDuHtWvGGKvJS</t>
  </si>
  <si>
    <t>EE_QFMIC05</t>
  </si>
  <si>
    <t>EEQ_FPQFMIC05</t>
  </si>
  <si>
    <t>wmN2n1QoUzp29Rhe</t>
  </si>
  <si>
    <t>EEC_FPQFMIC05</t>
  </si>
  <si>
    <t>CARccA0NSmCRi5e5</t>
  </si>
  <si>
    <t>13735</t>
  </si>
  <si>
    <t>DEVIL GAS SRL ROMA TIBURTINO</t>
  </si>
  <si>
    <t>Ep8GggbgweXa46dr</t>
  </si>
  <si>
    <t>DEVIL GAS ROMA TIBURTINO</t>
  </si>
  <si>
    <t>CCCO2YHpUJRDkKKx</t>
  </si>
  <si>
    <t>EE_PERD_PTCAT1_A</t>
  </si>
  <si>
    <t>EE - VOCE EE - OPZIONE PERDITE DI RETE OFFERTA FPTCAT1 - TRIORARIE</t>
  </si>
  <si>
    <t>EEQAFPTCAT1</t>
  </si>
  <si>
    <t>o8fLtJMHRMwC9e7y</t>
  </si>
  <si>
    <t>EECAFPTCAT1</t>
  </si>
  <si>
    <t>EE - COMPONENTE EE OPZIONE PREZZO MODULAZIONE OFFERTA TCAT1 -TRIOR</t>
  </si>
  <si>
    <t>CCe6R7JszO2F976u</t>
  </si>
  <si>
    <t>EE_SPMOD0019</t>
  </si>
  <si>
    <t>EE - VOCE EE - OPZIONE EE - OPZIONE SCONTO NEGOZIABILE 0,002 EURO/KWH</t>
  </si>
  <si>
    <t>EEQ_SPMOD0019</t>
  </si>
  <si>
    <t>2CeG2y1mPFXA0MRL</t>
  </si>
  <si>
    <t>EEC_SPMOD0019</t>
  </si>
  <si>
    <t>EE - COMPONENTE EE - OPZIONE EE - OPZIONE SCONTO NEGOZIABILE 0,002 EURO/KWH</t>
  </si>
  <si>
    <t>cDm4FE5wJzXhDrxr</t>
  </si>
  <si>
    <t>EE_FPAGMIC701</t>
  </si>
  <si>
    <t>EE - VOCE PREZZO MODULAZIONE OFFERTA AGMIC7 - 01</t>
  </si>
  <si>
    <t>EEQFPAGMIC701</t>
  </si>
  <si>
    <t>BzwD1B0wy3wsJYtM</t>
  </si>
  <si>
    <t>EECFPAGMIC701</t>
  </si>
  <si>
    <t>EE - COMPONENTE PREZZO MODULAZIONE OFFERTA AGMIC7 - 01</t>
  </si>
  <si>
    <t>CFCi9DzkKuA5ZdwW</t>
  </si>
  <si>
    <t>EE_PRD_QFMIC05_M</t>
  </si>
  <si>
    <t>EE - VOCE EE - OPZIONE PERDITE DI RETE OFFERTA QFMIC05 - MONORARIA</t>
  </si>
  <si>
    <t>CggIWIMC2y3XbN9u</t>
  </si>
  <si>
    <t>EEBFPPPC03</t>
  </si>
  <si>
    <t>EE - VOCE EE - OPZIONE EEOBFPPPC03</t>
  </si>
  <si>
    <t>CJ3Kh7L4Za9zyHAm</t>
  </si>
  <si>
    <t>13804</t>
  </si>
  <si>
    <t>GS - VOCE TERMOCOOP MULTISERVIZI SRL VIAREGGIO</t>
  </si>
  <si>
    <t>WXkzllOySrfoRLsO</t>
  </si>
  <si>
    <t>GS - COMPONENTE TERMOCOOP MULTISERVIZI SRL VIAREGGIO</t>
  </si>
  <si>
    <t>Ckr5uhnwmBrNmKv9</t>
  </si>
  <si>
    <t>EE_FPQFPA08</t>
  </si>
  <si>
    <t>EE - VOCE EE OPZIONE PREZZO MODULAZIONE OFFERTA QFPA08</t>
  </si>
  <si>
    <t>EEQ_FPQFPA08</t>
  </si>
  <si>
    <t>TPmZNgyyQxMkbNW6</t>
  </si>
  <si>
    <t>EEC_FPQFPA08</t>
  </si>
  <si>
    <t>Clda3OibrmgLxcbr</t>
  </si>
  <si>
    <t>EE_PRDFPATPMI23</t>
  </si>
  <si>
    <t>EE - VOCE EE - OPZIONE PERDITE DI RETE OFFERTA ATPMI22 - MONORARIA</t>
  </si>
  <si>
    <t>EEQ_FPATPMI23</t>
  </si>
  <si>
    <t>ytWjxJVWnRZqrkEb</t>
  </si>
  <si>
    <t>EEC_FPATPMI23</t>
  </si>
  <si>
    <t>EE - COMPONENTE EE OPZIONE PREZZO MODULAZIONE OFFERTA ATPMI22</t>
  </si>
  <si>
    <t>CLerTyvIsWWtmAS9</t>
  </si>
  <si>
    <t>13918</t>
  </si>
  <si>
    <t>GS - VOCE UGLIONE SERVIZI SRL - TORINO CROCETTA</t>
  </si>
  <si>
    <t>GfZlur6tuZRs38ey</t>
  </si>
  <si>
    <t>GS - COMPONENTE UGLIONE SERVIZI SRL - TORINO CROCETTA</t>
  </si>
  <si>
    <t>cmKze2M7l4fpu9hy</t>
  </si>
  <si>
    <t>EE_FPATMIC10</t>
  </si>
  <si>
    <t>EE - VOCE PREZZO MODULAZIONE OFFERTA ATMIC9 - 01</t>
  </si>
  <si>
    <t>EEQFPATMIC10</t>
  </si>
  <si>
    <t>MP1M6PPYFxGDDwBS</t>
  </si>
  <si>
    <t>EECFPATMIC10</t>
  </si>
  <si>
    <t>EE - COMPONENTE PREZZO MODULAZIONE OFFERTA ATMIC9 - 01</t>
  </si>
  <si>
    <t>cR8nOXhnINYDVzQw</t>
  </si>
  <si>
    <t>EEAFPRSMAX20</t>
  </si>
  <si>
    <t>EEQAFPRSMAX20</t>
  </si>
  <si>
    <t>KxO0cYamRDwpNjUb</t>
  </si>
  <si>
    <t>EECAFPRSMAX20</t>
  </si>
  <si>
    <t>CRUNdwvJgjOWoivP</t>
  </si>
  <si>
    <t>11587</t>
  </si>
  <si>
    <t>ADDEBITO PER ERRATO RIMBORSO</t>
  </si>
  <si>
    <t>0IB5oYPsx2RHI2Og</t>
  </si>
  <si>
    <t>RIMBORSO ASSEGNO NON INCASSATO</t>
  </si>
  <si>
    <t>BANCHE DIV C/ADDEBIT</t>
  </si>
  <si>
    <t>cRy5sm5aeNB5Zhi2</t>
  </si>
  <si>
    <t>EEAPRDFPATPMI23</t>
  </si>
  <si>
    <t>EE - VOCE EE - OPZIONE PERDITE DI RETE OFFERTA ATPMI22- TRIOR</t>
  </si>
  <si>
    <t>EEQAFPATPMI23</t>
  </si>
  <si>
    <t>oA9FwxeqU9mkaUTK</t>
  </si>
  <si>
    <t>EECAFPATPMI23</t>
  </si>
  <si>
    <t>cUs2ZsqV24qkQfLY</t>
  </si>
  <si>
    <t>13745</t>
  </si>
  <si>
    <t>AObN46cbAfxevrCk</t>
  </si>
  <si>
    <t>CUxEG6jDOGQIe1HO</t>
  </si>
  <si>
    <t>EEAFPTCAT2</t>
  </si>
  <si>
    <t>EE - VOCE EE OPZIONE PREZZO MODULAZIONE OFFERTA TCAT2 -TRIOR</t>
  </si>
  <si>
    <t>EEQAFPTCAT2</t>
  </si>
  <si>
    <t>xNmBwN8CIuQWfE1k</t>
  </si>
  <si>
    <t>EECAFPTCAT2</t>
  </si>
  <si>
    <t>EE - COMPONENTE EE - OPZIONE PERDITE DI RETE OFFERTA FPTCAT2 - TRIOR</t>
  </si>
  <si>
    <t>cvUJZAHvo2eqPOrS</t>
  </si>
  <si>
    <t>11557</t>
  </si>
  <si>
    <t>SP. VERIFICA METRICA MISUR.</t>
  </si>
  <si>
    <t>rh0JIPCtNTQnGOIi</t>
  </si>
  <si>
    <t>RICAVI PER CONTRIBUTI CANALIZZAZIONE DA</t>
  </si>
  <si>
    <t>CwxU9yTw7xRvizMk</t>
  </si>
  <si>
    <t>EEAPRDFPRSPMI22</t>
  </si>
  <si>
    <t>EE - VOCE EE - OPZIONE PERDITE DI RETE OFFERTA RSPMI21 - TRIOR</t>
  </si>
  <si>
    <t>EEQAFPRSPMI22</t>
  </si>
  <si>
    <t>3OPiQegYIvXAxl92</t>
  </si>
  <si>
    <t>EECAFPRSPMI22</t>
  </si>
  <si>
    <t>czZceS2cw36e6baG</t>
  </si>
  <si>
    <t>EEBFLFIX03</t>
  </si>
  <si>
    <t>EEQBFLFIX03</t>
  </si>
  <si>
    <t>Pg4ZUuKEG29x7W7z</t>
  </si>
  <si>
    <t>EECBFLFIX03</t>
  </si>
  <si>
    <t>D2BNh6m3I9WVDU7M</t>
  </si>
  <si>
    <t>EEAFPAGPMI101</t>
  </si>
  <si>
    <t>EE - VOCE PREZZO MODULAZIONE OFFERTA  AGPMI1 - 01</t>
  </si>
  <si>
    <t>EEQAFPAGPMI101</t>
  </si>
  <si>
    <t>ATHDF2gUDDZw0IwG</t>
  </si>
  <si>
    <t>EECAFPAGPMI101</t>
  </si>
  <si>
    <t>EE - COMPONENTE PREZZO MODULAZIONE OFFERTA  AGPMI1 - 01</t>
  </si>
  <si>
    <t>D2hYC3IfLNkCH9cA</t>
  </si>
  <si>
    <t>EE_PRD_SPMOD029</t>
  </si>
  <si>
    <t>EE - VOCE EE - OPZIONE EE - OPZIONE PERDITE SCONTO NEGOZIABILE 0,007 EURO/KWH</t>
  </si>
  <si>
    <t>EEQ_SPMOD0029</t>
  </si>
  <si>
    <t>IyNFtLoYWLmyc3MM</t>
  </si>
  <si>
    <t>EEC_SPMOD0029</t>
  </si>
  <si>
    <t>EE - COMPONENTE EE - OPZIONE EE - OPZIONE SCONTO NEGOZIABILE 0,007 EURO/KWH</t>
  </si>
  <si>
    <t>d2NnYUZojV5fWaXR</t>
  </si>
  <si>
    <t>EE_PRDFPATIPA8</t>
  </si>
  <si>
    <t>EE - VOCE EE OPZIONE PERDITE MODULAZIONE OFFERTA ATIPA8</t>
  </si>
  <si>
    <t>EEQ_FPATIPA8</t>
  </si>
  <si>
    <t>BZ1JQLznLlBBHQHh</t>
  </si>
  <si>
    <t>EEC_FPATIPA8</t>
  </si>
  <si>
    <t>EE - COMPONENTE EE OPZIONE PREZZO MODULAZIONE OFFERTA ATIPA8</t>
  </si>
  <si>
    <t>d6n2EIPBWTtJl4Dp</t>
  </si>
  <si>
    <t>EE_FPTCSV5_FIX</t>
  </si>
  <si>
    <t>EE - VOCE EE OPZIONE PREZZO FIX OFFERTA TCSV5</t>
  </si>
  <si>
    <t>EEQFPTCSV5_FIX</t>
  </si>
  <si>
    <t>RXM1a60bgZBoP97v</t>
  </si>
  <si>
    <t>EECFPTCSV5_FIX</t>
  </si>
  <si>
    <t>EE - COMPONENTE EE OPZIONE PREZZO FIX OFFERTA TCSV5</t>
  </si>
  <si>
    <t>d7ZTtsQSw1pJ5RWA</t>
  </si>
  <si>
    <t>EE_PERD_PTCSV13M</t>
  </si>
  <si>
    <t>EE - VOCE EE - OPZIONE PERDITE DI RETE OFFERTA FPTCSV13 - MONORARIA</t>
  </si>
  <si>
    <t>D35M8nQp7SP18R9O</t>
  </si>
  <si>
    <t>EE_FPSVMIC20</t>
  </si>
  <si>
    <t>EE - VOCE EE OPZIONE PREZZO MODULAZIONE OFFERTA SVMIC19</t>
  </si>
  <si>
    <t>EEQFPSVMIC20</t>
  </si>
  <si>
    <t>QjH84pCCDXN9CqZm</t>
  </si>
  <si>
    <t>EECFPSVMIC20</t>
  </si>
  <si>
    <t>EE - COMPONENTE EE OPZIONE PREZZO MODULAZIONE OFFERTA SVMIC19</t>
  </si>
  <si>
    <t>DaRJB8XUDZz7FLVv</t>
  </si>
  <si>
    <t>CB005</t>
  </si>
  <si>
    <t>EE - VOCE RESTITUZIONE DEPOSITO CAUZIONALE - POWER</t>
  </si>
  <si>
    <t>aV6a9c5Jd61LEvkz</t>
  </si>
  <si>
    <t>EE - COMPONENTE RESTITUZIONE DEPOSITO CAUZIONALE - POWER</t>
  </si>
  <si>
    <t>DBPZ89I30Cl7WT2y</t>
  </si>
  <si>
    <t>EEAPE_LAM</t>
  </si>
  <si>
    <t>EE - VOCE PREZZO PE / LAMBDA</t>
  </si>
  <si>
    <t>EEQAPE_LAM</t>
  </si>
  <si>
    <t>ncFW9CCPPXw59IrH</t>
  </si>
  <si>
    <t>EECAPE_LAM</t>
  </si>
  <si>
    <t>EE - COMPONENTE PREZZO PE / LAMBDA</t>
  </si>
  <si>
    <t>DBwg9iLH3j7Pp5qw</t>
  </si>
  <si>
    <t>EE_FPRSMAX14FIX</t>
  </si>
  <si>
    <t>EE - VOCE EE OPZIONE PREZZO MODULAZIONE OFFERTA RSMAX13</t>
  </si>
  <si>
    <t>EEQ_FPRSMAX14FIX</t>
  </si>
  <si>
    <t>jjyy9HfLCPPkZ4w4</t>
  </si>
  <si>
    <t>EEC_FPRSMAX14FIX</t>
  </si>
  <si>
    <t>EE - COMPONENTE EE OPZIONE PREZZO MODULAZIONE OFFERTA RSMAX13</t>
  </si>
  <si>
    <t>DbXyv5JlG4hZRXIG</t>
  </si>
  <si>
    <t>EE_FPSVMIC17</t>
  </si>
  <si>
    <t>EE - VOCE EE - OPZIONE SVMIC17</t>
  </si>
  <si>
    <t>EEQ_FPSVMIC17</t>
  </si>
  <si>
    <t>CAjpCqrmf2w4g2ZL</t>
  </si>
  <si>
    <t>EEC_FPSVMIC17</t>
  </si>
  <si>
    <t>EE - COMPONENTE EE - OPZIONE SVMIC17</t>
  </si>
  <si>
    <t>dcGpRCevEc10nlat</t>
  </si>
  <si>
    <t>EE_PRDFPATPMI20</t>
  </si>
  <si>
    <t>EE - VOCE EE - OPZIONE PERDITE DI RETE OFFERTA ATPMI19 - MONORARIA</t>
  </si>
  <si>
    <t>EEQ_FPATPMI20</t>
  </si>
  <si>
    <t>GDVxjdgwgO0xcAM5</t>
  </si>
  <si>
    <t>EEC_FPATPMI20</t>
  </si>
  <si>
    <t>DeCmbxYLArzbuULs</t>
  </si>
  <si>
    <t>EE_PRD_QFPMI03_A</t>
  </si>
  <si>
    <t>EE - VOCE EE - OPZIONE PERDITE DI RETE OFFERTA QFPMI03 - TRIORARIA</t>
  </si>
  <si>
    <t>EEQAFPQFPMI03</t>
  </si>
  <si>
    <t>bPXuX7kEKYFx1Ant</t>
  </si>
  <si>
    <t>EECAFPQFPMI03</t>
  </si>
  <si>
    <t>DgcJVGz8Dw5IK0q5</t>
  </si>
  <si>
    <t>EE_AQFPMI01</t>
  </si>
  <si>
    <t>EE - VOCE EE - OPZIONE EE - OPZIONE QFPMI01</t>
  </si>
  <si>
    <t>EEQAQFPMI01</t>
  </si>
  <si>
    <t>N3eaO7T38y2iRpqA</t>
  </si>
  <si>
    <t>EECAQFPMI01</t>
  </si>
  <si>
    <t>EE - COMPONENTE EE - OPZIONE EE - OPZIONE QFPMI01</t>
  </si>
  <si>
    <t>dgxwOasNgFGu5G3N</t>
  </si>
  <si>
    <t>13862</t>
  </si>
  <si>
    <t>GS - VOCE FER-GAS S.R.L. - COLLATINO</t>
  </si>
  <si>
    <t>K1c3rKW0BnbIHc1f</t>
  </si>
  <si>
    <t>GS - COMPONENTE FER-GAS S.R.L. - COLLATINO</t>
  </si>
  <si>
    <t>dHNXFyBON28APbTI</t>
  </si>
  <si>
    <t>EC059</t>
  </si>
  <si>
    <t>EE - VOCE STORNO ERRATO CREDITO BONUS PER DISAGIO FISICO</t>
  </si>
  <si>
    <t>po7jGYxmvGQzkB2o</t>
  </si>
  <si>
    <t>EE - COMPONENTE STORNO ERRATO CREDITO BONUS</t>
  </si>
  <si>
    <t>Dhz7DevZ3WOBCwjH</t>
  </si>
  <si>
    <t>EEAFPATMIC04</t>
  </si>
  <si>
    <t>EEQAFPATMIC04</t>
  </si>
  <si>
    <t>aZeOVb4YEuXRwGFm</t>
  </si>
  <si>
    <t>EECAFPATMIC04</t>
  </si>
  <si>
    <t>diaMAQq8i73POCYr</t>
  </si>
  <si>
    <t>20584</t>
  </si>
  <si>
    <t>CAMBIA CALDAIA-UBIQ</t>
  </si>
  <si>
    <t>mPYL7RprJiEfv5e6</t>
  </si>
  <si>
    <t>DN5SFyBDPTeHxrzw</t>
  </si>
  <si>
    <t>21242</t>
  </si>
  <si>
    <t>APP.GAS MARKET.GIUGLIANO</t>
  </si>
  <si>
    <t>lcFbl7sV4vbvDNux</t>
  </si>
  <si>
    <t>DsCMx3bow0YVO9ve</t>
  </si>
  <si>
    <t>EE_PRD_QFPMI01_A</t>
  </si>
  <si>
    <t>EE - VOCE EE - OPZIONE PERDITE DI RETE OFFERTA QFPMI01 - TRIORARIA</t>
  </si>
  <si>
    <t>EEQAFPQFPMI01</t>
  </si>
  <si>
    <t>yLPftdDxokd3wpyI</t>
  </si>
  <si>
    <t>EECAFPQFPMI01</t>
  </si>
  <si>
    <t>EE - COMPONENTE EE - OPZIONE PERDITE DI RETE OFFERTA QFPMI01 - TRIORARIA</t>
  </si>
  <si>
    <t>dtQBMNJy37H4aGXF</t>
  </si>
  <si>
    <t>EEAPRDFPATPMI16</t>
  </si>
  <si>
    <t>EE - VOCE EE - OPZIONE PERDITE DI RETE OFFERTA ATPMI15- TRIOR</t>
  </si>
  <si>
    <t>EEQAFPATPMI16</t>
  </si>
  <si>
    <t>hEJOQsCNxpq5qOJ4</t>
  </si>
  <si>
    <t>EECAFPATPMI16</t>
  </si>
  <si>
    <t>DWEBVCjLOx5NSEGf</t>
  </si>
  <si>
    <t>EESP00002_B</t>
  </si>
  <si>
    <t>EEQSP00002_B</t>
  </si>
  <si>
    <t>PVuLOBA1CYNmm25z</t>
  </si>
  <si>
    <t>EECSP00002_B</t>
  </si>
  <si>
    <t>DWFXIUQXDRd7SGCp</t>
  </si>
  <si>
    <t>EE_FPPAPMI301</t>
  </si>
  <si>
    <t>EE - VOCE PREZZO MODULAZIONE OFFERTA  PAPMI3 - 01</t>
  </si>
  <si>
    <t>EEQFPPAPMI301</t>
  </si>
  <si>
    <t>pZJiWRI4J1bEwlhQ</t>
  </si>
  <si>
    <t>EECFPPAPMI301</t>
  </si>
  <si>
    <t>EE - COMPONENTE PREZZO MODULAZIONE OFFERTA  PAPMI3 - 01</t>
  </si>
  <si>
    <t>DX5wRDhvjDRpu6j3</t>
  </si>
  <si>
    <t>EE_PRD_QFMIC01_A</t>
  </si>
  <si>
    <t>EE - VOCE EE - OPZIONE PERDITE DI RETE OFFERTA QFMIC01 - TRIORARIA</t>
  </si>
  <si>
    <t>EEQAFPQFMIC01</t>
  </si>
  <si>
    <t>0EgO25gChXhaaw2G</t>
  </si>
  <si>
    <t>EECAFPQFMIC01</t>
  </si>
  <si>
    <t>EE - COMPONENTE EE - OPZIONE PERDITE DI RETE OFFERTA QFMIC01 - TRIORARIA</t>
  </si>
  <si>
    <t>E1PgtZ0XRF11m0KW</t>
  </si>
  <si>
    <t>EEAFPAGMIC01</t>
  </si>
  <si>
    <t>EE - VOCE PREZZO MODULAZIONE OFFERTA  AGMIC - 01</t>
  </si>
  <si>
    <t>EEQAFPAGMIC01</t>
  </si>
  <si>
    <t>219EWv85A1J8i1j4</t>
  </si>
  <si>
    <t>EECAFPAGMIC01</t>
  </si>
  <si>
    <t>EE - COMPONENTE PREZZO MODULAZIONE OFFERTA  AGMIC - 01</t>
  </si>
  <si>
    <t>E2sxIXZv94VS4sxV</t>
  </si>
  <si>
    <t>EEAFPATMIC10</t>
  </si>
  <si>
    <t>EEQAFPATMIC10</t>
  </si>
  <si>
    <t>9yW26vG5GO7HN4Xe</t>
  </si>
  <si>
    <t>EECAFPATMIC10</t>
  </si>
  <si>
    <t>e6F3DDxD1J91MxeI</t>
  </si>
  <si>
    <t>EEAFPATPMI09</t>
  </si>
  <si>
    <t>EE - VOCE PREZZO MODULAZIONE OFFERTA ATPMI8 - 01</t>
  </si>
  <si>
    <t>EEQAFPATPMI09</t>
  </si>
  <si>
    <t>T7WDWPxj6Or9eBGN</t>
  </si>
  <si>
    <t>EECAFPATPMI09</t>
  </si>
  <si>
    <t>EE - COMPONENTE PREZZO MODULAZIONE OFFERTA ATPMI8 - 01</t>
  </si>
  <si>
    <t>E6YMP387dW5RwQP1</t>
  </si>
  <si>
    <t>EE_FPTCSV3</t>
  </si>
  <si>
    <t>EE - VOCE EE - OPZIONE EEO_FPTCSV3</t>
  </si>
  <si>
    <t>E9wOYc0a6MjSf7cO</t>
  </si>
  <si>
    <t>EEGG15_PC_A</t>
  </si>
  <si>
    <t>EE - VOCE EE - OPZIONE SCONTO GG15_PC_A</t>
  </si>
  <si>
    <t>EEQGG15_PC_A</t>
  </si>
  <si>
    <t>UHApOHOIczURzTxT</t>
  </si>
  <si>
    <t>EECGG15_PC_A</t>
  </si>
  <si>
    <t>EE - COMPONENTE EE - OPZIONE SCONTO GG15_PC_A</t>
  </si>
  <si>
    <t>ecdIVPSmOX3wHdT4</t>
  </si>
  <si>
    <t>EEAFPVAMIC201</t>
  </si>
  <si>
    <t>EE - VOCE PREZZO MODULAZIONE OFFERTA  VAMIC2 - 01</t>
  </si>
  <si>
    <t>EEQAFPVAMIC201</t>
  </si>
  <si>
    <t>d4U40Em0FsXJEOBO</t>
  </si>
  <si>
    <t>EECAFPVAMIC201</t>
  </si>
  <si>
    <t>EE - COMPONENTE PREZZO MODULAZIONE OFFERTA  VAMIC2 - 01</t>
  </si>
  <si>
    <t>eIV1k4g0dTZKimel</t>
  </si>
  <si>
    <t>EE_FPRSPMI18</t>
  </si>
  <si>
    <t>EE - VOCE EE OPZIONE PREZZO MODULAZIONE OFFERTA RSPMI17</t>
  </si>
  <si>
    <t>eMpzwfMNGy3MC8Zc</t>
  </si>
  <si>
    <t>EEAFPPAMTB01</t>
  </si>
  <si>
    <t>EE - VOCE PREZZO MODULAZIONE OFFERTA  PAMTB - 01</t>
  </si>
  <si>
    <t>EEQAFPPAMTB01</t>
  </si>
  <si>
    <t>FZG9Ppb00DmXiDId</t>
  </si>
  <si>
    <t>EECAFPPAMTB01</t>
  </si>
  <si>
    <t>EE - COMPONENTE PREZZO MODULAZIONE OFFERTA  PAMTB - 01</t>
  </si>
  <si>
    <t>EpbSYY5PJujILFGU</t>
  </si>
  <si>
    <t>VOCE_EM001</t>
  </si>
  <si>
    <t>EE - VOCE ENERGIA ATTIVA</t>
  </si>
  <si>
    <t>QUOTA_EM001</t>
  </si>
  <si>
    <t>kTcWI9DDglpZgiux</t>
  </si>
  <si>
    <t>COMP_EM001</t>
  </si>
  <si>
    <t>EE - COMPONENTE ENERGIA ATTIVA</t>
  </si>
  <si>
    <t>QUOTA_EM001FC</t>
  </si>
  <si>
    <t>EqpH44bXcIAADNK6</t>
  </si>
  <si>
    <t>EE_ATIPA2_IP</t>
  </si>
  <si>
    <t>EEQ_ATIPA2_IP</t>
  </si>
  <si>
    <t>3w0I8YD4Kvf9Oo2X</t>
  </si>
  <si>
    <t>EEC_ATIPA2_IP</t>
  </si>
  <si>
    <t>euNnvWL6jEN0v7fL</t>
  </si>
  <si>
    <t>EE_FPATPMI19FIX</t>
  </si>
  <si>
    <t>EEQ_FPATPMI19FIX</t>
  </si>
  <si>
    <t>dvTnWztrShRLKblc</t>
  </si>
  <si>
    <t>EEC_FPATPMI19FIX</t>
  </si>
  <si>
    <t>eWmqn5vCcEr7MVQw</t>
  </si>
  <si>
    <t>EE_FPATMAX15FIX</t>
  </si>
  <si>
    <t>EEQ_FPATMAX15FIX</t>
  </si>
  <si>
    <t>5QLCSv8UrDWRjSWK</t>
  </si>
  <si>
    <t>EEC_FPATMAXFIX</t>
  </si>
  <si>
    <t>EzKW0jMnnP97RXwM</t>
  </si>
  <si>
    <t>EEFPRSPMI07_FIX</t>
  </si>
  <si>
    <t>EE - VOCE EE OPZIONE PREZZO MODULAZIONE OFFERTA RSPMI06</t>
  </si>
  <si>
    <t>EEQFPRSPMI07_FIX</t>
  </si>
  <si>
    <t>6PZKyJwI2Ts7AYhZ</t>
  </si>
  <si>
    <t>EECFPRSPMI07_FIX</t>
  </si>
  <si>
    <t>EE - COMPONENTE EE OPZIONE PREZZO MODULAZIONE OFFERTA RSPMI06</t>
  </si>
  <si>
    <t>EzPd4JhQoeTsnYOp</t>
  </si>
  <si>
    <t>EE_FPATPMI10_FIX</t>
  </si>
  <si>
    <t>EE - VOCE EE - OPZIONE PREZZO MODULAZIONE OFFERTA ATPMI10</t>
  </si>
  <si>
    <t>EEQFPATPMI10_FIX</t>
  </si>
  <si>
    <t>INGpJXCME9zXoFQu</t>
  </si>
  <si>
    <t>EECFPATPMI10_FIX</t>
  </si>
  <si>
    <t>EE - COMPONENTE EE - OPZIONE PREZZO MODULAZIONE OFFERTA ATPMI10</t>
  </si>
  <si>
    <t>NE_CAPD</t>
  </si>
  <si>
    <t>GKUsOuR7Al0jd7p4</t>
  </si>
  <si>
    <t>COMPONENTE PER ART. 36 DEL. 111/06: SERVIZIO DI AGGREGAZIONE MISURE PER UNITA' DI CONSUMO</t>
  </si>
  <si>
    <t>NE_CAPG</t>
  </si>
  <si>
    <t>f7jqQfvaRIqqoZ3D</t>
  </si>
  <si>
    <t>EE_FPAIPPIVA01</t>
  </si>
  <si>
    <t>EE - VOCE EE - OPZIONE PREZZO OFFERTA  POWER AIPPIVA01</t>
  </si>
  <si>
    <t>EEQ_FPAIPPIVA01</t>
  </si>
  <si>
    <t>49BLmkETkPuaoGc1</t>
  </si>
  <si>
    <t>EEC_FPAIPPIVA01</t>
  </si>
  <si>
    <t>EE - COMPONENTE EE - OPZIONE PREZZO OFFERTA  POWER AIPPIVA01</t>
  </si>
  <si>
    <t>F24EhewB9BXFQWOi</t>
  </si>
  <si>
    <t>VOCE_EM202</t>
  </si>
  <si>
    <t>EE - VOCE ADDIZIONALE COMUNALE</t>
  </si>
  <si>
    <t>QUOTA_EM202</t>
  </si>
  <si>
    <t>BuAWGK9ZNqb8c3NE</t>
  </si>
  <si>
    <t>COMP_EM202</t>
  </si>
  <si>
    <t>EE - COMPONENTE ADDIZIONALE ENTI LOCALI</t>
  </si>
  <si>
    <t>fB2EWjrsYlyNfPEW</t>
  </si>
  <si>
    <t>EE_FPATMAX14</t>
  </si>
  <si>
    <t>EEQ_FPATMAX14</t>
  </si>
  <si>
    <t>2QSbNSyDl92vYykM</t>
  </si>
  <si>
    <t>EEC_FPATMAX14</t>
  </si>
  <si>
    <t>FBTXsjVn6NdzpFf7</t>
  </si>
  <si>
    <t>EE_PRDFPATPMI16</t>
  </si>
  <si>
    <t>EE - VOCE EE - OPZIONE PERDITE DI RETE OFFERTA ATPMI15 - MONORARIA</t>
  </si>
  <si>
    <t>FbZlNRTbe5Jv7ck6</t>
  </si>
  <si>
    <t>EE_PRDFPRSMAX17</t>
  </si>
  <si>
    <t>EE - VOCE EE - OPZIONE PERDITE DI RETE OFFERTA RSMAX16 - MONORARIA</t>
  </si>
  <si>
    <t>EEQ_FPRSMAX17</t>
  </si>
  <si>
    <t>VwO7iRL5MpH8EBL4</t>
  </si>
  <si>
    <t>EEC_FPRSMAX17</t>
  </si>
  <si>
    <t>EE - COMPONENTE EE OPZIONE PREZZO MODULAZIONE OFFERTA RSMAX16</t>
  </si>
  <si>
    <t>NE_A2_QF</t>
  </si>
  <si>
    <t>jQPorsqdBMnjHZIV</t>
  </si>
  <si>
    <t>NE_A2</t>
  </si>
  <si>
    <t>COMPONENTE A2 - QUOTA ENERGIA QUOTA FISSA</t>
  </si>
  <si>
    <t>FEaBpG2kfmgy8yZv</t>
  </si>
  <si>
    <t>EE_FPATMIC03</t>
  </si>
  <si>
    <t>EEQFPATMIC03</t>
  </si>
  <si>
    <t>T4eVayHXpMPrlnUz</t>
  </si>
  <si>
    <t>EECFPATMIC03</t>
  </si>
  <si>
    <t>Fivs3TmC5KmqMwkR</t>
  </si>
  <si>
    <t>EE_QFMIC08</t>
  </si>
  <si>
    <t>EE - VOCE EE - OPZIONE EE - OPZIONE QFMIC08</t>
  </si>
  <si>
    <t>EEQ_FPQFMIC08</t>
  </si>
  <si>
    <t>1NXjE3vDbpAJa1MM</t>
  </si>
  <si>
    <t>EEC_FPQFMIC08</t>
  </si>
  <si>
    <t>fiz6qV68maOIX1SL</t>
  </si>
  <si>
    <t>VOCE_EM303</t>
  </si>
  <si>
    <t>EE - VOCE PARTITA IMPOSTA COMUNALE IVA 10%</t>
  </si>
  <si>
    <t>COMP_EM303</t>
  </si>
  <si>
    <t>7J13CYwkVnJgRchM</t>
  </si>
  <si>
    <t>EE - COMPONENTE PARTITA IMPOSTA COMUNALE IVA 10%</t>
  </si>
  <si>
    <t>FJXIfPpGyzjv5M1a</t>
  </si>
  <si>
    <t>EESP0035P_PED_A</t>
  </si>
  <si>
    <t>EE - VOCE EE - OPZIONE SCONTO SP0035P_PED_A</t>
  </si>
  <si>
    <t>EEQSP0035P_PED_A</t>
  </si>
  <si>
    <t>qzCF6w2LDp6kPXeL</t>
  </si>
  <si>
    <t>EECSP0035P_PED_A</t>
  </si>
  <si>
    <t>EE - COMPONENTE EE - OPZIONE SCONTO SP0035P_PED_A</t>
  </si>
  <si>
    <t>fldCfoZSUw95cVW7</t>
  </si>
  <si>
    <t>13724</t>
  </si>
  <si>
    <t>SINERGIA SYSTEM SRL</t>
  </si>
  <si>
    <t>42h8g4PmrHywvVwk</t>
  </si>
  <si>
    <t>SINERGIA SYSTEM SRL BITONTO</t>
  </si>
  <si>
    <t>FLmY730iPwIoea5f</t>
  </si>
  <si>
    <t>EE_FPSVPMI13_FIX</t>
  </si>
  <si>
    <t>EE - VOCE EE - OPZIONE SVPMI13_FIX</t>
  </si>
  <si>
    <t>EEQ_FPSVPMI13FIX</t>
  </si>
  <si>
    <t>e9U095xmMF0Cc8zf</t>
  </si>
  <si>
    <t>EEC_FPSVPMI13FIX</t>
  </si>
  <si>
    <t>EE - COMPONENTE EE - OPZIONE SVPMI13_FIX</t>
  </si>
  <si>
    <t>FMB2RA45Ly8GOpt9</t>
  </si>
  <si>
    <t>EEAFPPAMIC301</t>
  </si>
  <si>
    <t>EE - VOCE PREZZO MODULAZIONE OFFERTA  PAMIC3 - 01</t>
  </si>
  <si>
    <t>EEQAFPPAMIC301</t>
  </si>
  <si>
    <t>5pOsvI0yVj9xaXXw</t>
  </si>
  <si>
    <t>EECAFPPAMIC301</t>
  </si>
  <si>
    <t>EE - COMPONENTE PREZZO MODULAZIONE OFFERTA  PAMIC3 - 01</t>
  </si>
  <si>
    <t>foEvfDMMnrZthNoo</t>
  </si>
  <si>
    <t>13709</t>
  </si>
  <si>
    <t>4CIei7OsAX0sutQI</t>
  </si>
  <si>
    <t>fPBxhyOnWh1LTIt2</t>
  </si>
  <si>
    <t>EE_PRD_SPMOD036</t>
  </si>
  <si>
    <t>EE - VOCE EE - OPZIONE EE - OPZIONE PERDITE SCONTO NEGOZIABILE 0,0105 EURO/KWH</t>
  </si>
  <si>
    <t>EEQ_SPMOD0036</t>
  </si>
  <si>
    <t>EI6BXr4F3BtW1h8Y</t>
  </si>
  <si>
    <t>EEC_SPMOD0036</t>
  </si>
  <si>
    <t>EE - COMPONENTE EE - OPZIONE EE - OPZIONE SCONTO NEGOZIABILE 0,0105 EURO/KWH</t>
  </si>
  <si>
    <t>FPzunrD9G5pq6hSe</t>
  </si>
  <si>
    <t>EE_FPTCSV2</t>
  </si>
  <si>
    <t>FQnUK5Psgw56x3KD</t>
  </si>
  <si>
    <t>EE_FPRSMAX13</t>
  </si>
  <si>
    <t>EE - VOCE EE - OPZIONE EE OPZIONE PREZZO MODULAZIONE OFFERTA RSMAX13</t>
  </si>
  <si>
    <t>EEQ_FPRSMAX13</t>
  </si>
  <si>
    <t>tUH5LOPwhWLej8Wx</t>
  </si>
  <si>
    <t>EEC_FPRSMAX13</t>
  </si>
  <si>
    <t>EE - COMPONENTE EE - OPZIONE EE OPZIONE PREZZO MODULAZIONE OFFERTA RSMAX13</t>
  </si>
  <si>
    <t>FuyVemBLVJGijwER</t>
  </si>
  <si>
    <t>VOCE_EM225</t>
  </si>
  <si>
    <t>EE - VOCE COPERT. COSTI REMUN.DISP. CAP. PROD. (ART. 48 DEL AEEG 111/06)</t>
  </si>
  <si>
    <t>QUOTA_EM225</t>
  </si>
  <si>
    <t>t2wCFbMYd22kjoBt</t>
  </si>
  <si>
    <t>COMP_EM225</t>
  </si>
  <si>
    <t>EE - COMPONENTE COPERT. COSTI REMUN.DISP. CAP. PROD. (ART. 48 DEL AEEG 111/06)</t>
  </si>
  <si>
    <t>Fvwr7zNz1RYQLsXf</t>
  </si>
  <si>
    <t>EEBFPPPC16</t>
  </si>
  <si>
    <t>FXLLPpeIwRu08JrJ</t>
  </si>
  <si>
    <t>EEAFPSVMIC11</t>
  </si>
  <si>
    <t>EEQAFPSVMIC11</t>
  </si>
  <si>
    <t>yJmg6XLqHpDkCRNN</t>
  </si>
  <si>
    <t>EECAFPSVMIC11</t>
  </si>
  <si>
    <t>G2FtcO147G99eQbF</t>
  </si>
  <si>
    <t>EE_PRD_SPMOD023</t>
  </si>
  <si>
    <t>EE - VOCE EE - OPZIONE EE - OPZIONE PERDITE SCONTO NEGOZIABILE 0,004 EURO/KWH</t>
  </si>
  <si>
    <t>EEQ_SPMOD0023</t>
  </si>
  <si>
    <t>jHJVxDj4wyTGwNj9</t>
  </si>
  <si>
    <t>EEC_SPMOD0023</t>
  </si>
  <si>
    <t>EE - COMPONENTE EE - OPZIONE EE - OPZIONE SCONTO NEGOZIABILE 0,004 EURO/KWH</t>
  </si>
  <si>
    <t>G3AXrSDszTBuRfP0</t>
  </si>
  <si>
    <t>EE_PRD_SPMOD002</t>
  </si>
  <si>
    <t>EE - VOCE EE - OPZIONE PERDITE SCONTO NEGOZIABILE 0,2 EURO CENT</t>
  </si>
  <si>
    <t>EEQ_SPMOD0002</t>
  </si>
  <si>
    <t>vSd1HNBD2d9lT0UX</t>
  </si>
  <si>
    <t>EEC_SPMOD0002</t>
  </si>
  <si>
    <t>EE - COMPONENTE EE - OPZIONE SCONTO NEGOZIABILE 0,2 EURO CENT</t>
  </si>
  <si>
    <t>G3O8MMOOy9MbSoIr</t>
  </si>
  <si>
    <t>EEAFPSVMIC16</t>
  </si>
  <si>
    <t>EE - VOCE EE - OPZIONE EEOAFPSVMIC16</t>
  </si>
  <si>
    <t>EEQAFPSVMIC16</t>
  </si>
  <si>
    <t>fLP5zwpSbiBMczJU</t>
  </si>
  <si>
    <t>EECAFPSVMIC16</t>
  </si>
  <si>
    <t>EE - COMPONENTE EE - OPZIONE EEOAFPSVMIC16</t>
  </si>
  <si>
    <t>G6XpfEXbFjMEKtqQ</t>
  </si>
  <si>
    <t>EE_FPRSPMI21FIX</t>
  </si>
  <si>
    <t>EEQ_FPRSPMI21FIX</t>
  </si>
  <si>
    <t>YoVAd6tWWuIFF4OY</t>
  </si>
  <si>
    <t>EEC_FPRSPMI21FIX</t>
  </si>
  <si>
    <t>gcHXbrtrNirlzzRh</t>
  </si>
  <si>
    <t>EE_AIPPIVA03FIX</t>
  </si>
  <si>
    <t>EE - VOCE EE - OPZIONE QUOTA FISSA  AIPPIVA03</t>
  </si>
  <si>
    <t>EEQAIPPIVA03FIX</t>
  </si>
  <si>
    <t>GN2qf7E8DAbI27Ps</t>
  </si>
  <si>
    <t>EECAIPPIVA03FIX</t>
  </si>
  <si>
    <t>EE - COMPONENTE EE - OPZIONE QUOTA FISSA  AIPPIVA03</t>
  </si>
  <si>
    <t>gffyFNS1VRzRMESt</t>
  </si>
  <si>
    <t>NE_VIS_CESS</t>
  </si>
  <si>
    <t>NE - VOCE FATTURABILE CESSAZIONE VIS</t>
  </si>
  <si>
    <t>FRPEolWrV8wewP4z</t>
  </si>
  <si>
    <t>NE - COMPONENTE CESSAZIONE VIS</t>
  </si>
  <si>
    <t>GIUq3UlenLALV2N5</t>
  </si>
  <si>
    <t>EEBFPPPC05</t>
  </si>
  <si>
    <t>EE - VOCE EE - OPZIONE EEOBFPPPC05</t>
  </si>
  <si>
    <t>Glw9uZh5LGNfIi8w</t>
  </si>
  <si>
    <t>EE_FPATPMI11</t>
  </si>
  <si>
    <t>EEQ_FPATPMI11</t>
  </si>
  <si>
    <t>Gb2gJNanJN23zChT</t>
  </si>
  <si>
    <t>EEC_FPATPMI11</t>
  </si>
  <si>
    <t>GN2LNRePwAreOSbv</t>
  </si>
  <si>
    <t>EC100</t>
  </si>
  <si>
    <t>EE - VOCE EE - OPZIONE EC100 - INDENNIZZO QUOTA FISSA ENERGIA</t>
  </si>
  <si>
    <t>ugIipwSoHqZYoXxc</t>
  </si>
  <si>
    <t>EE - COMPONENTE EE - OPZIONE EC100 - INDENNIZZO QUOTA FISSA ENERGIA</t>
  </si>
  <si>
    <t>goJSn6LxaQGOKoBm</t>
  </si>
  <si>
    <t>EEAFPSVMIC22</t>
  </si>
  <si>
    <t>EE - VOCE EE OPZIONE PREZZO MODULAZIONE OFFERTA SVMIC21</t>
  </si>
  <si>
    <t>GpFONEdP2T5wgUzF</t>
  </si>
  <si>
    <t>EE_PERDPPPC01B_B</t>
  </si>
  <si>
    <t>EE - VOCE EE - OPZIONE PERDITE DI RETE OFFERTA PPC - BIOR</t>
  </si>
  <si>
    <t>EEQBFPPPC01B</t>
  </si>
  <si>
    <t>iUHpN9H3hWZN79O1</t>
  </si>
  <si>
    <t>EECBFPPPC01B</t>
  </si>
  <si>
    <t>EE - COMPONENTE EE OPZIONE PREZZO MODULAZIONE OFFERTA PPC01B</t>
  </si>
  <si>
    <t>GsubRdwRUw7eh54s</t>
  </si>
  <si>
    <t>EESP0035P_CCA_M</t>
  </si>
  <si>
    <t>EE - VOCE EE - OPZIONE SCONTO SP0035P_CCA_M</t>
  </si>
  <si>
    <t>EEQSP0035P_CCA_M</t>
  </si>
  <si>
    <t>PAY64Zz2G1LNYDC5</t>
  </si>
  <si>
    <t>EECSP0035P_CCA_M</t>
  </si>
  <si>
    <t>EE - COMPONENTE EE - OPZIONE SCONTO SP0035P_CCA_M</t>
  </si>
  <si>
    <t>gutoIRIeApjv7beM</t>
  </si>
  <si>
    <t>13551</t>
  </si>
  <si>
    <t>M.S. CONS. ASSIGAS ARL CARRARA</t>
  </si>
  <si>
    <t>QJsTNWBs51Fj3Pg3</t>
  </si>
  <si>
    <t>CONS. ASSIGAS ARL CARRARA</t>
  </si>
  <si>
    <t>GzpNMTmZF1Q3urzG</t>
  </si>
  <si>
    <t>EE_FPQFPA02</t>
  </si>
  <si>
    <t>EE - VOCE EE OPZIONE PREZZO MODULAZIONE OFFERTA QFPA02</t>
  </si>
  <si>
    <t>EEQ_FPQFPA02</t>
  </si>
  <si>
    <t>hME22lulNSnBMzzM</t>
  </si>
  <si>
    <t>EEC_FPQFPA02</t>
  </si>
  <si>
    <t>H1grp2PyEJKn1XvR</t>
  </si>
  <si>
    <t>EE_PERD_PTCSV7_A</t>
  </si>
  <si>
    <t>EE - VOCE EE - OPZIONE PERDITE DI RETE OFFERTA FPTCSV7 - TRIOR</t>
  </si>
  <si>
    <t>EEQAFPTCSV7</t>
  </si>
  <si>
    <t>SFO0aJLxT0Yfb1KN</t>
  </si>
  <si>
    <t>EECAFPTCSV7</t>
  </si>
  <si>
    <t>EE - COMPONENTE EE OPZIONE PREZZO MODULAZIONE OFFERTA TCSV7</t>
  </si>
  <si>
    <t>H5DSfUBJ7IENv0yX</t>
  </si>
  <si>
    <t>EE_FPATIPA8</t>
  </si>
  <si>
    <t>EE - VOCE EE OPZIONE PREZZO MODULAZIONE OFFERTA ATIPA8</t>
  </si>
  <si>
    <t>H7aXw5JXmiC07g82</t>
  </si>
  <si>
    <t>EE_FPATMIC01</t>
  </si>
  <si>
    <t>EEQFPATMIC01</t>
  </si>
  <si>
    <t>RYoHp2piqY0Y0zXC</t>
  </si>
  <si>
    <t>EECFPATMIC01</t>
  </si>
  <si>
    <t>h8A8ymYVuEBRGVdf</t>
  </si>
  <si>
    <t>EE_SC_AIPPIVA05</t>
  </si>
  <si>
    <t>EE - VOCE EE - OPZIONE SCONTO  ALL INCLUSIVE AIPPIVA05</t>
  </si>
  <si>
    <t>EEQ_SCAIPPIVA05</t>
  </si>
  <si>
    <t>bjVAIgWGEQWppNTt</t>
  </si>
  <si>
    <t>EEC_SCAIPPIVA05</t>
  </si>
  <si>
    <t>EE - COMPONENTE EE - OPZIONE SCONTO  ALL INCLUSIVE AIPPIVA05</t>
  </si>
  <si>
    <t>H11feICGItBW6Bau</t>
  </si>
  <si>
    <t>VOCE_EM224</t>
  </si>
  <si>
    <t>EE - VOCE COPERT. COSTI PER IL FUNZIONAMENTO DI TERNA (ART. 46 DEL AEEG 111/06)</t>
  </si>
  <si>
    <t>QUOTA_EM224</t>
  </si>
  <si>
    <t>47HBAEynGhklYiQ5</t>
  </si>
  <si>
    <t>COMP_EM224</t>
  </si>
  <si>
    <t>EE - COMPONENTE COPERT. COSTI PER IL FUNZIONAMENTO DI TERNA (ART. 46 DEL AEEG 111/06)</t>
  </si>
  <si>
    <t>Ha4unPhSDukYp7T8</t>
  </si>
  <si>
    <t>EEAFPRSPMI03</t>
  </si>
  <si>
    <t>EE - VOCE PREZZO MODULAZIONE OFFERTA RSPMI2 - 01</t>
  </si>
  <si>
    <t>EEQAFPRSPMI03</t>
  </si>
  <si>
    <t>wP6Op8UFo98E87TN</t>
  </si>
  <si>
    <t>EECAFPRSPMI03</t>
  </si>
  <si>
    <t>EE - COMPONENTE PREZZO MODULAZIONE OFFERTA RSPMI2 - 01</t>
  </si>
  <si>
    <t>hbVFKsNVZ8F44wY0</t>
  </si>
  <si>
    <t>EE_FPTCSV10</t>
  </si>
  <si>
    <t>HdH9GmeKQ2qW5nCJ</t>
  </si>
  <si>
    <t>EE_FPATMIC06</t>
  </si>
  <si>
    <t>EE - VOCE PREZZO MODULAZIONE OFFERTA ATMIC5 - 01</t>
  </si>
  <si>
    <t>EEQFPATMIC06</t>
  </si>
  <si>
    <t>X0h4wzDuCCWdVPDH</t>
  </si>
  <si>
    <t>EECFPATMIC06</t>
  </si>
  <si>
    <t>EE - COMPONENTE PREZZO MODULAZIONE OFFERTA ATMIC5 - 01</t>
  </si>
  <si>
    <t>hdnPhD9JjxXLNLWi</t>
  </si>
  <si>
    <t>EE_FPATPMI18FIX</t>
  </si>
  <si>
    <t>EEQ_FPATPMI18FIX</t>
  </si>
  <si>
    <t>MgxVgIZ41pW95782</t>
  </si>
  <si>
    <t>EEC_FPATPMI18FIX</t>
  </si>
  <si>
    <t>hdqHvBqk9pnMIOne</t>
  </si>
  <si>
    <t>EEAFPATMAX19</t>
  </si>
  <si>
    <t>EEQAFPATMAX19</t>
  </si>
  <si>
    <t>9NexHIqcYlOSZEhz</t>
  </si>
  <si>
    <t>EECAFPATMAX19</t>
  </si>
  <si>
    <t>HHfuvfe1Qex5Taso</t>
  </si>
  <si>
    <t>13741</t>
  </si>
  <si>
    <t>GALASSIA GAS SRL ROMA PIETRALATA</t>
  </si>
  <si>
    <t>LaqFfjAfN7AHfbh1</t>
  </si>
  <si>
    <t>GALASSIA ROMA PIETRALATA</t>
  </si>
  <si>
    <t>HiO8fAiUUlDF3BXd</t>
  </si>
  <si>
    <t>13722</t>
  </si>
  <si>
    <t>GAS ENERGIA SPA NAPOLI CHIAIA</t>
  </si>
  <si>
    <t>eZrM7zeGEwast7mL</t>
  </si>
  <si>
    <t>HJHSgSkBaLpthw5h</t>
  </si>
  <si>
    <t>NE_PE_LAM</t>
  </si>
  <si>
    <t>EE - VOCE FATTURABILE PE LAM (SENZA PERDITE)</t>
  </si>
  <si>
    <t>9XmQnRPOUk0ozc9Z</t>
  </si>
  <si>
    <t>EE - COMPONENTE PE LAM (SENZA PERDITE)</t>
  </si>
  <si>
    <t>hk7a60iraCbLOF4c</t>
  </si>
  <si>
    <t>13542</t>
  </si>
  <si>
    <t>M.S. TECNOGAS COLLEGNO</t>
  </si>
  <si>
    <t>FhDL44yFVgvqA0hO</t>
  </si>
  <si>
    <t>HkKVGh22jH5ceuUo</t>
  </si>
  <si>
    <t>13865</t>
  </si>
  <si>
    <t>GS - VOCE GMG3 S.R.L</t>
  </si>
  <si>
    <t>0kAH0YgoyUb0Dv8w</t>
  </si>
  <si>
    <t>GS - COMPONENTE GMG3 S.R.L</t>
  </si>
  <si>
    <t>GMG3 SRL - MANUT.</t>
  </si>
  <si>
    <t>Hl338PPtX1LPr46O</t>
  </si>
  <si>
    <t>EE_AQFPMI02</t>
  </si>
  <si>
    <t>EE - VOCE EE - OPZIONE EE - OPZIONE QFPMI02</t>
  </si>
  <si>
    <t>HleCrSCvtWa2pApk</t>
  </si>
  <si>
    <t>EE_QFPMI09FIX</t>
  </si>
  <si>
    <t>EEQ_QFPMI09FIX</t>
  </si>
  <si>
    <t>QkqFZja2fMYp3gKt</t>
  </si>
  <si>
    <t>EEC_QFPMI09FIX</t>
  </si>
  <si>
    <t>Hp8yYR9A4bePJhSZ</t>
  </si>
  <si>
    <t>EEAFPRSMAX13</t>
  </si>
  <si>
    <t>EEQAFPRSMAX13</t>
  </si>
  <si>
    <t>3WXFp4W4cWwkUlM9</t>
  </si>
  <si>
    <t>EECAFPRSMAX13</t>
  </si>
  <si>
    <t>hRz5QV7vhiEWrqQz</t>
  </si>
  <si>
    <t>EE_AIPPIVA02PZ</t>
  </si>
  <si>
    <t>EE - VOCE EE - OPZIONE EE - OPZIONE QUOTA POTENZA AIPPIVA02</t>
  </si>
  <si>
    <t>EE_QAIPPIVA02PZ</t>
  </si>
  <si>
    <t>aGqxxmZzvvH6s97H</t>
  </si>
  <si>
    <t>EE_CAIPPIVA02PZ</t>
  </si>
  <si>
    <t>EE - COMPONENTE EE - OPZIONE EE - OPZIONE QUOTA POTENZA AIPPIVA02</t>
  </si>
  <si>
    <t>huoQhWOs69oS7yi4</t>
  </si>
  <si>
    <t>22316</t>
  </si>
  <si>
    <t>GS - VOCE I.A. - FER - GAS SRL - ROMA COLLATINO</t>
  </si>
  <si>
    <t>8NOCOME7gYYOkz5F</t>
  </si>
  <si>
    <t>GS - COMPONENTE I.A. - FER - GAS SRL - ROMA COLLATINO</t>
  </si>
  <si>
    <t>hVixVLMvH4SOGR0M</t>
  </si>
  <si>
    <t>EE_FPATMAX20</t>
  </si>
  <si>
    <t>EE - VOCE EE OPZIONE PREZZO MODULAZIONE OFFERTA ATMAX19</t>
  </si>
  <si>
    <t>hwFhZXc247fNyfae</t>
  </si>
  <si>
    <t>22314</t>
  </si>
  <si>
    <t>GS - VOCE I.A. - FER - GAS SRL - CIVITAVECCHIA</t>
  </si>
  <si>
    <t>nBkKdIrFQ6dBRYHM</t>
  </si>
  <si>
    <t>GS - COMPONENTE I.A. - FER - GAS SRL - CIVITAVECCHIA</t>
  </si>
  <si>
    <t>HxWbWBlObJhllrLT</t>
  </si>
  <si>
    <t>21990</t>
  </si>
  <si>
    <t>GS - VOCE I.A. A.G.I.S. SRL - TORINO MIRAFIORI</t>
  </si>
  <si>
    <t>BzMY0VtufGlXe1Qv</t>
  </si>
  <si>
    <t>GS - COMPONENTE I.A. A.G.I.S. SRL - TORINO MIRAFIORI</t>
  </si>
  <si>
    <t>A.G.I.S.SRL TO MIRAFIORI-I.A.</t>
  </si>
  <si>
    <t>HY2uGG3pBnnDTXRn</t>
  </si>
  <si>
    <t>EEAFPATMAX08</t>
  </si>
  <si>
    <t>EE - VOCE PREZZO MODULAZIONE OFFERTA ATMAX7 - 01</t>
  </si>
  <si>
    <t>EEQAFPATMAX08</t>
  </si>
  <si>
    <t>I7Y4p8WACvP7s38e</t>
  </si>
  <si>
    <t>EECAFPATMAX08</t>
  </si>
  <si>
    <t>EE - COMPONENTE PREZZO MODULAZIONE OFFERTA ATMAX7 - 01</t>
  </si>
  <si>
    <t>HYJWZNnXw3z9coIP</t>
  </si>
  <si>
    <t>EESP0037P_PED_M</t>
  </si>
  <si>
    <t>EE - VOCE EE - OPZIONE SCONTO SP0037P_PED_M</t>
  </si>
  <si>
    <t>EEQSP0037P_PED_M</t>
  </si>
  <si>
    <t>3aMiHOTzJqmVXa8G</t>
  </si>
  <si>
    <t>EECSP0037P_PED_M</t>
  </si>
  <si>
    <t>EE - COMPONENTE EE - OPZIONE SCONTO SP0037P_PED_M</t>
  </si>
  <si>
    <t>i1p5D6OyTbB87ixF</t>
  </si>
  <si>
    <t>EEAFPATMIC06</t>
  </si>
  <si>
    <t>EEQAFPATMIC06</t>
  </si>
  <si>
    <t>jOZTDwuPkQcWwXX3</t>
  </si>
  <si>
    <t>EECAFPATMIC06</t>
  </si>
  <si>
    <t>I1UEFbFSQGcYdIeC</t>
  </si>
  <si>
    <t>EE_PERD_PPC18_MW</t>
  </si>
  <si>
    <t>EEQ_FPPPC18W</t>
  </si>
  <si>
    <t>NIq3GP1HXE9Z9YiK</t>
  </si>
  <si>
    <t>EEC_FPPPC18W</t>
  </si>
  <si>
    <t>I3pkJ4vgEMOZ4w40</t>
  </si>
  <si>
    <t>EE_PRDFPQFPA02</t>
  </si>
  <si>
    <t>i9GZO8R21Y4J0xYZ</t>
  </si>
  <si>
    <t>EEAFPSVMIC09</t>
  </si>
  <si>
    <t>EE - VOCE PREZZO MODULAZIONE OFFERTA SVMIC8 - 01</t>
  </si>
  <si>
    <t>EEQAFPSVMIC09</t>
  </si>
  <si>
    <t>z467XK69IHgJ499G</t>
  </si>
  <si>
    <t>EECAFPSVMIC09</t>
  </si>
  <si>
    <t>EE - COMPONENTE PREZZO MODULAZIONE OFFERTA SVMIC8 - 01</t>
  </si>
  <si>
    <t>IAigRQWUClPldci6</t>
  </si>
  <si>
    <t>EE_PERD_PTCSV11A</t>
  </si>
  <si>
    <t>EE - VOCE EE - OPZIONE PERDITE DI RETE OFFERTA FPTCSV11 - TRIOR</t>
  </si>
  <si>
    <t>EEQAFPTCSV11</t>
  </si>
  <si>
    <t>w2YkEu6B2s9PH4Np</t>
  </si>
  <si>
    <t>EECAFPTCSV11</t>
  </si>
  <si>
    <t>iCfQqAe81izeQReq</t>
  </si>
  <si>
    <t>EE_PRD_QFMIC07_M</t>
  </si>
  <si>
    <t>EE - VOCE EE - OPZIONE PERDITE DI RETE OFFERTA QFMIC07 - MONORARIA</t>
  </si>
  <si>
    <t>EEQ_FPQFMIC07</t>
  </si>
  <si>
    <t>8IOl5SN28TNmKrnZ</t>
  </si>
  <si>
    <t>EEC_FPQFMIC07</t>
  </si>
  <si>
    <t>ICpJLCWlHL54cIu4</t>
  </si>
  <si>
    <t>EEAFPBCMIC101</t>
  </si>
  <si>
    <t>EE - VOCE PREZZO MODULAZIONE OFFERTA BCMIC1 - 01</t>
  </si>
  <si>
    <t>EEQAFPBCMIC101</t>
  </si>
  <si>
    <t>F2XNB9RFJrPZUNCa</t>
  </si>
  <si>
    <t>EECAFPBCMIC101</t>
  </si>
  <si>
    <t>EE - COMPONENTE PREZZO MODULAZIONE OFFERTA BCMIC1 - 01</t>
  </si>
  <si>
    <t>idD6Gw76wEe86YPv</t>
  </si>
  <si>
    <t>S-PW-015</t>
  </si>
  <si>
    <t>EE - VOCE VARIAZIONE DI TENSIONE</t>
  </si>
  <si>
    <t>QUOTAS-PW-015</t>
  </si>
  <si>
    <t>jmIodjG33eIrD42R</t>
  </si>
  <si>
    <t>COMPS-PW-015</t>
  </si>
  <si>
    <t>EE - COMPONENTE VARIAZIONE DI TENSIONE</t>
  </si>
  <si>
    <t>iErdWoIP6bBT2K5p</t>
  </si>
  <si>
    <t>EEAFPQFPA02</t>
  </si>
  <si>
    <t>IftQnT02R69QGSuh</t>
  </si>
  <si>
    <t>13892</t>
  </si>
  <si>
    <t>GS - VOCE GESTALT 21 SRL - ABANO TERME</t>
  </si>
  <si>
    <t>RiTz3GVLJCAF1wbe</t>
  </si>
  <si>
    <t>GS - COMPONENTE GESTALT 21 SRL - ABANO TERME</t>
  </si>
  <si>
    <t>801332</t>
  </si>
  <si>
    <t>iG7Il3VQpUDRrTpF</t>
  </si>
  <si>
    <t>EE_AQFPMI04</t>
  </si>
  <si>
    <t>EEQAFPQFPMI04</t>
  </si>
  <si>
    <t>ZvHyPetndn4ampBu</t>
  </si>
  <si>
    <t>EECAFPQFPMI04</t>
  </si>
  <si>
    <t>IiILGLMvR6WCtFZu</t>
  </si>
  <si>
    <t>EEAFPAGPMI601</t>
  </si>
  <si>
    <t>EE - VOCE PREZZO MODULAZIONE OFFERTA AGPMI6 - 01</t>
  </si>
  <si>
    <t>EEQAFPAGPMI601</t>
  </si>
  <si>
    <t>8DciB3rDJFGtjGjw</t>
  </si>
  <si>
    <t>EECAFPAGPMI601</t>
  </si>
  <si>
    <t>EE - COMPONENTE PREZZO MODULAZIONE OFFERTA AGPMI6 - 01</t>
  </si>
  <si>
    <t>iIoPIr1mGGMsAVFC</t>
  </si>
  <si>
    <t>EEFPATMAX13_FIX</t>
  </si>
  <si>
    <t>EEQFPATMAX13_FIX</t>
  </si>
  <si>
    <t>Yci4EQwwCL46v4a6</t>
  </si>
  <si>
    <t>EECFPATMAX13_FIX</t>
  </si>
  <si>
    <t>ikzhTgiLNAMdgrpU</t>
  </si>
  <si>
    <t>13618</t>
  </si>
  <si>
    <t>M.S.INSIEME SRL - BRACCIANO</t>
  </si>
  <si>
    <t>auMkhhkZpftnwAxl</t>
  </si>
  <si>
    <t>INSIEME SRL - BRACCIANO</t>
  </si>
  <si>
    <t>ILHzH23qMDwIFFfK</t>
  </si>
  <si>
    <t>EE_PERD_PPPC04_B</t>
  </si>
  <si>
    <t>EE - VOCE EE - OPZIONE PERDITE DI RETE OFFERTA FPPPC04 - BIORARIO</t>
  </si>
  <si>
    <t>EEQBFPPPC04</t>
  </si>
  <si>
    <t>ma6y4NVPGbiF2Blz</t>
  </si>
  <si>
    <t>EECBFPPPC04</t>
  </si>
  <si>
    <t>EE - COMPONENTE EE - OPZIONE EEOBFPPPC04</t>
  </si>
  <si>
    <t>IMM22NI1sWyHS69E</t>
  </si>
  <si>
    <t>EEGG02_FED_M</t>
  </si>
  <si>
    <t>EE - VOCE EE - OPZIONE SCONTO GG02_FED_M</t>
  </si>
  <si>
    <t>EEQGG02_FED_M</t>
  </si>
  <si>
    <t>CYOd1YPz9p8U9LQ2</t>
  </si>
  <si>
    <t>EECGG02_FED_M</t>
  </si>
  <si>
    <t>EE - COMPONENTE EE - OPZIONE SCONTO GG02_FED_M</t>
  </si>
  <si>
    <t>inA6yF02psjvGi2m</t>
  </si>
  <si>
    <t>11836</t>
  </si>
  <si>
    <t>GS - VOCE CONCORSO HAPPY HOME</t>
  </si>
  <si>
    <t>BhPVrNIsoK0lRym2</t>
  </si>
  <si>
    <t>GS - COMPONENTE CONCORSO HAPPY HOME</t>
  </si>
  <si>
    <t>CONCORSO HAPPY HOME</t>
  </si>
  <si>
    <t>NE_QARR_TRASP_QP</t>
  </si>
  <si>
    <t>iPZwEWFT5toLGdU4</t>
  </si>
  <si>
    <t>EEAFPPAPMI401</t>
  </si>
  <si>
    <t>EEQAFPPAPMI401</t>
  </si>
  <si>
    <t>A4GD9NCBPZl8GgOz</t>
  </si>
  <si>
    <t>EECAFPPAPMI401</t>
  </si>
  <si>
    <t>iRuuuf1sKUhhL3PA</t>
  </si>
  <si>
    <t>22004</t>
  </si>
  <si>
    <t>GS - VOCE I.A. E.E.E. BASILICATA ENGINEERING ECOLOGIA ENERGIA S.R.L. MATERA</t>
  </si>
  <si>
    <t>7SOL7czZkIeRGNSC</t>
  </si>
  <si>
    <t>GS - COMPONENTE I.A. E.E.E. BASILICATA ENGINEERING ECOLOGIA ENERGIA S.R.L. MATERA</t>
  </si>
  <si>
    <t>E.E.E.BASILIC.ENG.MATERA-I.A.</t>
  </si>
  <si>
    <t>ISmIzIsjUttGfAIo</t>
  </si>
  <si>
    <t>21378</t>
  </si>
  <si>
    <t>APP.A.G.P.SAN DONATO M.</t>
  </si>
  <si>
    <t>GMbPXyjq6IyjJKgr</t>
  </si>
  <si>
    <t>801715</t>
  </si>
  <si>
    <t>AGP - S.DONATO MIL.SE</t>
  </si>
  <si>
    <t>IsPeL8x0h1D2QyFK</t>
  </si>
  <si>
    <t>VOCE_RISTAR</t>
  </si>
  <si>
    <t>VOCE ACCREDITO PER RISCONTRO TARDIVO</t>
  </si>
  <si>
    <t>QUOTA_RISTAR</t>
  </si>
  <si>
    <t>hMxSabCDEi9d7g4H</t>
  </si>
  <si>
    <t>COMP_RISTAR</t>
  </si>
  <si>
    <t>GS - COMPONENTE ACCREDITO PER RISCONTRO TARDIVO</t>
  </si>
  <si>
    <t>Iuz5BVGvZWmrPjg8</t>
  </si>
  <si>
    <t>VOCE_EM226</t>
  </si>
  <si>
    <t>EE - VOCE COPERT. COSTI REMUN.INTERR. CARICO (ART. 73 DEL AEEG 111/06)</t>
  </si>
  <si>
    <t>QUOTA_EM226</t>
  </si>
  <si>
    <t>8dXA3t4hzmJbIjh6</t>
  </si>
  <si>
    <t>COMP_EM226</t>
  </si>
  <si>
    <t>EE - COMPONENTE COPERT. COSTI REMUN.INTERR. CARICO (ART. 73 DEL AEEG 111/06)</t>
  </si>
  <si>
    <t>IV08GPhNPeKd1FGP</t>
  </si>
  <si>
    <t>21858</t>
  </si>
  <si>
    <t>GS - VOCE INST.APP PLURI ENERGY SRL</t>
  </si>
  <si>
    <t>k44X7kcsLLWPjFyO</t>
  </si>
  <si>
    <t>GS - COMPONENTE INST.APP PLURI ENERGY SRL</t>
  </si>
  <si>
    <t>802627</t>
  </si>
  <si>
    <t>IVfI3asZXNZOnzu8</t>
  </si>
  <si>
    <t>VOCE_SC822</t>
  </si>
  <si>
    <t>EE - VOCE GS - OPZIONE CONGUAGLIO SCONTO 8,22% - XTO</t>
  </si>
  <si>
    <t>QUOTA_SC822</t>
  </si>
  <si>
    <t>s1i7R6iPrBzf298v</t>
  </si>
  <si>
    <t>COMP_SC822</t>
  </si>
  <si>
    <t>EE - COMPONENTE GS - OPZIONE CONGUAGLIO SCONTO 8,22% - XTO</t>
  </si>
  <si>
    <t>IVi6kXsLr9pT3yLF</t>
  </si>
  <si>
    <t>EE_PRDFPQFPA08</t>
  </si>
  <si>
    <t>iwgkiFnURGuw39nA</t>
  </si>
  <si>
    <t>13968</t>
  </si>
  <si>
    <t>GS - VOCE A.G.I.S. SRL - SAN REMO</t>
  </si>
  <si>
    <t>Xrt0f8xbfLRvWNih</t>
  </si>
  <si>
    <t>GS - COMPONENTE A.G.I.S. SRL - SAN REMO</t>
  </si>
  <si>
    <t>803532</t>
  </si>
  <si>
    <t>IXSM4WWNdxLNoHYF</t>
  </si>
  <si>
    <t>EE_PERD_PTCAT2_A</t>
  </si>
  <si>
    <t>EE - VOCE EE - OPZIONE PERDITE DI RETE OFFERTA FPTCAT2 - TRIOR</t>
  </si>
  <si>
    <t>iYiy9mWZHe6lPdVD</t>
  </si>
  <si>
    <t>EEAFPQFPA08</t>
  </si>
  <si>
    <t>izTlJ1zq5Wnpr5vH</t>
  </si>
  <si>
    <t>13734</t>
  </si>
  <si>
    <t>GAS MARKETING SRL ROMA EUR SPINACETO</t>
  </si>
  <si>
    <t>iVZBQgGYboe336jX</t>
  </si>
  <si>
    <t>GAS MARK.RM EU SPINACETO</t>
  </si>
  <si>
    <t>izTYOU6BaWg34BCO</t>
  </si>
  <si>
    <t>EE_PERD_PTCSV5_M</t>
  </si>
  <si>
    <t>EE - VOCE EE - OPZIONE PERDITE DI RETE OFFERTA FPTCSV3 - MONORARIA</t>
  </si>
  <si>
    <t>EEQ_FPTCSV5</t>
  </si>
  <si>
    <t>2HOdwFnLW77pRyWq</t>
  </si>
  <si>
    <t>EEC_FPTCSV5</t>
  </si>
  <si>
    <t>EE - COMPONENTE EE OPZIONE PREZZO MODULAZIONE OFFERTA TCSV5</t>
  </si>
  <si>
    <t>j2RcxcZ7nfJHLb8C</t>
  </si>
  <si>
    <t>EEAFPATIPA8</t>
  </si>
  <si>
    <t>EEQAFPATIPA8</t>
  </si>
  <si>
    <t>4ItiKxYjWkxTQ1OT</t>
  </si>
  <si>
    <t>EECAFPATIPA8</t>
  </si>
  <si>
    <t>j27ThCRSijxwTBHK</t>
  </si>
  <si>
    <t>13628</t>
  </si>
  <si>
    <t>GESTALT 21 - ABANO T.</t>
  </si>
  <si>
    <t>Hglf5SokBLtsAmUo</t>
  </si>
  <si>
    <t>MANUT. GESTALT 21 - ABANO T.</t>
  </si>
  <si>
    <t>J73I297fpIJzf7sc</t>
  </si>
  <si>
    <t>EEAFPSVMIC10</t>
  </si>
  <si>
    <t>EE - VOCE PREZZO MODULAZIONE OFFERTA SVMIC9 - 01</t>
  </si>
  <si>
    <t>EEQAFPSVMIC10</t>
  </si>
  <si>
    <t>ytWoEDHuYdyFCf9U</t>
  </si>
  <si>
    <t>EECAFPSVMIC10</t>
  </si>
  <si>
    <t>EE - COMPONENTE PREZZO MODULAZIONE OFFERTA SVMIC9 - 01</t>
  </si>
  <si>
    <t>J80GC7nsQRntiI1D</t>
  </si>
  <si>
    <t>EE_PRD_SPMOD039</t>
  </si>
  <si>
    <t>EE - VOCE EE - OPZIONE EE - OPZIONE PERDITE SCONTO NEGOZIABILE 0,012 EURO/KWH</t>
  </si>
  <si>
    <t>EEQ_SPMOD0039</t>
  </si>
  <si>
    <t>PYI32Hjr49JxGrpI</t>
  </si>
  <si>
    <t>EEC_SPMOD0039</t>
  </si>
  <si>
    <t>EE - COMPONENTE EE - OPZIONE EE - OPZIONE SCONTO NEGOZIABILE 0,012 EURO/KWH</t>
  </si>
  <si>
    <t>JAhfh1iLKeSZDW4J</t>
  </si>
  <si>
    <t>EE_FPTCSV12</t>
  </si>
  <si>
    <t>EE - VOCE EE OPZIONE PREZZO MODULAZIONE OFFERTA TCSV12</t>
  </si>
  <si>
    <t>EEQ_FPTCSV12</t>
  </si>
  <si>
    <t>UGM6iTy1MizVYpuf</t>
  </si>
  <si>
    <t>EEC_FPTCSV12</t>
  </si>
  <si>
    <t>JaNtDWL2eWQ4MzKO</t>
  </si>
  <si>
    <t>EE_SPMOD0028</t>
  </si>
  <si>
    <t>EE - VOCE EE - OPZIONE EE - OPZIONE SCONTO NEGOZIABILE 0,0065 EURO/KWH</t>
  </si>
  <si>
    <t>EEQ_SPMOD0028</t>
  </si>
  <si>
    <t>9DEMKwF1WBCAbrRQ</t>
  </si>
  <si>
    <t>EEC_SPMOD0028</t>
  </si>
  <si>
    <t>EE - COMPONENTE EE - OPZIONE EE - OPZIONE SCONTO NEGOZIABILE 0,0065 EURO/KWH</t>
  </si>
  <si>
    <t>jBEvCcqcCcopCHSA</t>
  </si>
  <si>
    <t>EE_PERD_PPPC17_B</t>
  </si>
  <si>
    <t>EE - VOCE EE - OPZIONE PERDITE DI RETE OFFERTA FPPPC17 - BIORARIO</t>
  </si>
  <si>
    <t>EEQBFPPPC17</t>
  </si>
  <si>
    <t>X6FGk9E1kB39BPA2</t>
  </si>
  <si>
    <t>EECBFPPPC17</t>
  </si>
  <si>
    <t>jcThh1Rnbwylm7wd</t>
  </si>
  <si>
    <t>13977</t>
  </si>
  <si>
    <t>GS - VOCE ALTO LAZIO GAS SRL - ROMA SALARIO</t>
  </si>
  <si>
    <t>gdfeInRQLBqOt4Bp</t>
  </si>
  <si>
    <t>GS - COMPONENTE ALTO LAZIO GAS SRL - ROMA SALARIO</t>
  </si>
  <si>
    <t>804731</t>
  </si>
  <si>
    <t>jD3JHvOe9zXT7WCu</t>
  </si>
  <si>
    <t>13601</t>
  </si>
  <si>
    <t>M.S.MANCIN SRL - NOVARA</t>
  </si>
  <si>
    <t>e6CJp74m5XF31HkD</t>
  </si>
  <si>
    <t>MANCIN SRL - NOVARA</t>
  </si>
  <si>
    <t>JEyIDH9nOyHL352X</t>
  </si>
  <si>
    <t>EEAFPTCSV5</t>
  </si>
  <si>
    <t>EE - VOCE EE OPZIONE PREZZO MODULAZIONE OFFERTA TCSV5</t>
  </si>
  <si>
    <t>EEQAFPTCSV5</t>
  </si>
  <si>
    <t>6WBCozp5ADYFc49I</t>
  </si>
  <si>
    <t>EECAFPTCSV5</t>
  </si>
  <si>
    <t>JhKzykPoB09Y13Mp</t>
  </si>
  <si>
    <t>EEAFPPAMTA01</t>
  </si>
  <si>
    <t>EEQAFPPAMTA01</t>
  </si>
  <si>
    <t>9VX8F37N32vaxZ9L</t>
  </si>
  <si>
    <t>EECAFPPAMTA01</t>
  </si>
  <si>
    <t>jj6BfLoNPEvez4eq</t>
  </si>
  <si>
    <t>EEAFPSVMIC13</t>
  </si>
  <si>
    <t>EE - VOCE PREZZO MODULAZIONE OFFERTA SVMIC12 - 01</t>
  </si>
  <si>
    <t>EEQAFPSVMIC13</t>
  </si>
  <si>
    <t>RYO1xZFwZCtL8Ch6</t>
  </si>
  <si>
    <t>EECAFPSVMIC13</t>
  </si>
  <si>
    <t>EE - COMPONENTE PREZZO MODULAZIONE OFFERTA SVMIC12 - 01</t>
  </si>
  <si>
    <t>JKB3n4SFdH2Xmqs2</t>
  </si>
  <si>
    <t>EEAFPTCSV3</t>
  </si>
  <si>
    <t>EE - VOCE EE - OPZIONE EEOAFPTCSV3</t>
  </si>
  <si>
    <t>jlRUJ3D8gvDKf9f5</t>
  </si>
  <si>
    <t>EE_FPPAMIC301</t>
  </si>
  <si>
    <t>EEQFPPAMIC301</t>
  </si>
  <si>
    <t>WJE014D53zF9Mrw7</t>
  </si>
  <si>
    <t>EECFPPAMIC301</t>
  </si>
  <si>
    <t>JOET8h1jtWPMXvpO</t>
  </si>
  <si>
    <t>EE_FPRSPMI14</t>
  </si>
  <si>
    <t>EEQ_FPRSPMI14</t>
  </si>
  <si>
    <t>WCwgUiqdYXZu25qw</t>
  </si>
  <si>
    <t>EEC_FPRSPMI14</t>
  </si>
  <si>
    <t>JOLMBDLZzQrsTT6l</t>
  </si>
  <si>
    <t>EE_FPRSPMI10_FIX</t>
  </si>
  <si>
    <t>EE - VOCE EE - OPZIONE RSPMI10_FIX</t>
  </si>
  <si>
    <t>EEQ_FPRSPMI10FIX</t>
  </si>
  <si>
    <t>sjl9QAktltDd9cKR</t>
  </si>
  <si>
    <t>EEC_FPRSPMI10FIX</t>
  </si>
  <si>
    <t>EE - COMPONENTE EE - OPZIONE RSPMI10_FIX</t>
  </si>
  <si>
    <t>jouWFYoZfI0d9VgX</t>
  </si>
  <si>
    <t>EEAPRDFPATMAX19</t>
  </si>
  <si>
    <t>EE - VOCE EE - OPZIONE PERDITE DI RETE OFFERTA ATMAX18- TRIOR</t>
  </si>
  <si>
    <t>JP2OvctPQlvmsnGz</t>
  </si>
  <si>
    <t>VOCE_EM201</t>
  </si>
  <si>
    <t>EE - VOCE ADDIZIONALE PROVINCIALE</t>
  </si>
  <si>
    <t>QUOTA_EM201</t>
  </si>
  <si>
    <t>BGvYvZ2yWFXPqT5X</t>
  </si>
  <si>
    <t>COMP_EM201</t>
  </si>
  <si>
    <t>EE - COMPONENTE ADDIZIONALE PROVINCIALE</t>
  </si>
  <si>
    <t>JtI5zynvInGlyXQW</t>
  </si>
  <si>
    <t>EE_FPPAMTA101</t>
  </si>
  <si>
    <t>EE - VOCE PREZZO MODULAZIONE OFFERTA  PAMTA1 - 01</t>
  </si>
  <si>
    <t>EEQFPPAMTA101</t>
  </si>
  <si>
    <t>UGMzLXVF4Z6Zy1Kj</t>
  </si>
  <si>
    <t>EECFPPAMTA101</t>
  </si>
  <si>
    <t>EE - COMPONENTE PREZZO MODULAZIONE OFFERTA  PAMTA1 - 01</t>
  </si>
  <si>
    <t>JwaVZZ7NmgfEzCuf</t>
  </si>
  <si>
    <t>EESP0061_PE_M</t>
  </si>
  <si>
    <t>EE - VOCE SCONTO 5% DAL QUARTO ANNO - SD</t>
  </si>
  <si>
    <t>EEQSP0061_PE_M</t>
  </si>
  <si>
    <t>M3XW5DLdvz3OFH8J</t>
  </si>
  <si>
    <t>EECSP0061_PE_M</t>
  </si>
  <si>
    <t>EE - COMPONENTE SCONTO 5% DAL QUARTO ANNO - SD</t>
  </si>
  <si>
    <t>JWHgkNHNW5iEfKjD</t>
  </si>
  <si>
    <t>EESP0040P_PED_A</t>
  </si>
  <si>
    <t>EE - VOCE EE - OPZIONE SCONTO SP0040P_PED_A</t>
  </si>
  <si>
    <t>EEQSP0040P_PED_A</t>
  </si>
  <si>
    <t>deIMSQzO8gj2PU1k</t>
  </si>
  <si>
    <t>EECSP0040P_PED_A</t>
  </si>
  <si>
    <t>EE - COMPONENTE EE - OPZIONE SCONTO SP0040P_PED_A</t>
  </si>
  <si>
    <t>JWptx5ltG8idSzKy</t>
  </si>
  <si>
    <t>EEGG04_FED_A</t>
  </si>
  <si>
    <t>EE - VOCE EE - OPZIONE SCONTO GG04_FED_A</t>
  </si>
  <si>
    <t>EEQGG04_FED_A</t>
  </si>
  <si>
    <t>F49zJZ8gD781CU1L</t>
  </si>
  <si>
    <t>EECGG04_FED_A</t>
  </si>
  <si>
    <t>EE - COMPONENTE EE - OPZIONE SCONTO GG04_FED_A</t>
  </si>
  <si>
    <t>Jxu7Z543gUG4jEpJ</t>
  </si>
  <si>
    <t>EEAFPATMIC05</t>
  </si>
  <si>
    <t>EE - VOCE PREZZO MODULAZIONE OFFERTA ATMIC4 - 01</t>
  </si>
  <si>
    <t>EEQAFPATMIC05</t>
  </si>
  <si>
    <t>449Djj2KC2XuybwI</t>
  </si>
  <si>
    <t>EECAFPATMIC05</t>
  </si>
  <si>
    <t>EE - COMPONENTE PREZZO MODULAZIONE OFFERTA ATMIC4 - 01</t>
  </si>
  <si>
    <t>jZOsLkkJXpDLSNYo</t>
  </si>
  <si>
    <t>EE_PRD_SPMOD033</t>
  </si>
  <si>
    <t>EE - VOCE EE - OPZIONE EE - OPZIONE PERDITE SCONTO NEGOZIABILE 0,009 EURO/KWH</t>
  </si>
  <si>
    <t>EEQ_SPMOD0033</t>
  </si>
  <si>
    <t>NJAsz5ZB3bWCDKZ1</t>
  </si>
  <si>
    <t>EEC_SPMOD0033</t>
  </si>
  <si>
    <t>EE - COMPONENTE EE - OPZIONE EE - OPZIONE SCONTO NEGOZIABILE 0,009 EURO/KWH</t>
  </si>
  <si>
    <t>kC4E2cTQTGaA1uq7</t>
  </si>
  <si>
    <t>EE_AQFMIC04</t>
  </si>
  <si>
    <t>EE - VOCE EE - OPZIONE EE - OPZIONE QFMIC04</t>
  </si>
  <si>
    <t>kEGS8DRszhkfusSc</t>
  </si>
  <si>
    <t>EE_FPTCSV9_FIX</t>
  </si>
  <si>
    <t>EE - VOCE EE OPZIONE PREZZO FIX OFFERTA TCSV9</t>
  </si>
  <si>
    <t>EEQFPTCSV9_FIX</t>
  </si>
  <si>
    <t>enSkApTzQvGMORqp</t>
  </si>
  <si>
    <t>EECFPTCSV9_FIX</t>
  </si>
  <si>
    <t>EE - COMPONENTE EE OPZIONE PREZZO FIX OFFERTA TCSV9</t>
  </si>
  <si>
    <t>KEIADKsJcpejEUBI</t>
  </si>
  <si>
    <t>EE_PERD_PTCSV10A</t>
  </si>
  <si>
    <t>EE - VOCE EE - OPZIONE PERDITE DI RETE OFFERTA FPTCSV10 - TRIOR</t>
  </si>
  <si>
    <t>KjLY2fZqFrs6lT5t</t>
  </si>
  <si>
    <t>22030</t>
  </si>
  <si>
    <t>GS - VOCE I.A. ALTO LAZIO GAS SRL - ROMA SALARIO</t>
  </si>
  <si>
    <t>R8NG442teMw5ijmz</t>
  </si>
  <si>
    <t>GS - COMPONENTE I.A. ALTO LAZIO GAS SRL - ROMA SALARIO</t>
  </si>
  <si>
    <t>Inserito in data 11/04/2016 - RATA POST-CONTATORE - Le VF riferite a rate post-contatore possono avere commodity Gas oppure En.Elettrica (es: in fattura ci sono anche i condizionatori a valle del contratto di commodity sia Gas che Power)</t>
  </si>
  <si>
    <t>KkE8WDfBwC2ajtZI</t>
  </si>
  <si>
    <t>13794</t>
  </si>
  <si>
    <t>GS - VOCE INTERTRADE SRL AVVOCATA NA</t>
  </si>
  <si>
    <t>LIHO6Gy91izXYELm</t>
  </si>
  <si>
    <t>GS - COMPONENTE INTERTRADE SRL AVVOCATA NA</t>
  </si>
  <si>
    <t>kkVGr9WDsxC5KGEd</t>
  </si>
  <si>
    <t>EE_PERD_PPPC11_B</t>
  </si>
  <si>
    <t>EE - VOCE EE - OPZIONE PERDITE DI RETE OFFERTA PPC5 - BIOR</t>
  </si>
  <si>
    <t>EEQBFPPPC11</t>
  </si>
  <si>
    <t>ch4Wmk22ksapWqUB</t>
  </si>
  <si>
    <t>EECBFPPPC11</t>
  </si>
  <si>
    <t>EE - COMPONENTE EE - OPZIONE EEOBFPPPC11</t>
  </si>
  <si>
    <t>kMMF1uQeAmZnG0x9</t>
  </si>
  <si>
    <t>EEAPRDFPATIPA8</t>
  </si>
  <si>
    <t>kN1X9RO7acQWtV8m</t>
  </si>
  <si>
    <t>13825</t>
  </si>
  <si>
    <t>GS - VOCE POST-CONTATORE AGP MANUTENZIONE</t>
  </si>
  <si>
    <t>UXOy5jEeIaenrtyz</t>
  </si>
  <si>
    <t>GS - COMPONENTE POST-CONTATORE AGP MANUTENZIONE</t>
  </si>
  <si>
    <t>802750</t>
  </si>
  <si>
    <t>kQQd7rLCzCsUYYdN</t>
  </si>
  <si>
    <t>EEBFPPPC18</t>
  </si>
  <si>
    <t>KvwF51qTLJoeCtxQ</t>
  </si>
  <si>
    <t>14000</t>
  </si>
  <si>
    <t>SgMj9c7ALLqcGsqG</t>
  </si>
  <si>
    <t>Kx7KDODniE1wFH9O</t>
  </si>
  <si>
    <t>VOCE_EM266</t>
  </si>
  <si>
    <t>EE - VOCE SOSPENSIONE PER MOROSITA'</t>
  </si>
  <si>
    <t>QUOTA_EM266</t>
  </si>
  <si>
    <t>MkjpTbGXwlc8rXQk</t>
  </si>
  <si>
    <t>COMP_EM266</t>
  </si>
  <si>
    <t>EE - COMPONENTE SOSPENSIONE PER MOROSITA'</t>
  </si>
  <si>
    <t>kxkhjbZHH4lw554Q</t>
  </si>
  <si>
    <t>EEBPD1</t>
  </si>
  <si>
    <t>EEQBPD1</t>
  </si>
  <si>
    <t>1NpBZdpTZU65Fc13</t>
  </si>
  <si>
    <t>EECBPD1</t>
  </si>
  <si>
    <t>L9m8j7lau0zAqBK2</t>
  </si>
  <si>
    <t>13931</t>
  </si>
  <si>
    <t>GS - VOCE TERMOIDROGAS SRL - TORINO BARRIERA DI MILANO</t>
  </si>
  <si>
    <t>HOSh1146hwngg2J4</t>
  </si>
  <si>
    <t>GS - COMPONENTE TERMOIDROGAS SRL - TORINO BARRIERA DI MILANO</t>
  </si>
  <si>
    <t>TERMOIDROGAS NARDELLA TO</t>
  </si>
  <si>
    <t>LaatABz9fuhT1tGa</t>
  </si>
  <si>
    <t>EE_FPATPMI19</t>
  </si>
  <si>
    <t>EEQ_FPATPMI19</t>
  </si>
  <si>
    <t>GWyC9x3tOzxDJvFm</t>
  </si>
  <si>
    <t>EEC_FPATPMI19</t>
  </si>
  <si>
    <t>LBGRDT9U85MJdjCE</t>
  </si>
  <si>
    <t>EE_FPSVPMI17</t>
  </si>
  <si>
    <t>EE - VOCE EE - OPZIONE PREZZO MODULAZIONE OFFERTA SVPMI17</t>
  </si>
  <si>
    <t>EEQFPSVPMI17</t>
  </si>
  <si>
    <t>oo1DFQ06zDdHqOft</t>
  </si>
  <si>
    <t>EECFPSVPMI17</t>
  </si>
  <si>
    <t>EE - COMPONENTE EE - OPZIONE PREZZO MODULAZIONE OFFERTA SVPMI17</t>
  </si>
  <si>
    <t>LcL0SqafYFYftXoM</t>
  </si>
  <si>
    <t>VOCE_EM002</t>
  </si>
  <si>
    <t>EE - VOCE PERDITE SU ENERGIA ATTIVA DI MODULAZIONE</t>
  </si>
  <si>
    <t>QUOTA_EM002</t>
  </si>
  <si>
    <t>s3PZ5mc5ytp13q7p</t>
  </si>
  <si>
    <t>COMP_EM002</t>
  </si>
  <si>
    <t>EE - COMPONENTE PERDITE SU ENERGIA ATTIVA DI MODULAZIONE</t>
  </si>
  <si>
    <t>lHAhojf9pTlBwNDz</t>
  </si>
  <si>
    <t>EEAFPTCAT1</t>
  </si>
  <si>
    <t>EE - VOCE EE OPZIONE PREZZO MODULAZIONE OFFERTA TCAT1 -TRIOR</t>
  </si>
  <si>
    <t>lhBmXyDzyQfYvOHO</t>
  </si>
  <si>
    <t>EEAFPATPMI17</t>
  </si>
  <si>
    <t>EE - VOCE EE OPZIONE PREZZO MODULAZIONE OFFERTA ATPMI16</t>
  </si>
  <si>
    <t>LJ4L0V3QRe3Vuelp</t>
  </si>
  <si>
    <t>EE_FPQFPA04</t>
  </si>
  <si>
    <t>EE - VOCE EE OPZIONE PREZZO MODULAZIONE OFFERTA QFPA04</t>
  </si>
  <si>
    <t>EEQ_FPQFPA04</t>
  </si>
  <si>
    <t>wIdopHDRWAw8tWxg</t>
  </si>
  <si>
    <t>EEC_FPQFPA04</t>
  </si>
  <si>
    <t>LkcxC44wjSZ901ou</t>
  </si>
  <si>
    <t>EE_PERD_PPPC02_M</t>
  </si>
  <si>
    <t>EE - VOCE PERDITE DI RETE OFFERTA FPPPC02 - MONORARIA</t>
  </si>
  <si>
    <t>lkFT0VHTcKa2D5Jk</t>
  </si>
  <si>
    <t>13684</t>
  </si>
  <si>
    <t>ENERGAS SESTO F.</t>
  </si>
  <si>
    <t>4AfqV15nYrkMOr9c</t>
  </si>
  <si>
    <t>lm9gaEGV7iicPNUY</t>
  </si>
  <si>
    <t>13632</t>
  </si>
  <si>
    <t>ASS.GAS PIU - VENTIMIGLIA</t>
  </si>
  <si>
    <t>mDIDTi123dTtZmRM</t>
  </si>
  <si>
    <t>ASS. GAS PIU - VENTIMIGLIA</t>
  </si>
  <si>
    <t>ls8J1D5ZBRR2Kplt</t>
  </si>
  <si>
    <t>21182</t>
  </si>
  <si>
    <t>GS - VOCE INST.APP. EASY GAS FIRENZE QUAR.2</t>
  </si>
  <si>
    <t>wWxBCREbftUUBfFH</t>
  </si>
  <si>
    <t>GS - COMPONENTE INST.APP. EASY GAS FIRENZE QUAR.2</t>
  </si>
  <si>
    <t>802722</t>
  </si>
  <si>
    <t>lUGn4lWRDQFfHLXR</t>
  </si>
  <si>
    <t>EEBFPPPC09</t>
  </si>
  <si>
    <t>EE - VOCE EE - OPZIONE EEOBFPPPC09</t>
  </si>
  <si>
    <t>EEQBFPPPC09</t>
  </si>
  <si>
    <t>hHwpl0bxNbP6897R</t>
  </si>
  <si>
    <t>EECBFPPPC09</t>
  </si>
  <si>
    <t>EE - COMPONENTE EE - OPZIONE EEOBFPPPC09</t>
  </si>
  <si>
    <t>LvH55DSj7B6mD0Kj</t>
  </si>
  <si>
    <t>14066</t>
  </si>
  <si>
    <t>CJb5P2EPSXXOW4yx</t>
  </si>
  <si>
    <t>Lw8PlSIXSdZ6XwQZ</t>
  </si>
  <si>
    <t>EE_FPSVMIC18</t>
  </si>
  <si>
    <t>EEQFPSVMIC18</t>
  </si>
  <si>
    <t>VzwHTumE4Lb2aL12</t>
  </si>
  <si>
    <t>EECFPSVMIC18</t>
  </si>
  <si>
    <t>LWuYNfF8hUrYptAz</t>
  </si>
  <si>
    <t>EEAFPAGMIC301</t>
  </si>
  <si>
    <t>EEQAFPAGMIC301</t>
  </si>
  <si>
    <t>eD2EVi33WIo3p8is</t>
  </si>
  <si>
    <t>EECAFPAGMIC301</t>
  </si>
  <si>
    <t>LXhA7v0JHwXLvMPm</t>
  </si>
  <si>
    <t>EEGG12_PC_VE_M</t>
  </si>
  <si>
    <t>EE - VOCE EE - OPZIONE SCONTO GG12_PC_VE_M</t>
  </si>
  <si>
    <t>EEQGG12_PC_VE_M</t>
  </si>
  <si>
    <t>nrbY1iX9sMfhfLLk</t>
  </si>
  <si>
    <t>EECGG12_PC_VE_M</t>
  </si>
  <si>
    <t>EE - COMPONENTE EE - OPZIONE SCONTO GG12_PC_VE_M</t>
  </si>
  <si>
    <t>Lykj6jW6DF0XgsD2</t>
  </si>
  <si>
    <t>EE_FPATPMI12_FIX</t>
  </si>
  <si>
    <t>EE - VOCE EE - OPZIONE EEO_FPATPMI12_FIX</t>
  </si>
  <si>
    <t>EEQ_FPATPMI12FIX</t>
  </si>
  <si>
    <t>yzmNgyLvLDk99HD9</t>
  </si>
  <si>
    <t>EEC_FPATPMI12FIX</t>
  </si>
  <si>
    <t>EE - COMPONENTE EE - OPZIONE EEO_FPATPMI12_FIX</t>
  </si>
  <si>
    <t>lYKpzZOzx0i4tcHO</t>
  </si>
  <si>
    <t>EEAPRDFPATPMI19</t>
  </si>
  <si>
    <t>EE - VOCE EE - OPZIONE PERDITE DI RETE OFFERTA ATPMI18- TRIOR</t>
  </si>
  <si>
    <t>lyXz4p6WnpkOzVCn</t>
  </si>
  <si>
    <t>13595</t>
  </si>
  <si>
    <t>M.S. F.LLI DI DI VITTORIO SRL - RUVO</t>
  </si>
  <si>
    <t>wvogbeCXXohDHxJy</t>
  </si>
  <si>
    <t>lZkbpXKT7dL2pzWT</t>
  </si>
  <si>
    <t>EEAFPSVMIC14</t>
  </si>
  <si>
    <t>EE - VOCE PREZZO MODULAZIONE OFFERTA SVMIC13 - 01</t>
  </si>
  <si>
    <t>EEQAFPSVMIC14</t>
  </si>
  <si>
    <t>8Qv9Z9WNFXdX06MQ</t>
  </si>
  <si>
    <t>EECAFPSVMIC14</t>
  </si>
  <si>
    <t>EE - COMPONENTE PREZZO MODULAZIONE OFFERTA SVMIC13 - 01</t>
  </si>
  <si>
    <t>m2mp9v86hBT7Nw9G</t>
  </si>
  <si>
    <t>EE_FPAGMIC201</t>
  </si>
  <si>
    <t>EE - VOCE PREZZO MODULAZIONE OFFERTA  AGMIC2 - 01</t>
  </si>
  <si>
    <t>EEQFPAGMIC201</t>
  </si>
  <si>
    <t>dwFbVYFPWM6FMPz2</t>
  </si>
  <si>
    <t>EECFPAGMIC201</t>
  </si>
  <si>
    <t>EE - COMPONENTE PREZZO MODULAZIONE OFFERTA  AGMIC2 - 01</t>
  </si>
  <si>
    <t>ma2HZIo4tCDWnzqO</t>
  </si>
  <si>
    <t>EEBFPPPC02</t>
  </si>
  <si>
    <t>EE - VOCE EE - OPZIONE EEOBFPPPC02</t>
  </si>
  <si>
    <t>EEQBFPPPC02</t>
  </si>
  <si>
    <t>QOcV6AQ9moedxgzE</t>
  </si>
  <si>
    <t>EECBFPPPC02</t>
  </si>
  <si>
    <t>EE - COMPONENTE EE - OPZIONE EEOBFPPPC02</t>
  </si>
  <si>
    <t>MA2vW2FYBdebFWC5</t>
  </si>
  <si>
    <t>EE_FPSVMIC14</t>
  </si>
  <si>
    <t>EEQFPSVMIC14</t>
  </si>
  <si>
    <t>1z3dXPAb5GO9Ut2l</t>
  </si>
  <si>
    <t>EECFPSVMIC14</t>
  </si>
  <si>
    <t>MAFzkp8k2jUMN5Z1</t>
  </si>
  <si>
    <t>EEBFPLLINK01</t>
  </si>
  <si>
    <t>mbmbHepdLPMQzIG0</t>
  </si>
  <si>
    <t>VOCE_EM228</t>
  </si>
  <si>
    <t>EE - VOCE ONERI DI TRASPORTO DA FATTURA DEL DISTRIBUTORE 10%</t>
  </si>
  <si>
    <t>QUOTA_EM228</t>
  </si>
  <si>
    <t>TVB9HXlcZtdCT58O</t>
  </si>
  <si>
    <t>COMP_EM228</t>
  </si>
  <si>
    <t>EE - COMPONENTE ONERI DI TRASPORTO DA FATTURA DEL DISTRIBUTORE 10%</t>
  </si>
  <si>
    <t>mbvOMTPKOeNx8OJH</t>
  </si>
  <si>
    <t>EC057</t>
  </si>
  <si>
    <t>EE - VOCE BONUS PER DISAGIO ECONOMICO ANNO 2008</t>
  </si>
  <si>
    <t>k66OLRqF503IGN5y</t>
  </si>
  <si>
    <t>EE - COMPONENTE BONUS PER DISAGIO ECONOMICO ANNO 2008</t>
  </si>
  <si>
    <t>mCPzTc38bijrin8V</t>
  </si>
  <si>
    <t>EEAFPTCSV11</t>
  </si>
  <si>
    <t>MdmYNQP1JI2JTt2w</t>
  </si>
  <si>
    <t>EEAFPAGMIC701</t>
  </si>
  <si>
    <t>EEQAFPAGMIC701</t>
  </si>
  <si>
    <t>rSFtX4djg2Cgpp7G</t>
  </si>
  <si>
    <t>EECAFPAGMIC701</t>
  </si>
  <si>
    <t>MGgWpih99nJ4E9SM</t>
  </si>
  <si>
    <t>EE_FPSVPMI11_FIX</t>
  </si>
  <si>
    <t>EE - VOCE EE - OPZIONE SVPMI11_FIX</t>
  </si>
  <si>
    <t>EEQ_FPSVPMI11FIX</t>
  </si>
  <si>
    <t>0tpLYWKLHJGpEXGs</t>
  </si>
  <si>
    <t>EEC_FPSVPMI11FIX</t>
  </si>
  <si>
    <t>EE - COMPONENTE EE - OPZIONE SVPMI11_FIX</t>
  </si>
  <si>
    <t>MH8H5UbXdO6euGED</t>
  </si>
  <si>
    <t>EEAFPPAMIC01</t>
  </si>
  <si>
    <t>EEQAFPPAMIC01</t>
  </si>
  <si>
    <t>PDZ0WqDsot2LZc5k</t>
  </si>
  <si>
    <t>EECAFPPAMIC01</t>
  </si>
  <si>
    <t>MjpsDXCN34r4IV7J</t>
  </si>
  <si>
    <t>EEGG12_PE_M</t>
  </si>
  <si>
    <t>EE - VOCE EE - OPZIONE SCONTO GG12_PE_M</t>
  </si>
  <si>
    <t>EEQGG12_PE_M</t>
  </si>
  <si>
    <t>3XGxj9D71zQG7MRT</t>
  </si>
  <si>
    <t>EECGG12_PE_M</t>
  </si>
  <si>
    <t>EE - COMPONENTE EE - OPZIONE SCONTO GG12_PE_M</t>
  </si>
  <si>
    <t>mLO35FseR60tPayj</t>
  </si>
  <si>
    <t>EE_PRD_QFMIC08_M</t>
  </si>
  <si>
    <t>EE - VOCE EE - OPZIONE PERDITE DI RETE OFFERTA QFMIC08 - MONORARIA</t>
  </si>
  <si>
    <t>MLOL1YTYNZqESUBz</t>
  </si>
  <si>
    <t>EEGG02_MUL_M</t>
  </si>
  <si>
    <t>EE - VOCE EE - OPZIONE SCONTO GG02_MUL_M</t>
  </si>
  <si>
    <t>EEQGG02_MUL_M</t>
  </si>
  <si>
    <t>21wHFycGYIJHTeY0</t>
  </si>
  <si>
    <t>EECGG02_MUL_M</t>
  </si>
  <si>
    <t>EE - COMPONENTE EE - OPZIONE SCONTO GG02_MUL_M</t>
  </si>
  <si>
    <t>Mp4rD5HDaiHweb0B</t>
  </si>
  <si>
    <t>VOCE_EM200</t>
  </si>
  <si>
    <t>QUOTA_EM200</t>
  </si>
  <si>
    <t>yuEJWJtyq3tLb3fC</t>
  </si>
  <si>
    <t>COMP_EM200</t>
  </si>
  <si>
    <t>EE - COMPONENTE ACCISA</t>
  </si>
  <si>
    <t>MPmE8R0uftenl9sc</t>
  </si>
  <si>
    <t>11923</t>
  </si>
  <si>
    <t>EE - VOCE CORRISPETTIVO DI PEREQUAZIONE AU - COMPONENTE FISSA</t>
  </si>
  <si>
    <t>0oIhRf8RoJYxSsls</t>
  </si>
  <si>
    <t>EE - COMPONENTE CORRISPETTIVO DI PEREQUAZIONE AU - COMPONENTE FISSA</t>
  </si>
  <si>
    <t>MtiIJKcVBA37lwX3</t>
  </si>
  <si>
    <t>EE_PRDFPQFPA04</t>
  </si>
  <si>
    <t>MvbNwZoZfinK2XMy</t>
  </si>
  <si>
    <t>21274</t>
  </si>
  <si>
    <t>APP.IEGAS MARANO DI NAP.</t>
  </si>
  <si>
    <t>w6iadQnKFiR7GH9A</t>
  </si>
  <si>
    <t>IEGAS - MARANO</t>
  </si>
  <si>
    <t>mw2Jgsvf4QVzfklK</t>
  </si>
  <si>
    <t>EE_FPSVMIC23</t>
  </si>
  <si>
    <t>EE - VOCE EE OPZIONE PREZZO MODULAZIONE OFFERTA SVMIC22</t>
  </si>
  <si>
    <t>EEQ_FPSVMIC23</t>
  </si>
  <si>
    <t>CJD7A0vuiHARPhw9</t>
  </si>
  <si>
    <t>EEC_FPSVMIC23</t>
  </si>
  <si>
    <t>EE - COMPONENTE EE OPZIONE PREZZO MODULAZIONE OFFERTA SVMIC22</t>
  </si>
  <si>
    <t>MXMI2meB3rFtfLWE</t>
  </si>
  <si>
    <t>EE_AIPPIVA05FIX</t>
  </si>
  <si>
    <t>EE - VOCE EE - OPZIONE QUOTA FISSA  AIPPIVA05</t>
  </si>
  <si>
    <t>EEQAIPPIVA05FIX</t>
  </si>
  <si>
    <t>j6o0kcoT6ENjHfw7</t>
  </si>
  <si>
    <t>EECAIPPIVA05FIX</t>
  </si>
  <si>
    <t>EE - COMPONENTE EE - OPZIONE QUOTA FISSA  AIPPIVA05</t>
  </si>
  <si>
    <t>mZFaCTxUwiWDNJEw</t>
  </si>
  <si>
    <t>EE_AIPPIVA03PZ</t>
  </si>
  <si>
    <t>EE - VOCE EE - OPZIONE EE - OPZIONE QUOTA POTENZA AIPPIVA03</t>
  </si>
  <si>
    <t>EE_QAIPPIVA03PZ</t>
  </si>
  <si>
    <t>52iVHoTzRcZOGZ6g</t>
  </si>
  <si>
    <t>EE_CAIPPIVA03PZ</t>
  </si>
  <si>
    <t>EE - COMPONENTE EE - OPZIONE EE - OPZIONE QUOTA POTENZA AIPPIVA03</t>
  </si>
  <si>
    <t>n7lhgQq5BM9tYnxj</t>
  </si>
  <si>
    <t>EE_SPMOD0006</t>
  </si>
  <si>
    <t>EE - VOCE EE - OPZIONE SCONTO NEGOZIABILE 0,6 EURO CENT</t>
  </si>
  <si>
    <t>N7W8Uab7Fu38oE6k</t>
  </si>
  <si>
    <t>EEBFPPPC17</t>
  </si>
  <si>
    <t>Nb4ILWIHswwQ4mMd</t>
  </si>
  <si>
    <t>EE_PERD_PPPC09_M</t>
  </si>
  <si>
    <t>EE - VOCE EE - OPZIONE PERDITE DI RETE OFFERTA PPC4 - MONORARIA</t>
  </si>
  <si>
    <t>nbeVDlKXuvnNjE5R</t>
  </si>
  <si>
    <t>EEGG02_FED_A</t>
  </si>
  <si>
    <t>EE - VOCE EE - OPZIONE SCONTO GG02_FED_A</t>
  </si>
  <si>
    <t>EEQGG02_FED_A</t>
  </si>
  <si>
    <t>OqvXw902PD7WSBD3</t>
  </si>
  <si>
    <t>EECGG02_FED_A</t>
  </si>
  <si>
    <t>EE - COMPONENTE EE - OPZIONE SCONTO GG02_FED_A</t>
  </si>
  <si>
    <t>nDHIjSw2W09H1VwR</t>
  </si>
  <si>
    <t>13806</t>
  </si>
  <si>
    <t>GS - VOCE EDILGAS NORD ESCO SRL</t>
  </si>
  <si>
    <t>Re1SclwQ67ITbV1H</t>
  </si>
  <si>
    <t>GS - COMPONENTE EDILGAS NORD ESCO SRL</t>
  </si>
  <si>
    <t>802695</t>
  </si>
  <si>
    <t>nE389jpZBn4mbjNg</t>
  </si>
  <si>
    <t>EEBFPPPC20W</t>
  </si>
  <si>
    <t>EE - VOCE EE - OPZIONE PREZZO OFFERTA  POWER PPC10 WEB - BIO</t>
  </si>
  <si>
    <t>EEQBFPPPC20W</t>
  </si>
  <si>
    <t>JcDGGy8bq4yvprTZ</t>
  </si>
  <si>
    <t>EECBFPPPC20W</t>
  </si>
  <si>
    <t>EE - COMPONENTE EE - OPZIONE PREZZO OFFERTA  POWER PPC10 WEB - BIO</t>
  </si>
  <si>
    <t>NeyDTFfbC11gGwKp</t>
  </si>
  <si>
    <t>EEAFPPAMTA101</t>
  </si>
  <si>
    <t>EEQAFPPAMTA101</t>
  </si>
  <si>
    <t>NMMFxCl25xQB2s19</t>
  </si>
  <si>
    <t>EECAFPPAMTA101</t>
  </si>
  <si>
    <t>Nh3fze431P1NO3E9</t>
  </si>
  <si>
    <t>EESP0040P_CCA_M</t>
  </si>
  <si>
    <t>EE - VOCE EE - OPZIONE SCONTO SP0040P_CCA_M</t>
  </si>
  <si>
    <t>EEQSP0040P_CCA_M</t>
  </si>
  <si>
    <t>43XO8fH894KRu29F</t>
  </si>
  <si>
    <t>EECSP0040P_CCA_M</t>
  </si>
  <si>
    <t>EE - COMPONENTE EE - OPZIONE SCONTO SP0040P_CCA_M</t>
  </si>
  <si>
    <t>nJIiEXUuiYEmv9Yx</t>
  </si>
  <si>
    <t>EEAFPRSPMI22</t>
  </si>
  <si>
    <t>NlF9RIZGwXFZoURO</t>
  </si>
  <si>
    <t>EE_FPATPMI17FIX</t>
  </si>
  <si>
    <t>EEQ_FPATPMI17FIX</t>
  </si>
  <si>
    <t>o02ResKGAmzOPz6E</t>
  </si>
  <si>
    <t>EEC_FPATPMI17FIX</t>
  </si>
  <si>
    <t>NMYrjKkL54D3WDgL</t>
  </si>
  <si>
    <t>EE_SPMOD0023</t>
  </si>
  <si>
    <t>EE - VOCE EE - OPZIONE EE - OPZIONE SCONTO NEGOZIABILE 0,004 EURO/KWH</t>
  </si>
  <si>
    <t>nNCY3SHDPXpZ3GDz</t>
  </si>
  <si>
    <t>EE_FPSVPMI17_FIX</t>
  </si>
  <si>
    <t>EE - VOCE EE - OPZIONE EE OPZIONE PREZZO FISSO OFFERTA FPSVPMI17</t>
  </si>
  <si>
    <t>EEQ_FPSVPMI17FIX</t>
  </si>
  <si>
    <t>6OGWXxnt9LyB9FzF</t>
  </si>
  <si>
    <t>EEC_FPSVPMI17FIX</t>
  </si>
  <si>
    <t>EE - COMPONENTE EE - OPZIONE EE OPZIONE PREZZO FISSO OFFERTA FPSVPMI17</t>
  </si>
  <si>
    <t>nPIN4yDneO9A0iyr</t>
  </si>
  <si>
    <t>EE_PRDFPATPMI19</t>
  </si>
  <si>
    <t>EE - VOCE EE - OPZIONE PERDITE DI RETE OFFERTA ATPMI18 - MONORARIA</t>
  </si>
  <si>
    <t>NPvMzoW3E8G6nrDK</t>
  </si>
  <si>
    <t>13773</t>
  </si>
  <si>
    <t>CONSORZIO SERVIZI GAS</t>
  </si>
  <si>
    <t>N7M673MMEEOZhTEY</t>
  </si>
  <si>
    <t>Consorzio Servizi Gas</t>
  </si>
  <si>
    <t>Nqymodm7vpw4tajy</t>
  </si>
  <si>
    <t>13956</t>
  </si>
  <si>
    <t>GqbAhxJvNeRT3NvG</t>
  </si>
  <si>
    <t>NS5YdzbZXUJjbNxy</t>
  </si>
  <si>
    <t>EEAFPATMIC09</t>
  </si>
  <si>
    <t>EE - VOCE PREZZO MODULAZIONE OFFERTA ATMIC8 - 01</t>
  </si>
  <si>
    <t>EEQAFPATMIC09</t>
  </si>
  <si>
    <t>gzbrYZX3ZPGUPuXF</t>
  </si>
  <si>
    <t>EECAFPATMIC09</t>
  </si>
  <si>
    <t>EE - COMPONENTE PREZZO MODULAZIONE OFFERTA ATMIC8 - 01</t>
  </si>
  <si>
    <t>Nsmbb7yHaHCBw9Ea</t>
  </si>
  <si>
    <t>21860</t>
  </si>
  <si>
    <t>GS - VOCE INST.APP F.C.IMP.TEC. CICCONE S.R.L.</t>
  </si>
  <si>
    <t>JsqPkCmF4gNMQ8iC</t>
  </si>
  <si>
    <t>GS - COMPONENTE INST.APP F.C.IMP.TEC. CICCONE S.R.L.</t>
  </si>
  <si>
    <t>802628</t>
  </si>
  <si>
    <t>nU4Zzm8x5T6jBwxg</t>
  </si>
  <si>
    <t>EEBFPPPC01B</t>
  </si>
  <si>
    <t>EE - VOCE EE - OPZIONE PREZZO OFFERTA  POWER PPC II ANNO</t>
  </si>
  <si>
    <t>Nv74ZQj9EDwYfmZ5</t>
  </si>
  <si>
    <t>EEGG12_PE_A</t>
  </si>
  <si>
    <t>EE - VOCE EE - OPZIONE SCONTO GG12_PE_A</t>
  </si>
  <si>
    <t>EEQGG12_PE_A</t>
  </si>
  <si>
    <t>wZ8hi7U9AzM6iszU</t>
  </si>
  <si>
    <t>EECGG12_PE_A</t>
  </si>
  <si>
    <t>EE - COMPONENTE EE - OPZIONE SCONTO GG12_PE_A</t>
  </si>
  <si>
    <t>nVUclzI5HxZy1TvC</t>
  </si>
  <si>
    <t>RECINT</t>
  </si>
  <si>
    <t>GS - VOCE RECUPERO INTERESSI DA CONCILAZIONE</t>
  </si>
  <si>
    <t>EcjqXrX5P2Uly4Qo</t>
  </si>
  <si>
    <t>GS - COMPONENTE RECUPERO INTERESSI DA CONCILAZIONE</t>
  </si>
  <si>
    <t>ALTRI INTERESSI PASSIVI</t>
  </si>
  <si>
    <t>NWuLI6kYaR37WhG8</t>
  </si>
  <si>
    <t>EE_SPMOD0027</t>
  </si>
  <si>
    <t>EE - VOCE EE - OPZIONE EE - OPZIONE SCONTO NEGOZIABILE 0,006 EURO/KWH</t>
  </si>
  <si>
    <t>EEQ_SPMOD0027</t>
  </si>
  <si>
    <t>SWbZTKS0X7DG1X2I</t>
  </si>
  <si>
    <t>EEC_SPMOD0027</t>
  </si>
  <si>
    <t>EE - COMPONENTE EE - OPZIONE EE - OPZIONE SCONTO NEGOZIABILE 0,006 EURO/KWH</t>
  </si>
  <si>
    <t>nx6pcFzbu33DNEGk</t>
  </si>
  <si>
    <t>EEAFPAGPMI01</t>
  </si>
  <si>
    <t>EE - VOCE PREZZO MODULAZIONE OFFERTA  AGPMI - 01</t>
  </si>
  <si>
    <t>EEQAFPAGPMI01</t>
  </si>
  <si>
    <t>FjLpdXLM1wp90YXF</t>
  </si>
  <si>
    <t>EECAFPAGPMI01</t>
  </si>
  <si>
    <t>EE - COMPONENTE PREZZO MODULAZIONE OFFERTA  AGPMI - 01</t>
  </si>
  <si>
    <t>nYihOvecHCOOHlcA</t>
  </si>
  <si>
    <t>13869</t>
  </si>
  <si>
    <t>GS - VOCE GESTALT 23 SRL</t>
  </si>
  <si>
    <t>2f3G00BtQ09IdTpp</t>
  </si>
  <si>
    <t>GS - COMPONENTE GESTALT 23 SRL</t>
  </si>
  <si>
    <t>GESTALT 23 SRL - MANUT.</t>
  </si>
  <si>
    <t>inserito in data 08/04/2016 - RATA POST-CONTATORE - Le VF riferite a rate post-contatore possono avere commodity Gas oppure En.Elettrica (es: in fattura ci sono anche i condizionatori a valle del contratto di commodity sia Gas che Power)</t>
  </si>
  <si>
    <t>nz1zfwODTRKNxyA7</t>
  </si>
  <si>
    <t>13620</t>
  </si>
  <si>
    <t>M.S.ALTO LAZIO GAS SRL - RIETI OVEST</t>
  </si>
  <si>
    <t>FkxDu8C8kRlxiqBX</t>
  </si>
  <si>
    <t>Nz8x3Nn68ky8omQa</t>
  </si>
  <si>
    <t>EE_QFPMI07</t>
  </si>
  <si>
    <t>EEQ_FPQFPMI07</t>
  </si>
  <si>
    <t>PPEvRxtZxV2J3WLW</t>
  </si>
  <si>
    <t>EEC_FPQFPMI07</t>
  </si>
  <si>
    <t>o1tmfG6XBSUUK8xF</t>
  </si>
  <si>
    <t>EE_PRD_QFPMI04_A</t>
  </si>
  <si>
    <t>EE - VOCE EE - OPZIONE PERDITE DI RETE OFFERTA QFPMI04 - TRIORARIA</t>
  </si>
  <si>
    <t>o4IhhAAdEEEPpSC8</t>
  </si>
  <si>
    <t>21862</t>
  </si>
  <si>
    <t>GS - VOCE INST.APP GARBO GAS SRL</t>
  </si>
  <si>
    <t>IHmW6hx5Nz00WMGj</t>
  </si>
  <si>
    <t>GS - COMPONENTE INST.APP GARBO GAS SRL</t>
  </si>
  <si>
    <t>802631</t>
  </si>
  <si>
    <t>O5UruQF73GZ7VMo6</t>
  </si>
  <si>
    <t>EE_PERD_SVMIC20M</t>
  </si>
  <si>
    <t>EE - VOCE EE - OPZIONE PERDITE DI RETE OFFERTA SVMIC19 - MONORARIE</t>
  </si>
  <si>
    <t>o7NFdCsQL6CyxfWi</t>
  </si>
  <si>
    <t>EE_PERD_PTCAT9_A</t>
  </si>
  <si>
    <t>EE - VOCE EE - OPZIONE PERDITE DI RETE OFFERTA FPTCAT9 - TRIOR</t>
  </si>
  <si>
    <t>EEQAFPTCAT9</t>
  </si>
  <si>
    <t>bJsNiazu3TaSKokG</t>
  </si>
  <si>
    <t>EECAFPTCAT9</t>
  </si>
  <si>
    <t>EE - COMPONENTE EE OPZIONE PREZZO MODULAZIONE OFFERTA TCAT9 -TRIOR</t>
  </si>
  <si>
    <t>o9X5JqJkEaEJpF8H</t>
  </si>
  <si>
    <t>EE_AFPSVPMI11</t>
  </si>
  <si>
    <t>EE - VOCE EE OPZIONE PREZZO MODULAZIONE OFFERTA SVPMI11</t>
  </si>
  <si>
    <t>EEQAFPSVPMI11</t>
  </si>
  <si>
    <t>brE4ZwE0IG4MXORm</t>
  </si>
  <si>
    <t>EECAFPSVPMI11</t>
  </si>
  <si>
    <t>EE - COMPONENTE EE OPZIONE PREZZO MODULAZIONE OFFERTA SVPMI11</t>
  </si>
  <si>
    <t>OaaUwL9tzDUMA805</t>
  </si>
  <si>
    <t>EE_PERD_PPPC08_M</t>
  </si>
  <si>
    <t>EE - VOCE PERDITE DI RETE OFFERTA FPPPC08 - MONORARIA</t>
  </si>
  <si>
    <t>EEQFPPPC08</t>
  </si>
  <si>
    <t>pRwjzWSzG9CuPI9f</t>
  </si>
  <si>
    <t>EECFPPPC08</t>
  </si>
  <si>
    <t>OCGJDL6Z2vI5Xb4B</t>
  </si>
  <si>
    <t>EE_FPATPMI13FIX</t>
  </si>
  <si>
    <t>EE - VOCE EE OPZIONE PREZZO MODULAZIONE OFFERTA ATPMI13 - QUOTA FISSA</t>
  </si>
  <si>
    <t>EEQ_FPATPMI13FIX</t>
  </si>
  <si>
    <t>ZBYaO6yDgiYZT5IS</t>
  </si>
  <si>
    <t>EEC_FPATPMI13FIX</t>
  </si>
  <si>
    <t>EE - COMPONENTE EE OPZIONE PREZZO MODULAZIONE OFFERTA ATPMI13 - QUOTA FISSA</t>
  </si>
  <si>
    <t>oDnWCBa42lLCHyn5</t>
  </si>
  <si>
    <t>13873</t>
  </si>
  <si>
    <t>HaMmjdSxgy7owZo5</t>
  </si>
  <si>
    <t>ALTO LAZIO GAS SRL - MAN.</t>
  </si>
  <si>
    <t>OE5RjCG57m1CAQhG</t>
  </si>
  <si>
    <t>EE_FPATPMI10</t>
  </si>
  <si>
    <t>EEQFPATPMI10</t>
  </si>
  <si>
    <t>6LYjXx41z7L5jM5F</t>
  </si>
  <si>
    <t>EECFPATPMI10</t>
  </si>
  <si>
    <t>OGtL0ML8qjbU9VHH</t>
  </si>
  <si>
    <t>EE_PERD_PTCSV6_A</t>
  </si>
  <si>
    <t>EE - VOCE EE - OPZIONE PERDITE DI RETE OFFERTA FPTCSV6 - TRIOR</t>
  </si>
  <si>
    <t>EEQAFPTCSV6</t>
  </si>
  <si>
    <t>83iLu5cE1PwIoILW</t>
  </si>
  <si>
    <t>EECAFPTCSV6</t>
  </si>
  <si>
    <t>Oja1GGp07tIMTPPx</t>
  </si>
  <si>
    <t>EEAFPTCSV7</t>
  </si>
  <si>
    <t>EE - VOCE EE OPZIONE PREZZO MODULAZIONE OFFERTA TCSV7</t>
  </si>
  <si>
    <t>oJEIcMqDg53gF5Cd</t>
  </si>
  <si>
    <t>EE_QFPMI02FIX</t>
  </si>
  <si>
    <t>EEQ_QFPMI02FIX</t>
  </si>
  <si>
    <t>VLGfw3dXJuwp8QH7</t>
  </si>
  <si>
    <t>EEC_QFPMI02FIX</t>
  </si>
  <si>
    <t>oKf1Trfe01tMaErR</t>
  </si>
  <si>
    <t>13667</t>
  </si>
  <si>
    <t>TERMOCOOP - FABRIANO</t>
  </si>
  <si>
    <t>Evuzc1pkCCrJ1RjK</t>
  </si>
  <si>
    <t>OL9CXyj0YYbw0uO2</t>
  </si>
  <si>
    <t>EEAFPSVMIC05</t>
  </si>
  <si>
    <t>EEQAFPSVMIC05</t>
  </si>
  <si>
    <t>tH5IDxGOvpURBWcR</t>
  </si>
  <si>
    <t>EECAFPSVMIC05</t>
  </si>
  <si>
    <t>ovPs6NleCzhbpqTO</t>
  </si>
  <si>
    <t>EE_PRD_QFPMI07_M</t>
  </si>
  <si>
    <t>EE - VOCE EE - OPZIONE PERDITE DI RETE OFFERTA QFPMI07 - MONORARIA</t>
  </si>
  <si>
    <t>OWwRNtXxudoZ321f</t>
  </si>
  <si>
    <t>EEGG01_MUL_A</t>
  </si>
  <si>
    <t>EE - VOCE EE - OPZIONE SCONTO GG01_MUL_A</t>
  </si>
  <si>
    <t>EEQGG01_MUL_A</t>
  </si>
  <si>
    <t>qxGJMWNOLPDIHYJk</t>
  </si>
  <si>
    <t>EECGG01_MUL_A</t>
  </si>
  <si>
    <t>EE - COMPONENTE EE - OPZIONE SCONTO GG01_MUL_A</t>
  </si>
  <si>
    <t>oXj7OEFY7mqv0YeJ</t>
  </si>
  <si>
    <t>EE_PERD_PPC18_BW</t>
  </si>
  <si>
    <t>oY8sRdAVwrNgFMw7</t>
  </si>
  <si>
    <t>EE_FPATMAX11</t>
  </si>
  <si>
    <t>EE - VOCE EE OPZIONE PREZZO MODULAZIONE OFFERTA ATMAX11</t>
  </si>
  <si>
    <t>EEQ_FPATMAX11</t>
  </si>
  <si>
    <t>6uN0ErWJq3r7xYvL</t>
  </si>
  <si>
    <t>EEC_FPATMAX11</t>
  </si>
  <si>
    <t>EE - COMPONENTE EE OPZIONE PREZZO MODULAZIONE OFFERTA ATMAX11</t>
  </si>
  <si>
    <t>oYMzYJLJB79zaf9J</t>
  </si>
  <si>
    <t>EE_PERD_PPPC02_B</t>
  </si>
  <si>
    <t>EE - VOCE EE - OPZIONE PERDITE DI RETE OFFERTA FPPPC02 - BIORARIO</t>
  </si>
  <si>
    <t>oZLiylYD5r4Fbun7</t>
  </si>
  <si>
    <t>EEAFPPAPMI301</t>
  </si>
  <si>
    <t>EEQAFPPAPMI301</t>
  </si>
  <si>
    <t>BW4mRXMTt68zZO2I</t>
  </si>
  <si>
    <t>EECAFPPAPMI301</t>
  </si>
  <si>
    <t>p2WNrJhpsltq7N3Z</t>
  </si>
  <si>
    <t>EEAFPRSMAX17</t>
  </si>
  <si>
    <t>EE - VOCE EE OPZIONE PREZZO MODULAZIONE OFFERTA RSMAX16</t>
  </si>
  <si>
    <t>EEQAFPRSMAX17</t>
  </si>
  <si>
    <t>3iSalCZWEImnknh3</t>
  </si>
  <si>
    <t>EECAFPRSMAX17</t>
  </si>
  <si>
    <t>p2y0SF9u0ANYIc7i</t>
  </si>
  <si>
    <t>EEAFPTCSV6</t>
  </si>
  <si>
    <t>P3WbURaOIFSDGaGF</t>
  </si>
  <si>
    <t>EE_FPTCAT1FIX</t>
  </si>
  <si>
    <t>EE - VOCE EE OPZIONE PREZZO MODULAZIONE OFFERTA TCAT1 -FIX</t>
  </si>
  <si>
    <t>EEQ_FPTCAT1FIX</t>
  </si>
  <si>
    <t>sky9SPqg2poFD2JM</t>
  </si>
  <si>
    <t>EEC_FPTCAT1FIX</t>
  </si>
  <si>
    <t>PbIGpF8ZHX2JhA76</t>
  </si>
  <si>
    <t>EE_PERD_PPPC01_B</t>
  </si>
  <si>
    <t>EEQBFPPPC01</t>
  </si>
  <si>
    <t>2ITMcXIJNZnDBNKx</t>
  </si>
  <si>
    <t>EECBFPPPC01</t>
  </si>
  <si>
    <t>EE - COMPONENTE EE - OPZIONE PREZZO OFFERTA  POWER PPC</t>
  </si>
  <si>
    <t>pbLEQVlx2iWslsCF</t>
  </si>
  <si>
    <t>EE_PRD_QFMIC04_M</t>
  </si>
  <si>
    <t>EE - VOCE EE - OPZIONE PERDITE DI RETE OFFERTA QFMIC04 - MONORARIA</t>
  </si>
  <si>
    <t>EEQ_FPQFMIC04</t>
  </si>
  <si>
    <t>7oaQfxYPitImutpJ</t>
  </si>
  <si>
    <t>EEC_FPQFMIC04</t>
  </si>
  <si>
    <t>pFhHIo5ImGZN9bFo</t>
  </si>
  <si>
    <t>13669</t>
  </si>
  <si>
    <t>CSM - AVEZZANO</t>
  </si>
  <si>
    <t>LjKpcYLw0fW7OER0</t>
  </si>
  <si>
    <t>pFP519kI88QBCGH8</t>
  </si>
  <si>
    <t>EE_PRD_SPMOD005</t>
  </si>
  <si>
    <t>pFPPF6CZy3PCUnD6</t>
  </si>
  <si>
    <t>EE_FPSVMIC13</t>
  </si>
  <si>
    <t>EEQFPSVMIC13</t>
  </si>
  <si>
    <t>W98FWymX3O4t7En1</t>
  </si>
  <si>
    <t>EECFPSVMIC13</t>
  </si>
  <si>
    <t>PhRC54G7IMUJvBBv</t>
  </si>
  <si>
    <t>NE_V_SC_NGT_CONS</t>
  </si>
  <si>
    <t>EE - VOCE EE - OPZIONE SCONTO POWER EURO CONSUMO SU MISURA NIGHT</t>
  </si>
  <si>
    <t>NE_Q_SC_NGT_CONS</t>
  </si>
  <si>
    <t>UnF5PU87Pu0c42cj</t>
  </si>
  <si>
    <t>NE_C_SC_NGT_CONS</t>
  </si>
  <si>
    <t>EE - COMPONENTE EE - OPZIONE SCONTO POWER EURO CONSUMO SU MISURA NIGHT</t>
  </si>
  <si>
    <t>pkcACx6y61EOWGTn</t>
  </si>
  <si>
    <t>EE_FPATPMI17</t>
  </si>
  <si>
    <t>NE_AE</t>
  </si>
  <si>
    <t>Hpi6Jv8W12NEAEQE</t>
  </si>
  <si>
    <t>COMPONENTE AE - QUOTA ENERGIA NON ENERGIVORI</t>
  </si>
  <si>
    <t>pmmvjJFCFz88ImXI</t>
  </si>
  <si>
    <t>EEAFPPPC05</t>
  </si>
  <si>
    <t>EEQAFPPPC05</t>
  </si>
  <si>
    <t>MHXYjEQ43L17gBTO</t>
  </si>
  <si>
    <t>EECAFPPPC05</t>
  </si>
  <si>
    <t>POiIdl9XBYRHJulp</t>
  </si>
  <si>
    <t>EEAFPSVPMI17</t>
  </si>
  <si>
    <t>EE - VOCE EE - OPZIONE TRIOR PREZZO MODULAZIONE OFFERTA SVPMI17</t>
  </si>
  <si>
    <t>EEQAFPSVPMI17</t>
  </si>
  <si>
    <t>yEvKDkyJmbwLMD3q</t>
  </si>
  <si>
    <t>EECAFPSVPMI17</t>
  </si>
  <si>
    <t>EE - COMPONENTE EE - OPZIONE TRIOR PREZZO MODULAZIONE OFFERTA SVPMI17</t>
  </si>
  <si>
    <t>pOtwGy3BzpYgxdIy</t>
  </si>
  <si>
    <t>EE_SPMOD0039</t>
  </si>
  <si>
    <t>EE - VOCE EE - OPZIONE EE - OPZIONE SCONTO NEGOZIABILE 0,012 EURO/KWH</t>
  </si>
  <si>
    <t>PqBYwX9NxGW6INXC</t>
  </si>
  <si>
    <t>EE_PRD_SPMOD028</t>
  </si>
  <si>
    <t>EE - VOCE EE - OPZIONE EE - OPZIONE PERDITE SCONTO NEGOZIABILE 0,0065 EURO/KWH</t>
  </si>
  <si>
    <t>pqMNU2ewE1IF8Nk5</t>
  </si>
  <si>
    <t>EE_PERD_PPPC09_B</t>
  </si>
  <si>
    <t>EE - VOCE EE - OPZIONE PERDITE DI RETE OFFERTA PPC4 - BIOR</t>
  </si>
  <si>
    <t>PU1IgP7q81LuuJpX</t>
  </si>
  <si>
    <t>EE_SPMOD0029</t>
  </si>
  <si>
    <t>EE - VOCE EE - OPZIONE EE - OPZIONE SCONTO NEGOZIABILE 0,007 EURO/KWH</t>
  </si>
  <si>
    <t>pyiPx5KmrN12ltOi</t>
  </si>
  <si>
    <t>13697</t>
  </si>
  <si>
    <t>IEGAS SRL - MARANO</t>
  </si>
  <si>
    <t>seAPPBwex7yTPVcg</t>
  </si>
  <si>
    <t>PYKZhLb3bp2EC6RO</t>
  </si>
  <si>
    <t>EE_PERD_SVMIC22M</t>
  </si>
  <si>
    <t>EE - VOCE EE - OPZIONE PERDITE DI RETE OFFERTA SVMIC21 - MONORARIE</t>
  </si>
  <si>
    <t>EEQ_FPSVMIC22</t>
  </si>
  <si>
    <t>NiZQDvYdtaI2DM7O</t>
  </si>
  <si>
    <t>EEC_FPSVMIC22</t>
  </si>
  <si>
    <t>PyxzGMYeLpg405Ni</t>
  </si>
  <si>
    <t>EEBFPPPC14</t>
  </si>
  <si>
    <t>EE - VOCE EE OPZIONE PREZZO MODULAZIONE OFFERTA PPC14</t>
  </si>
  <si>
    <t>pz445LZug7Z2GIqk</t>
  </si>
  <si>
    <t>EE_PERD_PTCSV5_A</t>
  </si>
  <si>
    <t>PZo52qK09QcaeLJ0</t>
  </si>
  <si>
    <t>EE_PRDLLINK03B</t>
  </si>
  <si>
    <t>EE - VOCE EE - OPZIONE PERDITE DI RETE OFFERTA LLINK03 - BIOR</t>
  </si>
  <si>
    <t>EEQBFLLINK03</t>
  </si>
  <si>
    <t>AGV7VTGz8z5dfnQO</t>
  </si>
  <si>
    <t>EECBFLLINK03</t>
  </si>
  <si>
    <t>q2grqWYo2XJpLjnl</t>
  </si>
  <si>
    <t>EEBFPPPC21W</t>
  </si>
  <si>
    <t>EEQBFPPPC21W</t>
  </si>
  <si>
    <t>LzPxdh6CX0Hzrow7</t>
  </si>
  <si>
    <t>EECBFPPPC21W</t>
  </si>
  <si>
    <t>Q6nestucJIiL5oT2</t>
  </si>
  <si>
    <t>13531</t>
  </si>
  <si>
    <t>M.S. S.A.M. SRL RIVOLI</t>
  </si>
  <si>
    <t>p62m0bYlueHoTj2a</t>
  </si>
  <si>
    <t>S.A. SRL RIVOLI</t>
  </si>
  <si>
    <t>NE_DISP1_BTIP</t>
  </si>
  <si>
    <t>NE_DISP3_D3_2</t>
  </si>
  <si>
    <t>QJO8wayqhZVzGYL1</t>
  </si>
  <si>
    <t>EE_FPTCSV7_FIX</t>
  </si>
  <si>
    <t>EE - VOCE EE OPZIONE PREZZO FIX OFFERTA TCSV7</t>
  </si>
  <si>
    <t>EEQFPTCSV7_FIX</t>
  </si>
  <si>
    <t>EDxgMymYjdZIllHX</t>
  </si>
  <si>
    <t>EECFPTCSV7_FIX</t>
  </si>
  <si>
    <t>EE - COMPONENTE EE OPZIONE PREZZO FIX OFFERTA TCSV7</t>
  </si>
  <si>
    <t>QLRhRI7YtzAXC0ol</t>
  </si>
  <si>
    <t>EEBFPPPC08</t>
  </si>
  <si>
    <t>EE - VOCE EE - OPZIONE EEOBFPPPC08</t>
  </si>
  <si>
    <t>EEQBFPPPC08</t>
  </si>
  <si>
    <t>VxIYrC7RXjELBGVf</t>
  </si>
  <si>
    <t>EECBFPPPC08</t>
  </si>
  <si>
    <t>EE - COMPONENTE EE - OPZIONE EEOBFPPPC08</t>
  </si>
  <si>
    <t>qOg4TivZ79ga9LXS</t>
  </si>
  <si>
    <t>EE_PRD_SPMOD021</t>
  </si>
  <si>
    <t>EE - VOCE EE - OPZIONE EE - OPZIONE PERDITE SCONTO NEGOZIABILE 0,003 EURO/KWH</t>
  </si>
  <si>
    <t>EEQ_SPMOD0021</t>
  </si>
  <si>
    <t>wJkr8n4m0s5NpzG2</t>
  </si>
  <si>
    <t>EEC_SPMOD0021</t>
  </si>
  <si>
    <t>EE - COMPONENTE EE - OPZIONE EE - OPZIONE SCONTO NEGOZIABILE 0,003 EURO/KWH</t>
  </si>
  <si>
    <t>qp0B6upWzn6sietj</t>
  </si>
  <si>
    <t>EE_SPMOD0022</t>
  </si>
  <si>
    <t>EE - VOCE EE - OPZIONE EE - OPZIONE SCONTO NEGOZIABILE 0,0035 EURO/KWH</t>
  </si>
  <si>
    <t>EEQ_SPMOD0022</t>
  </si>
  <si>
    <t>MZzI9ISdp5Lj5D6j</t>
  </si>
  <si>
    <t>EEC_SPMOD0022</t>
  </si>
  <si>
    <t>EE - COMPONENTE EE - OPZIONE EE - OPZIONE SCONTO NEGOZIABILE 0,0035 EURO/KWH</t>
  </si>
  <si>
    <t>qpUtzJr4LfkmQxyK</t>
  </si>
  <si>
    <t>11008</t>
  </si>
  <si>
    <t>POST CONT. CIMA SERVICE</t>
  </si>
  <si>
    <t>NTnyNm4tlynIccAp</t>
  </si>
  <si>
    <t>CIMA SERVICE</t>
  </si>
  <si>
    <t>QrAYJTROCv1TjRrj</t>
  </si>
  <si>
    <t>NE_PM_QPOTTRA_21</t>
  </si>
  <si>
    <t>EE - VOCE QUOTA POTENZA TRASPORTO IVA 21%</t>
  </si>
  <si>
    <t>NE_Q_PM_QPOTTRAS</t>
  </si>
  <si>
    <t>m8eropwxMV1eYMxa</t>
  </si>
  <si>
    <t>NE_C_PM_QPOTTRAS</t>
  </si>
  <si>
    <t>EE - COMPONENTE QUOTA POTENZA TRASPORTO IVA 21%</t>
  </si>
  <si>
    <t>QWlSu9dPL28ZLZqM</t>
  </si>
  <si>
    <t>EE_FPATPMI04</t>
  </si>
  <si>
    <t>EE - VOCE PREZZO MODULAZIONE OFFERTA ATPMI3 - 01</t>
  </si>
  <si>
    <t>EEQFPATPMI04</t>
  </si>
  <si>
    <t>jC8FpwUB2ED2B5LB</t>
  </si>
  <si>
    <t>EECFPATPMI04</t>
  </si>
  <si>
    <t>EE - COMPONENTE PREZZO MODULAZIONE OFFERTA ATPMI3 - 01</t>
  </si>
  <si>
    <t>QYFLZaHNeunlCD3l</t>
  </si>
  <si>
    <t>11831</t>
  </si>
  <si>
    <t>GS - VOCE RECUPERO BONUS GAS</t>
  </si>
  <si>
    <t>ySSayjaGVGiBwnpZ</t>
  </si>
  <si>
    <t>GS - COMPONENTE RECUPERO BONUS GAS</t>
  </si>
  <si>
    <t>inserito 20/05 (errore commodity forse da migrazione)   Modificata descrizione conto</t>
  </si>
  <si>
    <t>QYOpTiO4fFAM6DBo</t>
  </si>
  <si>
    <t>EE_FPATMAX22FIX</t>
  </si>
  <si>
    <t>EE - VOCE EE OPZIONE PREZZO MODULAZIONE OFFERTA ATMAX21</t>
  </si>
  <si>
    <t>EEQ_FPATMAX22FIX</t>
  </si>
  <si>
    <t>WeqqLf0fGVeUby58</t>
  </si>
  <si>
    <t>EEC_FPATMAX22FIX</t>
  </si>
  <si>
    <t>r3aDUVpV5EcgO4qs</t>
  </si>
  <si>
    <t>13533</t>
  </si>
  <si>
    <t>M.S. A.T.G. RIVAROLO</t>
  </si>
  <si>
    <t>XbLnRLTeSFjVdN8B</t>
  </si>
  <si>
    <t>A.T.G. RIVAROLO</t>
  </si>
  <si>
    <t>R4yCmhyi6IfrNzWy</t>
  </si>
  <si>
    <t>EE_FPRSMAX17</t>
  </si>
  <si>
    <t>R9lgs3oRIHwg1E71</t>
  </si>
  <si>
    <t>13731</t>
  </si>
  <si>
    <t>PFrSfQc6spKM49X1</t>
  </si>
  <si>
    <t>RdLi7EhLzMMPzcyh</t>
  </si>
  <si>
    <t>EE_SPMOD0021</t>
  </si>
  <si>
    <t>EE - VOCE EE - OPZIONE EE - OPZIONE SCONTO NEGOZIABILE 0,003 EURO/KWH</t>
  </si>
  <si>
    <t>reHB1E1j6PyBN5wr</t>
  </si>
  <si>
    <t>S-PW-016</t>
  </si>
  <si>
    <t>EE - VOCE VERIFICA TENSIONE ISTANTANEA</t>
  </si>
  <si>
    <t>QUOTAS-PW-016</t>
  </si>
  <si>
    <t>vFk07sX8nM5IC39a</t>
  </si>
  <si>
    <t>COMPS-PW-016</t>
  </si>
  <si>
    <t>EE - COMPONENTE VERIFICA TENSIONE ISTANTANEA</t>
  </si>
  <si>
    <t>Rg6xJqQT2Al9vjgo</t>
  </si>
  <si>
    <t>EE_QFMIC04</t>
  </si>
  <si>
    <t>RH24d7GVLXcEP9e6</t>
  </si>
  <si>
    <t>EE_FPAGMIC801</t>
  </si>
  <si>
    <t>EE - VOCE PREZZO MODULAZIONE OFFERTA AGMIC8 - 01</t>
  </si>
  <si>
    <t>EEQFPAGMIC801</t>
  </si>
  <si>
    <t>fQdUpqZcfptfIEFM</t>
  </si>
  <si>
    <t>EECFPAGMIC801</t>
  </si>
  <si>
    <t>EE - COMPONENTE PREZZO MODULAZIONE OFFERTA AGMIC8 - 01</t>
  </si>
  <si>
    <t>RiFFN7D7gKPCeuiA</t>
  </si>
  <si>
    <t>13756</t>
  </si>
  <si>
    <t>SIVIMA SRL</t>
  </si>
  <si>
    <t>bmbxm3hgJy0nc5nN</t>
  </si>
  <si>
    <t>RkFwylCCNI5Ej3Ej</t>
  </si>
  <si>
    <t>EE_FPSVPMI14_FIX</t>
  </si>
  <si>
    <t>EE - VOCE EE - OPZIONE SVPMI14_FIX</t>
  </si>
  <si>
    <t>EEQ_FPSVPMI14FIX</t>
  </si>
  <si>
    <t>mmvBi1a8j5DLlgPg</t>
  </si>
  <si>
    <t>EEC_FPSVPMI14FIX</t>
  </si>
  <si>
    <t>EE - COMPONENTE EE - OPZIONE SVPMI14_FIX</t>
  </si>
  <si>
    <t>rMIXUfLEJRwFpjDs</t>
  </si>
  <si>
    <t>EEAFPPAMIC201</t>
  </si>
  <si>
    <t>EEQAFPPAMIC201</t>
  </si>
  <si>
    <t>O2xFcivh8WwTvEZa</t>
  </si>
  <si>
    <t>EECAFPPAMIC201</t>
  </si>
  <si>
    <t>rOkcckQ6O8QkwKvu</t>
  </si>
  <si>
    <t>13742</t>
  </si>
  <si>
    <t>dln42Bp8ToyIK6cn</t>
  </si>
  <si>
    <t>RPDNvdC1vcyicayF</t>
  </si>
  <si>
    <t>EE_FPSVMIC22</t>
  </si>
  <si>
    <t>rrC4JtFARVPZxsJY</t>
  </si>
  <si>
    <t>EE_COV1</t>
  </si>
  <si>
    <t>EE - VOCE COMPONENTE COV1</t>
  </si>
  <si>
    <t>EEQCOV1</t>
  </si>
  <si>
    <t>gFS5H814wxLUNNEj</t>
  </si>
  <si>
    <t>EECCOV1</t>
  </si>
  <si>
    <t>EE - COMPONENTE COMPONENTE COV1</t>
  </si>
  <si>
    <t>rRcZxHh590jZjMTD</t>
  </si>
  <si>
    <t>13603</t>
  </si>
  <si>
    <t>M.ASSISTENZA GAS PIU SRL - BRUGHERIO</t>
  </si>
  <si>
    <t>uWwKzmcC2H5GlkWA</t>
  </si>
  <si>
    <t>ASSIST GAS PIU  SRL -BRUGHERIO</t>
  </si>
  <si>
    <t>RT53flOuT7ZGB0iM</t>
  </si>
  <si>
    <t>EE_FPLREL08_FIX</t>
  </si>
  <si>
    <t>EE - VOCE EE - OPZIONE QUOTA FISSA  LREL08</t>
  </si>
  <si>
    <t>EEQ_FPLREL08FIX</t>
  </si>
  <si>
    <t>7uYIlVZHorzrMJgc</t>
  </si>
  <si>
    <t>EEC_FPLREL08FIX</t>
  </si>
  <si>
    <t>EE - COMPONENTE EE - OPZIONE QUOTA FISSA  LREL08</t>
  </si>
  <si>
    <t>RUCqExy4usDeH4OX</t>
  </si>
  <si>
    <t>13776</t>
  </si>
  <si>
    <t>ADRIATICA G.P.L.</t>
  </si>
  <si>
    <t>lQO1YGWl3hK0BUzD</t>
  </si>
  <si>
    <t>802603</t>
  </si>
  <si>
    <t>s0RLgMRJuLDXpXp2</t>
  </si>
  <si>
    <t>EE_FPATPMI02_FIX</t>
  </si>
  <si>
    <t>EE - VOCE EE - OPZIONE PREZZO MODULAZIONE OFFERTA ATPMI02FIX</t>
  </si>
  <si>
    <t>EEQFPATPMI02FIX</t>
  </si>
  <si>
    <t>7H2u8mEL5jCO17NU</t>
  </si>
  <si>
    <t>EECFPATPMI02FIX</t>
  </si>
  <si>
    <t>EE - COMPONENTE EE - OPZIONE PREZZO MODULAZIONE OFFERTA ATPMI02FIX</t>
  </si>
  <si>
    <t>S6NeMeB5LCY5r7Bl</t>
  </si>
  <si>
    <t>21844</t>
  </si>
  <si>
    <t>INST.APP TAEKENERGY SRL</t>
  </si>
  <si>
    <t>zw06NDRLY8GC2262</t>
  </si>
  <si>
    <t>s7TjtOxDjmtARate</t>
  </si>
  <si>
    <t>EE_FPATPMI23FIX</t>
  </si>
  <si>
    <t>EE - VOCE EE OPZIONE PREZZO MODULAZIONE OFFERTA ATPMI22</t>
  </si>
  <si>
    <t>EEQ_FPATPMI23FIX</t>
  </si>
  <si>
    <t>pHMotPbRqSgIa7i0</t>
  </si>
  <si>
    <t>EEC_FPATPMI23FIX</t>
  </si>
  <si>
    <t>s8bd2FH3jQSuBFpF</t>
  </si>
  <si>
    <t>EE_FPATMIC05</t>
  </si>
  <si>
    <t>EEQFPATMIC05</t>
  </si>
  <si>
    <t>VJPhImrMDm91QnHh</t>
  </si>
  <si>
    <t>EECFPATMIC05</t>
  </si>
  <si>
    <t>S8duD2mzAqBZoyCQ</t>
  </si>
  <si>
    <t>EE_PRDFPATMAX19</t>
  </si>
  <si>
    <t>EE - VOCE EE - OPZIONE PERDITE DI RETE OFFERTA ATMAX18- MONORARIA</t>
  </si>
  <si>
    <t>sb45rvB0dDk9Npgp</t>
  </si>
  <si>
    <t>11834</t>
  </si>
  <si>
    <t>GS - VOCE AGEVOLAZIONE DEL. 153/2012/R/COM</t>
  </si>
  <si>
    <t>yjL9f51efHnFgLle</t>
  </si>
  <si>
    <t>GS - COMPONENTE AGEVOLAZIONE DEL. 153/2012/R/COM</t>
  </si>
  <si>
    <t>SCqNbglFTO3FV9uc</t>
  </si>
  <si>
    <t>22386</t>
  </si>
  <si>
    <t>Css0L4Zis5bSeIsK</t>
  </si>
  <si>
    <t>sI4gFlSRkNTvrq7l</t>
  </si>
  <si>
    <t>EEAPRDFPATPMI22</t>
  </si>
  <si>
    <t>EE - VOCE EE - OPZIONE PERDITE DI RETE OFFERTA ATPMI21- TRIOR</t>
  </si>
  <si>
    <t>sJOmJ5LP2G3DEJbJ</t>
  </si>
  <si>
    <t>EEGG01_FED_M</t>
  </si>
  <si>
    <t>EE - VOCE EE - OPZIONE SCONTO GG01_FED_M</t>
  </si>
  <si>
    <t>EEQGG01_FED_M</t>
  </si>
  <si>
    <t>Fw7gHda8tJH9Dj2B</t>
  </si>
  <si>
    <t>EECGG01_FED_M</t>
  </si>
  <si>
    <t>EE - COMPONENTE EE - OPZIONE SCONTO GG01_FED_M</t>
  </si>
  <si>
    <t>sMoE8e8G9Hji1Jwd</t>
  </si>
  <si>
    <t>EE_FPSVPMI14</t>
  </si>
  <si>
    <t>EEQFPSVPMI14</t>
  </si>
  <si>
    <t>5NuHPZWN6PMLeUoV</t>
  </si>
  <si>
    <t>EECFPSVPMI14</t>
  </si>
  <si>
    <t>smWjFbaJVvDhGuoJ</t>
  </si>
  <si>
    <t>EEAFPTCSV12</t>
  </si>
  <si>
    <t>sn3Y3espMa89LFxD</t>
  </si>
  <si>
    <t>EE_FPATMAX14FIX</t>
  </si>
  <si>
    <t>EEQ_FPATMAX14FIX</t>
  </si>
  <si>
    <t>0PnP3FppvjFY7m7P</t>
  </si>
  <si>
    <t>EEC_FPATMAX14FIX</t>
  </si>
  <si>
    <t>SpifcXvI674lONIC</t>
  </si>
  <si>
    <t>13872</t>
  </si>
  <si>
    <t>GS - VOCE ROCCA ENERGIA SRL</t>
  </si>
  <si>
    <t>bWx7Y9x0V1vC7lc2</t>
  </si>
  <si>
    <t>GS - COMPONENTE ROCCA ENERGIA SRL</t>
  </si>
  <si>
    <t>ROCCA ENERGIA SRL - MAN.</t>
  </si>
  <si>
    <t>Su1FQ6oFphjKTWxU</t>
  </si>
  <si>
    <t>EE_PERD_SVMIC23M</t>
  </si>
  <si>
    <t>EE - VOCE EE - OPZIONE PERDITE DI RETE OFFERTA SVMIC22 - MONORARIE</t>
  </si>
  <si>
    <t>svbzt8NmoUWGoW7k</t>
  </si>
  <si>
    <t>13689</t>
  </si>
  <si>
    <t>GAS MARKETING - POZZUOLI</t>
  </si>
  <si>
    <t>PryVotLAj5kuHY3z</t>
  </si>
  <si>
    <t>APP.GAS MARKET.POZZUOLI</t>
  </si>
  <si>
    <t>SzPMHgr9GhhPNO24</t>
  </si>
  <si>
    <t>EEBFPPPC19</t>
  </si>
  <si>
    <t>EEQBFPPPC19</t>
  </si>
  <si>
    <t>yxF0TXsCW2iNVkrX</t>
  </si>
  <si>
    <t>EECBFPPPC19</t>
  </si>
  <si>
    <t>T2jX3GLZC9VopXZD</t>
  </si>
  <si>
    <t>VOCE_EM215</t>
  </si>
  <si>
    <t>EE - VOCE ONERI DI DISPACCIAMENTO</t>
  </si>
  <si>
    <t>QUOTA_EM215</t>
  </si>
  <si>
    <t>1WLmXL2WsucHg89F</t>
  </si>
  <si>
    <t>COMP_EM215</t>
  </si>
  <si>
    <t>EE - COMPONENTE ONERI DI DISPACCIAMENTO</t>
  </si>
  <si>
    <t>T4lNAXL5waV1BNvE</t>
  </si>
  <si>
    <t>EE_PRD_QFMIC06_M</t>
  </si>
  <si>
    <t>EE - VOCE EE - OPZIONE PERDITE DI RETE OFFERTA QFMIC06 - MONORARIA</t>
  </si>
  <si>
    <t>EEQ_FPQFMIC06</t>
  </si>
  <si>
    <t>pEH1OYoVWdtrJWD2</t>
  </si>
  <si>
    <t>EEC_FPQFMIC06</t>
  </si>
  <si>
    <t>T8WZWl5JIX66DdOj</t>
  </si>
  <si>
    <t>EE_FPTCSV5</t>
  </si>
  <si>
    <t>T32oIgpyjIHV9DUv</t>
  </si>
  <si>
    <t>EE_FPTCSV13_FIX</t>
  </si>
  <si>
    <t>EE - VOCE EE OPZIONE PREZZO FIX OFFERTA TCSV13</t>
  </si>
  <si>
    <t>EEQFPTCSV13_FIX</t>
  </si>
  <si>
    <t>i0G5qt1sZKM6j1sZ</t>
  </si>
  <si>
    <t>EECFPTCSV13_FIX</t>
  </si>
  <si>
    <t>EE - COMPONENTE EE OPZIONE PREZZO FIX OFFERTA TCSV13</t>
  </si>
  <si>
    <t>tAF31BXoe1MZV0uD</t>
  </si>
  <si>
    <t>EEAFPATPMI16</t>
  </si>
  <si>
    <t>TALqw0rsvH5xFjP8</t>
  </si>
  <si>
    <t>EE_QFPMI06</t>
  </si>
  <si>
    <t>EEQ_FPQFPMI06</t>
  </si>
  <si>
    <t>A3VGk0L1I3pTfxOv</t>
  </si>
  <si>
    <t>EEC_FPQFPMI06</t>
  </si>
  <si>
    <t>tExmL4uW6MOzOTUa</t>
  </si>
  <si>
    <t>EE_PERD_PPC21W_B</t>
  </si>
  <si>
    <t>EE - VOCE EE - OPZIONE PERDITE DI RETE OFFERTA PPC10 WEB - BIOR</t>
  </si>
  <si>
    <t>NE_A2_QE</t>
  </si>
  <si>
    <t>NE_A5_QE</t>
  </si>
  <si>
    <t>NE_A6_QP</t>
  </si>
  <si>
    <t>NE_MCT_QE</t>
  </si>
  <si>
    <t>eKccaZit4LedvA7C</t>
  </si>
  <si>
    <t>NE_MCT</t>
  </si>
  <si>
    <t>COMPONENTE MCT - QUOTA ENERGIA</t>
  </si>
  <si>
    <t>NE_UC4_QE</t>
  </si>
  <si>
    <t>cDMReIrXS2fgRLpb</t>
  </si>
  <si>
    <t>NE_UC4</t>
  </si>
  <si>
    <t>COMPONENTE UC4 - QUOTA ENERGIA</t>
  </si>
  <si>
    <t>TfEnsESL7OCaIpHi</t>
  </si>
  <si>
    <t>EE_PRD_SPMOD027</t>
  </si>
  <si>
    <t>EE - VOCE EE - OPZIONE EE - OPZIONE PERDITE SCONTO NEGOZIABILE 0,006 EURO/KWH</t>
  </si>
  <si>
    <t>tggFTc2gFYS2S8dO</t>
  </si>
  <si>
    <t>EE_SC_AIPPIVA01</t>
  </si>
  <si>
    <t>EE - VOCE EE - OPZIONE SCONTO  ALL INCLUSIVE AIPPIVA01</t>
  </si>
  <si>
    <t>EEQ_SCAIPPIVA01</t>
  </si>
  <si>
    <t>iBUaOKf2OhGY258r</t>
  </si>
  <si>
    <t>EEC_SCAIPPIVA01</t>
  </si>
  <si>
    <t>EE - COMPONENTE EE - OPZIONE SCONTO  ALL INCLUSIVE AIPPIVA01</t>
  </si>
  <si>
    <t>TGGKwiTWXPGR2GzO</t>
  </si>
  <si>
    <t>EE_AQFPMI03</t>
  </si>
  <si>
    <t>tGjL8eTYx0qjgBJn</t>
  </si>
  <si>
    <t>21150</t>
  </si>
  <si>
    <t>APP.CSM AVEZZANO</t>
  </si>
  <si>
    <t>4AYpYMlKyWYNtsiJ</t>
  </si>
  <si>
    <t>tHEiHKvSxypNSaME</t>
  </si>
  <si>
    <t>VOCE_EM357</t>
  </si>
  <si>
    <t>EE - VOCE PARTITA SCONTO SU ENERGIA IVA 20%</t>
  </si>
  <si>
    <t>COMP_EM357</t>
  </si>
  <si>
    <t>bgd0sigzxDM7uj6O</t>
  </si>
  <si>
    <t>EE - COMPONENTE PARTITA SCONTO SU ENERGIA IVA 20%</t>
  </si>
  <si>
    <t>tHeJXUcJDf54Xj6E</t>
  </si>
  <si>
    <t>EE_PERD_PTCSV1_A</t>
  </si>
  <si>
    <t>EE - VOCE EE - OPZIONE PERDITE DI RETE OFFERTA FPTCSV1 - TRIOR</t>
  </si>
  <si>
    <t>THLpjty5FzBpCy2q</t>
  </si>
  <si>
    <t>EE_SPVOL01</t>
  </si>
  <si>
    <t>EE - VOCE SCONTO VOLUMI SOGLIA - 01</t>
  </si>
  <si>
    <t>EEQSPVOL01</t>
  </si>
  <si>
    <t>FGjBIWC8IIWjUZ7y</t>
  </si>
  <si>
    <t>EECSPVOL01</t>
  </si>
  <si>
    <t>EE - COMPONENTE SCONTO VOLUMI SOGLIA - 01</t>
  </si>
  <si>
    <t>Tjeyx1FR64PyID7q</t>
  </si>
  <si>
    <t>VOCE_EM216</t>
  </si>
  <si>
    <t>EE - VOCE COSTI COMMERCIALI</t>
  </si>
  <si>
    <t>QUOTA_EM216</t>
  </si>
  <si>
    <t>L5w1C4rgPP64ry6Z</t>
  </si>
  <si>
    <t>COMP_EM216</t>
  </si>
  <si>
    <t>EE - COMPONENTE COSTI COMMERCIALI</t>
  </si>
  <si>
    <t>tmDZX50sItcmhIfE</t>
  </si>
  <si>
    <t>13648</t>
  </si>
  <si>
    <t>INTERTRADE - AFRAGOLA</t>
  </si>
  <si>
    <t>LkeUV5t0nIQxAWn0</t>
  </si>
  <si>
    <t>801882</t>
  </si>
  <si>
    <t>tpDJ4PCHFIziXTw2</t>
  </si>
  <si>
    <t>EE_FPAGPMI101</t>
  </si>
  <si>
    <t>EEQFPAGPMI101</t>
  </si>
  <si>
    <t>z5M12uJ6V9MZk2hE</t>
  </si>
  <si>
    <t>EECFPAGPMI101</t>
  </si>
  <si>
    <t>tQmc6TIJEtMShRTL</t>
  </si>
  <si>
    <t>21226</t>
  </si>
  <si>
    <t>APP. FERGAS MATERA</t>
  </si>
  <si>
    <t>oOxGmM94T8nVFWv5</t>
  </si>
  <si>
    <t>FERGAS - MATERA</t>
  </si>
  <si>
    <t>tsgULDg3zgTSz1tO</t>
  </si>
  <si>
    <t>VOCE_RIVAESE03</t>
  </si>
  <si>
    <t>EE - VOCE RECUPERO IVA NON IMP. ART.. 71 DPR 633/72</t>
  </si>
  <si>
    <t>QUOTA_RIVAESE03</t>
  </si>
  <si>
    <t>G77GkGlLTpz8L4KF</t>
  </si>
  <si>
    <t>COMP_RIVAESE03</t>
  </si>
  <si>
    <t>EE - COMPONENTE RECUPERO IVA NON IMP. ART.. 71 DPR 633/72</t>
  </si>
  <si>
    <t>inserito in data 09/06/2016</t>
  </si>
  <si>
    <t>tsMcb3ZptRMvqIiG</t>
  </si>
  <si>
    <t>13526</t>
  </si>
  <si>
    <t>M.S. NUOVA TERMOIDROELETTRICA LAM</t>
  </si>
  <si>
    <t>ntSdRfHbHt41ROUk</t>
  </si>
  <si>
    <t>384063</t>
  </si>
  <si>
    <t>NUOVA TERMOIDROELETTRICA LAM</t>
  </si>
  <si>
    <t>TwedRyPstn7FUwMa</t>
  </si>
  <si>
    <t>EE_PRD_QFPMI06_M</t>
  </si>
  <si>
    <t>EE - VOCE EE - OPZIONE PERDITE DI RETE OFFERTA QFPMI06 - MONORARIA</t>
  </si>
  <si>
    <t>tY2PeHVVjOjHqNh9</t>
  </si>
  <si>
    <t>EE_FPPPC08</t>
  </si>
  <si>
    <t>U4g9POI14CFCLCGF</t>
  </si>
  <si>
    <t>EE_FPATPMI14</t>
  </si>
  <si>
    <t>EEQ_FPATPMI14</t>
  </si>
  <si>
    <t>L68DFWVMWOCI78P6</t>
  </si>
  <si>
    <t>EEC_FPATPMI14</t>
  </si>
  <si>
    <t>u4SvNDTRcDWgm7l2</t>
  </si>
  <si>
    <t>EEAFPQFPA03</t>
  </si>
  <si>
    <t>EE - VOCE EE OPZIONE PREZZO MODULAZIONE OFFERTA QFPA03</t>
  </si>
  <si>
    <t>EEQAFPQFPA03</t>
  </si>
  <si>
    <t>ensuburb1ImJnmYS</t>
  </si>
  <si>
    <t>EECAFPQFPA03</t>
  </si>
  <si>
    <t>EE - COMPONENTE EE OPZIONE PREZZO MODULAZIONE OFFERTA QFPA03</t>
  </si>
  <si>
    <t>u4yvhAYMMyUEXG6m</t>
  </si>
  <si>
    <t>EE_FPTCSV3_FIX</t>
  </si>
  <si>
    <t>EE - VOCE EE OPZIONE PREZZO MODULAZIONE OFFERTA TCSV3_FIX</t>
  </si>
  <si>
    <t>EEQFPTCSV3_FIX</t>
  </si>
  <si>
    <t>1YrNutrAyvFajm2y</t>
  </si>
  <si>
    <t>EECFPTCSV3_FIX</t>
  </si>
  <si>
    <t>EE - COMPONENTE EE OPZIONE PREZZO MODULAZIONE OFFERTA TCSV3_FIX</t>
  </si>
  <si>
    <t>U5b1TM2yItC5vKMV</t>
  </si>
  <si>
    <t>EEBFPPPC11</t>
  </si>
  <si>
    <t>EE - VOCE EE - OPZIONE EEOBFPPPC11</t>
  </si>
  <si>
    <t>u17HGnRV24PPTPI4</t>
  </si>
  <si>
    <t>13769</t>
  </si>
  <si>
    <t>2PekHG55W5JMLpH8</t>
  </si>
  <si>
    <t>802561</t>
  </si>
  <si>
    <t>UbKc5zjFvo2nnSJ7</t>
  </si>
  <si>
    <t>13836</t>
  </si>
  <si>
    <t>GS - VOCE EGES SRL MILANO LORENTEGGIO</t>
  </si>
  <si>
    <t>VrrUdrOvRaoSgFxL</t>
  </si>
  <si>
    <t>GS - COMPONENTE EGES SRL MILANO LORENTEGGIO</t>
  </si>
  <si>
    <t>802911</t>
  </si>
  <si>
    <t>EGES SRL - MANUT</t>
  </si>
  <si>
    <t>UDOYV2CReDwSEGBd</t>
  </si>
  <si>
    <t>21350</t>
  </si>
  <si>
    <t>APP. TECNOGAS COLLEGNO</t>
  </si>
  <si>
    <t>bvcu9kAAfTQeYL8O</t>
  </si>
  <si>
    <t>UG8lk33mC3Cv3Xzj</t>
  </si>
  <si>
    <t>EEAFPSVMIC17</t>
  </si>
  <si>
    <t>EEQAFPSVMIC17</t>
  </si>
  <si>
    <t>9SJBHNCY41n1PO19</t>
  </si>
  <si>
    <t>EECAFPSVMIC17</t>
  </si>
  <si>
    <t>uGf9UCMcthTm2nys</t>
  </si>
  <si>
    <t>11036</t>
  </si>
  <si>
    <t>POST CONT. CERALDI</t>
  </si>
  <si>
    <t>dHRittiZoz3fhx62</t>
  </si>
  <si>
    <t>801929</t>
  </si>
  <si>
    <t>CERALDI</t>
  </si>
  <si>
    <t>uibHV1bOtvfxvjLp</t>
  </si>
  <si>
    <t>EE_FPRSPMI22</t>
  </si>
  <si>
    <t>EEQ_FPRSPMI22</t>
  </si>
  <si>
    <t>7HIfDNwdo7fQP53B</t>
  </si>
  <si>
    <t>EEC_FPRSPMI22</t>
  </si>
  <si>
    <t>Un3rxsZ6d4Cvzwjg</t>
  </si>
  <si>
    <t>EEAFPQFPA04</t>
  </si>
  <si>
    <t>UsPBCyEtOtrWdEzJ</t>
  </si>
  <si>
    <t>EEAPRDFPQFPA03</t>
  </si>
  <si>
    <t>EE - VOCE EE OPZIONE PERDITE MODULAZIONE OFFERTA QFPA03</t>
  </si>
  <si>
    <t>uYLXZuoE19LCMNIM</t>
  </si>
  <si>
    <t>S-PW-010</t>
  </si>
  <si>
    <t>EE - VOCE SPOSTAMENTO MISURATORE &gt; 10M</t>
  </si>
  <si>
    <t>QUOTAS-PW-010</t>
  </si>
  <si>
    <t>LMGGPWo36OPbkEFZ</t>
  </si>
  <si>
    <t>COMPS-PW-010</t>
  </si>
  <si>
    <t>EE - COMPONENTE SPOSTAMENTO MISURATORE &gt; 10M</t>
  </si>
  <si>
    <t>v2mUSaf7WzxCjj7B</t>
  </si>
  <si>
    <t>9595</t>
  </si>
  <si>
    <t>M. F.LLI DI DI VITTORIO SRL - RUVO</t>
  </si>
  <si>
    <t>GEcx4wc9epGS06bb</t>
  </si>
  <si>
    <t>V7Fv6KIWqRKHiwvt</t>
  </si>
  <si>
    <t>EE_FPATPMI20</t>
  </si>
  <si>
    <t>V8cRNgV37dFwC9fy</t>
  </si>
  <si>
    <t>EEAFPATIPA9</t>
  </si>
  <si>
    <t>EE - VOCE EE OPZIONE PREZZO MODULAZIONE OFFERTA ATIPA9</t>
  </si>
  <si>
    <t>EEQAFPATIPA9</t>
  </si>
  <si>
    <t>Nds8sqDTYCXLyiqq</t>
  </si>
  <si>
    <t>EECAFPATIPA9</t>
  </si>
  <si>
    <t>VD02jNw9GFXz6plM</t>
  </si>
  <si>
    <t>EE_FPPAMIC401</t>
  </si>
  <si>
    <t>EEQFPPAMIC401</t>
  </si>
  <si>
    <t>fGAWoYMANIiG3jGY</t>
  </si>
  <si>
    <t>EECFPPAMIC401</t>
  </si>
  <si>
    <t>VfCUVvyhNjJEOCBZ</t>
  </si>
  <si>
    <t>EE_SPMOD0033</t>
  </si>
  <si>
    <t>EE - VOCE EE - OPZIONE EE - OPZIONE SCONTO NEGOZIABILE 0,009 EURO/KWH</t>
  </si>
  <si>
    <t>NE_DISP3_D3</t>
  </si>
  <si>
    <t>Virv3Hi7IEwrVlZH</t>
  </si>
  <si>
    <t>EE_AIPPIVA01FIX</t>
  </si>
  <si>
    <t>EE - VOCE EE - OPZIONE QUOTA FISSA  AIPPIVA01</t>
  </si>
  <si>
    <t>EEQAIPPIVA01FIX</t>
  </si>
  <si>
    <t>8wNZLY6obaMOrfoL</t>
  </si>
  <si>
    <t>EECAIPPIVA01FIX</t>
  </si>
  <si>
    <t>EE - COMPONENTE EE - OPZIONE QUOTA FISSA  AIPPIVA01</t>
  </si>
  <si>
    <t>vLRBS4jBzYMI23Q1</t>
  </si>
  <si>
    <t>RI_P_IVA05</t>
  </si>
  <si>
    <t>GS - VOCE ART.26 DPR 633/72 NON IMP. ART. 8 C DPR 633/72</t>
  </si>
  <si>
    <t>4nbchgwm9diFIYCy</t>
  </si>
  <si>
    <t>GS - COMPONENTE ART.26 DPR 633/72 NON IMP. ART. 8 C DPR 633/72</t>
  </si>
  <si>
    <t>VMRfsa1e2nGLsswd</t>
  </si>
  <si>
    <t>EE_FPATIPA9</t>
  </si>
  <si>
    <t>vnRdqjIt9XrW9aLp</t>
  </si>
  <si>
    <t>12001</t>
  </si>
  <si>
    <t>ADDEBITO/ACCREDITO PREGRESSO</t>
  </si>
  <si>
    <t>LI2xIiP0mCQahO3M</t>
  </si>
  <si>
    <t>400321</t>
  </si>
  <si>
    <t>CLIENTI GAS C/RATE DIVERSE</t>
  </si>
  <si>
    <t>VOjhJRg4h8UJQGsJ</t>
  </si>
  <si>
    <t>EE_SC_LREL08</t>
  </si>
  <si>
    <t>EEQ_SC_LREL08</t>
  </si>
  <si>
    <t>PK13KTIyqvZObup1</t>
  </si>
  <si>
    <t>EEC_SC_LREL08</t>
  </si>
  <si>
    <t>VOKM2YMyfJc7Xe1f</t>
  </si>
  <si>
    <t>EE_FPATMIC13</t>
  </si>
  <si>
    <t>EEQ_FPATMIC13</t>
  </si>
  <si>
    <t>JiTpDzezEpcG99dC</t>
  </si>
  <si>
    <t>EEC_FPATMIC13</t>
  </si>
  <si>
    <t>VPtH28ppRIpSrJYD</t>
  </si>
  <si>
    <t>S-PW-022</t>
  </si>
  <si>
    <t>EE - VOCE DISALIMENTAZIONE E RIMOZIONE SENZA DEMOLIZIONE</t>
  </si>
  <si>
    <t>QUOTAS-PW-022</t>
  </si>
  <si>
    <t>TpOPG4FXosgrs4nF</t>
  </si>
  <si>
    <t>COMPS-PW-022</t>
  </si>
  <si>
    <t>EE - COMPONENTE DISALIMENTAZIONE E RIMOZIONE SENZA DEMOLIZIONE</t>
  </si>
  <si>
    <t>vqQracJZwuoqAGap</t>
  </si>
  <si>
    <t>EE_PERD_PTCSV11M</t>
  </si>
  <si>
    <t>EE - VOCE EE - OPZIONE PERDITE DI RETE OFFERTA FPTCSV11 - MONORARIA</t>
  </si>
  <si>
    <t>VVo3m3XxrBZpFe7s</t>
  </si>
  <si>
    <t>EE_PRDFPRSPMI22</t>
  </si>
  <si>
    <t>EE - VOCE EE - OPZIONE PERDITE DI RETE OFFERTA RSPMI21 - MONORARIA</t>
  </si>
  <si>
    <t>vw2YwnUyRMYdz4Uw</t>
  </si>
  <si>
    <t>13799</t>
  </si>
  <si>
    <t>GS - VOCE C.S.TERMOCOOP SPA GUALDO TADINO</t>
  </si>
  <si>
    <t>wMFymDrHr79PPl1C</t>
  </si>
  <si>
    <t>GS - COMPONENTE C.S.TERMOCOOP SPA GUALDO TADINO</t>
  </si>
  <si>
    <t>VWKfiN4VnOgNGtJW</t>
  </si>
  <si>
    <t>EE_FPSVMIC02</t>
  </si>
  <si>
    <t>EE - VOCE PREZZO MODULAZIONE OFFERTA SVMIC1 - 01</t>
  </si>
  <si>
    <t>EEQFPSVMIC02</t>
  </si>
  <si>
    <t>5HkNxMSeEftONikg</t>
  </si>
  <si>
    <t>EECFPSVMIC02</t>
  </si>
  <si>
    <t>EE - COMPONENTE PREZZO MODULAZIONE OFFERTA SVMIC1 - 01</t>
  </si>
  <si>
    <t>vWOXSljZT2Af73xc</t>
  </si>
  <si>
    <t>EEBFLLINK04</t>
  </si>
  <si>
    <t>vY2XrfHHTXcn7CnQ</t>
  </si>
  <si>
    <t>13826</t>
  </si>
  <si>
    <t>ruTt4UHB8mRRFsmj</t>
  </si>
  <si>
    <t>802751</t>
  </si>
  <si>
    <t>vyEjIIpX8n1QL1Up</t>
  </si>
  <si>
    <t>EE_SPMOD0036</t>
  </si>
  <si>
    <t>EE - VOCE EE - OPZIONE EE - OPZIONE SCONTO NEGOZIABILE 0,0105 EURO/KWH</t>
  </si>
  <si>
    <t>vYEprBSNCYFPC8FF</t>
  </si>
  <si>
    <t>EE_PERD_PPPC19_B</t>
  </si>
  <si>
    <t>vzjTlJLKDREqkvY2</t>
  </si>
  <si>
    <t>EE_DIS_SOGIVA</t>
  </si>
  <si>
    <t>EE - VOCE EE-OPZIONE DISTRIBUTORE SOGGETTO IVA</t>
  </si>
  <si>
    <t>EE-QDIS_SOGIVA</t>
  </si>
  <si>
    <t>D7FpCm8NNIVzM9jU</t>
  </si>
  <si>
    <t>EE-CDIS_SOGIVA</t>
  </si>
  <si>
    <t>EE - COMPONENTE EE-OPZIONE DISTRIBUTORE SOGGETTO IVA</t>
  </si>
  <si>
    <t>vzjWEoyIAebjwGhV</t>
  </si>
  <si>
    <t>EEAFPAGMIC201</t>
  </si>
  <si>
    <t>EEQAFPAGMIC201</t>
  </si>
  <si>
    <t>Qb766GGlHM9UvTAX</t>
  </si>
  <si>
    <t>EECAFPAGMIC201</t>
  </si>
  <si>
    <t>VZRBlZVL5DO9PpWJ</t>
  </si>
  <si>
    <t>EE_SCPRVOL200K01</t>
  </si>
  <si>
    <t>EE - VOCE EE - OPZIONE SCONTO PREMIO VOLUME 200K</t>
  </si>
  <si>
    <t>EEQSCPRVOL200K01</t>
  </si>
  <si>
    <t>2uWwjsUEMOH0UHOr</t>
  </si>
  <si>
    <t>EECSCPRVOL200K01</t>
  </si>
  <si>
    <t>EE - COMPONENTE EE - OPZIONE SCONTO PREMIO VOLUME 200K</t>
  </si>
  <si>
    <t>w2CVISHpyY9PxfGN</t>
  </si>
  <si>
    <t>EE_FPTCSV1_FIX</t>
  </si>
  <si>
    <t>EE - VOCE CORRISPETTIVO FISSO VANTAGGIO CONDOMINIO</t>
  </si>
  <si>
    <t>EEQFPTCSV1_FIX</t>
  </si>
  <si>
    <t>3b4W7ZMAVLJjZDau</t>
  </si>
  <si>
    <t>EECFPTCSV1_FIX</t>
  </si>
  <si>
    <t>EE - COMPONENTE CORRISPETTIVO FISSO VANTAGGIO CONDOMINIO</t>
  </si>
  <si>
    <t>W2FQf6qke3GATIYO</t>
  </si>
  <si>
    <t>EE_PRDFPRSPMI21</t>
  </si>
  <si>
    <t>EE - VOCE EE - OPZIONE PERDITE DI RETE OFFERTA RSPMI20 - MONORARIA</t>
  </si>
  <si>
    <t>W7GgX5CxFANeJAI8</t>
  </si>
  <si>
    <t>EE_FPATMAX15</t>
  </si>
  <si>
    <t>EEQ_FPATMAX15</t>
  </si>
  <si>
    <t>KD4NCCvAJmsxLsI9</t>
  </si>
  <si>
    <t>EEC_FPATMAX15</t>
  </si>
  <si>
    <t>w27EyYDHzzpC0jCE</t>
  </si>
  <si>
    <t>EE_FPRSPMI14FIX</t>
  </si>
  <si>
    <t>EEQ_FPRSPMI14FIX</t>
  </si>
  <si>
    <t>jNPPtzGoUazXp836</t>
  </si>
  <si>
    <t>EEC_FPRSPMI14FIX</t>
  </si>
  <si>
    <t>W31bjyluJrVV9QK0</t>
  </si>
  <si>
    <t>11006</t>
  </si>
  <si>
    <t>POST CONT. CAIT</t>
  </si>
  <si>
    <t>qv2oLYYtSaMDubIN</t>
  </si>
  <si>
    <t>801928</t>
  </si>
  <si>
    <t>C.A.I.T.</t>
  </si>
  <si>
    <t>Wb2XzDDPKS8RujVw</t>
  </si>
  <si>
    <t>EEAFPATMAX13</t>
  </si>
  <si>
    <t>EEQAFPATMAX13</t>
  </si>
  <si>
    <t>LLog9pNNPNEp9fcq</t>
  </si>
  <si>
    <t>EECAFPATMAX13</t>
  </si>
  <si>
    <t>WBI2d5PIDgKjD8Rp</t>
  </si>
  <si>
    <t>EE_QFPMI01FIX</t>
  </si>
  <si>
    <t>EEQ_QFPMI01FIX</t>
  </si>
  <si>
    <t>ukWMnNoRrwa2COsO</t>
  </si>
  <si>
    <t>EEC_QFPMI01FIX</t>
  </si>
  <si>
    <t>WCbO2aqsJWBmU8pU</t>
  </si>
  <si>
    <t>EE_FPAGPMI601</t>
  </si>
  <si>
    <t>EEQFPAGPMI601</t>
  </si>
  <si>
    <t>cTlYzTNFgbgMthJ4</t>
  </si>
  <si>
    <t>EECFPAGPMI601</t>
  </si>
  <si>
    <t>we0TtNgY6fyx9FVV</t>
  </si>
  <si>
    <t>EE_VOF_DEP_CAU</t>
  </si>
  <si>
    <t>VOCE EE DEPOSITO CAUZIONALE</t>
  </si>
  <si>
    <t>EE_QUO_DEPO_DOM</t>
  </si>
  <si>
    <t>bY6iyODvZga6en9j</t>
  </si>
  <si>
    <t>EE_COM_DEPO</t>
  </si>
  <si>
    <t>Deposito</t>
  </si>
  <si>
    <t>WeXanGFGeaZnxtfE</t>
  </si>
  <si>
    <t>EE_FPAIPPIVA02</t>
  </si>
  <si>
    <t>EE - VOCE EE - OPZIONE PREZZO OFFERTA  POWER AIPPIVA02</t>
  </si>
  <si>
    <t>EEQ_FPAIPPIVA02</t>
  </si>
  <si>
    <t>Ne5L6ecFEtk3B1hP</t>
  </si>
  <si>
    <t>EEC_FPAIPPIVA02</t>
  </si>
  <si>
    <t>EE - COMPONENTE EE - OPZIONE PREZZO OFFERTA  POWER AIPPIVA02</t>
  </si>
  <si>
    <t>Wfu1mn7RjVH1WuQY</t>
  </si>
  <si>
    <t>EE_QFMIC07</t>
  </si>
  <si>
    <t>whblGelF9sIFCHDB</t>
  </si>
  <si>
    <t>EEAFPATMAX22</t>
  </si>
  <si>
    <t>wionxBu0jw8Hneao</t>
  </si>
  <si>
    <t>13633</t>
  </si>
  <si>
    <t>ASS.GAS PIU - RAPALLO</t>
  </si>
  <si>
    <t>brRURfeXF3Hdu4kf</t>
  </si>
  <si>
    <t>801383</t>
  </si>
  <si>
    <t>ASS. GAS PIU - RAPALLO</t>
  </si>
  <si>
    <t>wJgxoAMtXuYMVBP5</t>
  </si>
  <si>
    <t>EE_PRD_QFPMI07_A</t>
  </si>
  <si>
    <t>EE - VOCE EE - OPZIONE PERDITE DI RETE OFFERTA QFPMI07 - TRIORARIA</t>
  </si>
  <si>
    <t>Wjj4NjstQ3ZjGfwF</t>
  </si>
  <si>
    <t>EE_FPATPMI22FIX</t>
  </si>
  <si>
    <t>EEQ_FPATPMI22FIX</t>
  </si>
  <si>
    <t>aczxHQme2oQgINN4</t>
  </si>
  <si>
    <t>EEC_FPATPMI22FIX</t>
  </si>
  <si>
    <t>WLXyZVu3CH1QoyeC</t>
  </si>
  <si>
    <t>EEBFPPPC01</t>
  </si>
  <si>
    <t>EE - VOCE EE - OPZIONE PREZZO OFFERTA  POWER PPC</t>
  </si>
  <si>
    <t>wM15792e36ORXPno</t>
  </si>
  <si>
    <t>EE_ATIPA2_PA</t>
  </si>
  <si>
    <t>EEQ_ATIPA2_PA</t>
  </si>
  <si>
    <t>e0hZtaISw47cYzqj</t>
  </si>
  <si>
    <t>EEC_ATIPA2_PA</t>
  </si>
  <si>
    <t>Wnaa79oj5vBP7xEB</t>
  </si>
  <si>
    <t>VOCE_EM116</t>
  </si>
  <si>
    <t>EE - VOCE SCONTO ENI ENERGIA ATTIVA (10%)</t>
  </si>
  <si>
    <t>QUOTA_EM116</t>
  </si>
  <si>
    <t>myGloZZ7zNrPH66b</t>
  </si>
  <si>
    <t>COMP_EM116</t>
  </si>
  <si>
    <t>EE - COMPONENTE SCONTO ENI ENERGIA ATTIVA (10%)</t>
  </si>
  <si>
    <t>WnREVFK0HtCe0o3n</t>
  </si>
  <si>
    <t>13562</t>
  </si>
  <si>
    <t>vH8s95Wg0YoCt8tr</t>
  </si>
  <si>
    <t>WoKlQMBxMC6VX5FX</t>
  </si>
  <si>
    <t>EEAFPAGPMI401</t>
  </si>
  <si>
    <t>EE - VOCE PREZZO MODULAZIONE OFFERTA AGPMI4 - 01</t>
  </si>
  <si>
    <t>EEQAFPAGPMI401</t>
  </si>
  <si>
    <t>qaG6s1Jf7CVmYZrQ</t>
  </si>
  <si>
    <t>EECAFPAGPMI401</t>
  </si>
  <si>
    <t>EE - COMPONENTE PREZZO MODULAZIONE OFFERTA AGPMI4 - 01</t>
  </si>
  <si>
    <t>WONZzsPCFtMxGipX</t>
  </si>
  <si>
    <t>EE_PRD_SPMOD003</t>
  </si>
  <si>
    <t>EE - VOCE EE - OPZIONE PERDITE SCONTO NEGOZIABILE 0,3 EURO CENT</t>
  </si>
  <si>
    <t>wt0h76EP2CzkoBzh</t>
  </si>
  <si>
    <t>EEAFPAGMIC501</t>
  </si>
  <si>
    <t>EE - VOCE PREZZO MODULAZIONE OFFERTA AGMIC5 - 01</t>
  </si>
  <si>
    <t>EEQAFPAGMIC501</t>
  </si>
  <si>
    <t>ClyKYNAZCwBVy3B4</t>
  </si>
  <si>
    <t>EECAFPAGMIC501</t>
  </si>
  <si>
    <t>EE - COMPONENTE PREZZO MODULAZIONE OFFERTA AGMIC5 - 01</t>
  </si>
  <si>
    <t>wT8xvvfejZjYcHBA</t>
  </si>
  <si>
    <t>EE_PRD_QFMIC09_A</t>
  </si>
  <si>
    <t>EE - VOCE EE - OPZIONE PERDITE DI RETE OFFERTA QFMIC09 - TRIORARIA</t>
  </si>
  <si>
    <t>NE_UC6_QP</t>
  </si>
  <si>
    <t>ZLfPM7RVGjgvWdRW</t>
  </si>
  <si>
    <t>NE_UC6</t>
  </si>
  <si>
    <t>COMPONENTE UC6 - QUOTA ENERGIA QUOTA FISSA QUOTA POTENZA</t>
  </si>
  <si>
    <t>wTPZ6IHidprjEM2A</t>
  </si>
  <si>
    <t>EE_FPTCAT1</t>
  </si>
  <si>
    <t>EE - VOCE EE OPZIONE PREZZO MODULAZIONE OFFERTA TCAT1</t>
  </si>
  <si>
    <t>wvGbY7IFDC5b8M2w</t>
  </si>
  <si>
    <t>EE_FPSVMIC16</t>
  </si>
  <si>
    <t>EE - VOCE EE - OPZIONE EEO_FPSVMIC16</t>
  </si>
  <si>
    <t>EEQ_FPSVMIC16</t>
  </si>
  <si>
    <t>y2WXDWCLkH7SajGX</t>
  </si>
  <si>
    <t>EEC_FPSVMIC16</t>
  </si>
  <si>
    <t>EE - COMPONENTE EE - OPZIONE EEO_FPSVMIC16</t>
  </si>
  <si>
    <t>WwuCWKXPO6dBxYjM</t>
  </si>
  <si>
    <t>13904</t>
  </si>
  <si>
    <t>GS - VOCE INTERTRADE SRL - AFRAGOLA</t>
  </si>
  <si>
    <t>XiqAeUcUWOTFnLzN</t>
  </si>
  <si>
    <t>GS - COMPONENTE INTERTRADE SRL - AFRAGOLA</t>
  </si>
  <si>
    <t>wWuPfnwIdMN5aExD</t>
  </si>
  <si>
    <t>EE_OTPROVPOWES</t>
  </si>
  <si>
    <t>EE - VOCE IMPOSTA PROVINCIALE POWER ESENTI  - ALTRI UTILIZZI</t>
  </si>
  <si>
    <t>EEQOTPROVPOWES</t>
  </si>
  <si>
    <t>pzmmHHF3S75v6C2L</t>
  </si>
  <si>
    <t>EECOTPROVPOWES</t>
  </si>
  <si>
    <t>EE - COMPONENTE IMPOSTA PROVINCIALE POWER ESENTI  - ALTRI UTILIZZI</t>
  </si>
  <si>
    <t>WXNMFtthikZW7grY</t>
  </si>
  <si>
    <t>EEAFPRSPMI07</t>
  </si>
  <si>
    <t>EE - VOCE EE - OPZIONE PREZZO MODULAZIONE OFFERTA FPRSPMI07</t>
  </si>
  <si>
    <t>EEQAFPRSPMI07</t>
  </si>
  <si>
    <t>KzXNE4uJIxOJH3wL</t>
  </si>
  <si>
    <t>EECAFPRSPMI07</t>
  </si>
  <si>
    <t>EE - COMPONENTE EE - OPZIONE PREZZO MODULAZIONE OFFERTA FPRSPMI07</t>
  </si>
  <si>
    <t>Wz7vmCOzNPOGCQAs</t>
  </si>
  <si>
    <t>EE_FPSVMIC09</t>
  </si>
  <si>
    <t>EEQFPSVMIC09</t>
  </si>
  <si>
    <t>zFCJNmQtlfy16kGY</t>
  </si>
  <si>
    <t>EECFPSVMIC09</t>
  </si>
  <si>
    <t>x1MOgfj780PTIuhy</t>
  </si>
  <si>
    <t>EE_FPTCSV1</t>
  </si>
  <si>
    <t>EEQFPTCSV1</t>
  </si>
  <si>
    <t>4F11xSOGU2zYBw9x</t>
  </si>
  <si>
    <t>EECFPTCSV1</t>
  </si>
  <si>
    <t>XBM8wYPr3ZWyLzWZ</t>
  </si>
  <si>
    <t>EEBFPPPC04</t>
  </si>
  <si>
    <t>EE - VOCE EE - OPZIONE EEOBFPPPC04</t>
  </si>
  <si>
    <t>XCWtCU0JEiYIUhW0</t>
  </si>
  <si>
    <t>EEAPRDFPRSMAX20</t>
  </si>
  <si>
    <t>EE - VOCE EE - OPZIONE PERDITE DI RETE OFFERTA RSMAX19 - TRIOR</t>
  </si>
  <si>
    <t>xhAS8T24bW5fDNcg</t>
  </si>
  <si>
    <t>EEAFPRSPMI10</t>
  </si>
  <si>
    <t>EE - VOCE PREZZO MODULAZIONE OFFERTA RSPMI9 - 01</t>
  </si>
  <si>
    <t>EEQAFPRSPMI10</t>
  </si>
  <si>
    <t>nxIptSyoGOZV8zWw</t>
  </si>
  <si>
    <t>EECAFPRSPMI10</t>
  </si>
  <si>
    <t>EE - COMPONENTE PREZZO MODULAZIONE OFFERTA RSPMI9 - 01</t>
  </si>
  <si>
    <t>XHPDdL5eMQ0M7N4P</t>
  </si>
  <si>
    <t>EE_PRD_SPMOD019</t>
  </si>
  <si>
    <t>EE - VOCE EE - OPZIONE EE - OPZIONE PERDITE SCONTO NEGOZIABILE 0,002 EURO/KWH</t>
  </si>
  <si>
    <t>xUXIL3YX7jWHPylO</t>
  </si>
  <si>
    <t>EE_FPPPC18W</t>
  </si>
  <si>
    <t>xVDKmvcJdHndEkHP</t>
  </si>
  <si>
    <t>EE_PERD_PTCSV12M</t>
  </si>
  <si>
    <t>EE - VOCE EE - OPZIONE PERDITE DI RETE OFFERTA FPTCSV12 - MONORARIA</t>
  </si>
  <si>
    <t>Xy2LZHIBLu9NlNJm</t>
  </si>
  <si>
    <t>EE_FPATMIC08</t>
  </si>
  <si>
    <t>EE - VOCE PREZZO MODULAZIONE OFFERTA ATMIC7 - 01</t>
  </si>
  <si>
    <t>EEQFPATMIC08</t>
  </si>
  <si>
    <t>pOpNpPOJ80BPlXqs</t>
  </si>
  <si>
    <t>EECFPATMIC08</t>
  </si>
  <si>
    <t>EE - COMPONENTE PREZZO MODULAZIONE OFFERTA ATMIC7 - 01</t>
  </si>
  <si>
    <t>y2UIg3Q14ZIMMa9j</t>
  </si>
  <si>
    <t>EE_SPGRAT01</t>
  </si>
  <si>
    <t>EE - VOCE SCONTO VOLUMI GRATIS - 01</t>
  </si>
  <si>
    <t>EEQSPGRAT01</t>
  </si>
  <si>
    <t>1V5eQ313Nq9p3yMz</t>
  </si>
  <si>
    <t>EECSPGRAT01</t>
  </si>
  <si>
    <t>EE - COMPONENTE SCONTO VOLUMI GRATIS - 01</t>
  </si>
  <si>
    <t>Y3aVXl653El8WyuN</t>
  </si>
  <si>
    <t>EE_PRD_QFPMI09_A</t>
  </si>
  <si>
    <t>EE - VOCE EE - OPZIONE PERDITE DI RETE OFFERTA QFPMI09 - TRIORARIA</t>
  </si>
  <si>
    <t>y4EllzegT6FMaOwW</t>
  </si>
  <si>
    <t>EE_PERD_PPPC08_B</t>
  </si>
  <si>
    <t>EE - VOCE EE - OPZIONE PERDITE DI RETE OFFERTA FPPPC08 - BIORARIO</t>
  </si>
  <si>
    <t>y5A2hMyHDzf752HZ</t>
  </si>
  <si>
    <t>EE_FPVAMIC201</t>
  </si>
  <si>
    <t>EEQFPVAMIC201</t>
  </si>
  <si>
    <t>14uNGuNnks1p2W2z</t>
  </si>
  <si>
    <t>EECFPVAMIC201</t>
  </si>
  <si>
    <t>Y5XTqPV9KjX6TzMX</t>
  </si>
  <si>
    <t>EEAPRDFPRSMAX17</t>
  </si>
  <si>
    <t>EE - VOCE EE - OPZIONE PERDITE DI RETE OFFERTA RSMAX16 - TRIOR</t>
  </si>
  <si>
    <t>y6SwXXDXuwMEpax7</t>
  </si>
  <si>
    <t>EE_FPATPMI23</t>
  </si>
  <si>
    <t>Y7jqfo2NwHOK4IWN</t>
  </si>
  <si>
    <t>EEAFPATMAX14</t>
  </si>
  <si>
    <t>EEQAFPATMAX14</t>
  </si>
  <si>
    <t>q6sjOvFLzLzg0dtC</t>
  </si>
  <si>
    <t>EECAFPATMAX14</t>
  </si>
  <si>
    <t>Y8zhqhZCeP9DiwJa</t>
  </si>
  <si>
    <t>21764</t>
  </si>
  <si>
    <t>INST.APP COGE IMPIANTI SOCIETA COOPERATIVA</t>
  </si>
  <si>
    <t>GthyMXzlOjtc68lF</t>
  </si>
  <si>
    <t>INST.APP COGE IMPIANTI SOCIETA' COOPERATIVA</t>
  </si>
  <si>
    <t>YDBD5XSEwHH2PXGL</t>
  </si>
  <si>
    <t>EE_AFPSVMIC15</t>
  </si>
  <si>
    <t>EEQAFPSVMIC15</t>
  </si>
  <si>
    <t>XY5PWYXefH72d08Z</t>
  </si>
  <si>
    <t>EECAFPSVMIC15</t>
  </si>
  <si>
    <t>yDGpFuIXOzIlZEJT</t>
  </si>
  <si>
    <t>EE_FPSVPMI15</t>
  </si>
  <si>
    <t>EE - VOCE EE OPZIONE PREZZO MODULAZIONE OFFERTA SVPMI15</t>
  </si>
  <si>
    <t>EEQFPSVPMI15</t>
  </si>
  <si>
    <t>syuGMOBKd5TLlyfj</t>
  </si>
  <si>
    <t>EECFPSVPMI15</t>
  </si>
  <si>
    <t>EE - COMPONENTE EE OPZIONE PREZZO MODULAZIONE OFFERTA SVPMI15</t>
  </si>
  <si>
    <t>YENlX4W2SGGqT6hj</t>
  </si>
  <si>
    <t>EEAFPBCMIC01</t>
  </si>
  <si>
    <t>EEQAFPBCMIC01</t>
  </si>
  <si>
    <t>aGeFoXulykw0hGDm</t>
  </si>
  <si>
    <t>EECAFPBCMIC01</t>
  </si>
  <si>
    <t>yfAqLB3bd2unSGXM</t>
  </si>
  <si>
    <t>EEAPRDFPATIPA9</t>
  </si>
  <si>
    <t>yFyK32mditeb0Vi1</t>
  </si>
  <si>
    <t>EE_SC_AIPPIVA02</t>
  </si>
  <si>
    <t>EE - VOCE EE - OPZIONE SCONTO  ALL INCLUSIVE AIPPIVA02</t>
  </si>
  <si>
    <t>EEQ_SCAIPPIVA02</t>
  </si>
  <si>
    <t>SC7Vhbw1RvPFscoQ</t>
  </si>
  <si>
    <t>EEC_SCAIPPIVA02</t>
  </si>
  <si>
    <t>EE - COMPONENTE EE - OPZIONE SCONTO  ALL INCLUSIVE AIPPIVA02</t>
  </si>
  <si>
    <t>YGcRVuARVYqRwzp2</t>
  </si>
  <si>
    <t>21302</t>
  </si>
  <si>
    <t>APP. MANCIN NOVARA SUD</t>
  </si>
  <si>
    <t>2TrWzw3YQ39lo985</t>
  </si>
  <si>
    <t>yH1ug6XhjMSO5TLW</t>
  </si>
  <si>
    <t>EE_PERD_PPC20W_B</t>
  </si>
  <si>
    <t>yhA28Z8UfpUfrXib</t>
  </si>
  <si>
    <t>NE_V_SC_PRD_NGT</t>
  </si>
  <si>
    <t>EE - VOCE EE - OPZIONE PERDITE SU SCONTO EURO CONSUMO SU MISURA NIGHT</t>
  </si>
  <si>
    <t>yJZa83V9oNt316Rz</t>
  </si>
  <si>
    <t>EE_SPMOD0002</t>
  </si>
  <si>
    <t>EE - VOCE EE - OPZIONE SCONTO NEGOZIABILE 0,2 EURO CENT</t>
  </si>
  <si>
    <t>yLZNFkRWPzC6B7Pz</t>
  </si>
  <si>
    <t>EE_PRDLLINK06M</t>
  </si>
  <si>
    <t>EE - VOCE EE - OPZIONE PERDITE DI RETE OFFERTA LLINK06 - MONORARIA</t>
  </si>
  <si>
    <t>yMgLKW307bSTBDeC</t>
  </si>
  <si>
    <t>13654</t>
  </si>
  <si>
    <t>K3iM8XjMRbeYAzIs</t>
  </si>
  <si>
    <t>yMY1rXMVCXYcnRRM</t>
  </si>
  <si>
    <t>EE_AQFMIC08</t>
  </si>
  <si>
    <t>Yn9fQMfa4q2leldD</t>
  </si>
  <si>
    <t>EE_PERD_PTCSV1_M</t>
  </si>
  <si>
    <t>EE - VOCE PERDITE DI RETE OFFERTA FPTCSV1 - MONORARIA</t>
  </si>
  <si>
    <t>Yo95Fh4pzY2IIzSp</t>
  </si>
  <si>
    <t>EEGG03_SANN_M</t>
  </si>
  <si>
    <t>EE - VOCE EE - OPZIONE SCONTO EEOGG03_SANN_M</t>
  </si>
  <si>
    <t>EEQGG03_SANN_M</t>
  </si>
  <si>
    <t>T6BbwTnln9UgdTow</t>
  </si>
  <si>
    <t>EECGG03_SANN_M</t>
  </si>
  <si>
    <t>EE - COMPONENTE EE - OPZIONE SCONTO EEOGG03_SANN_M</t>
  </si>
  <si>
    <t>YpvTZVUg4eRLxQvz</t>
  </si>
  <si>
    <t>20645</t>
  </si>
  <si>
    <t>df726glxPDSLayD4</t>
  </si>
  <si>
    <t>YQsLwYB0RgNvf9GP</t>
  </si>
  <si>
    <t>EEAFPATPMI23</t>
  </si>
  <si>
    <t>yUQkSH9eY06OuoZv</t>
  </si>
  <si>
    <t>13844</t>
  </si>
  <si>
    <t>GS - VOCE PROMETEO ENERGIA &amp; SERVIZI  SRL - COSENZA</t>
  </si>
  <si>
    <t>nTrMVaeplaxJBxvD</t>
  </si>
  <si>
    <t>GS - COMPONENTE PROMETEO ENERGIA &amp; SERVIZI  SRL - COSENZA</t>
  </si>
  <si>
    <t>YVKjj8HVQlrnodXR</t>
  </si>
  <si>
    <t>EE_FPTCSV11_FIX</t>
  </si>
  <si>
    <t>EE - VOCE EE OPZIONE PREZZO FIX OFFERTA TCSV11</t>
  </si>
  <si>
    <t>EEQFPTCSV11_FIX</t>
  </si>
  <si>
    <t>QZbfH16IoZd6J17K</t>
  </si>
  <si>
    <t>EECFPTCSV11_FIX</t>
  </si>
  <si>
    <t>EE - COMPONENTE EE OPZIONE PREZZO FIX OFFERTA TCSV11</t>
  </si>
  <si>
    <t>YVX4zo6DfYIHZ4NB</t>
  </si>
  <si>
    <t>EEGG15_PE_A</t>
  </si>
  <si>
    <t>EE - VOCE EE - OPZIONE SCONTO GG15_PE_A</t>
  </si>
  <si>
    <t>EEQGG15_PE_A</t>
  </si>
  <si>
    <t>JB87Of0Hm8IXLi56</t>
  </si>
  <si>
    <t>EECGG15_PE_A</t>
  </si>
  <si>
    <t>EE - COMPONENTE EE - OPZIONE SCONTO GG15_PE_A</t>
  </si>
  <si>
    <t>yWWR2WvPbH18j87m</t>
  </si>
  <si>
    <t>EE_FPAGMIC01</t>
  </si>
  <si>
    <t>EEQFPAGMIC01</t>
  </si>
  <si>
    <t>uiC3OdwW1WPxH76w</t>
  </si>
  <si>
    <t>EECFPAGMIC01</t>
  </si>
  <si>
    <t>YxI1vbdvmoI8z5Vg</t>
  </si>
  <si>
    <t>EEAFPRSPMI19</t>
  </si>
  <si>
    <t>yxWb92mtcj8ZqN0R</t>
  </si>
  <si>
    <t>EE_FPSVPMI15FIX</t>
  </si>
  <si>
    <t>EE - VOCE EE OPZIONE PREZZO MODULAZIONE OFFERTA SVPMI15FIX</t>
  </si>
  <si>
    <t>EEQ_FPSVPMI15FIX</t>
  </si>
  <si>
    <t>4YHpCGKHGyAM44Z4</t>
  </si>
  <si>
    <t>EEC_FPSVPMI15FIX</t>
  </si>
  <si>
    <t>EE - COMPONENTE EE OPZIONE PREZZO MODULAZIONE OFFERTA SVPMI15FIX</t>
  </si>
  <si>
    <t>yYq0Ce7IYerXbWh1</t>
  </si>
  <si>
    <t>EEAFPATMAX11</t>
  </si>
  <si>
    <t>EE - VOCE EE OPZIONE PREZZO MODULAZIONE OFFERTA ATMAX10</t>
  </si>
  <si>
    <t>EEQAFPATMAX11</t>
  </si>
  <si>
    <t>ap8LjL8EJYbIz61a</t>
  </si>
  <si>
    <t>EECAFPATMAX11</t>
  </si>
  <si>
    <t>YYtn1Xcv7deqcnoC</t>
  </si>
  <si>
    <t>EE_FPATMAX19FIX</t>
  </si>
  <si>
    <t>EEQ_FPATMAX19FIX</t>
  </si>
  <si>
    <t>rwhBpAosgf0KsjLJ</t>
  </si>
  <si>
    <t>EEC_FPATMAX19FIX</t>
  </si>
  <si>
    <t>YyyU9WIbXW9SiYIG</t>
  </si>
  <si>
    <t>EE_AFPSVPMI19</t>
  </si>
  <si>
    <t>EEQAFPSVPMI19</t>
  </si>
  <si>
    <t>5E4wfcwRAM8DzWYw</t>
  </si>
  <si>
    <t>EECAFPSVPMI19</t>
  </si>
  <si>
    <t>yz5qEEr2V5GF4haE</t>
  </si>
  <si>
    <t>EE_PRD_QFPMI05_A</t>
  </si>
  <si>
    <t>EE - VOCE EE - OPZIONE PERDITE DI RETE OFFERTA QFPMI05 - TRIORARIA</t>
  </si>
  <si>
    <t>z0H5MFxW49YYwt7K</t>
  </si>
  <si>
    <t>EE_UC6P</t>
  </si>
  <si>
    <t>EE - VOCE EE - OPZIONE COMPONENTE POTENZA UC6 D2</t>
  </si>
  <si>
    <t>EEQUC6P</t>
  </si>
  <si>
    <t>O48EV7yjcTupzBXX</t>
  </si>
  <si>
    <t>EE - COMPONENTE EE - OPZIONE COMPONENTE POTENZA UC6 D2</t>
  </si>
  <si>
    <t>RICAVI DISTRIBUZIONE E.E. - QUOTA FISSA</t>
  </si>
  <si>
    <t>Distribuzione Power</t>
  </si>
  <si>
    <t>z0pyKqXKBviSYHk9</t>
  </si>
  <si>
    <t>EE_FPTCSV10_FIX</t>
  </si>
  <si>
    <t>EE - VOCE EE OPZIONE PREZZO FIX OFFERTA TCSV10</t>
  </si>
  <si>
    <t>EEQFPTCSV10_FIX</t>
  </si>
  <si>
    <t>RM554ggOvSM0stLw</t>
  </si>
  <si>
    <t>EECFPTCSV10_FIX</t>
  </si>
  <si>
    <t>EE - COMPONENTE EE OPZIONE PREZZO FIX OFFERTA TCSV10</t>
  </si>
  <si>
    <t>Z3TJJxTgL29Qw8jS</t>
  </si>
  <si>
    <t>EESP0062_PE_B</t>
  </si>
  <si>
    <t>EE - VOCE EE - OPZIONE SCONTO 10% PRIMO ANNO - SD4 - BIO</t>
  </si>
  <si>
    <t>EEQSP0062_PE_B</t>
  </si>
  <si>
    <t>UH2P7tcPYvCtmw5y</t>
  </si>
  <si>
    <t>EECSP0062_PE_B</t>
  </si>
  <si>
    <t>EE - COMPONENTE EE - OPZIONE SCONTO 10% PRIMO ANNO - SD4 - BIO</t>
  </si>
  <si>
    <t>Z6CSh35okWG0N37k</t>
  </si>
  <si>
    <t>EEBFLLINK03</t>
  </si>
  <si>
    <t>Z8zNJkwDsa2b9iIw</t>
  </si>
  <si>
    <t>EE_FPRSPMI04_FIX</t>
  </si>
  <si>
    <t>EE - VOCE EE - OPZIONE RSPMI04_FIX</t>
  </si>
  <si>
    <t>EEQ_FPRSPMI04FIX</t>
  </si>
  <si>
    <t>Bs33fAWklUzzmBjI</t>
  </si>
  <si>
    <t>EEC_FPRSPMI04FIX</t>
  </si>
  <si>
    <t>EE - COMPONENTE EE - OPZIONE RSPMI04_FIX</t>
  </si>
  <si>
    <t>Z9g2OxawiZ4pAqbr</t>
  </si>
  <si>
    <t>EEAFPRSPMI04</t>
  </si>
  <si>
    <t>EE - VOCE PREZZO MODULAZIONE OFFERTA RSPMI3 - 01</t>
  </si>
  <si>
    <t>EEQAFPRSPMI04</t>
  </si>
  <si>
    <t>G6XYXXLbVayOj7zh</t>
  </si>
  <si>
    <t>EECAFPRSPMI04</t>
  </si>
  <si>
    <t>EE - COMPONENTE PREZZO MODULAZIONE OFFERTA RSPMI3 - 01</t>
  </si>
  <si>
    <t>z9sbj8NEdYljgZX8</t>
  </si>
  <si>
    <t>EEBFPPPC15</t>
  </si>
  <si>
    <t>ZAYMzycQrUUm0IAH</t>
  </si>
  <si>
    <t>21842</t>
  </si>
  <si>
    <t>INST.APP ADRIATICA G.P.L.</t>
  </si>
  <si>
    <t>dFH8XL56XSBH2Joo</t>
  </si>
  <si>
    <t>zB81RJHYz88TOHid</t>
  </si>
  <si>
    <t>EE_FPAGMIC501</t>
  </si>
  <si>
    <t>EEQFPAGMIC501</t>
  </si>
  <si>
    <t>O4wq7OCYer10GdJ5</t>
  </si>
  <si>
    <t>EECFPAGMIC501</t>
  </si>
  <si>
    <t>zcrurM2JKjThb3YO</t>
  </si>
  <si>
    <t>EE_FPLREL08</t>
  </si>
  <si>
    <t>EE - VOCE EE - OPZIONE PREZZO OFFERTA  POWER LREL08</t>
  </si>
  <si>
    <t>EEQ_FPLREL08</t>
  </si>
  <si>
    <t>4rxb2ajhZmhT2Fep</t>
  </si>
  <si>
    <t>EEC_FPLREL08</t>
  </si>
  <si>
    <t>EE - COMPONENTE EE - OPZIONE PREZZO OFFERTA  POWER LREL08</t>
  </si>
  <si>
    <t>ZGG1PIxZ1JlyJKbU</t>
  </si>
  <si>
    <t>PR_AMICO</t>
  </si>
  <si>
    <t>EE - VOCE PROMOZIONE PRESENTA UN AMICO A ENI</t>
  </si>
  <si>
    <t>YrmPJfxzBKgjRRx5</t>
  </si>
  <si>
    <t>EE - COMPONENTE PROMOZIONE PRESENTA UN AMICO A ENI</t>
  </si>
  <si>
    <t>ZHMFjDnYM7y0GO0G</t>
  </si>
  <si>
    <t>EE_PE_LAM</t>
  </si>
  <si>
    <t>EEQPE_LAM</t>
  </si>
  <si>
    <t>8CPdAPv7ShFzQxCu</t>
  </si>
  <si>
    <t>EECPE_LAM</t>
  </si>
  <si>
    <t>zHZji2HtYOUG9r1H</t>
  </si>
  <si>
    <t>EEAPD</t>
  </si>
  <si>
    <t>EEQAPD</t>
  </si>
  <si>
    <t>6WyvJLEDR9sG59H8</t>
  </si>
  <si>
    <t>EECAPD</t>
  </si>
  <si>
    <t>ZLIlZm7wyLjlJ3Z2</t>
  </si>
  <si>
    <t>EEAFPRSMAX14</t>
  </si>
  <si>
    <t>EEQAFPRSMAX14</t>
  </si>
  <si>
    <t>sBwFUDNLOYvJNnUr</t>
  </si>
  <si>
    <t>EECAFPRSMAX14</t>
  </si>
  <si>
    <t>ZLxZVY8ViXLLyyEj</t>
  </si>
  <si>
    <t>13834</t>
  </si>
  <si>
    <t>GS - VOCE BLU ENERGY SYSTEM SRL CERNUSCO</t>
  </si>
  <si>
    <t>hlIMnUx5gmCmrtTf</t>
  </si>
  <si>
    <t>GS - COMPONENTE BLU ENERGY SYSTEM SRL CERNUSCO</t>
  </si>
  <si>
    <t>BLU ENERGY SYSTEM SRL CERNUSCO</t>
  </si>
  <si>
    <t>ZoV93zCWtd2vwiBX</t>
  </si>
  <si>
    <t>EE_FPATPMI04_FIX</t>
  </si>
  <si>
    <t>EE - VOCE EE - OPZIONE PREZZO MODULAZIONE OFFERTA ATPMI04FIX</t>
  </si>
  <si>
    <t>EEQFPATPMI04FIX</t>
  </si>
  <si>
    <t>7G2GN8YdwNeMOOjA</t>
  </si>
  <si>
    <t>EECFPATPMI04FIX</t>
  </si>
  <si>
    <t>EE - COMPONENTE EE - OPZIONE PREZZO MODULAZIONE OFFERTA ATPMI04FIX</t>
  </si>
  <si>
    <t>ZpO9LOtEKdO471F5</t>
  </si>
  <si>
    <t>EEAFPAGPMI701</t>
  </si>
  <si>
    <t>EE - VOCE PREZZO MODULAZIONE OFFERTA AGPMI7 - 01</t>
  </si>
  <si>
    <t>EEQAFPAGPMI701</t>
  </si>
  <si>
    <t>4oBOU4Jkv3WGXhk1</t>
  </si>
  <si>
    <t>EECAFPAGPMI701</t>
  </si>
  <si>
    <t>EE - COMPONENTE PREZZO MODULAZIONE OFFERTA AGPMI7 - 01</t>
  </si>
  <si>
    <t>ZqJRC1V4fj3EfkSZ</t>
  </si>
  <si>
    <t>EE_SCPRVOL2_5_75</t>
  </si>
  <si>
    <t>EE - VOCE EE - OPZIONE SCONTO PREMIO VOLUME 3 SOGLIE</t>
  </si>
  <si>
    <t>EEQSCPRVOL2_5_75</t>
  </si>
  <si>
    <t>Z54L1cDXeDUMGSfP</t>
  </si>
  <si>
    <t>EECSCPRVOL2_5_75</t>
  </si>
  <si>
    <t>EE - COMPONENTE EE - OPZIONE SCONTO PREMIO VOLUME 3 SOGLIE</t>
  </si>
  <si>
    <t>zQQ7QuFepn8agvMg</t>
  </si>
  <si>
    <t>EEAFPTCAT9</t>
  </si>
  <si>
    <t>EE - VOCE EE OPZIONE PREZZO MODULAZIONE OFFERTA TCAT9 -TRIOR</t>
  </si>
  <si>
    <t>zr0YBGxgEHEnwlUc</t>
  </si>
  <si>
    <t>EC099</t>
  </si>
  <si>
    <t>EE - VOCE COMPONENTE DI TRASPORTO - FITTIZIA</t>
  </si>
  <si>
    <t>iPCDTO7B7cbp3LSW</t>
  </si>
  <si>
    <t>EE - COMPONENTE COMPONENTE DI TRASPORTO - FITTIZIA</t>
  </si>
  <si>
    <t>Zs6dqDUFPfHPl0zF</t>
  </si>
  <si>
    <t>EEGG01_BEN_M</t>
  </si>
  <si>
    <t>EE - VOCE EE - OPZIONE SCONTO GG01_BEN_M</t>
  </si>
  <si>
    <t>EEQGG01_BEN_M</t>
  </si>
  <si>
    <t>yhDOzp4ACHO6ZRgK</t>
  </si>
  <si>
    <t>EECGG01_BEN_M</t>
  </si>
  <si>
    <t>EE - COMPONENTE EE - OPZIONE SCONTO GG01_BEN_M</t>
  </si>
  <si>
    <t>ztOrY35bpL8pLbAn</t>
  </si>
  <si>
    <t>EEAFPATMIC08</t>
  </si>
  <si>
    <t>EEQAFPATMIC08</t>
  </si>
  <si>
    <t>pJUPKQ9RxCoP99FI</t>
  </si>
  <si>
    <t>EECAFPATMIC08</t>
  </si>
  <si>
    <t>zV52gG2hBBHKVFz9</t>
  </si>
  <si>
    <t>21996</t>
  </si>
  <si>
    <t>GS - VOCE I.A. A.G.I.S. SRL - CENTOCELLE</t>
  </si>
  <si>
    <t>AL1C17IA6exSXm4J</t>
  </si>
  <si>
    <t>GS - COMPONENTE I.A. A.G.I.S. SRL - CENTOCELLE</t>
  </si>
  <si>
    <t>803528</t>
  </si>
  <si>
    <t>A.G.I.S.SRL CENTOCELLE-I.A.</t>
  </si>
  <si>
    <t>ZVrc3g4sKbCkjMk8</t>
  </si>
  <si>
    <t>EE_PRDFPATPMI22</t>
  </si>
  <si>
    <t>EE - VOCE EE - OPZIONE PERDITE DI RETE OFFERTA ATPMI21 - MONORARIA</t>
  </si>
  <si>
    <t>zVUgiPWxDdMyv4EF</t>
  </si>
  <si>
    <t>EE_QFMIC06</t>
  </si>
  <si>
    <t>zvZvB9FQsSI13LF3</t>
  </si>
  <si>
    <t>EE_PRD_QFMIC01_M</t>
  </si>
  <si>
    <t>EE - VOCE EE - OPZIONE PERDITE DI RETE OFFERTA QFMIC01 - MONORARIA</t>
  </si>
  <si>
    <t>EEQ_FPQFMIC01</t>
  </si>
  <si>
    <t>DFLOZsYtNI9N3HJm</t>
  </si>
  <si>
    <t>EEC_FPQFMIC01</t>
  </si>
  <si>
    <t>EE - COMPONENTE EE - OPZIONE PERDITE DI RETE OFFERTA QFMIC01 - MONORARIA</t>
  </si>
  <si>
    <t>zwGnZddmqYrvGgzP</t>
  </si>
  <si>
    <t>EE_PRDLFIX03B</t>
  </si>
  <si>
    <t>EE - VOCE EE - OPZIONE PERDITE DI RETE OFFERTA LFIX03 - BIOR</t>
  </si>
  <si>
    <t>ZwH2BBfL61YKRHtG</t>
  </si>
  <si>
    <t>EE_FPATPMI14FIX</t>
  </si>
  <si>
    <t>EEQ_FPATPMI14FIX</t>
  </si>
  <si>
    <t>WO6pPWvjgFCjWBP3</t>
  </si>
  <si>
    <t>EEC_FPATPMI14FIX</t>
  </si>
  <si>
    <t>ZWIu5nBJBulOfDyl</t>
  </si>
  <si>
    <t>21918</t>
  </si>
  <si>
    <t>GS - VOCE I.A. ENER GAS SESTO F.</t>
  </si>
  <si>
    <t>jI7kdOnXJWW3ACu4</t>
  </si>
  <si>
    <t>GS - COMPONENTE I.A. ENER GAS SESTO F.</t>
  </si>
  <si>
    <t>802724</t>
  </si>
  <si>
    <t>zXBRr1K6ZZDn3t5w</t>
  </si>
  <si>
    <t>13786</t>
  </si>
  <si>
    <t>GS - VOCE GARBO GAS SRL</t>
  </si>
  <si>
    <t>63PXCUnk77ZREuWK</t>
  </si>
  <si>
    <t>GS - COMPONENTE GARBO GAS SRL</t>
  </si>
  <si>
    <t>zyZjCYMq2MNl45gM</t>
  </si>
  <si>
    <t>EE_FPRSMAX17FIX</t>
  </si>
  <si>
    <t>EEQ_FPRSMAX17FIX</t>
  </si>
  <si>
    <t>5YDGYNT77PPmWNjJ</t>
  </si>
  <si>
    <t>EEC_FPRSMAX17FIX</t>
  </si>
  <si>
    <t>zz3dW3YbsHyWrlJJ</t>
  </si>
  <si>
    <t>EE_PRD_SPMOD022</t>
  </si>
  <si>
    <t>EE - VOCE EE - OPZIONE EE - OPZIONE PERDITE SCONTO NEGOZIABILE 0,0035 EURO/KWH</t>
  </si>
  <si>
    <t>Art 36 Del 111/06</t>
  </si>
  <si>
    <t>111_36</t>
  </si>
  <si>
    <t>Delibera 111/06 Art 36 Corrispettivi per l’aggregazione delle misure</t>
  </si>
  <si>
    <t>FLAG_AGGREGA</t>
  </si>
  <si>
    <t>FLAG_MAX_COMPETENZA</t>
  </si>
  <si>
    <t>[3] [4]</t>
  </si>
  <si>
    <t>SCONF</t>
  </si>
  <si>
    <t>sconti quote fisse</t>
  </si>
  <si>
    <t>Sconto terremotati: verificare con Fatturazione se da classificare come Vendita</t>
  </si>
  <si>
    <t>Partite varie: verificare con Controllo di Gestione se classificabili come ricavi</t>
  </si>
  <si>
    <t>verificare con Fatturazione se è possibile risalire alla componente</t>
  </si>
  <si>
    <t>Verificare con Fatturazione se da considerare come quota fissa di vendita (€/mese o €/POD)</t>
  </si>
  <si>
    <t>Verificare con Fatturazione se da considerare come materia prima o dispacciamento</t>
  </si>
  <si>
    <t>introdurre componente perdite bilanciamento?</t>
  </si>
  <si>
    <t>Open</t>
  </si>
  <si>
    <t>Close</t>
  </si>
  <si>
    <t>mappare come bilanciamento</t>
  </si>
  <si>
    <t>mapping aggiornato</t>
  </si>
  <si>
    <t>8bKtGwquejNyDxkf</t>
  </si>
  <si>
    <t>EE_SBIL_PERD</t>
  </si>
  <si>
    <t>PENDITE SULLO SBILANCIAMENTO</t>
  </si>
  <si>
    <t>EE_RAG_PERD_SBIL</t>
  </si>
  <si>
    <t>Ga40whKlSar4xaBv</t>
  </si>
  <si>
    <t>EE_RAG_PERD_DISP</t>
  </si>
  <si>
    <t>COMPONENTE DI RAGGRUPPAMENTO PER PERDITE DI RETE</t>
  </si>
  <si>
    <t>B1C7xCn8IfqKGuU4</t>
  </si>
  <si>
    <t>EE_RETE_QP_BTAU</t>
  </si>
  <si>
    <t>TARIFFA BTAU SERVIZI DI RETE - QUOTA POTENZA</t>
  </si>
  <si>
    <t>xCtOPBQB8qKajZqv</t>
  </si>
  <si>
    <t>COMPONENTE DI RAGGRUPPAMENTO TARIFFA BTAU SERVIZI DI RETE - QUOTA POTENZA</t>
  </si>
  <si>
    <t>Distrib power Neta e Lod</t>
  </si>
  <si>
    <t>EE_DISP_CAP</t>
  </si>
  <si>
    <t>DISPACCIAMENTO - AGGREGAZIONE MISURE</t>
  </si>
  <si>
    <t>EE_RAG_DISP_CAP</t>
  </si>
  <si>
    <t>702096</t>
  </si>
  <si>
    <t>RECUPERO ONERI DI DISPACCIAMENTO E.E. NETA BS</t>
  </si>
  <si>
    <t>EE_RAG_DISP_CSII</t>
  </si>
  <si>
    <t>i742RzRggGMPiESf</t>
  </si>
  <si>
    <t>EE_RETE_QF_MTIP</t>
  </si>
  <si>
    <t>TARIFFA MTIP SERVIZI DI RETE - QUOTA FISSA</t>
  </si>
  <si>
    <t>mlcaBzvmmEgD7FUJ</t>
  </si>
  <si>
    <t>COMPONENTE DI RAGGRUPPAMENTO TARIFFA MTIP SERVIZI DI RETE - QUOTA FISSA</t>
  </si>
  <si>
    <t>jVoHOtkqgFnf3SH0</t>
  </si>
  <si>
    <t>EE_RETE_QE_ALTA</t>
  </si>
  <si>
    <t>TARIFFA ATAU (CON TENSIONE FINO A 220 KV) SERVIZI DI RETE - QUOTA ENERGIA</t>
  </si>
  <si>
    <t>RbHsbjITAqypuujE</t>
  </si>
  <si>
    <t>COMPONENTE DI RAGGRUPPAMENTO TARIFFA ATAU (CON TENSIONE FINO A 220 KV) SERVIZI DI RETE - QUOTA ENERGIA</t>
  </si>
  <si>
    <t>LhCj1XcXgsLPGpcu</t>
  </si>
  <si>
    <t>EE_RETE_QE_BTAU</t>
  </si>
  <si>
    <t>TARIFFA BTAU SERVIZI DI RETE - QUOTA ENERGIA</t>
  </si>
  <si>
    <t>VTXk5FuZJ6G2Xh9A</t>
  </si>
  <si>
    <t>COMPONENTE DI RAGGRUPPAMENTO TARIFFA BTAU SERVIZI DI RETE - QUOTA ENERGIA</t>
  </si>
  <si>
    <t>lShvwo040RbAZdpw</t>
  </si>
  <si>
    <t>EE_RETE_QF_MTAU</t>
  </si>
  <si>
    <t>TARIFFA MTAU SERVIZI DI RETE - QUOTA FISSA</t>
  </si>
  <si>
    <t>2ggHZZBm6bNktBUx</t>
  </si>
  <si>
    <t>COMPONENTE DI RAGGRUPPAMENTO TARIFFA MTAU SERVIZI DI RETE - QUOTA FISSA</t>
  </si>
  <si>
    <t>EE_DISP3_BTAU</t>
  </si>
  <si>
    <t>EE_RG_DISP3_BTAU</t>
  </si>
  <si>
    <t>noEiDxDma1MbvYGe</t>
  </si>
  <si>
    <t>EE_RETE_QF_ALTA</t>
  </si>
  <si>
    <t>TARIFFA ATAU (CON TENSIONE FINO A 220 KV) SERVIZI DI RETE - QUOTA FISSA</t>
  </si>
  <si>
    <t>PpqbBkfU9x8Cd2Mn</t>
  </si>
  <si>
    <t>COMPONENTE DI RAGGRUPPAMENTO TARIFFA ATAU (CON TENSIONE FINO A 220 KV) SERVIZI DI RETE - QUOTA FISSA</t>
  </si>
  <si>
    <t>pXwrCXDc3bJCkfOZ</t>
  </si>
  <si>
    <t>EE_RETE_QE_MTIP</t>
  </si>
  <si>
    <t>TARIFFA MTIP SERVIZI DI RETE - QUOTA ENERGIA</t>
  </si>
  <si>
    <t>2QBkZf300dTuVAxa</t>
  </si>
  <si>
    <t>COMPONENTE RAGGRUPPAMENTO DI TARIFFA MTIP SERVIZI DI RETE - QUOTA ENERGIA</t>
  </si>
  <si>
    <t>EE_DISP1_BTAU</t>
  </si>
  <si>
    <t>EE_RG_DISP1_BTAU</t>
  </si>
  <si>
    <t>qWDwtPd6tR5Tjomx</t>
  </si>
  <si>
    <t>EE_RETE_QE_BTIP</t>
  </si>
  <si>
    <t>TARIFFA BTIP SERVIZI DI RETE - QUOTA ENERGIA</t>
  </si>
  <si>
    <t>yUvOq2N9mPe2mtkk</t>
  </si>
  <si>
    <t>COMPONENTE DI RAGGRUPPAMENTO TARIFFA BTIP SERVIZI DI RETE - QUOTA ENERGIA</t>
  </si>
  <si>
    <t>rGLveI8y9cdfg70A</t>
  </si>
  <si>
    <t>EE_PERD_DISP</t>
  </si>
  <si>
    <t>VOCE FATTURABILE PERDITE DI RETE SUL DISPACCIAMENTO</t>
  </si>
  <si>
    <t>s06L3ZZC3LSL9zk5</t>
  </si>
  <si>
    <t>EE_RETE_QP_BTIP</t>
  </si>
  <si>
    <t>TARIFFA BTIP SERVIZI DI RETE - QUOTA POTENZA</t>
  </si>
  <si>
    <t>l1AqqmSxI2MiZ7pj</t>
  </si>
  <si>
    <t>COMPONENTE DI RAGGRUPPAMENTO TARIFFA BTIP SERVIZI DI RETE - QUOTA POTENZA</t>
  </si>
  <si>
    <t>t0Zxg4g4sVI30QNN</t>
  </si>
  <si>
    <t>VOCE FATTURABILE DI SBILANCIAMENTO</t>
  </si>
  <si>
    <t>EE_SBIL_QE</t>
  </si>
  <si>
    <t>cbZ7I1wcZkKCPLpd</t>
  </si>
  <si>
    <t>COMPONENTE PER SBILANCAIMENTO</t>
  </si>
  <si>
    <t>tU3VmffoLvpbD0o8</t>
  </si>
  <si>
    <t>EE_DISP3_BTIP</t>
  </si>
  <si>
    <t>EE_RG_DISP3_BTIP</t>
  </si>
  <si>
    <t>gQdjfvUOWyYBlJ5P</t>
  </si>
  <si>
    <t>vkZqg52HIpbQ2Wj8</t>
  </si>
  <si>
    <t>EE_RETE_QE_MTAU</t>
  </si>
  <si>
    <t>TARIFFA MTAU SERVIZI DI RETE - QUOTA ENERGIA</t>
  </si>
  <si>
    <t>RiSq0lsyJ0OZfuHd</t>
  </si>
  <si>
    <t>COMPONENTE RAGGRUPPAMENTO TARIFFA MTAU SERVIZI DI RETE - QUOTA ENERGIA</t>
  </si>
  <si>
    <t>w9BlZwQKK6Gy4j87</t>
  </si>
  <si>
    <t>EE_RETE_QF_BTAU</t>
  </si>
  <si>
    <t>TARIFFA BTAU SERVIZI DI RETE - QUOTA FISSA</t>
  </si>
  <si>
    <t>MPbiZ36TSZYXpLhM</t>
  </si>
  <si>
    <t>wzd9R1nkLC4C2yhz</t>
  </si>
  <si>
    <t>EE_RETE_QP_ALTA</t>
  </si>
  <si>
    <t>TARIFFA ATAU (CON TENSIONE FINO A 220 KV) SERVIZI DI RETE - QUOTA POTENZA</t>
  </si>
  <si>
    <t>1pNuEIKBoJJYNjGF</t>
  </si>
  <si>
    <t>COMPONENTE DI RAGGRUPPAMENTO TARIFFA ATAU (CON TENSIONE FINO A 220 KV) SERVIZI DI RETE - QUOTA POTENZA</t>
  </si>
  <si>
    <t>yTpFYBPW3cXy1tD2</t>
  </si>
  <si>
    <t>EE_RETE_QP_MTAU</t>
  </si>
  <si>
    <t>TARIFFA MTAU SERVIZI DI RETE - QUOTA POTENZA</t>
  </si>
  <si>
    <t>fNBEKBPx4rbezpRj</t>
  </si>
  <si>
    <t>COMPONENTE DI RAGGRUPPAMENTO TARIFFA MTAU SERVIZI DI RETE - QUOTA POTENZA</t>
  </si>
  <si>
    <t>zcVtjXzfwrnPPFUJ</t>
  </si>
  <si>
    <t>EE_RETE_QP_MTIP</t>
  </si>
  <si>
    <t>TARIFFA MTIP SERVIZI DI RETE - QUOTA POTENZA</t>
  </si>
  <si>
    <t>9BIOIGVqT1ApvHX4</t>
  </si>
  <si>
    <t>COMPONENTE DI RAGGRUPPAMENTO TARIFFA MTIP SERVIZI DI RETE - QUOTA POTENZA</t>
  </si>
  <si>
    <t>7c0dDuYljV7TMDss</t>
  </si>
  <si>
    <t>21908</t>
  </si>
  <si>
    <t>GS - VOCE I.A. MCF SRL – CAMPOBASSO</t>
  </si>
  <si>
    <t>PsAWR9XR0MKJiQqa</t>
  </si>
  <si>
    <t>GS - COMPONENTE I.A. MCF SRL – CAMPOBASSO</t>
  </si>
  <si>
    <t>Sk3ZiCnCiIAOUmn4</t>
  </si>
  <si>
    <t>13976</t>
  </si>
  <si>
    <t>dxGaacZu0Vc4Okc1</t>
  </si>
  <si>
    <t>lMHWgB7x44xz111W</t>
  </si>
  <si>
    <t>13809</t>
  </si>
  <si>
    <t>GS - VOCE MCF SRL – CAMPOBASSO</t>
  </si>
  <si>
    <t>YavsvlirThOKellH</t>
  </si>
  <si>
    <t>GS - COMPONENTE MCF SRL – CAMPOBASSO</t>
  </si>
  <si>
    <t>Dj99g1JeHzd18qvT</t>
  </si>
  <si>
    <t>13853</t>
  </si>
  <si>
    <t>GS - VOCE A.G.I.S. SRL – SANREMO</t>
  </si>
  <si>
    <t>uBH4vXyC8sXmsPF0</t>
  </si>
  <si>
    <t>GS - COMPONENTE A.G.I.S. SRL – SANREMO</t>
  </si>
  <si>
    <t>EcBAEOJSUj8XN7P4</t>
  </si>
  <si>
    <t>VOCE_EM001FC</t>
  </si>
  <si>
    <t>VOCE_EM001     EE - VOCE ENERGIA ATTIVA</t>
  </si>
  <si>
    <t>IY2xPEQ9p4O7SjC6</t>
  </si>
  <si>
    <t>EEGG03_SANN_A</t>
  </si>
  <si>
    <t>EE - VOCE EE - OPZIONE SCONTO EEOGG03_SANN_A</t>
  </si>
  <si>
    <t>EEQGG03_SANN_A</t>
  </si>
  <si>
    <t>N731RyDdYLVqvgIb</t>
  </si>
  <si>
    <t>EECGG03_SANN_A</t>
  </si>
  <si>
    <t>EE - COMPONENTE EE - OPZIONE SCONTO EEOGG03_SANN_A</t>
  </si>
  <si>
    <t>MFX41F22XGAy7TR9</t>
  </si>
  <si>
    <t>11838</t>
  </si>
  <si>
    <t>EE - VOCE EE -  INDENNIZZO LIVELLI CONTINUITA’ SERVIZIO DISTRIBUZIONE AEEGSI</t>
  </si>
  <si>
    <t>E4fwdlt6c0DC3CSF</t>
  </si>
  <si>
    <t>EE - COMPONENTE EE -  INDENNIZZO LIVELLI CONTINUITA’ SERVIZIO DISTRIBUZIONE AEEGSI</t>
  </si>
  <si>
    <t>kvD9wTsTTgTTCor5</t>
  </si>
  <si>
    <t>13854</t>
  </si>
  <si>
    <t>GS - VOCE A.G.I.S. SRL – IMPERIA</t>
  </si>
  <si>
    <t>GyuuLWXLe5u8KXho</t>
  </si>
  <si>
    <t>GS - COMPONENTE A.G.I.S. SRL – IMPERIA</t>
  </si>
  <si>
    <t>WOpJZzwEvDTqRVkO</t>
  </si>
  <si>
    <t>13857</t>
  </si>
  <si>
    <t>GS - VOCE A.G.I.S. SRL – CERVETERI</t>
  </si>
  <si>
    <t>5FHoPJ4gWIN5I9NO</t>
  </si>
  <si>
    <t>GS - COMPONENTE A.G.I.S. SRL – CERVETERI</t>
  </si>
  <si>
    <t>TxFSKxnGlbL2vW03</t>
  </si>
  <si>
    <t>13837</t>
  </si>
  <si>
    <t>GS - VOCE PALOCCO ENERGY SRL – ROMA CASAL PALOCCO</t>
  </si>
  <si>
    <t>XNk0wWjdRCcRxhfh</t>
  </si>
  <si>
    <t>GS - COMPONENTE PALOCCO ENERGY SRL – ROMA CASAL PALOCCO</t>
  </si>
  <si>
    <t>non scartare, ma mappare come altri ricavi</t>
  </si>
  <si>
    <t>?</t>
  </si>
  <si>
    <t>mappare come altri costi</t>
  </si>
  <si>
    <t>note piamar</t>
  </si>
  <si>
    <t>distribuzione/trasporto pwr</t>
  </si>
  <si>
    <t>CONTO CO. GE. NON COERENTE</t>
  </si>
  <si>
    <t>Altri ricavi per bollette</t>
  </si>
  <si>
    <t>Altri ricavi Offerta Bundle-Led</t>
  </si>
  <si>
    <t>Oneri finanziari</t>
  </si>
  <si>
    <t>x</t>
  </si>
  <si>
    <t>Bundle</t>
  </si>
  <si>
    <t>on fin</t>
  </si>
  <si>
    <t>ARIC</t>
  </si>
  <si>
    <t>Altri Ricavi</t>
  </si>
  <si>
    <t>Recupero IVA</t>
  </si>
  <si>
    <t>RIVA</t>
  </si>
  <si>
    <t>ACOS</t>
  </si>
  <si>
    <t>Altri Costi</t>
  </si>
  <si>
    <t>Bonus sociale</t>
  </si>
  <si>
    <t>IBOL</t>
  </si>
  <si>
    <t>Imposta di bollo</t>
  </si>
  <si>
    <t>Oneri di fatturazione, polizza RC</t>
  </si>
  <si>
    <t>Verificare con Fatturazione se la voce è utilizzata per l'energia ttiva e/o reattiva</t>
  </si>
  <si>
    <t>LAVO</t>
  </si>
  <si>
    <t>Canone RAI e depositi cauzionali inseriti tra le voci di scarto</t>
  </si>
  <si>
    <t>[10] ?</t>
  </si>
  <si>
    <t>STBOL</t>
  </si>
  <si>
    <t>Stampa bolletta</t>
  </si>
  <si>
    <t>Verificare con fatturazione se si tratta di componenti power</t>
  </si>
  <si>
    <t>[4]  [11]</t>
  </si>
  <si>
    <t>[6] [11]</t>
  </si>
  <si>
    <t>[3] [11]</t>
  </si>
  <si>
    <t>[4] [11]</t>
  </si>
  <si>
    <t>Corrispettivo gestione incasso</t>
  </si>
  <si>
    <t>Corrispettivo bolletta cartacea</t>
  </si>
  <si>
    <t>CGINC</t>
  </si>
  <si>
    <t>CBCAR</t>
  </si>
  <si>
    <t>ONFIN</t>
  </si>
  <si>
    <t>[4] [9]</t>
  </si>
  <si>
    <t>variazioni potenza/tensione</t>
  </si>
  <si>
    <t>SISTEMA_NOME</t>
  </si>
  <si>
    <t>DISTV</t>
  </si>
  <si>
    <t>Ricavi logistica secondaria - distribuzione Energia Elettrica - variabile</t>
  </si>
  <si>
    <t>DISTF</t>
  </si>
  <si>
    <t>Ricavi logistica secondaria - distribuzione Energia Elettrica - fisso</t>
  </si>
  <si>
    <t>TRASPF</t>
  </si>
  <si>
    <t>Ricavi logistica primaria - Trasporto Energia Elettrica - fisso</t>
  </si>
  <si>
    <t>TRASPV</t>
  </si>
  <si>
    <t>Ricavi logistica primaria - Trasporto Energia Elettrica - variabile</t>
  </si>
  <si>
    <t>PCVV</t>
  </si>
  <si>
    <t>Ricavi da PCV variabile</t>
  </si>
  <si>
    <t>PCVF</t>
  </si>
  <si>
    <t>Ricavi da componente fissa PCV</t>
  </si>
  <si>
    <t>VENDV</t>
  </si>
  <si>
    <t>VENDF</t>
  </si>
  <si>
    <t>CAUCMF</t>
  </si>
  <si>
    <t>Componenti fisse A, UC e MCT</t>
  </si>
  <si>
    <t>CAUCMV</t>
  </si>
  <si>
    <t>Componenti Variabili A, UC e MCT</t>
  </si>
  <si>
    <t>COMMV</t>
  </si>
  <si>
    <t>COMMF</t>
  </si>
  <si>
    <t>Componente variabile Costi Commercializzazione</t>
  </si>
  <si>
    <t>Componente fissa Costi Commercializzazione</t>
  </si>
  <si>
    <t>DISPF</t>
  </si>
  <si>
    <t>Dispacciamento fisso</t>
  </si>
  <si>
    <t>DISPV</t>
  </si>
  <si>
    <t>Dispacciamento variabile</t>
  </si>
  <si>
    <t>MTPRF</t>
  </si>
  <si>
    <t>Materia prima fissa</t>
  </si>
  <si>
    <t>MTPRV</t>
  </si>
  <si>
    <t>Materia prima variabile</t>
  </si>
  <si>
    <t>Trasporto fisso</t>
  </si>
  <si>
    <t>Trasporto variabile</t>
  </si>
  <si>
    <t>BSO</t>
  </si>
  <si>
    <t>QMISF</t>
  </si>
  <si>
    <t>QMISV</t>
  </si>
  <si>
    <t>MIS fissa</t>
  </si>
  <si>
    <t>MIS variabile</t>
  </si>
  <si>
    <t>Ricavi commodity - componente fissa Energia Elettrica</t>
  </si>
  <si>
    <t>Ricavi variabili commodity al PCE - Energia Elettrica</t>
  </si>
  <si>
    <t>738951</t>
  </si>
  <si>
    <t>1eWLR2pIgZhCYiih</t>
  </si>
  <si>
    <t>11681</t>
  </si>
  <si>
    <t>GS - VOCE INDENNIZZO TIMG/TIMOE - MANCATO RISPETTO TEMPI COSTITUZIONE IN MORA                            </t>
  </si>
  <si>
    <t>RYYAdduV0myra4Ep</t>
  </si>
  <si>
    <t>GS - COMPONENTE INDENNIZZO TIMG/TIMOE - MANCATO RISPETTO TEMPI COSTITUZIONE IN MORA                            </t>
  </si>
  <si>
    <t>2JxTy1fUocYySUL8</t>
  </si>
  <si>
    <t>14070</t>
  </si>
  <si>
    <t>PeCt1FKQF4YOqneb</t>
  </si>
  <si>
    <t>802504</t>
  </si>
  <si>
    <t>Inserito in data 09/02/2017 - Le VF riferite a rate post-contatore possono avere commodity Gas oppure En.Elettrica (es: in fattura ci sono anche i condizionatori a valle del contratto di commodity sia Gas che Power)</t>
  </si>
  <si>
    <t>2rQpZXi91hncvnJZ</t>
  </si>
  <si>
    <t>EE_SC_RETQE_BTAU</t>
  </si>
  <si>
    <t>VOCE AGEVOLAZIONE TERREMOTATI DEL.252 - TARIFFA RETE</t>
  </si>
  <si>
    <t>EE_SC_SO_QE_BTAU</t>
  </si>
  <si>
    <t>EE_SC_ST_QE_BTAU</t>
  </si>
  <si>
    <t>3DRqz6agWRysjF1I</t>
  </si>
  <si>
    <t>NA_V_RIMB_SRV</t>
  </si>
  <si>
    <t>RIMBORSO SERVIZIO ATTIVAZIONE PER MANCATA CONSEGNA O RIPENSAMENTO</t>
  </si>
  <si>
    <t>NA_Q_RIMB_SRV</t>
  </si>
  <si>
    <t>SlNluuC8QhYsysfg</t>
  </si>
  <si>
    <t>NA_C_RIMB_SRV</t>
  </si>
  <si>
    <t>700052</t>
  </si>
  <si>
    <t>Inserito in data 09/02/2017</t>
  </si>
  <si>
    <t>3HVSb337F7wY6qnr</t>
  </si>
  <si>
    <t>22060</t>
  </si>
  <si>
    <t>GS - VOCE I.A. - ALTO LAZIO GAS SRL - RIETI</t>
  </si>
  <si>
    <t>BSlqHUY1kySvfg5o</t>
  </si>
  <si>
    <t>GS - COMPONENTE I.A. - ALTO LAZIO GAS SRL - RIETI</t>
  </si>
  <si>
    <t>800977</t>
  </si>
  <si>
    <t>NE_A3_QF</t>
  </si>
  <si>
    <t>aTt30g3EAufC8DuL</t>
  </si>
  <si>
    <t>NE_A3</t>
  </si>
  <si>
    <t>COMPONENTE A3 - QUOTA ENERGIA E QUOTA FISSA</t>
  </si>
  <si>
    <t>802445</t>
  </si>
  <si>
    <t>6FM3Q52Ip9I9IJ5r</t>
  </si>
  <si>
    <t>EE_FPATMIC09</t>
  </si>
  <si>
    <t>EEQFPATMIC09</t>
  </si>
  <si>
    <t>1H6F2zIJHYhELQeb</t>
  </si>
  <si>
    <t>EECFPATMIC09</t>
  </si>
  <si>
    <t>6NvwAN2hCUPAEm2V</t>
  </si>
  <si>
    <t>13574</t>
  </si>
  <si>
    <t>M.S. INSIEME SRL TIVOLI</t>
  </si>
  <si>
    <t>8VVSHFe0c5B4PSIN</t>
  </si>
  <si>
    <t>386076</t>
  </si>
  <si>
    <t>INSIEME SRL TIVOLI</t>
  </si>
  <si>
    <t>7EXdnxriZpjYxMD1</t>
  </si>
  <si>
    <t>NE_V_DISP3</t>
  </si>
  <si>
    <t>QUOTA VARIABILE COMPONENTE DI DISPACCIAMENTO VENDITA DEL. 582/15</t>
  </si>
  <si>
    <t>NE_Q_RAG_DISP3</t>
  </si>
  <si>
    <t>Q5a07kpqqpvaRcs1</t>
  </si>
  <si>
    <t>NE_RAG_DISP3</t>
  </si>
  <si>
    <t>COMPONENTE DI RAGGRUPPAMENTO QUOTA VARIABILE COMPONENTE DI DISPACCIAMENTO 582/15</t>
  </si>
  <si>
    <t>709006</t>
  </si>
  <si>
    <t>RICAVI DISPACCIAMENTO E.E.-QUOTA VARIAB</t>
  </si>
  <si>
    <t>637999</t>
  </si>
  <si>
    <t>8emincTf5bGrvMth</t>
  </si>
  <si>
    <t>EE_SC_RETQP_BTAU</t>
  </si>
  <si>
    <t>EE_SC_ST_QP_BTAU</t>
  </si>
  <si>
    <t>8oHNZGlLZZvNzKKf</t>
  </si>
  <si>
    <t>11030</t>
  </si>
  <si>
    <t>POST CONT. SI SERVIZI COFATHEC</t>
  </si>
  <si>
    <t>WGCuRCodp8OSr17q</t>
  </si>
  <si>
    <t>801943</t>
  </si>
  <si>
    <t>SI SERVIZI COFATHEC</t>
  </si>
  <si>
    <t>8SJUXFIbyzmWoOzG</t>
  </si>
  <si>
    <t>EE_FPQFPA03</t>
  </si>
  <si>
    <t>EEQ_FPQFPA03</t>
  </si>
  <si>
    <t>pmTpo14JNIS1j7Gb</t>
  </si>
  <si>
    <t>EEC_FPQFPA03</t>
  </si>
  <si>
    <t>802470</t>
  </si>
  <si>
    <t>8zwulLJtvg3IjPfY</t>
  </si>
  <si>
    <t>EE_PERD_PTCSV14M</t>
  </si>
  <si>
    <t>EE - VOCE EE - OPZIONE PERDITE DI RETE OFFERTA FPTCSV14 - MONORARIA</t>
  </si>
  <si>
    <t>EEQ_FPTCSV14</t>
  </si>
  <si>
    <t>dSHkIF2Rlsx5HKba</t>
  </si>
  <si>
    <t>EEC_FPTCSV14</t>
  </si>
  <si>
    <t>EE - COMPONENTE EE OPZIONE PREZZO MODULAZIONE OFFERTA TCSV14</t>
  </si>
  <si>
    <t>8ZxCxHxCWiyNbGbp</t>
  </si>
  <si>
    <t>EEAFPPPC15</t>
  </si>
  <si>
    <t>EEQAFPPPC15</t>
  </si>
  <si>
    <t>JFj1wzzIYtDaVuFJ</t>
  </si>
  <si>
    <t>EECAFPPPC15</t>
  </si>
  <si>
    <t>9RrvDKvZ75PnQaDZ</t>
  </si>
  <si>
    <t>EE_SPMOD0031</t>
  </si>
  <si>
    <t>EE - VOCE EE - OPZIONE EE - OPZIONE SCONTO NEGOZIABILE 0,008 EURO/KWH</t>
  </si>
  <si>
    <t>EEQ_SPMOD0031</t>
  </si>
  <si>
    <t>E2MjkfxMt2XkTgZx</t>
  </si>
  <si>
    <t>EEC_SPMOD0031</t>
  </si>
  <si>
    <t>EE - COMPONENTE EE - OPZIONE EE - OPZIONE SCONTO NEGOZIABILE 0,008 EURO/KWH</t>
  </si>
  <si>
    <t>9YmT18YJDDx24M8j</t>
  </si>
  <si>
    <t>EE_QFPMI02</t>
  </si>
  <si>
    <t>EEQ_FPQFPMI02</t>
  </si>
  <si>
    <t>35qPYSFaugSO2LAZ</t>
  </si>
  <si>
    <t>EEC_FPQFPMI02</t>
  </si>
  <si>
    <t>524ZCi4OEcOuWODz</t>
  </si>
  <si>
    <t>NE_V_PPE_TS_DOM</t>
  </si>
  <si>
    <t>VOCE - PEREQUAZIONE (PPE) TUTELA SIMILE DOMESTICO</t>
  </si>
  <si>
    <t>NE_Q_PPE_TS</t>
  </si>
  <si>
    <t>UMrHfmfGFZgJxV5I</t>
  </si>
  <si>
    <t>NE_C_PPE</t>
  </si>
  <si>
    <t>COMPONENTE PPE DEL. 582</t>
  </si>
  <si>
    <t>709002</t>
  </si>
  <si>
    <t>inserito in data 10/05/2017</t>
  </si>
  <si>
    <t>ae23g4YSEnwrQvdL</t>
  </si>
  <si>
    <t>14097</t>
  </si>
  <si>
    <t>GS - VOCE GMG3  SRL- MASTER</t>
  </si>
  <si>
    <t>vDkVijXud2Vhims7</t>
  </si>
  <si>
    <t>GS - COMPONENTE GMG3  SRL- MASTER</t>
  </si>
  <si>
    <t>804414</t>
  </si>
  <si>
    <t>GMG3 SRL - INST.APP.</t>
  </si>
  <si>
    <t>inserito in data 10/04/2017 - RATA POST-CONTATORE - Le VF riferite a rate post-contatore possono avere commodity Gas oppure En.Elettrica (es: in fattura ci sono anche i condizionatori a valle del contratto di commodity sia Gas che Power)</t>
  </si>
  <si>
    <t>aYDuLWm4bFHg3b1L</t>
  </si>
  <si>
    <t>EE_PRD_QFPMI01_M</t>
  </si>
  <si>
    <t>EE - VOCE EE - OPZIONE PERDITE DI RETE OFFERTA QFPMI01 - MONORARIA</t>
  </si>
  <si>
    <t>EEQ_FPQFPMI01</t>
  </si>
  <si>
    <t>PiaU2HJj6RMtwkk4</t>
  </si>
  <si>
    <t>EEC_FPQFPMI01</t>
  </si>
  <si>
    <t>EE - COMPONENTE EE - OPZIONE PERDITE DI RETE OFFERTA QFPMI01 - MONORARIA</t>
  </si>
  <si>
    <t>AzWL1LHv8mmk19Yq</t>
  </si>
  <si>
    <t>22282</t>
  </si>
  <si>
    <t>GS - VOCE I.A. - A.G.I.S. SRL -IMPERIA</t>
  </si>
  <si>
    <t>32llfROa9GxvJHwX</t>
  </si>
  <si>
    <t>GS - COMPONENTE I.A. - A.G.I.S. SRL -IMPERIA</t>
  </si>
  <si>
    <t>inserito in data 10/05/2017 - RATA POST-CONTATORE - Le VF riferite a rate post-contatore possono avere commodity Gas oppure En.Elettrica (es: in fattura ci sono anche i condizionatori a valle del contratto di commodity sia Gas che Power)</t>
  </si>
  <si>
    <t>EE_SO_QP_BTAU</t>
  </si>
  <si>
    <t>EE_ST_QP_BTAU</t>
  </si>
  <si>
    <t>b9IgWUQ8nhoPIPH2</t>
  </si>
  <si>
    <t>22418</t>
  </si>
  <si>
    <t>GS - VOCE I.A. MCF SRL - MADDALONI E CIRCELLO</t>
  </si>
  <si>
    <t>OpEg7IE4xa5qQfF1</t>
  </si>
  <si>
    <t>GS - COMPONENTE I.A. MCF SRL - MADDALONI E CIRCELLO</t>
  </si>
  <si>
    <t>B434Or1sicyKRWYG</t>
  </si>
  <si>
    <t>EESP0060_PE_B</t>
  </si>
  <si>
    <t>EEQSP0060_PE_B</t>
  </si>
  <si>
    <t>z21JtA76u25pm5Wo</t>
  </si>
  <si>
    <t>EECSP0060_PE_B</t>
  </si>
  <si>
    <t>NE_A3_QE</t>
  </si>
  <si>
    <t>NE_UC3_QE</t>
  </si>
  <si>
    <t>wU8UFkjxoeDRebhI</t>
  </si>
  <si>
    <t>NE_UC3</t>
  </si>
  <si>
    <t>COMPONENTE UC3 - QUOTA ENERGIA</t>
  </si>
  <si>
    <t>bYsjZbsPJWv4hyEA</t>
  </si>
  <si>
    <t>NE_V_PPE_TS_AU</t>
  </si>
  <si>
    <t>VOCE - PEREQUAZIONE (PPE) TUTELA SIMILE ALTRIUSI</t>
  </si>
  <si>
    <t>804581</t>
  </si>
  <si>
    <t>C4j2PEMsdVVXxPSx</t>
  </si>
  <si>
    <t>14020</t>
  </si>
  <si>
    <t>ccP5QXk7PAmAlnvz</t>
  </si>
  <si>
    <t>cb0ZcIaVB71wbYdD</t>
  </si>
  <si>
    <t>NA_V_RIMB_SM</t>
  </si>
  <si>
    <t>VOCE PER RIMBORSO CORRISPETTIVO ACQUISTO PER MANCATA CONSEGNA O RIPENSAMENTO</t>
  </si>
  <si>
    <t>NA_Q_RIMB_SM</t>
  </si>
  <si>
    <t>I6n4KBzpTGIJFyE2</t>
  </si>
  <si>
    <t>NA_C_RIMB_SM</t>
  </si>
  <si>
    <t>RIMBORSO CORRISPETTIVO ACQUISTO PER MANCATA CONSEGNA O RIPENSAMENTO</t>
  </si>
  <si>
    <t>Ch2xvzEZhp8pyNPg</t>
  </si>
  <si>
    <t>EE_SPMOD0030</t>
  </si>
  <si>
    <t>EE - VOCE EE - OPZIONE EE - OPZIONE SCONTO NEGOZIABILE 0,0075 EURO/KWH</t>
  </si>
  <si>
    <t>EEQ_SPMOD0030</t>
  </si>
  <si>
    <t>E1Ou6dXeNuNJJyWL</t>
  </si>
  <si>
    <t>EEC_SPMOD0030</t>
  </si>
  <si>
    <t>EE - COMPONENTE EE - OPZIONE EE - OPZIONE SCONTO NEGOZIABILE 0,0075 EURO/KWH</t>
  </si>
  <si>
    <t>ClUOZQJ5H7bmhMi4</t>
  </si>
  <si>
    <t>EEAFPRSPMI21</t>
  </si>
  <si>
    <t>EEQAFPRSPMI21</t>
  </si>
  <si>
    <t>bCt3Op29TBSDyqj4</t>
  </si>
  <si>
    <t>EECAFPRSPMI21</t>
  </si>
  <si>
    <t>CTfxTAqKb3WWRbQS</t>
  </si>
  <si>
    <t>21292</t>
  </si>
  <si>
    <t>APP.NUOV.TERM.LAMEZIA T.</t>
  </si>
  <si>
    <t>59Q2Z1EYLvbPx1FU</t>
  </si>
  <si>
    <t>801795</t>
  </si>
  <si>
    <t>NUOVA TERMOIDR. - PALMI</t>
  </si>
  <si>
    <t>cvnKC4pJ1F1JLXV5</t>
  </si>
  <si>
    <t>EEAFPAEES01</t>
  </si>
  <si>
    <t>EE - VOCE PREZZO MODULAZIONE OFFERTA AEES - 01</t>
  </si>
  <si>
    <t>EEQAFPAEES01</t>
  </si>
  <si>
    <t>MeqNMJ7B7u9dJulB</t>
  </si>
  <si>
    <t>EECAFPAEES01</t>
  </si>
  <si>
    <t>EE - COMPONENTE PREZZO MODULAZIONE OFFERTA AEES - 01</t>
  </si>
  <si>
    <t>daIILwRggHIXN1V9</t>
  </si>
  <si>
    <t>EE_SPMOD0025</t>
  </si>
  <si>
    <t>EE - VOCE EE - OPZIONE EE - OPZIONE SCONTO NEGOZIABILE 0,005 EURO/KWH</t>
  </si>
  <si>
    <t>EEQ_SPMOD0025</t>
  </si>
  <si>
    <t>C2wUd124ED6iv7JR</t>
  </si>
  <si>
    <t>EEC_SPMOD0025</t>
  </si>
  <si>
    <t>EE - COMPONENTE EE - OPZIONE EE - OPZIONE SCONTO NEGOZIABILE 0,005 EURO/KWH</t>
  </si>
  <si>
    <t>df2l9natJMUodTP6</t>
  </si>
  <si>
    <t>14077</t>
  </si>
  <si>
    <t>Iv1LRzJAjRGRGcEY</t>
  </si>
  <si>
    <t>801891</t>
  </si>
  <si>
    <t>E0yb6nOKHkmZ801B</t>
  </si>
  <si>
    <t>EE_PERD_PPPC12_B</t>
  </si>
  <si>
    <t>EE - VOCE EE - OPZIONE PERDITE DI RETE OFFERTA FPPPC12 - BIORARIO</t>
  </si>
  <si>
    <t>EEQBFPPPC12</t>
  </si>
  <si>
    <t>I4SUoCVzNg73ZXXj</t>
  </si>
  <si>
    <t>EECBFPPPC12</t>
  </si>
  <si>
    <t>EE - COMPONENTE EE - OPZIONE EEOBFPPPC12</t>
  </si>
  <si>
    <t>804580</t>
  </si>
  <si>
    <t>eQNFywdVQNkdAP2l</t>
  </si>
  <si>
    <t>14079</t>
  </si>
  <si>
    <t>Fl0j5ohGLV6Ts07b</t>
  </si>
  <si>
    <t>377673</t>
  </si>
  <si>
    <t>FaCawPhYkeDAfqSq</t>
  </si>
  <si>
    <t>NE_V_PCR_QF_AU</t>
  </si>
  <si>
    <t>VOCE - COPERTURA RISCHI APPROVIGIONAMENTO QUOTA FISSA (PCR ATRIUSI)</t>
  </si>
  <si>
    <t>NE_Q_PCR_QFAU</t>
  </si>
  <si>
    <t>weelSI8LuB9MSD65</t>
  </si>
  <si>
    <t>NE_C_PCR_QFAU</t>
  </si>
  <si>
    <t>COPERTURA RISCHI APPROVIGIONAMENTO QUOTA FISSA (PCR ALTRI USI)</t>
  </si>
  <si>
    <t>fawdyZ3I0lQ0oXJF</t>
  </si>
  <si>
    <t>NE_QV_IND_ATT_BR</t>
  </si>
  <si>
    <t>EE - VOCE FATTURABILE PER QUOTA VARIABILE OFFERTE INDICIZZATE ATTIVA BRENT</t>
  </si>
  <si>
    <t>NE_Q_IND_ATT_BR</t>
  </si>
  <si>
    <t>FjP8eU9dGNQwA7UY</t>
  </si>
  <si>
    <t>NE_C_IND_ATT_BR</t>
  </si>
  <si>
    <t>EE - COMPONENTE PER OFFERTE INDICIZZATE ATTIVA BRENT</t>
  </si>
  <si>
    <t>fbg3EdVjX7Zjx0Jh</t>
  </si>
  <si>
    <t>EE_SC_RETQF_BTAU</t>
  </si>
  <si>
    <t>VOCE AGEVOLAZIONE TERREMOTATI DEL.252 - QUOTA FISSA RETE</t>
  </si>
  <si>
    <t>EE_SC_SO_QF_BTAU</t>
  </si>
  <si>
    <t>EE_SC_ST_QF_BTAU</t>
  </si>
  <si>
    <t>fcpYd788fRsZpie1</t>
  </si>
  <si>
    <t>NE_V_RETE_QF_ND</t>
  </si>
  <si>
    <t>VOCE PER LA QUOTA FISSA NON DOMESTICI</t>
  </si>
  <si>
    <t>NE_ONERI_ND_QF</t>
  </si>
  <si>
    <t>BTrqabUdTxLm21tX</t>
  </si>
  <si>
    <t>NE_RETE_ND</t>
  </si>
  <si>
    <t>COMPONENTE DI RAGGRUPPAMENTO TARIFFA SERVIZI DI TRASPORTO NON DOMESTICO</t>
  </si>
  <si>
    <t>NE_TRASP_ND_QF</t>
  </si>
  <si>
    <t>FgaodA9KShwsl3XN</t>
  </si>
  <si>
    <t>NE_V_BONUS_TSDOM</t>
  </si>
  <si>
    <t>VOCE  BONUS UNA TANTUM TUTELA SIMILE DOMESTICO</t>
  </si>
  <si>
    <t>NE_Q_BONUS_TSDOM</t>
  </si>
  <si>
    <t>jMQfjU0BO7M9oUFf</t>
  </si>
  <si>
    <t>NE_C_BONUS_TSDOM</t>
  </si>
  <si>
    <t>COMPONENTE BONUS TUTELA SIMILE DOMESTICO</t>
  </si>
  <si>
    <t>400317</t>
  </si>
  <si>
    <t>CREDITI V/CLIENTI BONUS TUTELA SIMILE E.E.</t>
  </si>
  <si>
    <t>fqeaIVSDT50ADR8P</t>
  </si>
  <si>
    <t>22380</t>
  </si>
  <si>
    <t>FvAIzbd0eexSicuX</t>
  </si>
  <si>
    <t>FW8fj3BGYSTut2Wd</t>
  </si>
  <si>
    <t>EE_CHIUS_NEG</t>
  </si>
  <si>
    <t>EE - VOCE EE-OPZIONE CHIUSURA NEGATIVA</t>
  </si>
  <si>
    <t>EE-QCHIUS_NEG</t>
  </si>
  <si>
    <t>KrB8N9E7CHlhNBj2</t>
  </si>
  <si>
    <t>EE-CCHIUS_NEG</t>
  </si>
  <si>
    <t>EE - COMPONENTE EE-OPZIONE CHIUSURA NEGATIVA</t>
  </si>
  <si>
    <t>801799</t>
  </si>
  <si>
    <t>FZUPnhXlPPPQi1DY</t>
  </si>
  <si>
    <t>22322</t>
  </si>
  <si>
    <t>GS - VOCE I.A. - FER - GAS SRL - VITERBO</t>
  </si>
  <si>
    <t>YI11ny34fNP6zwnc</t>
  </si>
  <si>
    <t>GS - COMPONENTE I.A. - FER - GAS SRL - VITERBO</t>
  </si>
  <si>
    <t>g4Lvn7gPfKAquGB1</t>
  </si>
  <si>
    <t>NE_V_REATT_AU</t>
  </si>
  <si>
    <t>CORRISPETTIVI PER PRELIEVI DI ENERGIA REATTIVA ALTRI USI BASSA E MEDIA TENSIONE</t>
  </si>
  <si>
    <t>NE_Q_REAT_33_75</t>
  </si>
  <si>
    <t>fCUfjTHWXRUyvMdX</t>
  </si>
  <si>
    <t>NE_C_REAT_33_75</t>
  </si>
  <si>
    <t>COMPONENTE PE CORRISPETTIVI PER PRELIEVI DI ENERGIA REATTIVA PER BT E MT</t>
  </si>
  <si>
    <t>NE_Q_PE</t>
  </si>
  <si>
    <t>Qn6myVB9y81Z4ur1</t>
  </si>
  <si>
    <t>NE_C_PE</t>
  </si>
  <si>
    <t>EE - COMPONENTE PE DEL 582</t>
  </si>
  <si>
    <t>G44ddPwIMj4CRXhR</t>
  </si>
  <si>
    <t>14075</t>
  </si>
  <si>
    <t>0Wgs367SQdnZvCHx</t>
  </si>
  <si>
    <t>801875</t>
  </si>
  <si>
    <t>GeGB76jJgpPoinX6</t>
  </si>
  <si>
    <t>VOCE_EM053</t>
  </si>
  <si>
    <t>EE - VOCE OPZIONE TARIFFARIA PER LISTINO EM053 - QUOTA FISSA TRASPORTO</t>
  </si>
  <si>
    <t>QUOTA_EM053</t>
  </si>
  <si>
    <t>H9LzKYjY1CO67E2v</t>
  </si>
  <si>
    <t>COMP_EM053</t>
  </si>
  <si>
    <t>EE - COMPONENTE OPZIONE TARIFFARIA PER LISTINO EM053 - QUOTA FISSA TRASPORTO</t>
  </si>
  <si>
    <t>GFnP1ZWCz16SPWZM</t>
  </si>
  <si>
    <t>EEAFPSVMIC04</t>
  </si>
  <si>
    <t>EE - VOCE PREZZO MODULAZIONE OFFERTA SVMIC3 - 01</t>
  </si>
  <si>
    <t>EEQAFPSVMIC04</t>
  </si>
  <si>
    <t>PoMZC8z93zMbY38q</t>
  </si>
  <si>
    <t>EECAFPSVMIC04</t>
  </si>
  <si>
    <t>EE - COMPONENTE PREZZO MODULAZIONE OFFERTA SVMIC3 - 01</t>
  </si>
  <si>
    <t>GGp3y6L2J62aPMJ2</t>
  </si>
  <si>
    <t>EE_PRD_SPMOD041</t>
  </si>
  <si>
    <t>EE - VOCE EE - OPZIONE EE - OPZIONE PERDITE SCONTO NEGOZIABILE 0,013 EURO/KWH</t>
  </si>
  <si>
    <t>EEQ_SPMOD0041</t>
  </si>
  <si>
    <t>Zfj44pxSIspiLVWB</t>
  </si>
  <si>
    <t>EEC_SPMOD0041</t>
  </si>
  <si>
    <t>EE - COMPONENTE EE - OPZIONE EE - OPZIONE SCONTO NEGOZIABILE 0,013 EURO/KWH</t>
  </si>
  <si>
    <t>gLcJNf5LvS1YttFK</t>
  </si>
  <si>
    <t>EC056S</t>
  </si>
  <si>
    <t>EE – STORNO VOCE BONUS PER DISAGIO ECONOMICO</t>
  </si>
  <si>
    <t>V9mDk4rWO8M9lzmr</t>
  </si>
  <si>
    <t>guavova98GVBUbZk</t>
  </si>
  <si>
    <t>BONUS_CMOR</t>
  </si>
  <si>
    <t>EE - VOCE BONUS CORRISPETTIVO MOROSITÀ</t>
  </si>
  <si>
    <t>xE2HktnJUPLjONro</t>
  </si>
  <si>
    <t>EE - COMPONENTE BONUS CORRISPETTIVO MOROSITÀ</t>
  </si>
  <si>
    <t>Hh4hUqY454DRarz1</t>
  </si>
  <si>
    <t>NE_V_QVMIC_VAR</t>
  </si>
  <si>
    <t>PREZZO FISSO CONTRIBUTO AL CONSUMO QUOTA VARIABILE SEMPLIFICATA EURO/CONSUMO (MIC)</t>
  </si>
  <si>
    <t>NE_Q_QVMIC_VAR</t>
  </si>
  <si>
    <t>RccpJrDIwkkhshET</t>
  </si>
  <si>
    <t>NE_C_QVMIC_VAR</t>
  </si>
  <si>
    <t>PREZZO FISSO  CONTRIBUTO AL CONSUMO QUOTA VARIABILE SEMPLIFICATA  EURO/CONSUMO (MIC)</t>
  </si>
  <si>
    <t>iG769Dibi88gdVEi</t>
  </si>
  <si>
    <t>22478</t>
  </si>
  <si>
    <t>GS - VOCE I.A. GMG3  SRL- MASTER</t>
  </si>
  <si>
    <t>NuUwkA8Db2IEnLKk</t>
  </si>
  <si>
    <t>GS - COMPONENTE I.A. GMG3  SRL- MASTER</t>
  </si>
  <si>
    <t>Ijva2qpgixbJeBkh</t>
  </si>
  <si>
    <t>NE_V_PCR_QF_DOM</t>
  </si>
  <si>
    <t>VOCE - COPERTURA RISCHI APPROVIGIONAMENTO QUOTA FISSA (PCR DOMESTICO)</t>
  </si>
  <si>
    <t>NE_Q_PCR_QFDOM</t>
  </si>
  <si>
    <t>wyU8VX8SpDabpArt</t>
  </si>
  <si>
    <t>NE_C_PCR_QFDOM</t>
  </si>
  <si>
    <t>COPERTURA RISCHI APPROVIGIONAMENTO QUOTA FISSA (PCR DOMESTICO)</t>
  </si>
  <si>
    <t>iYlToufMui9c9aNC</t>
  </si>
  <si>
    <t>11849</t>
  </si>
  <si>
    <t>EE - VOCE BONUS SERVIZIO DI RETE</t>
  </si>
  <si>
    <t>vUNrrpN1M3F0VVXW</t>
  </si>
  <si>
    <t>EE - COMPONENTE BONUS SERVIZIO DI RETE</t>
  </si>
  <si>
    <t>jeySA8FNKN0wtsfY</t>
  </si>
  <si>
    <t>14098</t>
  </si>
  <si>
    <t>GS - VOCE FER-GAS S.R.L. - MASTER</t>
  </si>
  <si>
    <t>ch0M6jxlfEK7py4t</t>
  </si>
  <si>
    <t>GS - COMPONENTE FER-GAS S.R.L. - MASTER</t>
  </si>
  <si>
    <t>inserito in data 07/03/2017 - RATA POST-CONTATORE - Le VF riferite a rate post-contatore possono avere commodity Gas oppure En.Elettrica (es: in fattura ci sono anche i condizionatori a valle del contratto di commodity sia Gas che Power)</t>
  </si>
  <si>
    <t>JJbcOitRbD3GhCVf</t>
  </si>
  <si>
    <t>20600</t>
  </si>
  <si>
    <t>CAMBIA CALDAIA-ECCOCI SANREMO</t>
  </si>
  <si>
    <t>Ty5pWtifhX9Cu75w</t>
  </si>
  <si>
    <t>384086</t>
  </si>
  <si>
    <t>ECCOCI SRL SANREMO</t>
  </si>
  <si>
    <t>EE_SO_QE_ALTA</t>
  </si>
  <si>
    <t>EE_ST_QE_ALTA</t>
  </si>
  <si>
    <t>JwCCYCJn9GPTFAO1</t>
  </si>
  <si>
    <t>NE_PCV_QF_AEEG_D</t>
  </si>
  <si>
    <t>QUOTA FISSA COMMERCIALIZZAZIONE VENDITA (PCV AEEGSI) DOMESTICO 582</t>
  </si>
  <si>
    <t>NE_Q_PCV1</t>
  </si>
  <si>
    <t>Cqza9nVZLimi3UM1</t>
  </si>
  <si>
    <t>NE_C_PCV</t>
  </si>
  <si>
    <t>COMPONENTE PCV- VENDITA DOMESTICI  DEL.582/15</t>
  </si>
  <si>
    <t>709003</t>
  </si>
  <si>
    <t>RICAVI VENDITA E.E.-QUOTA FISSA PCV</t>
  </si>
  <si>
    <t>JXrRvRQJWPzGEUR2</t>
  </si>
  <si>
    <t>NE_V_SC2_ALL</t>
  </si>
  <si>
    <t>SCONTO PERCENTUALE SU CONTRIBUTO AL CONSUMO ALL (2)</t>
  </si>
  <si>
    <t>NE_Q_SC2ALL</t>
  </si>
  <si>
    <t>JXrRvRQJWPzGEUR3</t>
  </si>
  <si>
    <t>NE_V_SC3_ALL</t>
  </si>
  <si>
    <t>SCONTO PERCENTUALE SU CONTRIBUTO AL CONSUMO ALL (3)</t>
  </si>
  <si>
    <t>NE_Q_SC3ALL</t>
  </si>
  <si>
    <t>JXrRvRQJWPzGEUR4</t>
  </si>
  <si>
    <t>NE_V_SC1_MIC_VAR</t>
  </si>
  <si>
    <t>SCONTO PERCENTUALE SU CONTRIBUTO AL CONSUMO MIC (1)</t>
  </si>
  <si>
    <t>NE_Q_SC1_MIC_VAR</t>
  </si>
  <si>
    <t>qKFeCv8oAm42hUoF</t>
  </si>
  <si>
    <t>NE_C_SC_MIC_VAR</t>
  </si>
  <si>
    <t>COMPONENTE FATTURAZIONE SCONTO PERCENTUALE POWER MONO  ANNO (MIC)</t>
  </si>
  <si>
    <t>kL8wNwzfBz0ycXqL</t>
  </si>
  <si>
    <t>EE_SPMOD0041</t>
  </si>
  <si>
    <t>EE - VOCE EE - OPZIONE EE - OPZIONE SCONTO NEGOZIABILE 0,013 EURO/KWH</t>
  </si>
  <si>
    <t>KzlEH06blyM8SQTl</t>
  </si>
  <si>
    <t>NE_V_PCR_QE_DOM</t>
  </si>
  <si>
    <t>VOCE - COPERTURA RISCHI APPROVIGIONAMENTO QUOTA ENERGIA (PCR DOMESTICO)</t>
  </si>
  <si>
    <t>NE_Q_PCR_QEDOM</t>
  </si>
  <si>
    <t>DTHee7X5IBRQ41Ej</t>
  </si>
  <si>
    <t>NE_C_PCR_QEDOM</t>
  </si>
  <si>
    <t>COPERTURA RISCHI APPROVIGIONAMENTO QUOTA ENERGIA (PCR DOMESTICO)</t>
  </si>
  <si>
    <t>L3F5LoR30L3VMdmo</t>
  </si>
  <si>
    <t>EESP0061_PE_B</t>
  </si>
  <si>
    <t>EEQSP0061_PE_B</t>
  </si>
  <si>
    <t>IMdfUi4tyAX3hUy6</t>
  </si>
  <si>
    <t>EECSP0061_PE_B</t>
  </si>
  <si>
    <t>l5pwK62M548LPRwt</t>
  </si>
  <si>
    <t>EE_FPAGPMI801</t>
  </si>
  <si>
    <t>EE - VOCE PREZZO MODULAZIONE OFFERTA AGPMI8 - 01</t>
  </si>
  <si>
    <t>EEQFPAGPMI801</t>
  </si>
  <si>
    <t>j51V1J1nXyYPljJ6</t>
  </si>
  <si>
    <t>EECFPAGPMI801</t>
  </si>
  <si>
    <t>EE - COMPONENTE PREZZO MODULAZIONE OFFERTA AGPMI8 - 01</t>
  </si>
  <si>
    <t>l28uHYydIqhuAZOy</t>
  </si>
  <si>
    <t>14096</t>
  </si>
  <si>
    <t>GS - VOCE ENERGY GLOBAL SOLUTION SRL- MASTER</t>
  </si>
  <si>
    <t>nvj7Jdje7A1MGSMq</t>
  </si>
  <si>
    <t>GS - COMPONENTE ENERGY GLOBAL SOLUTION SRL- MASTER</t>
  </si>
  <si>
    <t>804541</t>
  </si>
  <si>
    <t>ENERGY SOLUTION SRL - I.A.</t>
  </si>
  <si>
    <t>EE_SO_QE_BTAU</t>
  </si>
  <si>
    <t>EE_ST_QE_BTAU</t>
  </si>
  <si>
    <t>LIY8yMH4CLzvupwQ</t>
  </si>
  <si>
    <t>21344</t>
  </si>
  <si>
    <t>APP. SEGECO NAPOLI</t>
  </si>
  <si>
    <t>QGdWxY51MksCBB2G</t>
  </si>
  <si>
    <t>383869</t>
  </si>
  <si>
    <t>SE.GE.CO. SRL AVELLINO</t>
  </si>
  <si>
    <t>LMZAnQdxIKLvm72r</t>
  </si>
  <si>
    <t>22434</t>
  </si>
  <si>
    <t>GS - VOCE I.A. IEGAS SRL - MARANO DI NAPOLI</t>
  </si>
  <si>
    <t>UBI9RKlQX9ozDYHN</t>
  </si>
  <si>
    <t>GS - COMPONENTE I.A. IEGAS SRL - MARANO DI NAPOLI</t>
  </si>
  <si>
    <t>lSFEnGRvcjCN9ud2</t>
  </si>
  <si>
    <t>NE_V_PRE_CONS_NP</t>
  </si>
  <si>
    <t>EE - VOCE SCONTO PREMIO VOLUME SOGLIA DINAMICA SENZA PERDITE</t>
  </si>
  <si>
    <t>EE_SO_QF_MTAU</t>
  </si>
  <si>
    <t>EE_ST_QF_MTAU</t>
  </si>
  <si>
    <t>805040</t>
  </si>
  <si>
    <t>LzxYi0l4K6H9EjNE</t>
  </si>
  <si>
    <t>EE_FPAEES01</t>
  </si>
  <si>
    <t>EEQFPAEES01</t>
  </si>
  <si>
    <t>xwEa1tFfBEyUHXdW</t>
  </si>
  <si>
    <t>EECFPAEES01</t>
  </si>
  <si>
    <t>M5PWmCGLdN1CCXEI</t>
  </si>
  <si>
    <t>EE_PRD_QFPMI02_M</t>
  </si>
  <si>
    <t>EE - VOCE EE - OPZIONE PERDITE DI RETE OFFERTA QFPMI02 - MONORARIA</t>
  </si>
  <si>
    <t>mBsNnkDQ0iO4NRcO</t>
  </si>
  <si>
    <t>EE_FPTCSV14</t>
  </si>
  <si>
    <t>EE - VOCE EE OPZIONE PREZZO MODULAZIONE OFFERTA TCSV14</t>
  </si>
  <si>
    <t>n4hqMvqBLFEpqGLf</t>
  </si>
  <si>
    <t>EE_ATIPA1_IP</t>
  </si>
  <si>
    <t>EEQ_ATIPA1_IP</t>
  </si>
  <si>
    <t>5eoGoUYj8vy0zkbE</t>
  </si>
  <si>
    <t>EEC_ATIPA1_IP</t>
  </si>
  <si>
    <t>NCYSNO4EJ4UJC1HB</t>
  </si>
  <si>
    <t>EE_QFPMI01</t>
  </si>
  <si>
    <t>EEQQFPMI01</t>
  </si>
  <si>
    <t>Gj2FDSJXDoCe4LvG</t>
  </si>
  <si>
    <t>EECQFPMI01</t>
  </si>
  <si>
    <t>NHqrXQVGwUrBga9L</t>
  </si>
  <si>
    <t>EE_PRD_SPMOD025</t>
  </si>
  <si>
    <t>EE - VOCE EE - OPZIONE EE - OPZIONE PERDITE SCONTO NEGOZIABILE 0,005 EURO/KWH</t>
  </si>
  <si>
    <t>Ni2MUECy5ziwzE5O</t>
  </si>
  <si>
    <t>EE_FPATPMI05</t>
  </si>
  <si>
    <t>EE - VOCE PREZZO MODULAZIONE OFFERTA ATPMI4 - 01</t>
  </si>
  <si>
    <t>EEQFPATPMI05</t>
  </si>
  <si>
    <t>1XGAGqX8QIgYn9bl</t>
  </si>
  <si>
    <t>EECFPATPMI05</t>
  </si>
  <si>
    <t>EE - COMPONENTE PREZZO MODULAZIONE OFFERTA ATPMI4 - 01</t>
  </si>
  <si>
    <t>NJmAmpsWHz9P09MM</t>
  </si>
  <si>
    <t>9101</t>
  </si>
  <si>
    <t>SPESE CONTRATTUALI</t>
  </si>
  <si>
    <t>7PDAoIl7NFM5oVww</t>
  </si>
  <si>
    <t>EE_SO_QF_ALTA</t>
  </si>
  <si>
    <t>EE_ST_QF_ALTA</t>
  </si>
  <si>
    <t>nQ2PJpILLgkZl81V</t>
  </si>
  <si>
    <t>EEAFPAGMIC801</t>
  </si>
  <si>
    <t>EEQAFPAGMIC801</t>
  </si>
  <si>
    <t>g30NZPjs3tjXr6IX</t>
  </si>
  <si>
    <t>EECAFPAGMIC801</t>
  </si>
  <si>
    <t>Ny8MYZF6W2WqXQ6y</t>
  </si>
  <si>
    <t>EESP0045P_PED_A</t>
  </si>
  <si>
    <t>EE - VOCE EE - OPZIONE SCONTO SP0045P_PED_A</t>
  </si>
  <si>
    <t>EEQSP0045P_PED_A</t>
  </si>
  <si>
    <t>jlPIbzO1B5992Iyh</t>
  </si>
  <si>
    <t>EECSP0045P_PED_A</t>
  </si>
  <si>
    <t>EE - COMPONENTE EE - OPZIONE SCONTO SP0045P_PED_A</t>
  </si>
  <si>
    <t>804521</t>
  </si>
  <si>
    <t>nyYQu9ZwWSBADKN9</t>
  </si>
  <si>
    <t>13823</t>
  </si>
  <si>
    <t>GS - VOCE TERMOCOOP MULTISERVIZI SRL CASCINA</t>
  </si>
  <si>
    <t>gqJynoD4c4vhudrq</t>
  </si>
  <si>
    <t>GS - COMPONENTE TERMOCOOP MULTISERVIZI SRL CASCINA</t>
  </si>
  <si>
    <t>O3v3TVVDzGslYCG9</t>
  </si>
  <si>
    <t>NE_IND_DEL463</t>
  </si>
  <si>
    <t>INDENNIZZI PWR DELIBERA 463/16</t>
  </si>
  <si>
    <t>NE_Q_IND_DEL463</t>
  </si>
  <si>
    <t>XXmYB0mzfRgE4Uv3</t>
  </si>
  <si>
    <t>NE_C_IND_DEL463</t>
  </si>
  <si>
    <t>INDENNIZZI DELIBERA 463/16</t>
  </si>
  <si>
    <t>owhzzZntIZ8lehMW</t>
  </si>
  <si>
    <t>9308_TV</t>
  </si>
  <si>
    <t>oXHDV1pE49XCPFEX</t>
  </si>
  <si>
    <t>EE_FPATMIC02</t>
  </si>
  <si>
    <t>EEQFPATMIC02</t>
  </si>
  <si>
    <t>9soyPUXOBPL1G6zI</t>
  </si>
  <si>
    <t>EECFPATMIC02</t>
  </si>
  <si>
    <t>P9Quc1ehndzvjRLy</t>
  </si>
  <si>
    <t>NE_V_PCV_QE_ENI</t>
  </si>
  <si>
    <t>QUOTA VARIABILE COMMERCIALIZZAZIONE VENDITA (PCV ENI)</t>
  </si>
  <si>
    <t>NE_Q_PCV_QE_ENI</t>
  </si>
  <si>
    <t>GokWQUhjVjjjsmod</t>
  </si>
  <si>
    <t>NE_C_PCV_ENI</t>
  </si>
  <si>
    <t>EE- COMPONENTE PRODOTTO TIPO FORNITURA PCV ENI</t>
  </si>
  <si>
    <t>paQzIwP1sh2OcXNj</t>
  </si>
  <si>
    <t>22480</t>
  </si>
  <si>
    <t>GS - VOCE I.A  FER-GAS S.R.L. - MASTER</t>
  </si>
  <si>
    <t>QgudpXEn3QWXKmqj</t>
  </si>
  <si>
    <t>GS - COMPONENTE I.A  FER-GAS S.R.L. - MASTER</t>
  </si>
  <si>
    <t>pMYXDPoHjZ6pxHVM</t>
  </si>
  <si>
    <t>EE_AFPSVPMI15</t>
  </si>
  <si>
    <t>EEQAFPSVPMI15</t>
  </si>
  <si>
    <t>7Vd117FMYYtzO70E</t>
  </si>
  <si>
    <t>EECAFPSVPMI15</t>
  </si>
  <si>
    <t>PqZxSvybB8jYcWwz</t>
  </si>
  <si>
    <t>11751</t>
  </si>
  <si>
    <t>GS - VOCE ACCREDITO ONERI FINANZIARI</t>
  </si>
  <si>
    <t>07rQFgQOMSNfRBKa</t>
  </si>
  <si>
    <t>GS - COMPONENTE ACCREDITO ONERI FINANZIARI</t>
  </si>
  <si>
    <t>PXO8UxmPHj85iTZx</t>
  </si>
  <si>
    <t>11058</t>
  </si>
  <si>
    <t>GS - VOCE ENERGY PROJECT S.R.L.</t>
  </si>
  <si>
    <t>mR0acTyhvJEACKqR</t>
  </si>
  <si>
    <t>GS - COMPONENTE ENERGY PROJECT S.R.L.</t>
  </si>
  <si>
    <t>802714</t>
  </si>
  <si>
    <t>384092</t>
  </si>
  <si>
    <t>QDi8EERav8jodfAg</t>
  </si>
  <si>
    <t>13855</t>
  </si>
  <si>
    <t>GS - VOCE A.G.I.S. SRL - CENTOCELLE</t>
  </si>
  <si>
    <t>5o9TU7eLFrQlqTvV</t>
  </si>
  <si>
    <t>GS - COMPONENTE A.G.I.S. SRL - CENTOCELLE</t>
  </si>
  <si>
    <t>803534</t>
  </si>
  <si>
    <t>A.G.I.S.SRL CENTOCELLE-MAN.</t>
  </si>
  <si>
    <t>qnUjtf5dym127rWm</t>
  </si>
  <si>
    <t>13706</t>
  </si>
  <si>
    <t>SAGECO - NAPOLI</t>
  </si>
  <si>
    <t>o1FgophDoIJj13ff</t>
  </si>
  <si>
    <t>802116</t>
  </si>
  <si>
    <t>SEGECO NAPOLI</t>
  </si>
  <si>
    <t>EE_SO_QE_BTIP</t>
  </si>
  <si>
    <t>EE_ST_QE_BTIP</t>
  </si>
  <si>
    <t>RTLNDvD82pd4rVff</t>
  </si>
  <si>
    <t>EE_FPTCSV14_FIX</t>
  </si>
  <si>
    <t>EE - VOCE EE OPZIONE PREZZO FIX OFFERTA TCSV14</t>
  </si>
  <si>
    <t>EEQFPTCSV14_FIX</t>
  </si>
  <si>
    <t>Ear3F7hlvhTE9QP9</t>
  </si>
  <si>
    <t>EECFPTCSV14_FIX</t>
  </si>
  <si>
    <t>EE - COMPONENTE EE OPZIONE PREZZO FIX OFFERTA TCSV14</t>
  </si>
  <si>
    <t>rvtlhSF5XiicnMPF</t>
  </si>
  <si>
    <t>14063</t>
  </si>
  <si>
    <t>GS - VOCE GESTALT 23 SRL - MONOPOLI</t>
  </si>
  <si>
    <t>E19bUJJ0OfdjhKbg</t>
  </si>
  <si>
    <t>GS - COMPONENTE GESTALT 23 SRL - MONOPOLI</t>
  </si>
  <si>
    <t>NE_Q_PD</t>
  </si>
  <si>
    <t>nJayFExEB2FrspJ2</t>
  </si>
  <si>
    <t>NE_C_PD</t>
  </si>
  <si>
    <t>EE - COMPONENTE PD DEL. 582</t>
  </si>
  <si>
    <t>NE_UC1_QE_DOM</t>
  </si>
  <si>
    <t>Sh7vVgHnxg48ngjU</t>
  </si>
  <si>
    <t>20624</t>
  </si>
  <si>
    <t>CAMBIA CALDAIA-SAM RIVOLI</t>
  </si>
  <si>
    <t>h3fnyRATMf4LjiXT</t>
  </si>
  <si>
    <t>shuO1fuR1ENaydmf</t>
  </si>
  <si>
    <t>NE_V_PCV_QF_ENI</t>
  </si>
  <si>
    <t>QUOTA FISSA COMMERCIALIZZAZIONE VENDITA (PCV ENI)</t>
  </si>
  <si>
    <t>NE_Q_PCV_QF_ENI</t>
  </si>
  <si>
    <t>SJPC3iFTs5w3GOEA</t>
  </si>
  <si>
    <t>22284</t>
  </si>
  <si>
    <t>GS - VOCE I.A. - A.G.I.S. SRL -SAN REMO</t>
  </si>
  <si>
    <t>r5b1BvQSkMqgOGXj</t>
  </si>
  <si>
    <t>GS - COMPONENTE I.A. - A.G.I.S. SRL -SAN REMO</t>
  </si>
  <si>
    <t>SOxHOs2dkr1Uc8Zf</t>
  </si>
  <si>
    <t>21154</t>
  </si>
  <si>
    <t>APP.CSM MONTESILVANO</t>
  </si>
  <si>
    <t>3UcX5gfd8W6DNoVm</t>
  </si>
  <si>
    <t>801800</t>
  </si>
  <si>
    <t>CSM - MONTESILVANO</t>
  </si>
  <si>
    <t>sqhP5U5312k84ue2</t>
  </si>
  <si>
    <t>EE_FPATPMI05_FIX</t>
  </si>
  <si>
    <t>EE - VOCE EE - OPZIONE ATPMI05_FIX</t>
  </si>
  <si>
    <t>EEQ_FPATPMI05FIX</t>
  </si>
  <si>
    <t>w8iHBM0756qBjEBn</t>
  </si>
  <si>
    <t>EEC_FPATPMI05FIX</t>
  </si>
  <si>
    <t>EE - COMPONENTE EE - OPZIONE ATPMI05_FIX</t>
  </si>
  <si>
    <t>SuqSpDmUmUDy9LYG</t>
  </si>
  <si>
    <t>CANONETV2017_ACC</t>
  </si>
  <si>
    <t>VOCE ACCREDITO CANONE TV 2017</t>
  </si>
  <si>
    <t>CANONE_RAI_ACC</t>
  </si>
  <si>
    <t>G7BkJoGdzIXlCqh6</t>
  </si>
  <si>
    <t>COMPONENTE CANONE RAI ACCREDITO</t>
  </si>
  <si>
    <t>805201</t>
  </si>
  <si>
    <t>CANONE TV 2017</t>
  </si>
  <si>
    <t>SwgAKoZYU8r0GAVf</t>
  </si>
  <si>
    <t>14076</t>
  </si>
  <si>
    <t>s4KpXlKlTUl7dSMg</t>
  </si>
  <si>
    <t>SyBpB7b9yN3qhWR1</t>
  </si>
  <si>
    <t>NE_V_DISP1</t>
  </si>
  <si>
    <t>QUOTA FISSA COMPONENTE DI DISPACCIAMENTO VENDITA DEL. 582/15</t>
  </si>
  <si>
    <t>NE_Q_RAG_DISP1</t>
  </si>
  <si>
    <t>59bFENGwZCMVePQ1</t>
  </si>
  <si>
    <t>NE_RAG_DISP1</t>
  </si>
  <si>
    <t>COMPONENTE DI RAGGRUPPAMENTO QUOTA FISSA COMPONENTE DI DISPACCIAMENTO DEL 582</t>
  </si>
  <si>
    <t>709005</t>
  </si>
  <si>
    <t>RICAVI DISPACCIAMENTO E.E. -QUOTA FISSA</t>
  </si>
  <si>
    <t>T51y0XwW8ozpjBT5</t>
  </si>
  <si>
    <t>EEAFPAGPMI501</t>
  </si>
  <si>
    <t>EE - VOCE PREZZO MODULAZIONE OFFERTA AGPMI5 - 01</t>
  </si>
  <si>
    <t>EEQAFPAGPMI501</t>
  </si>
  <si>
    <t>pcAsFpNwBVRHbFws</t>
  </si>
  <si>
    <t>EECAFPAGPMI501</t>
  </si>
  <si>
    <t>EE - COMPONENTE PREZZO MODULAZIONE OFFERTA AGPMI5 - 01</t>
  </si>
  <si>
    <t>NE_A4_QE</t>
  </si>
  <si>
    <t>iFKQXNXq66QNAjOm</t>
  </si>
  <si>
    <t>NE_A4</t>
  </si>
  <si>
    <t>COMPONENTE A4 - QUOTA ENERGIA</t>
  </si>
  <si>
    <t>NE_AE_QE</t>
  </si>
  <si>
    <t>dfv8HVBlhv1rNEAE</t>
  </si>
  <si>
    <t>NE_Q_UC7_QE</t>
  </si>
  <si>
    <t>ZoojiT4tFNeFR8w7</t>
  </si>
  <si>
    <t>NE_C_UC7</t>
  </si>
  <si>
    <t>COMPONENTE UC7 - QUOTA ENERGIA DOMESTICI  DEL.582/15</t>
  </si>
  <si>
    <t>Tf04XcRCiblpp311</t>
  </si>
  <si>
    <t>NE_V_RETE_QE_ND</t>
  </si>
  <si>
    <t>VOCE PER LA QUOTA ENERGIA NON DOMESTICI</t>
  </si>
  <si>
    <t>NE_ONERI_ND_QE</t>
  </si>
  <si>
    <t>NE_TRASP_ND_QE</t>
  </si>
  <si>
    <t>tmX33Qoyj4MHl85X</t>
  </si>
  <si>
    <t>NE_V_PCR_QE_AU</t>
  </si>
  <si>
    <t>VOCE - COPERTURA RISCHI APPROVIGIONAMENTO QUOTA ENERGIA (PCR ALTRIUSI)</t>
  </si>
  <si>
    <t>NE_Q_PCR_QEAU</t>
  </si>
  <si>
    <t>Yt40BLG6RPoPR75m</t>
  </si>
  <si>
    <t>NE_C_PCR_QEAU</t>
  </si>
  <si>
    <t>COPERTURA RISCHI APPROVIGIONAMENTO QUOTA ENERGIA (PCR ALTRI USI)</t>
  </si>
  <si>
    <t>TpTbF4uk2SUq0ssT</t>
  </si>
  <si>
    <t>NE_V_BONUS_TSAU</t>
  </si>
  <si>
    <t>VOCE  BONUS UNA TANTUM TUTELA SIMILE ALTRIUSI</t>
  </si>
  <si>
    <t>NA_Q_BONUS_TSAU</t>
  </si>
  <si>
    <t>xoDLWcT6Y59KrwcD</t>
  </si>
  <si>
    <t>NE_C_BONUS_TSAU</t>
  </si>
  <si>
    <t>COMPONENTE BONUS TUTELA SIMILE ALTRI USI</t>
  </si>
  <si>
    <t>709001</t>
  </si>
  <si>
    <t>U5qnwgk8zR1JGA2A</t>
  </si>
  <si>
    <t>EE_STDOPADDCANTV</t>
  </si>
  <si>
    <t>EE - VOCE STORNO DOPPIO ADDEBITO CANONE TV</t>
  </si>
  <si>
    <t>yyD7LkKjBc19dZOA</t>
  </si>
  <si>
    <t>EE - COMPONENTE STORNO DOPPIO ADDEBITO CANONE TV</t>
  </si>
  <si>
    <t>UIODFpOcZ8gpF7vz</t>
  </si>
  <si>
    <t>VOCE_RIVAESE10</t>
  </si>
  <si>
    <t>EE - VOCE RECUPERO IVA NON IMP. ART. 72 DPR 633/72</t>
  </si>
  <si>
    <t>QUOTA_RIVAESE10</t>
  </si>
  <si>
    <t>F5EuZp8SNzNEhUso</t>
  </si>
  <si>
    <t>COMP_RIVAESE10</t>
  </si>
  <si>
    <t>EE - COMPONENTE RECUPERO IVA NON IMP. ART. 72 DPR 633/72</t>
  </si>
  <si>
    <t>ullx8MdRUdps2QJ4</t>
  </si>
  <si>
    <t>14068</t>
  </si>
  <si>
    <t>ubArgGJZN093dYcH</t>
  </si>
  <si>
    <t>UOhgwfEzGvzpZdhV</t>
  </si>
  <si>
    <t>EEAFPSVMIC19</t>
  </si>
  <si>
    <t>EEQAFPSVMIC19</t>
  </si>
  <si>
    <t>XF6HfNGA1NJX7o8e</t>
  </si>
  <si>
    <t>EECAFPSVMIC19</t>
  </si>
  <si>
    <t>v2iHNQ1ektxyqyeg</t>
  </si>
  <si>
    <t>22442</t>
  </si>
  <si>
    <t>GS - VOCE I.A. S.T.R. SRL - CASERTA</t>
  </si>
  <si>
    <t>GLgMtSlQdVuq8X1P</t>
  </si>
  <si>
    <t>GS - COMPONENTE I.A. S.T.R. SRL - CASERTA</t>
  </si>
  <si>
    <t>V25Pfm8kUGaYdM4W</t>
  </si>
  <si>
    <t>22390</t>
  </si>
  <si>
    <t>GS - VOCE I.A. - CONSORZIO SERVIZI GAS - MASTER</t>
  </si>
  <si>
    <t>YDqdLiGqVEZGPT7i</t>
  </si>
  <si>
    <t>GS - COMPONENTE I.A. - CONSORZIO SERVIZI GAS - MASTER</t>
  </si>
  <si>
    <t>ViqRxwbV5KxIr5WO</t>
  </si>
  <si>
    <t>14062</t>
  </si>
  <si>
    <t>vDG6Jf7KazXGqI76</t>
  </si>
  <si>
    <t>EE_SO_QE_MTAU</t>
  </si>
  <si>
    <t>EE_ST_QE_MTAU</t>
  </si>
  <si>
    <t>VS5q7vFJb738gTke</t>
  </si>
  <si>
    <t>EEAPRDFPRSPMI21</t>
  </si>
  <si>
    <t>EE - VOCE EE - OPZIONE PERDITE DI RETE OFFERTA RSPMI20 - TRIOR</t>
  </si>
  <si>
    <t>vuJW2ZAiBnBNYNip</t>
  </si>
  <si>
    <t>13744</t>
  </si>
  <si>
    <t>GIAGAS SRL - TORINO LE VALLETTE</t>
  </si>
  <si>
    <t>rYDhFkduLYtYcYdJ</t>
  </si>
  <si>
    <t>802500</t>
  </si>
  <si>
    <t>GIAGAS GIACO  G C.TO VAL</t>
  </si>
  <si>
    <t>vybcROpG0dCs8zCp</t>
  </si>
  <si>
    <t>NE_V_SC_PCRIDMIC</t>
  </si>
  <si>
    <t>SCONTO RID - PERCENTUALE (MIC)</t>
  </si>
  <si>
    <t>NE_Q_SC_PCRIDMIC</t>
  </si>
  <si>
    <t>kD85WtIouUro8kyt</t>
  </si>
  <si>
    <t>NE_C_SC_PCRIDMIC</t>
  </si>
  <si>
    <t>vyfifAYkn6pWUiXd</t>
  </si>
  <si>
    <t>CANONETV2017_ADD</t>
  </si>
  <si>
    <t>VOCE ADDEBITO CANONE TV 2017</t>
  </si>
  <si>
    <t>W2FpNHJ1KCePcMaQ</t>
  </si>
  <si>
    <t>EEAFPATPMI05</t>
  </si>
  <si>
    <t>EEQAFPATPMI05</t>
  </si>
  <si>
    <t>5ZB71O9KrPjwypMn</t>
  </si>
  <si>
    <t>EECAFPATPMI05</t>
  </si>
  <si>
    <t>w3XNwbBOueE6pKD6</t>
  </si>
  <si>
    <t>22312</t>
  </si>
  <si>
    <t>GS - VOCE I.A. - BLU ENERGY SYSTEM SRL -VIMERCATE</t>
  </si>
  <si>
    <t>carp4t6XVeWHhpU0</t>
  </si>
  <si>
    <t>GS - COMPONENTE I.A. - BLU ENERGY SYSTEM SRL -VIMERCATE</t>
  </si>
  <si>
    <t>EE_SO_QF_BTAU</t>
  </si>
  <si>
    <t>EE_ST_QF_BTAU</t>
  </si>
  <si>
    <t>wAiN4TSz9eN8oQGQ</t>
  </si>
  <si>
    <t>22476</t>
  </si>
  <si>
    <t>GS - VOCE I.A. ENERGY GLOBAL SOLUTION SRL- MASTER</t>
  </si>
  <si>
    <t>zK0QUCm2XpSIw6Qk</t>
  </si>
  <si>
    <t>GS - COMPONENTE I.A. ENERGY GLOBAL SOLUTION SRL- MASTER</t>
  </si>
  <si>
    <t>WdlEaHjBIRAjaoKn</t>
  </si>
  <si>
    <t>11847</t>
  </si>
  <si>
    <t>EE - VOCE CONCORSO A PREMI</t>
  </si>
  <si>
    <t>iv0JPKJKQnrTjIPW</t>
  </si>
  <si>
    <t>EE - COMPONENTE CONCORSO A PREMI</t>
  </si>
  <si>
    <t>WNjQ1OsP705TTfIL</t>
  </si>
  <si>
    <t>EE_FPATPMI12</t>
  </si>
  <si>
    <t>EEQ_FPATPMI12</t>
  </si>
  <si>
    <t>FPuunsC3xF3uWnYO</t>
  </si>
  <si>
    <t>EEC_FPATPMI12</t>
  </si>
  <si>
    <t>WTpdBlskMrWmOjM1</t>
  </si>
  <si>
    <t>NE_V_RETE_QP_ND</t>
  </si>
  <si>
    <t>VOCE PER LA QUOTA POTENZA NON DOMESTICI</t>
  </si>
  <si>
    <t>NE_ONERI_ND_QP</t>
  </si>
  <si>
    <t>NE_TRASP_ND_QP</t>
  </si>
  <si>
    <t>WTpdBlskMrWmOjMX</t>
  </si>
  <si>
    <t>NE_RETE_QP_TS</t>
  </si>
  <si>
    <t>TARIFFA SERVIZI DI RETE - QUOTA POTENZA TARIFFA SPECIALE CHE FATTURA IL PICCO PER I DOMESTICI</t>
  </si>
  <si>
    <t>wYEicsRI03fLxpAl</t>
  </si>
  <si>
    <t>22416</t>
  </si>
  <si>
    <t>GS - VOCE I.A. MCF SRL - CAMPOBASSO</t>
  </si>
  <si>
    <t>xZ8ScadCvYEOeLVM</t>
  </si>
  <si>
    <t>GS - COMPONENTE I.A. MCF SRL - CAMPOBASSO</t>
  </si>
  <si>
    <t>EE_ST_QP_ALTA</t>
  </si>
  <si>
    <t>X5nq3wb8I6TRv9d1</t>
  </si>
  <si>
    <t>EEBFPPPC12</t>
  </si>
  <si>
    <t>EE - VOCE EE - OPZIONE EEOBFPPPC12</t>
  </si>
  <si>
    <t>xIkDLIRPJhyC9kr3</t>
  </si>
  <si>
    <t>EE_PRD_SPMOD030</t>
  </si>
  <si>
    <t>EE - VOCE EE - OPZIONE EE - OPZIONE PERDITE SCONTO NEGOZIABILE 0,0075 EURO/KWH</t>
  </si>
  <si>
    <t>xXhJiCpBamLnUw03</t>
  </si>
  <si>
    <t>22280</t>
  </si>
  <si>
    <t>GS - VOCE I.A. - A.G.I.S. SRL -ROMA OSTIA LIDO</t>
  </si>
  <si>
    <t>UBKvri4yOCzeU8gj</t>
  </si>
  <si>
    <t>GS - COMPONENTE I.A. - A.G.I.S. SRL -ROMA OSTIA LIDO</t>
  </si>
  <si>
    <t>y8rLYIgoicaPlXJk</t>
  </si>
  <si>
    <t>22318</t>
  </si>
  <si>
    <t>GS - VOCE I.A. - FER - GAS SRL - ROMA GIUSTINIANA</t>
  </si>
  <si>
    <t>3viT7MWe8L2OFtay</t>
  </si>
  <si>
    <t>GS - COMPONENTE I.A. - FER - GAS SRL - ROMA GIUSTINIANA</t>
  </si>
  <si>
    <t>Ycmi24YyZHSD1SZL</t>
  </si>
  <si>
    <t>NE_V_SCONTO_DIG</t>
  </si>
  <si>
    <t>VOCE - SCONTO BOLLETTA DIGITALE</t>
  </si>
  <si>
    <t>NE_Q_SCONTO_DIG</t>
  </si>
  <si>
    <t>DcA9umXL4QcorEVp</t>
  </si>
  <si>
    <t>NE_C_SCONTO_DIG</t>
  </si>
  <si>
    <t>COMPONENTE  SCONTO BOLLETTA DIGITALE</t>
  </si>
  <si>
    <t>709098</t>
  </si>
  <si>
    <t>SCONTI SU MATERIA E.E. - QUOTA FISSA</t>
  </si>
  <si>
    <t>EE_SO_QP_MTAU</t>
  </si>
  <si>
    <t>EE_ST_QP_MTAU</t>
  </si>
  <si>
    <t>YUgnwDmsCSd804bi</t>
  </si>
  <si>
    <t>21326</t>
  </si>
  <si>
    <t>APP. SEGECO FORMIA</t>
  </si>
  <si>
    <t>EsRxj8H3TcfaGpLX</t>
  </si>
  <si>
    <t>384951</t>
  </si>
  <si>
    <t>SE.GE.CO. SRL FORMIA</t>
  </si>
  <si>
    <t>yxnUSTSO6S6GnaOh</t>
  </si>
  <si>
    <t>21342</t>
  </si>
  <si>
    <t>APP. SEGECO LATINA OVEST</t>
  </si>
  <si>
    <t>HcV978A0leEOuNeG</t>
  </si>
  <si>
    <t>800796</t>
  </si>
  <si>
    <t>SE.GE.CO. SRL - LATINA</t>
  </si>
  <si>
    <t>YZDYrTP7TLben50u</t>
  </si>
  <si>
    <t>11929</t>
  </si>
  <si>
    <t>EE - VOCE QUOTA ENERGIA TRASPORTO</t>
  </si>
  <si>
    <t>E319FTaLPTEo8sLa</t>
  </si>
  <si>
    <t>EE - COMPONENTE QUOTA ENERGIA TRASPORTO</t>
  </si>
  <si>
    <t>YZedVi18qXNJi56D</t>
  </si>
  <si>
    <t>EC058S</t>
  </si>
  <si>
    <t>EE – STORNO VOCE BONUS PER DISAGIO FISICO</t>
  </si>
  <si>
    <t>EuR4teXY3euW1IQN</t>
  </si>
  <si>
    <t>Z19VSlWCXv5u4GOi</t>
  </si>
  <si>
    <t>EE_FPATPMI16FIX</t>
  </si>
  <si>
    <t>EEQ_FPATPMI16FIX</t>
  </si>
  <si>
    <t>w4NXdGGIMjjQg8pO</t>
  </si>
  <si>
    <t>EEC_FPATPMI16FIX</t>
  </si>
  <si>
    <t>ZCqjO2t4UvVm7mj1</t>
  </si>
  <si>
    <t>EE_PRDFPQFPA03</t>
  </si>
  <si>
    <t>zD5M75BqFEIjdRbr</t>
  </si>
  <si>
    <t>EE_FPSVMIC04</t>
  </si>
  <si>
    <t>EEQFPSVMIC04</t>
  </si>
  <si>
    <t>M8V1H4GHjCiB3l0K</t>
  </si>
  <si>
    <t>EECFPSVMIC04</t>
  </si>
  <si>
    <t>ZeUYdf8nGkHyOJJ1</t>
  </si>
  <si>
    <t>NE_V_QFMIC_FIX</t>
  </si>
  <si>
    <t>PREZZO CONTRIBUTO MENSILE QUOTA FISSA SEMPLIFICATA EURO/MESE (MIC)</t>
  </si>
  <si>
    <t>NE_Q_QFMIC_FIX</t>
  </si>
  <si>
    <t>pL2epRI6QqvhZnSj</t>
  </si>
  <si>
    <t>NE_C_QFMIC_FIX</t>
  </si>
  <si>
    <t>ZNLCzLNyTXsoT0a4</t>
  </si>
  <si>
    <t>EE_PRD_SPMOD031</t>
  </si>
  <si>
    <t>EE - VOCE EE - OPZIONE EE - OPZIONE PERDITE SCONTO NEGOZIABILE 0,008 EURO/KWH</t>
  </si>
  <si>
    <t>ZPOoelPXD3K3fOT1</t>
  </si>
  <si>
    <t>EEAFPPPC14</t>
  </si>
  <si>
    <t>EEQAFPPPC14</t>
  </si>
  <si>
    <t>ddHWMU4313W6eK39</t>
  </si>
  <si>
    <t>EECAFPPPC14</t>
  </si>
  <si>
    <t>ZVfyolYL0NBi2Ze1</t>
  </si>
  <si>
    <t>NE_PCV_QF_DOM</t>
  </si>
  <si>
    <t>QUOTA FISSA COMMERCIALIZZAZIONE VENDITA DOMESTICO (PCV) 582</t>
  </si>
  <si>
    <t>PCR</t>
  </si>
  <si>
    <t>corrispettivo PCR a copertura dei rischi connessi alle modalità di approvvigionamento dell'energia elettrica all'ingrosso ( clienti serviti in Tutela SIMILE)</t>
  </si>
  <si>
    <t>[4] 2017</t>
  </si>
  <si>
    <t>709007</t>
  </si>
  <si>
    <t>RIICAVI DISTRIBUZIONE E.E.-QUOTA FISSA</t>
  </si>
  <si>
    <t>709008</t>
  </si>
  <si>
    <t>RICAVI DISTRIBUZIONE E.E.-QUOTA VARIAB</t>
  </si>
  <si>
    <t>VOCE INDENNIZZO TIMG/TIMOE - MANCATO RISPETTO TEMPI COSTITUZIONE IN MORAÿÿÿÿÿÿÿÿÿÿÿÿÿÿÿÿÿÿÿÿÿÿÿÿÿÿÿÿ</t>
  </si>
  <si>
    <t>Distribuz.Power</t>
  </si>
  <si>
    <t>EE ? STORNO VOCE BONUS PER DISAGIO FISICO</t>
  </si>
  <si>
    <t>Distribuz..Power</t>
  </si>
  <si>
    <t>[5] 2017</t>
  </si>
  <si>
    <t>BOLLO_QUIETANZA</t>
  </si>
  <si>
    <t>BOLLO QUIETANZA</t>
  </si>
  <si>
    <t>738957</t>
  </si>
  <si>
    <t>(era Tipologia: Patrimoniale / Macrovoce: Patrimoniale)</t>
  </si>
  <si>
    <t>EE_ACC_AU</t>
  </si>
  <si>
    <t>EE IMPOSTA ERARIALE ALTRI USI</t>
  </si>
  <si>
    <t>COMPONENTE PER IMPOSTA ERARIALE PER ALTRI USI</t>
  </si>
  <si>
    <t>700964</t>
  </si>
  <si>
    <t>RIVALSA IMPOSTA DI CONSUMO ENERGIA ELETTR. NETA BS</t>
  </si>
  <si>
    <t>EE_ACC_AU_FIX</t>
  </si>
  <si>
    <t>VOCE FATTURABILE ACCISA ALTRI USI EE QUOTA FISSA DEL 46 2012</t>
  </si>
  <si>
    <t>EE_ACC_AU_F</t>
  </si>
  <si>
    <t>COMPONENTE ACCISA EE ALTRI USI DEL 46 2012 QUOTA FISSA</t>
  </si>
  <si>
    <t>EE_ACC_ELT</t>
  </si>
  <si>
    <t>EE ESCLUSIONE ACCISA PROCESSI ELETTROLITICI</t>
  </si>
  <si>
    <t>COMMPONENTE PER IMPOSTA ERARIALE PER ESCLUSIONE PROCESSI ELETTROLITICI</t>
  </si>
  <si>
    <t>EE_ACC_ESE_CON</t>
  </si>
  <si>
    <t>RELAZIONI DIPLOMATICHE CONSOLARI</t>
  </si>
  <si>
    <t>COMPONENTE PER IMPOSTA ERARIALE PER RELAZIONI DIPLOMATICHE CONSOLARI</t>
  </si>
  <si>
    <t>EE_ACC_ESE_FA</t>
  </si>
  <si>
    <t>FORZE ARMATE</t>
  </si>
  <si>
    <t>COMPONENTE PER IMPOSTA ERARIALE PER FORZE ARMATE</t>
  </si>
  <si>
    <t>EE_ACC_ESE_FIT</t>
  </si>
  <si>
    <t>USI LINEE FERROVIARIE TRASPORTO URB/INTERB</t>
  </si>
  <si>
    <t>COMPONENTE PER IMPOSTA ERARIALE PER USI LINEE FERROVIARIE TRASPORTO URB/INTERB</t>
  </si>
  <si>
    <t>EE_ACC_ESE_ORI</t>
  </si>
  <si>
    <t>ORGANIZZAZIONI INTERNAZIONALI RICONOSCIUTE (E MEMBRI)</t>
  </si>
  <si>
    <t>COMPONENTE PER IMPOSTA ERARIALE PER ORGANIZZAZIONI INTERNAZIONALI RICONOSCIUTE (E MEMBRI)</t>
  </si>
  <si>
    <t>EE_ACC_ESE_PME</t>
  </si>
  <si>
    <t>USI PRODUZIONE/MANTENIMENTO ELETTRICITA'</t>
  </si>
  <si>
    <t>COMPONENTE ERARIALE PRODUZIONE MANTENIMENTO ELETTRICITA</t>
  </si>
  <si>
    <t>EE_ACC_MIN</t>
  </si>
  <si>
    <t>EE ESCLUSIONE ACCISA PROCESSI MINERALOGICI</t>
  </si>
  <si>
    <t>COMPONENTE PER IMPOSTA ERARIALE PER ESCLUSIONE PROCESSI MENEROLOGICI</t>
  </si>
  <si>
    <t>EE_ACC_NATO</t>
  </si>
  <si>
    <t>EE ESENZIONE ACCISA NATO</t>
  </si>
  <si>
    <t>EE_IEC_NATO</t>
  </si>
  <si>
    <t>COMPONENTE PER IMPOSTA ERARIALE PER ESENTI - NATO</t>
  </si>
  <si>
    <t>EE_ACC_SOSP</t>
  </si>
  <si>
    <t>EE ESCLUSIONE ACCISA SOGGETTO OBBLIGATO (CODICE DITTA)</t>
  </si>
  <si>
    <t>COMPONENTE IMPOSTA ERARIALE SOGGETTO OBBLIGATO (CODICE DITTA)</t>
  </si>
  <si>
    <t>EE_ADD_ELT</t>
  </si>
  <si>
    <t>EE ESCLUSIONE ADDIZIONALE PROCESSI ELETTROLITICI</t>
  </si>
  <si>
    <t>700965</t>
  </si>
  <si>
    <t>RIVALSA ADDIZ. PROVINCIALE ENERGIA ELETTR. NETA BS</t>
  </si>
  <si>
    <t>EE_ADD_ESE_CON</t>
  </si>
  <si>
    <t>RIVALSA ADDIZ. PROVINCIALE ENERGIA ELETTRICA NETA BS</t>
  </si>
  <si>
    <t>EE_ADD_ESE_FA</t>
  </si>
  <si>
    <t>EE_ADD_ESE_FIT</t>
  </si>
  <si>
    <t>EE_ADD_ESE_ORI</t>
  </si>
  <si>
    <t>EE_ADD_ESE_PME</t>
  </si>
  <si>
    <t>USI PRODUZIONE/MANTENIMENTO ELETTRICITA</t>
  </si>
  <si>
    <t>EE_ADD_IP</t>
  </si>
  <si>
    <t>EE ADDIZIONALE PROVINCIALE ILLUMINAZIONE PUBBLICA</t>
  </si>
  <si>
    <t>ADDIZIONALE ILLUMINAZIONE PUBBLICA</t>
  </si>
  <si>
    <t>EE_ADD_MIN</t>
  </si>
  <si>
    <t>EE ESCLUSIONE ADDIZIONALE PROCESSI MINERALOGICI</t>
  </si>
  <si>
    <t>EE_ADD_NATO</t>
  </si>
  <si>
    <t>EE ESENZIONE ADDIZIONALE NATO</t>
  </si>
  <si>
    <t>ADDIZIONALE NATO</t>
  </si>
  <si>
    <t>EE_ADD_P_AU</t>
  </si>
  <si>
    <t>EE ADDIZIONALE PROVINCIALE ALTRI USI</t>
  </si>
  <si>
    <t>COMPONENTE PER ADDZIONALE PROVINCIALE PER ALTRI USI</t>
  </si>
  <si>
    <t>EE_ADD_SOSP</t>
  </si>
  <si>
    <t>EE ESCLUSIONE ADDIZIONALE SOGGETTO OBBLIGATO (CODICE DITTA)</t>
  </si>
  <si>
    <t>EE_CANONE</t>
  </si>
  <si>
    <t>CANONE FISSO EE</t>
  </si>
  <si>
    <t>CANONE FISSO ELETTRICO</t>
  </si>
  <si>
    <t>701116</t>
  </si>
  <si>
    <t>VEND. DI ENERGIA ELETTR. FATTURAZ. AUTOM. NETA BS</t>
  </si>
  <si>
    <t>CORRISPETTIVO TARIFFARIO SPECIFICO</t>
  </si>
  <si>
    <t>702157</t>
  </si>
  <si>
    <t>inserito in data 15/06/2017</t>
  </si>
  <si>
    <t>EE_DEPO</t>
  </si>
  <si>
    <t>DEPOSITO CAUZIONALE EE</t>
  </si>
  <si>
    <t>COMPONENTE GESTIONE DEPOSITO EE</t>
  </si>
  <si>
    <t>407520</t>
  </si>
  <si>
    <t>EE_DISP</t>
  </si>
  <si>
    <t>VOCE FATTURABILE DI DISPACCIAMENTO</t>
  </si>
  <si>
    <t>EE_CD_QE</t>
  </si>
  <si>
    <t>EE_CD</t>
  </si>
  <si>
    <t>EE_EOL_QE</t>
  </si>
  <si>
    <t>EE_EOL</t>
  </si>
  <si>
    <t>EE_INT_QE</t>
  </si>
  <si>
    <t>EE_INT</t>
  </si>
  <si>
    <t>EE_OL_QE</t>
  </si>
  <si>
    <t>EE_OL</t>
  </si>
  <si>
    <t>EE_SALV_TRAN</t>
  </si>
  <si>
    <t>EE_SS_QE</t>
  </si>
  <si>
    <t>EE_SS</t>
  </si>
  <si>
    <t>EE_UR_QE</t>
  </si>
  <si>
    <t>EE_UR</t>
  </si>
  <si>
    <t>EE_FEE_CONS</t>
  </si>
  <si>
    <t>VOCE FATTURABILE FEE CONSORTILE</t>
  </si>
  <si>
    <t>COMPONENTE FEE CONSORTILE</t>
  </si>
  <si>
    <t>EE - VOCE EE-OPZIONE FUORI CAMPO IVA</t>
  </si>
  <si>
    <t>409904</t>
  </si>
  <si>
    <t>C/TRANSITORIO AIKIDO TGU TGA TGU2</t>
  </si>
  <si>
    <t>EE_INDENNIZZO463</t>
  </si>
  <si>
    <t>VOCE INDENNIZZO SALTO DI FATTURAZIONE DEL 463/16 - TIF</t>
  </si>
  <si>
    <t>INDENNIZZO463</t>
  </si>
  <si>
    <t>637051</t>
  </si>
  <si>
    <t>EE_INTE</t>
  </si>
  <si>
    <t>INTERESSI DEPOSITO EE</t>
  </si>
  <si>
    <t>INTERESSI SU DEPOSITO EE</t>
  </si>
  <si>
    <t>674342</t>
  </si>
  <si>
    <t>EE_PCV_QE</t>
  </si>
  <si>
    <t>EE_PCV</t>
  </si>
  <si>
    <t>EE_PCV_QF</t>
  </si>
  <si>
    <t>EE_PCV_QF_NEW</t>
  </si>
  <si>
    <t>VOCE PCV FISSA PERSONALIZZATA</t>
  </si>
  <si>
    <t>EE_PCV_FIS_PERS</t>
  </si>
  <si>
    <t>EE_PCV_PERS</t>
  </si>
  <si>
    <t>COMPONENTE PER PCV PERSONALIZZATA</t>
  </si>
  <si>
    <t>RICAVI VENDITA E.E. - QUOTA FISSA PCV</t>
  </si>
  <si>
    <t>EE_PE_911_BTZ</t>
  </si>
  <si>
    <t>PE - BRENT-BTZ (9,1,1), ¬ 100%</t>
  </si>
  <si>
    <t>BRENT-BTZ (9,1,1), ¬ 100%</t>
  </si>
  <si>
    <t>EE_PE_BLOAD</t>
  </si>
  <si>
    <t>VOCE FATTURABILE PUN BASE LOAD MONOR TRIOR</t>
  </si>
  <si>
    <t>COMPONENTE PUN BASE  LOAD MONOR TRIOR</t>
  </si>
  <si>
    <t>EE_PE_FIX</t>
  </si>
  <si>
    <t>PREZZO ENERGIA (PE) PERSONALIZZATO</t>
  </si>
  <si>
    <t>EE_PE_FIX_POP</t>
  </si>
  <si>
    <t>PREZZO ENERGIA (PE) PERSONALIZZATO POP</t>
  </si>
  <si>
    <t>EE_PE_GOLD_PA</t>
  </si>
  <si>
    <t>PE - GOLD LUCE PUBBLICA AMMINISTRAZIONE</t>
  </si>
  <si>
    <t>COMPONENTE EE GOLD LUCE PUBBLICA AMMINISTRAZIONE</t>
  </si>
  <si>
    <t>EE_PE_ITEC_S</t>
  </si>
  <si>
    <t>EE PE ITEC SEMINEGOZIATE</t>
  </si>
  <si>
    <t>ITEC SEMINEGOZIATE</t>
  </si>
  <si>
    <t>EE_PE_ITEC12_S</t>
  </si>
  <si>
    <t>EE PE ITEC12 SEMINEGOZIATE</t>
  </si>
  <si>
    <t>ITEC12 SEMINEGOZIATE</t>
  </si>
  <si>
    <t>EE_PE_PUN</t>
  </si>
  <si>
    <t>VOCE FATTURABILE PE PUN A FASCE</t>
  </si>
  <si>
    <t>COMPONENTE PUN A FASCE</t>
  </si>
  <si>
    <t>EE_PERD_911_BTZ</t>
  </si>
  <si>
    <t>EE - PERD - BRENT-BTZ (9,1,1), ¬ 100%</t>
  </si>
  <si>
    <t>EE_PERD_BLOAD</t>
  </si>
  <si>
    <t>VOCE FATTURABILE PERDITE DI RETE SUL PE MONOR TRIOR</t>
  </si>
  <si>
    <t>EE_PERD_ITEC_S</t>
  </si>
  <si>
    <t>ITEC SEMINEGOZIATA</t>
  </si>
  <si>
    <t>VENDITA EN.ELETTRICA FATTURAZ.AUTOMATICA NETA BS</t>
  </si>
  <si>
    <t>(era Tipologia: Distrib power Neta e Lod / Macrovoce: Distribuzione)</t>
  </si>
  <si>
    <t>EE_PERD_PE_FIX</t>
  </si>
  <si>
    <t>EE_PERD_PEFIXPOP</t>
  </si>
  <si>
    <t>PERDITE COMPONENTE ENERGIA</t>
  </si>
  <si>
    <t>EE_PERD_PUN</t>
  </si>
  <si>
    <t>VOCE FATTURABILE PERDITE DI RETE SUL PE PUN A FASCE</t>
  </si>
  <si>
    <t>EE_PERD_SPREAD</t>
  </si>
  <si>
    <t>VOCE FATTURABILE PERDITE DI RETE SULLO SPREAD</t>
  </si>
  <si>
    <t>EE_SPREAD</t>
  </si>
  <si>
    <t>COMPONENTE SPREAD PERSONALIZZATO SU FORNITURA</t>
  </si>
  <si>
    <t>EE_PERDGOLD_PA</t>
  </si>
  <si>
    <t>EE - PERD - GOLD LUCE PUBBLICA AMMINISTRAZIONE</t>
  </si>
  <si>
    <t>EE_PVAN_COND</t>
  </si>
  <si>
    <t>PACHETTO VANTAGGIO CONDOMINIO</t>
  </si>
  <si>
    <t>PACCHETTO VANTAGGIO CONDOMINIO</t>
  </si>
  <si>
    <t>EE_RETE_REAT</t>
  </si>
  <si>
    <t>CORRISPETTIVI PER PRELIEVI DI ENERGIA REATTIVA</t>
  </si>
  <si>
    <t>EE_REAT</t>
  </si>
  <si>
    <t>COMPONENTE PE CORRISPETTIVI PER PRELIEVI DI ENERGIA REATTIVA</t>
  </si>
  <si>
    <t>EE_REAT_180</t>
  </si>
  <si>
    <t>EE_RETE_REAT_AT</t>
  </si>
  <si>
    <t>CORRISPETTIVI PER PRELIEVI DI ENERGIA REATTIVA AT DELIBERA 180/2013</t>
  </si>
  <si>
    <t>RICAVI DISTRIBUZIONE E.E. - QUOTA VARIABILE</t>
  </si>
  <si>
    <t>EE_SC_CONSIP</t>
  </si>
  <si>
    <t>SCONTO UNITARIO SUI KWH</t>
  </si>
  <si>
    <t>SCONTO CONSIP</t>
  </si>
  <si>
    <t>EE_SC_PERD_SBIL</t>
  </si>
  <si>
    <t>SCONTO PERDITE SBILANCIAMENTO</t>
  </si>
  <si>
    <t>EE_SC_PREM_5000</t>
  </si>
  <si>
    <t>EE SCONTO PREMIO VOLUME 5000</t>
  </si>
  <si>
    <t>EE_SC_PREM5000</t>
  </si>
  <si>
    <t>EE_SC_PREMIO</t>
  </si>
  <si>
    <t>SCONTO PREMIO VOLUME</t>
  </si>
  <si>
    <t>EE_SC_PREM_10000</t>
  </si>
  <si>
    <t>EE SCONTO PREMIO VOLUME 10000</t>
  </si>
  <si>
    <t>EE_SC_PREM10000</t>
  </si>
  <si>
    <t>EE_SC_SBIL_100</t>
  </si>
  <si>
    <t>SCONTO SBILANCIAMENTO 100%</t>
  </si>
  <si>
    <t>EE_SC_TRIOR</t>
  </si>
  <si>
    <t>VOCE FATTURABILE SCONTO TRIOR PERSONALIZZATO SU FORNITURA</t>
  </si>
  <si>
    <t>COMPONENTE SCONTO TRIOR PERSONALIZZATO SU FORNITURA</t>
  </si>
  <si>
    <t>EE_SC_TRIOR_PERD</t>
  </si>
  <si>
    <t>VOCE FATTURABILE PERDITE SULLO SCONTO TRIOR PERSONALIZZATO SU FORNITURA</t>
  </si>
  <si>
    <t>EE_SC_UNI</t>
  </si>
  <si>
    <t>EE SCONTO UNITARIO</t>
  </si>
  <si>
    <t>EE_SC_UNI_PERD</t>
  </si>
  <si>
    <t>SCONTO UNITARIO PERDITE SUI KWH</t>
  </si>
  <si>
    <t>EE_SCPERD_CONSIP</t>
  </si>
  <si>
    <t>SCONTO CONSIP PERDITE SUI KWH</t>
  </si>
  <si>
    <t>VOCE FATTURABILE EE SPREAD</t>
  </si>
  <si>
    <t>EEPERDITEC12_S</t>
  </si>
  <si>
    <t>ITEC12 SEMINEGOZIATA</t>
  </si>
  <si>
    <t>GN_SP_10</t>
  </si>
  <si>
    <t>VOCE PER COMPENSAZIONE SPLIT PAYMENT 10%</t>
  </si>
  <si>
    <t>COMPONENTE PER COMPENSAZIONE SPLIT PAYMENT 10%</t>
  </si>
  <si>
    <t>451199</t>
  </si>
  <si>
    <t>inserito 07/07</t>
  </si>
  <si>
    <t>GN_SP_22</t>
  </si>
  <si>
    <t>VOCE PER COMPENSAZIONE SPLIT PAYMENT 22%</t>
  </si>
  <si>
    <t>COMPONENTE PER COMPENSAZIONE SPLIT PAYMENT 22%</t>
  </si>
  <si>
    <t>IND_SERVTEC</t>
  </si>
  <si>
    <t>GS - VOCE INDENNIZZO SERVIZIO TECNICO</t>
  </si>
  <si>
    <t>mar-44</t>
  </si>
  <si>
    <t>INTERESSI_MORA</t>
  </si>
  <si>
    <t>MORA PER RITARDATO PAGAMENTO</t>
  </si>
  <si>
    <t>MORA</t>
  </si>
  <si>
    <t>INTERESSI DI MORA</t>
  </si>
  <si>
    <t>774604</t>
  </si>
  <si>
    <t>P_EE_DIR_FIS</t>
  </si>
  <si>
    <t>CORRISPETTIVO FISSO DI ATTIVAZIONE</t>
  </si>
  <si>
    <t>RI_P_IVA10</t>
  </si>
  <si>
    <t>REC IVA IVA 10%</t>
  </si>
  <si>
    <t>REC_IVA</t>
  </si>
  <si>
    <t>RECUPERO IVA</t>
  </si>
  <si>
    <t>REC IVA IVA 21%</t>
  </si>
  <si>
    <t>RI_P_IVA22</t>
  </si>
  <si>
    <t>REC IVA IVA 22%</t>
  </si>
  <si>
    <t>CLIENTI GAS C/NOTE RETTIFICATIVE</t>
  </si>
  <si>
    <t>RI_P_IVAE02</t>
  </si>
  <si>
    <t>REC IVA OP. ESCLUSE ART. 2 CO 3 LETT. A) DPR 633/72</t>
  </si>
  <si>
    <t>RI_P_IVAE153</t>
  </si>
  <si>
    <t>REC IVA F.C.IVA ART.15/1 N.3</t>
  </si>
  <si>
    <t>RI_P_IVAG</t>
  </si>
  <si>
    <t>REC IVA IVA GIA' ASSOGGETTATO</t>
  </si>
  <si>
    <t>Attivazione contatore disalimentato (subentro o prima attivazione)</t>
  </si>
  <si>
    <t>Attivazione fornitura POWER per market DOMM</t>
  </si>
  <si>
    <t>Componente Tecnica - Disalimentazione trasporto POWER per market DOMM</t>
  </si>
  <si>
    <t>Componente Tecnica - Voltura POWER per market DOMM</t>
  </si>
  <si>
    <t>S-PW-013</t>
  </si>
  <si>
    <t>Interventi tecnici</t>
  </si>
  <si>
    <t>Verifica metrica</t>
  </si>
  <si>
    <t>Diminuzione di Potenza</t>
  </si>
  <si>
    <t>703102</t>
  </si>
  <si>
    <t>SCONTI ED ABBUONI SU VENDITE UTENZE IN</t>
  </si>
  <si>
    <t>Materia gas</t>
  </si>
  <si>
    <t>400399</t>
  </si>
  <si>
    <t>9307</t>
  </si>
  <si>
    <t>RECUPERO DEBITO</t>
  </si>
  <si>
    <t>400393</t>
  </si>
  <si>
    <t>AZZERAMENTO</t>
  </si>
  <si>
    <t>COMPONENTE DI AZZERAMENTO</t>
  </si>
  <si>
    <t>400312</t>
  </si>
  <si>
    <t>400395</t>
  </si>
  <si>
    <t>738152</t>
  </si>
  <si>
    <t>GESTIONE FINANAZA e TRIBUTI</t>
  </si>
  <si>
    <t>GEFT</t>
  </si>
  <si>
    <t>SCON_W</t>
  </si>
  <si>
    <t>sconto web</t>
  </si>
  <si>
    <t>SCON_D</t>
  </si>
  <si>
    <t>sconto domiciliazione</t>
  </si>
  <si>
    <t>SCON_OC</t>
  </si>
  <si>
    <t>sconti on condition</t>
  </si>
  <si>
    <t>SCON_R</t>
  </si>
  <si>
    <t>sconto rid</t>
  </si>
  <si>
    <t>SCON_B</t>
  </si>
  <si>
    <t>sconti bonus</t>
  </si>
  <si>
    <t>SCON_DU</t>
  </si>
  <si>
    <t>sconto dual</t>
  </si>
  <si>
    <t>RBIVA</t>
  </si>
  <si>
    <t>Rimborso IVA</t>
  </si>
  <si>
    <t>EE_FPATPMI06_FIX</t>
  </si>
  <si>
    <t>EE - VOCE EE - OPZIONE ATPMI06_FIX</t>
  </si>
  <si>
    <t>EEQ_FPATPMI06FIX</t>
  </si>
  <si>
    <t>EEC_FPATPMI06FIX</t>
  </si>
  <si>
    <t>EE - COMPONENTE EE - OPZIONE ATPMI06_FIX</t>
  </si>
  <si>
    <t>EE_FPSVPMI13</t>
  </si>
  <si>
    <t>EEQFPSVPMI13</t>
  </si>
  <si>
    <t>EECFPSVPMI13</t>
  </si>
  <si>
    <t>EE_MV_CD</t>
  </si>
  <si>
    <t>EE - VOCE COMPONENTE CD</t>
  </si>
  <si>
    <t>EEQMV_CD</t>
  </si>
  <si>
    <t>EECMV_CD</t>
  </si>
  <si>
    <t>EE - COMPONENTE COMPONENTE CD</t>
  </si>
  <si>
    <t>EE_MV_INT</t>
  </si>
  <si>
    <t>EE - VOCE COMPONENTE INT</t>
  </si>
  <si>
    <t>EEQMV_INT</t>
  </si>
  <si>
    <t>EECMV_INT</t>
  </si>
  <si>
    <t>EE - COMPONENTE COMPONENTE INT</t>
  </si>
  <si>
    <t>EE_MV_OD</t>
  </si>
  <si>
    <t>EE - VOCE COMPONENTE OD</t>
  </si>
  <si>
    <t>EEQMV_OD</t>
  </si>
  <si>
    <t>EECMV_OD</t>
  </si>
  <si>
    <t>EE - COMPONENTE COMPONENTE OD</t>
  </si>
  <si>
    <t>EE_PC_VELAM</t>
  </si>
  <si>
    <t>EE - VOCE PREZZO PC+VE / LAMBDA</t>
  </si>
  <si>
    <t>EEQPC_VELAM</t>
  </si>
  <si>
    <t>EECPC_VELAM</t>
  </si>
  <si>
    <t>EE - COMPONENTE PREZZO PC+VE / LAMBDA</t>
  </si>
  <si>
    <t>EE_SO_QP_ALTA</t>
  </si>
  <si>
    <t>EE_SC_SO_QP_BTAU</t>
  </si>
  <si>
    <t>EEAFPAGPMI801</t>
  </si>
  <si>
    <t>EEQAFPAGPMI801</t>
  </si>
  <si>
    <t>EECAFPAGPMI801</t>
  </si>
  <si>
    <t>EEGG07_FED_A</t>
  </si>
  <si>
    <t>EE - VOCE EE - OPZIONE SCONTO GG07_FED_A</t>
  </si>
  <si>
    <t>EEQGG07_FED_A</t>
  </si>
  <si>
    <t>EECGG07_FED_A</t>
  </si>
  <si>
    <t>EE - COMPONENTE EE - OPZIONE SCONTO GG07_FED_A</t>
  </si>
  <si>
    <t>EEGG07_FED_M</t>
  </si>
  <si>
    <t>EE - VOCE EE - OPZIONE SCONTO GG07_FED_M</t>
  </si>
  <si>
    <t>EEQGG07_FED_M</t>
  </si>
  <si>
    <t>EECGG07_FED_M</t>
  </si>
  <si>
    <t>EE - COMPONENTE EE - OPZIONE SCONTO GG07_FED_M</t>
  </si>
  <si>
    <t>EESP002P_MUL_A</t>
  </si>
  <si>
    <t>EE - VOCE EE - OPZIONE SCONTO SP002P_MUL_A</t>
  </si>
  <si>
    <t>EEQSP002P_MUL_A</t>
  </si>
  <si>
    <t>EECSP002P_MUL_A</t>
  </si>
  <si>
    <t>EE - COMPONENTE EE - OPZIONE SCONTO SP002P_MUL_A</t>
  </si>
  <si>
    <t>EESP002P_MUL_M</t>
  </si>
  <si>
    <t>EE - VOCE EE - OPZIONE SCONTO SP002P_MUL_M</t>
  </si>
  <si>
    <t>EEQSP002P_MUL_M</t>
  </si>
  <si>
    <t>EECSP002P_MUL_M</t>
  </si>
  <si>
    <t>EE - COMPONENTE EE - OPZIONE SCONTO SP002P_MUL_M</t>
  </si>
  <si>
    <t>EESP003P_MUL_A</t>
  </si>
  <si>
    <t>EE - VOCE EE - OPZIONE SCONTO SP003P_MUL_A</t>
  </si>
  <si>
    <t>EEQSP003P_MUL_A</t>
  </si>
  <si>
    <t>EECSP003P_MUL_A</t>
  </si>
  <si>
    <t>EE - COMPONENTE EE - OPZIONE SCONTO SP003P_MUL_A</t>
  </si>
  <si>
    <t>EESP003P_MUL_M</t>
  </si>
  <si>
    <t>EE - VOCE EE - OPZIONE SCONTO SP003P_MUL_M</t>
  </si>
  <si>
    <t>EEQSP003P_MUL_M</t>
  </si>
  <si>
    <t>EECSP003P_MUL_M</t>
  </si>
  <si>
    <t>EE - COMPONENTE EE - OPZIONE SCONTO SP003P_MUL_M</t>
  </si>
  <si>
    <t>EESP017P_FED_A</t>
  </si>
  <si>
    <t>EE - VOCE EE - OPZIONE SCONTO SP017P_FED_A</t>
  </si>
  <si>
    <t>EEQSP017P_FED_A</t>
  </si>
  <si>
    <t>EECSP017P_FED_A</t>
  </si>
  <si>
    <t>EE - COMPONENTE EE - OPZIONE SCONTO SP017P_FED_A</t>
  </si>
  <si>
    <t>EESP017P_FED_M</t>
  </si>
  <si>
    <t>EE - VOCE EE - OPZIONE SCONTO SP017P_FED_M</t>
  </si>
  <si>
    <t>EEQSP017P_FED_M</t>
  </si>
  <si>
    <t>EECSP017P_FED_M</t>
  </si>
  <si>
    <t>EE - COMPONENTE EE - OPZIONE SCONTO SP017P_FED_M</t>
  </si>
  <si>
    <t>EESP019P_FED_A</t>
  </si>
  <si>
    <t>EE - VOCE EE - OPZIONE SCONTO SP019P_FED_A</t>
  </si>
  <si>
    <t>EEQSP019P_FED_A</t>
  </si>
  <si>
    <t>EECSP019P_FED_A</t>
  </si>
  <si>
    <t>EE - COMPONENTE EE - OPZIONE SCONTO SP019P_FED_A</t>
  </si>
  <si>
    <t>EESP019P_FED_M</t>
  </si>
  <si>
    <t>EE - VOCE EE - OPZIONE SCONTO SP019P_FED_M</t>
  </si>
  <si>
    <t>EEQSP019P_FED_M</t>
  </si>
  <si>
    <t>EECSP019P_FED_M</t>
  </si>
  <si>
    <t>EE - COMPONENTE EE - OPZIONE SCONTO SP019P_FED_M</t>
  </si>
  <si>
    <t>EESP041P_PC_M</t>
  </si>
  <si>
    <t>EE - VOCE EE - OPZIONE SCONTO SP041P_PC_M</t>
  </si>
  <si>
    <t>EEQSP041P_PC_M</t>
  </si>
  <si>
    <t>EECSP041P_PC_M</t>
  </si>
  <si>
    <t>EE - COMPONENTE EE - OPZIONE SCONTO SP041P_PC_M</t>
  </si>
  <si>
    <t>EESP041P_PE_A</t>
  </si>
  <si>
    <t>EE - VOCE EE - OPZIONE SCONTO SP041P_PE_A</t>
  </si>
  <si>
    <t>EEQSP041P_PE_A</t>
  </si>
  <si>
    <t>EECSP041P_PE_A</t>
  </si>
  <si>
    <t>EE - COMPONENTE EE - OPZIONE SCONTO SP041P_PE_A</t>
  </si>
  <si>
    <t>EESP041P_PE_M</t>
  </si>
  <si>
    <t>EE - VOCE EE - OPZIONE SCONTO SP041P_PE_M</t>
  </si>
  <si>
    <t>EEQSP041P_PE_M</t>
  </si>
  <si>
    <t>EECSP041P_PE_M</t>
  </si>
  <si>
    <t>EE - COMPONENTE EE - OPZIONE SCONTO SP041P_PE_M</t>
  </si>
  <si>
    <t>IVANOND10SP</t>
  </si>
  <si>
    <t>RESTITUZIONE IVA EX ALIQUOTA 10% SPLIT PAYMENT</t>
  </si>
  <si>
    <t>NA_SAH_EUROMESEP</t>
  </si>
  <si>
    <t>VOCE SCONTO AD HOC P</t>
  </si>
  <si>
    <t>COMPONENTE SCONTI AD HOC P</t>
  </si>
  <si>
    <t>NE_V_SC2_MIC_VAR</t>
  </si>
  <si>
    <t>SCONTO PERCENTUALE SU CONTRIBUTO AL CONSUMO MIC (2)</t>
  </si>
  <si>
    <t>NE_Q_SC2_MIC_VAR</t>
  </si>
  <si>
    <t>21200</t>
  </si>
  <si>
    <t>new</t>
  </si>
  <si>
    <t>SCON_PRD</t>
  </si>
  <si>
    <t>sconti perdite</t>
  </si>
  <si>
    <t>CANONETV2018_ACC</t>
  </si>
  <si>
    <t>VOCE ACCREDITO CANONE TV 2018</t>
  </si>
  <si>
    <t>CANONETV2018_ADD</t>
  </si>
  <si>
    <t>VOCE ADDEBITO CANONE TV 2018</t>
  </si>
  <si>
    <t>EE_AIPPIVA05PZ</t>
  </si>
  <si>
    <t>EE - VOCE EE - OPZIONE EE - OPZIONE QUOTA POTENZA AIPPIVA05</t>
  </si>
  <si>
    <t>EE_QAIPPIVA05PZ</t>
  </si>
  <si>
    <t>EE_CAIPPIVA05PZ</t>
  </si>
  <si>
    <t>EE - COMPONENTE EE - OPZIONE EE - OPZIONE QUOTA POTENZA AIPPIVA05</t>
  </si>
  <si>
    <t>EE_FPATMAX16</t>
  </si>
  <si>
    <t>EEQ_FPATMAX16</t>
  </si>
  <si>
    <t>EEC_FPATMAX16</t>
  </si>
  <si>
    <t>EE_PRDFPATMAX16</t>
  </si>
  <si>
    <t>EE - VOCE EE - OPZIONE PERDITE DI RETE OFFERTA ATMAX15- MONORARIA</t>
  </si>
  <si>
    <t>EEAFPRSPMI12</t>
  </si>
  <si>
    <t>EE - VOCE EE OPZIONE PREZZO MODULAZIONE OFFERTA RSPMI12</t>
  </si>
  <si>
    <t>EEQAFPRSPMI12</t>
  </si>
  <si>
    <t>EECAFPRSPMI12</t>
  </si>
  <si>
    <t>EE - COMPONENTE EE OPZIONE PREZZO MODULAZIONE OFFERTA RSPMI12</t>
  </si>
  <si>
    <t>EEGG21_PE_B</t>
  </si>
  <si>
    <t>EEQGG21_PE_B</t>
  </si>
  <si>
    <t>EECGG21_PE_B</t>
  </si>
  <si>
    <t>ES207</t>
  </si>
  <si>
    <t>EE - VOCE CESSAZIONE PER DISALIMENTAZIONE</t>
  </si>
  <si>
    <t>EE - COMPONENTE CESSAZIONE PER DISALIMENTAZIONE</t>
  </si>
  <si>
    <t>NE_DISP3_BTAUIP2</t>
  </si>
  <si>
    <t>NE_Q_TAU2</t>
  </si>
  <si>
    <t>NE_C_TAU2</t>
  </si>
  <si>
    <t>COMPONENTE TAU2 - QUOTA ENERGIA DOMESTICI  DEL.582/15</t>
  </si>
  <si>
    <t>NE_TAU3</t>
  </si>
  <si>
    <t>COMPONENTE DI TRASPORTO E MISURA - QUOTA ENERGIA (NETTO UC6)</t>
  </si>
  <si>
    <t>NE_TAU1</t>
  </si>
  <si>
    <t>COMPONENTE PER COMPONENTE DI TRASPORTO E MISURA - QUOTA FISSA (NETTO UC6)</t>
  </si>
  <si>
    <t>Cessazione fornitura POWER per market DOMM</t>
  </si>
  <si>
    <t>S-PW-008_MC</t>
  </si>
  <si>
    <t>EE - VOCE ADDEBITO PER VOLTURA MORTIS CAUSA</t>
  </si>
  <si>
    <t>QUOTAS-PW-008-MC</t>
  </si>
  <si>
    <t>EE - COMPONENTE ADDEBITO PER VOLTURA MORTIS CAUSA</t>
  </si>
  <si>
    <t>VOCE_EM054</t>
  </si>
  <si>
    <t>EE - VOCE OPZIONE TARIFFARIA PER LISTINO EM054 - QUOTA POTENZA TRASPORTO</t>
  </si>
  <si>
    <t>QUOTA_EM054</t>
  </si>
  <si>
    <t>COMP_EM054</t>
  </si>
  <si>
    <t>EE - COMPONENTE OPZIONE TARIFFARIA PER LISTINO EM054 - QUOTA POTENZA TRASPORTO</t>
  </si>
  <si>
    <t>VOCE_EM300</t>
  </si>
  <si>
    <t>EE - VOCE PARTITA CORRISPETTIVO DI PEREQUAZIONE IVA 10%</t>
  </si>
  <si>
    <t>COMP_EM300</t>
  </si>
  <si>
    <t>EE - COMPONENTE PARTITA CORRISPETTIVO DI PEREQUAZIONE IVA 10%</t>
  </si>
  <si>
    <t>11851</t>
  </si>
  <si>
    <t>EE - VOCE BONUS PRATICA</t>
  </si>
  <si>
    <t>EE - COMPONENTE BONUS PRATICA</t>
  </si>
  <si>
    <t>11852</t>
  </si>
  <si>
    <t>EE - VOCE VARIAZIONE TIPOLOGIA D’USO</t>
  </si>
  <si>
    <t>EE - COMPONENTE VARIAZIONE TIPOLOGIA D’USO</t>
  </si>
  <si>
    <t>13723</t>
  </si>
  <si>
    <t>SEGECO - NAPOLI BARRA</t>
  </si>
  <si>
    <t>802454</t>
  </si>
  <si>
    <t>SEGECO NAPOLI BARRA</t>
  </si>
  <si>
    <t>14047</t>
  </si>
  <si>
    <t>GS - VOCE COMPASS SPA - POTENZA 2</t>
  </si>
  <si>
    <t>GS - COMPONENTE COMPASS SPA - POTENZA 2</t>
  </si>
  <si>
    <t>14099</t>
  </si>
  <si>
    <t>GS - VOCE TERMOCOOP MULTISERVIZI SRL - GUALDO TADINO</t>
  </si>
  <si>
    <t>GS - COMPONENTE TERMOCOOP MULTISERVIZI SRL - GUALDO TADINO</t>
  </si>
  <si>
    <t>14100</t>
  </si>
  <si>
    <t>GS - VOCE TERMOCOOP MULTISERVIZI SRL - CASTIGLIONE DEL LAGO</t>
  </si>
  <si>
    <t>GS - COMPONENTE TERMOCOOP MULTISERVIZI SRL - CASTIGLIONE DEL LAGO</t>
  </si>
  <si>
    <t>14101</t>
  </si>
  <si>
    <t>GS - VOCE TERMOCOOP MULTISERVIZI SRL - FABRIANO</t>
  </si>
  <si>
    <t>GS - COMPONENTE TERMOCOOP MULTISERVIZI SRL - FABRIANO</t>
  </si>
  <si>
    <t>14102</t>
  </si>
  <si>
    <t>GS - VOCE TERMOCOOP MULTISERVIZI SRL - ROMA TORREMAURA</t>
  </si>
  <si>
    <t>GS - COMPONENTE TERMOCOOP MULTISERVIZI SRL - ROMA TORREMAURA</t>
  </si>
  <si>
    <t>n67ICHL9fqPPu2mf</t>
  </si>
  <si>
    <t>14104</t>
  </si>
  <si>
    <t>GS - VOCE FER-ENERGY S.R.L. - MASTER</t>
  </si>
  <si>
    <t>GS - COMPONENTE FER-ENERGY S.R.L. - MASTER</t>
  </si>
  <si>
    <t>wkJDN49jPyK87NKl</t>
  </si>
  <si>
    <t>IVANOND21</t>
  </si>
  <si>
    <t>RESTITUZIONE IVA EX-ALIQUOTA 21%</t>
  </si>
  <si>
    <t>jB91cgmX7vbfXnRa</t>
  </si>
  <si>
    <t>637938</t>
  </si>
  <si>
    <t>EE_SO_QE_MTIP</t>
  </si>
  <si>
    <t>EE_ST_QE_MTIP</t>
  </si>
  <si>
    <t>EE_SO_QF_MTIP</t>
  </si>
  <si>
    <t>EE_ST_QF_MTIP</t>
  </si>
  <si>
    <t>EE_SO_QP_MTIP</t>
  </si>
  <si>
    <t>EE_ST_QP_MTIP</t>
  </si>
  <si>
    <t>EE_AQFPMI08</t>
  </si>
  <si>
    <t>EE - VOCE EE - OPZIONE EE - OPZIONE QFPMI08</t>
  </si>
  <si>
    <t>EEQAFPQFPMI08</t>
  </si>
  <si>
    <t>G6e0A6ssmmesxZRX</t>
  </si>
  <si>
    <t>EECAFPQFPMI08</t>
  </si>
  <si>
    <t>EE - COMPONENTE EE - OPZIONE EE - OPZIONE QFPMI08</t>
  </si>
  <si>
    <t>EE_PE_911_CON100</t>
  </si>
  <si>
    <t>PREZZO ENERGIA (PE) INICIZZATO ITEC</t>
  </si>
  <si>
    <t>hoIX3osbddOkmfMA</t>
  </si>
  <si>
    <t>CONTINUO_06_08 (9,1,1), ¬ 100%</t>
  </si>
  <si>
    <t>EE_PERD_911_C100</t>
  </si>
  <si>
    <t>EE - PERD - CONTINUO_06_08 (9,1,1), ¬ 100%</t>
  </si>
  <si>
    <t>EE_PERD_PUN_RIT</t>
  </si>
  <si>
    <t>VOCE FATTURABILE PERDITE PUN RIT</t>
  </si>
  <si>
    <t>EE_PUN_RIT</t>
  </si>
  <si>
    <t>p9c6FJ6ENic123Yl</t>
  </si>
  <si>
    <t>COMPONENTE PER PUN RIT</t>
  </si>
  <si>
    <t>EE_PERSPREAD_RIT</t>
  </si>
  <si>
    <t>VOCE PER PERDITA SPREAD RIT</t>
  </si>
  <si>
    <t>EE_PUNSPREAD_RIT</t>
  </si>
  <si>
    <t>OvLNKY7ca2LsfYr1</t>
  </si>
  <si>
    <t>EE_SPREAD_RIT</t>
  </si>
  <si>
    <t>COMPONENTE PER CALCOLO SPREAD RIT</t>
  </si>
  <si>
    <t>EE_PRD_QFPMI08_A</t>
  </si>
  <si>
    <t>EE - VOCE EE - OPZIONE PERDITE DI RETE OFFERTA QFPMI08 - TRIORARIA</t>
  </si>
  <si>
    <t>VOCE FATTURABILE PER PUN RIT</t>
  </si>
  <si>
    <t>VOCE FATTURABILE PER SPREAD RIT</t>
  </si>
  <si>
    <t>NA_VOLTURA_MC</t>
  </si>
  <si>
    <t>VOCE IMPORTO A CARICO PER VOLTURA MORTIS CAUSA</t>
  </si>
  <si>
    <t>NA_Q_VOLTURA_MC</t>
  </si>
  <si>
    <t>Mw36FqdwTgCdYL1Z</t>
  </si>
  <si>
    <t>NA_C_VOLTURA_MC</t>
  </si>
  <si>
    <t>GS - COMPONENTE IMPORTO A CARICO PER VOLTURA MORTIS CAUSA</t>
  </si>
  <si>
    <t>NE_PM_IMPERA_FR</t>
  </si>
  <si>
    <t>EE - VOCE IMPOSTA ERARIALE PER CONTEGGIO FRODI</t>
  </si>
  <si>
    <t>3OeKRCEMxJMouggz</t>
  </si>
  <si>
    <t>EE - COMPONENTE IMPOSTA ERARIALE PER CONTEGGIO FRODI</t>
  </si>
  <si>
    <t>cD8Ssytod74dR0Cd</t>
  </si>
  <si>
    <t>NE_Q_TAU1</t>
  </si>
  <si>
    <t>OJvwpIrx2buSPmSy</t>
  </si>
  <si>
    <t>NE_C_TAU1</t>
  </si>
  <si>
    <t>COMPONENTE TAU1 - QUOTA ENERGIA DOMESTICI  DEL.582/15</t>
  </si>
  <si>
    <t>14103</t>
  </si>
  <si>
    <t>GS - VOCE ECO-ENERGY SERVICE S.R.L</t>
  </si>
  <si>
    <t>bfFEdN7ygEks5RjB</t>
  </si>
  <si>
    <t>GS - COMPONENTE ECO-ENERGY SERVICE S.R.L</t>
  </si>
  <si>
    <t>22492</t>
  </si>
  <si>
    <t>GS - VOCE I.A. FER-ENERGY S.R.L. - MASTER</t>
  </si>
  <si>
    <t>48sS5DpJcZdbJVcl</t>
  </si>
  <si>
    <t>GS - COMPONENTE I.A. FER-ENERGY S.R.L. - MASTER</t>
  </si>
  <si>
    <t>EE_FPRSMAX18FIX</t>
  </si>
  <si>
    <t>EE - VOCE EE OPZIONE PREZZO MODULAZIONE OFFERTA RSMAX17</t>
  </si>
  <si>
    <t>EEQ_FPRSMAX18FIX</t>
  </si>
  <si>
    <t>OrhGkRSCVNKRabmv</t>
  </si>
  <si>
    <t>EEC_FPRSMAX18FIX</t>
  </si>
  <si>
    <t>EE - COMPONENTE EE OPZIONE PREZZO MODULAZIONE OFFERTA RSMAX17</t>
  </si>
  <si>
    <t>EEAFPATMAX20</t>
  </si>
  <si>
    <t>EEQAFPATMAX20</t>
  </si>
  <si>
    <t>Mxzu92sBPCVWKCo0</t>
  </si>
  <si>
    <t>EECAFPATMAX20</t>
  </si>
  <si>
    <t>EEAFPRSMAX18</t>
  </si>
  <si>
    <t>EEQAFPRSMAX18</t>
  </si>
  <si>
    <t>YbOpWNnwG5jJ52DP</t>
  </si>
  <si>
    <t>EECAFPRSMAX18</t>
  </si>
  <si>
    <t>EEAPRDFPATMAX20</t>
  </si>
  <si>
    <t>EE - VOCE EE - OPZIONE PERDITE DI RETE OFFERTA ATMAX19- TRIOR</t>
  </si>
  <si>
    <t>EEAPRDFPRSMAX18</t>
  </si>
  <si>
    <t>EE - VOCE EE - OPZIONE PERDITE DI RETE OFFERTA RSMAX17 - TRIOR</t>
  </si>
  <si>
    <t>QVRE_ALL</t>
  </si>
  <si>
    <t>Quota energia reattiva All inclusive</t>
  </si>
  <si>
    <t>QF_D_ALL</t>
  </si>
  <si>
    <t>Quota fissa dis All inclusive</t>
  </si>
  <si>
    <t>QF_P_ALL</t>
  </si>
  <si>
    <t>Quota fissa potenza All inclusive</t>
  </si>
  <si>
    <t>QV_ALL</t>
  </si>
  <si>
    <t>Quota energia All inclusive</t>
  </si>
  <si>
    <t>A</t>
  </si>
  <si>
    <t>EEAFPRSPMI18</t>
  </si>
  <si>
    <t>EEQAFPRSPMI18</t>
  </si>
  <si>
    <t>sm8AGxkRA0ex88Uy</t>
  </si>
  <si>
    <t>EECAFPRSPMI18</t>
  </si>
  <si>
    <t>EEAPRDFPRSPMI18</t>
  </si>
  <si>
    <t>EE - VOCE EE - OPZIONE PERDITE DI RETE OFFERTA RSPMI17 - TRIOR</t>
  </si>
  <si>
    <t>NE_PM_IMPADDC_FR</t>
  </si>
  <si>
    <t>EE - VOCE IMPOSTA ADDIZIONALE COMUNALE PER CONTEGGIO FRODI</t>
  </si>
  <si>
    <t>5Y9RpQu4V4yWYVsk</t>
  </si>
  <si>
    <t>EE - COMPONENTE IMPOSTA ADDIZIONALE COMUNALE PER CONTEGGIO FRODI</t>
  </si>
  <si>
    <t>Energia reattiva All inclusive</t>
  </si>
  <si>
    <t>Quota fissa distribuzione All inclusive</t>
  </si>
  <si>
    <t>Potenza All inclusive</t>
  </si>
  <si>
    <t>Energia attiva All inclusive</t>
  </si>
  <si>
    <t>Ricavi logistica secondaria - distribuzione Energia Elettrica - variabile All inclusive</t>
  </si>
  <si>
    <t>Ricavi logistica secondaria - distribuzione Energia Elettrica - fisso All inclusive</t>
  </si>
  <si>
    <t>QVR_ALL</t>
  </si>
  <si>
    <t>QFDS_ALL</t>
  </si>
  <si>
    <t>QP_ALL</t>
  </si>
  <si>
    <t>QVA_ALL</t>
  </si>
  <si>
    <t>DISTV_ALL</t>
  </si>
  <si>
    <t>DISTF_ALL</t>
  </si>
  <si>
    <t>TRASPV_ALL</t>
  </si>
  <si>
    <t>TRASPF_ALL</t>
  </si>
  <si>
    <t>PD_ALL</t>
  </si>
  <si>
    <t>DSP_V_ALL</t>
  </si>
  <si>
    <t>DSP_F_ALL</t>
  </si>
  <si>
    <t>DISPV_ALL</t>
  </si>
  <si>
    <t>DISPF_ALL</t>
  </si>
  <si>
    <t>Ricavi logistica primaria - Trasporto Energia Elettrica - variabile All inclusive</t>
  </si>
  <si>
    <t>Ricavi logistica primaria - Trasporto Energia Elettrica - fisso All inclusive</t>
  </si>
  <si>
    <t>Dispacciamento variabile All inclusive</t>
  </si>
  <si>
    <t>Dispacciamento fisso All inclusive</t>
  </si>
  <si>
    <t>PD All inclusive</t>
  </si>
  <si>
    <t>DISP bt quota variabile All inclusive</t>
  </si>
  <si>
    <t>DISP bt quota fissa All inclusive</t>
  </si>
  <si>
    <t>EE_FPATMAX21FIX</t>
  </si>
  <si>
    <t>EE - VOCE EE OPZIONE PREZZO MODULAZIONE OFFERTA ATMAX20</t>
  </si>
  <si>
    <t>EEQ_FPATMAX21FIX</t>
  </si>
  <si>
    <t>GK4L8WlTWUVZY59e</t>
  </si>
  <si>
    <t>EEC_FPATMAX21FIX</t>
  </si>
  <si>
    <t>EE - COMPONENTE EE OPZIONE PREZZO MODULAZIONE OFFERTA ATMAX20</t>
  </si>
  <si>
    <t>EE_FPRSPMI16FIX</t>
  </si>
  <si>
    <t>EE - VOCE EE OPZIONE PREZZO MODULAZIONE OFFERTA RSPMI15</t>
  </si>
  <si>
    <t>EEQ_FPRSPMI16FIX</t>
  </si>
  <si>
    <t>TTM07iLb3b6mvV88</t>
  </si>
  <si>
    <t>EEC_FPRSPMI16FIX</t>
  </si>
  <si>
    <t>EE - COMPONENTE EE OPZIONE PREZZO MODULAZIONE OFFERTA RSPMI15</t>
  </si>
  <si>
    <t>EE_FPRSPMI18FIX</t>
  </si>
  <si>
    <t>EEQ_FPRSPMI18FIX</t>
  </si>
  <si>
    <t>bkO4BMr2NeHJ4L17</t>
  </si>
  <si>
    <t>EEC_FPRSPMI18FIX</t>
  </si>
  <si>
    <t>EE_QFPMI08FIX</t>
  </si>
  <si>
    <t>EEQ_QFPMI08FIX</t>
  </si>
  <si>
    <t>aGDA07k1TFWS8JO6</t>
  </si>
  <si>
    <t>EEC_QFPMI08FIX</t>
  </si>
  <si>
    <t>EEAFPATMAX21</t>
  </si>
  <si>
    <t>EEQAFPATMAX21</t>
  </si>
  <si>
    <t>5NKnJqzSRvJXwRFU</t>
  </si>
  <si>
    <t>EECAFPATMAX21</t>
  </si>
  <si>
    <t>EEAFPRSPMI16</t>
  </si>
  <si>
    <t>EEQAFPRSPMI16</t>
  </si>
  <si>
    <t>W6KXDElrQnG35hbM</t>
  </si>
  <si>
    <t>EECAFPRSPMI16</t>
  </si>
  <si>
    <t>EEAPRDFPATMAX21</t>
  </si>
  <si>
    <t>EE - VOCE EE - OPZIONE PERDITE DI RETE OFFERTA ATMAX20- TRIOR</t>
  </si>
  <si>
    <t>EEAPRDFPRSPMI16</t>
  </si>
  <si>
    <t>EE - VOCE EE - OPZIONE PERDITE DI RETE OFFERTA RSPMI15 - TRIOR</t>
  </si>
  <si>
    <t>EEPEBLOADPOP</t>
  </si>
  <si>
    <t>VOCE FATTURABILE PUN BASE LOAD PE PEAK OFF PEAK</t>
  </si>
  <si>
    <t>wqO5mIEGuFDJuGqC</t>
  </si>
  <si>
    <t>COMPONENTE PUN BASE LOAD PEAK OFF PEAK</t>
  </si>
  <si>
    <t>EEPERDBLOADPOP</t>
  </si>
  <si>
    <t>VOCE FATTURABILE PERDITE DI RETE PUN BASE LOAD PEAK OFF PEAK</t>
  </si>
  <si>
    <t>NE_V_IMP_PRESC</t>
  </si>
  <si>
    <t>EE - VOCE IMPORTI PRESCRITTI</t>
  </si>
  <si>
    <t>NE_Q_IMP_PRESC</t>
  </si>
  <si>
    <t>IsoUgPLajtRSx94r</t>
  </si>
  <si>
    <t>NE_C_IMP_PRESC</t>
  </si>
  <si>
    <t>EE - COMPONENTE IMPORTI PRESCRITTI</t>
  </si>
  <si>
    <t>NE_V_PLFIX_AU</t>
  </si>
  <si>
    <t>EE - VOCE CORRISPETTIVO FISSO LUCE AU</t>
  </si>
  <si>
    <t>NE_Q_PLFIX_AU</t>
  </si>
  <si>
    <t>IkCWP7tK764iYuwo</t>
  </si>
  <si>
    <t>NE_C_PLFIX_AU</t>
  </si>
  <si>
    <t>EE - COMPONENTE OPZIONE CORRISPETTIVO FISSO LUCE AU</t>
  </si>
  <si>
    <t>NE_V_PLFIXDOM</t>
  </si>
  <si>
    <t>EE - VOCE CORRISPETTIVO FISSO LUCE DOM</t>
  </si>
  <si>
    <t>NE_Q_PLFIXDOM</t>
  </si>
  <si>
    <t>PtXnyxVyigP7OXwI</t>
  </si>
  <si>
    <t>NE_C_PLFIXDOM</t>
  </si>
  <si>
    <t>EE - COMPONENTE CORRISPETTIVO FISSO LUCE DOM</t>
  </si>
  <si>
    <t>NE_V_PLVAEEGAU</t>
  </si>
  <si>
    <t>VOCE - CORRISPETTIVO VARIABILE INDEX LUCE AU</t>
  </si>
  <si>
    <t>NE_Q_PLVAEEGAU</t>
  </si>
  <si>
    <t>U3XPjTiCi44DeFSv</t>
  </si>
  <si>
    <t>NE_C_PLVAEEGAU</t>
  </si>
  <si>
    <t>COMPONENTE - CORRISPETTIVO VARIABILE INDEX LUCE AU</t>
  </si>
  <si>
    <t>NE_V_PLVAEEGDOM</t>
  </si>
  <si>
    <t>VOCE - CORRISPETTIVO VARIABILE INDEX LUCE DOM</t>
  </si>
  <si>
    <t>NE_Q_PLVAEEGDOM</t>
  </si>
  <si>
    <t>BegSR0E3WGutimFA</t>
  </si>
  <si>
    <t>NE_C_PLVAEEGDOM</t>
  </si>
  <si>
    <t>COMPONENTE CORRISPETTIVO VARIABILE INDEX GAS DOM</t>
  </si>
  <si>
    <t>NE_V_PLVAEPDAU</t>
  </si>
  <si>
    <t>VOCE FATTURABILE PERDITE CORRISPETTIVO VARIABILE INDEX LUCE AU</t>
  </si>
  <si>
    <t>NE_V_PLVAEPDDOM</t>
  </si>
  <si>
    <t>VOCE FATTURABILE PERDITE CORRISPETTIVO VARIABILE INDEX LUCE DOM</t>
  </si>
  <si>
    <t>NE_V_PLVALFAAU</t>
  </si>
  <si>
    <t>VOCE PARAMETRO ALFA AU - TRIOR</t>
  </si>
  <si>
    <t>NE_Q_PLVALFAAU_T</t>
  </si>
  <si>
    <t>aRO0xomVBQJts6Br</t>
  </si>
  <si>
    <t>NE_C_PLVALFAAU_T</t>
  </si>
  <si>
    <t>COMPONENTE PARAMETRO ALFA AU TRIOR</t>
  </si>
  <si>
    <t>NE_V_PLVALFADOM</t>
  </si>
  <si>
    <t>VOCE PARAMETRO ALFA DOM</t>
  </si>
  <si>
    <t>NE_Q_PLVALFADOM</t>
  </si>
  <si>
    <t>BOnFL4xkYQRdMtDN</t>
  </si>
  <si>
    <t>NE_C_PLVALFADOM</t>
  </si>
  <si>
    <t>COMPONENTE PARAMETRO ALFA DOM</t>
  </si>
  <si>
    <t>NE_V_PLVALPRDAU</t>
  </si>
  <si>
    <t>VOCE FATTURABILE PERDITE ALTRI USI</t>
  </si>
  <si>
    <t>NE_V_PLVALPRDDOM</t>
  </si>
  <si>
    <t>VOCE FATTURABILE PERDITE PARAMETRO ALFA DOM</t>
  </si>
  <si>
    <t>NE_V_PLVFXAU</t>
  </si>
  <si>
    <t>EE - VOCE CORRISPETTIVO VARIABILE LUCE AU</t>
  </si>
  <si>
    <t>NE_Q_PLVFXAU</t>
  </si>
  <si>
    <t>Ex2HyHZ7SZDHddiK</t>
  </si>
  <si>
    <t>NE_C_PLVFXAU</t>
  </si>
  <si>
    <t>EE - COMPONENTE CORRISPETTIVO VARIABILE LUCE AU</t>
  </si>
  <si>
    <t>NE_V_PLVFXDOM</t>
  </si>
  <si>
    <t>EE - VOCE CORRISPETTIVO VARIABILE LUCE DOM</t>
  </si>
  <si>
    <t>NE_Q_PLVFXDOM</t>
  </si>
  <si>
    <t>AGvPIEwDJO09ogyk</t>
  </si>
  <si>
    <t>NE_C_PLVFXDOM</t>
  </si>
  <si>
    <t>EE - COMPONENTE CORRISPETTIVO VARIABILE LUCE DOM</t>
  </si>
  <si>
    <t>NE_VOLTURA_MC</t>
  </si>
  <si>
    <t>EE - VOCE IMPORTO A CARICO PER VOLTURA MORTIS CAUSA</t>
  </si>
  <si>
    <t>NE_Q_VOLTURA_MC</t>
  </si>
  <si>
    <t>OzXv4Cy6GdOiKkyn</t>
  </si>
  <si>
    <t>NE_C_VOLTURA_MC</t>
  </si>
  <si>
    <t>EE - COMPONENTE IMPORTO A CARICO PER VOLTURA MORTIS CAUSA</t>
  </si>
  <si>
    <t>Inserito in data 21/08/2017</t>
  </si>
  <si>
    <t>EE_PERD_SVPMI20A</t>
  </si>
  <si>
    <t>EE - VOCE EE - OPZIONE PERDITE DI RETE OFFERTA SVPMI19 - TRIOR</t>
  </si>
  <si>
    <t>EEQAFPSVPMI20</t>
  </si>
  <si>
    <t>lXPv2nNX3bFjqXju</t>
  </si>
  <si>
    <t>EECAFPSVPMI20</t>
  </si>
  <si>
    <t>EE - COMPONENTE EE OPZIONE PREZZO MODULAZIONE OFFERTA SVPMI19</t>
  </si>
  <si>
    <t>EEAFPRSMAX19</t>
  </si>
  <si>
    <t>EE - VOCE EE OPZIONE PREZZO MODULAZIONE OFFERTA RSMAX18</t>
  </si>
  <si>
    <t>EEQAFPRSMAX19</t>
  </si>
  <si>
    <t>vSeLo3PoL4dHXdJU</t>
  </si>
  <si>
    <t>EECAFPRSMAX19</t>
  </si>
  <si>
    <t>EE - COMPONENTE EE OPZIONE PREZZO MODULAZIONE OFFERTA RSMAX18</t>
  </si>
  <si>
    <t>EEAFPSVPMI20</t>
  </si>
  <si>
    <t>EE - VOCE EE OPZIONE PREZZO MODULAZIONE OFFERTA SVPMI19</t>
  </si>
  <si>
    <t>EEAPRDFPRSMAX19</t>
  </si>
  <si>
    <t>EE - VOCE EE - OPZIONE PERDITE DI RETE OFFERTA RSMAX18 - TRIOR</t>
  </si>
  <si>
    <t>NE_V_RIMPISTIND</t>
  </si>
  <si>
    <t>EE - VOCE RICONOSCIMENTO 15 € - IMPEGNO ISTRUTTORIA INDENNIZZI</t>
  </si>
  <si>
    <t>NE_Q_RIMPISTIND</t>
  </si>
  <si>
    <t>sD1NHqqScrtIkyzU</t>
  </si>
  <si>
    <t>NE_C_RIMPISTIND</t>
  </si>
  <si>
    <t>EE - COMPONENTE RICONOSCIMENTO 15 € - IMPEGNO ISTRUTTORIA INDENNIZZI</t>
  </si>
  <si>
    <t>Desc Conto</t>
  </si>
  <si>
    <t>z</t>
  </si>
  <si>
    <t>CORRISP. DI SBILANC.</t>
  </si>
  <si>
    <t>RIC. SERV. AUSILIARI</t>
  </si>
  <si>
    <t>RIC. VEND. E.E. Q.F.</t>
  </si>
  <si>
    <t>RIC. VEND. E.E. Q.V.</t>
  </si>
  <si>
    <t>RIC.CONTR.LAV. E.E.</t>
  </si>
  <si>
    <t>RIC.DISPACC.E.E.Q.F.</t>
  </si>
  <si>
    <t>RIC.DISPACC.E.E.Q.V.</t>
  </si>
  <si>
    <t>RIC.DISTRIB.E.E.Q.F.</t>
  </si>
  <si>
    <t>RIC.DISTRIB.E.E.Q.V.</t>
  </si>
  <si>
    <t>RIC.VEND.E.E.Q.F.PCV</t>
  </si>
  <si>
    <t>RIC.VEND.E.E.Q.V.PCV</t>
  </si>
  <si>
    <t>SCONTI SU E.E. Q.F.</t>
  </si>
  <si>
    <t>SCONTI SU E.E. Q.V.</t>
  </si>
  <si>
    <t>#N/D</t>
  </si>
  <si>
    <t>(vuoto)</t>
  </si>
  <si>
    <t>Totale complessivo</t>
  </si>
  <si>
    <t>Descrizione3</t>
  </si>
  <si>
    <t>(più elementi)</t>
  </si>
  <si>
    <t>SCON_UT</t>
  </si>
  <si>
    <t>sconti una tantum</t>
  </si>
  <si>
    <t>EE_FPATMAX08_FIX</t>
  </si>
  <si>
    <t>EE - VOCE PREZZO MODULAZIONE OFFERTA ATMAX7 + CANONE MENSILE - 01</t>
  </si>
  <si>
    <t>EEQFPATMAX08_FIX</t>
  </si>
  <si>
    <t>Tzn9y259GNDiGjyS</t>
  </si>
  <si>
    <t>EECFPATMAX08_FIX</t>
  </si>
  <si>
    <t>EE - COMPONENTE PREZZO MODULAZIONE OFFERTA ATMAX7 + CANONE MENSILE - 01</t>
  </si>
  <si>
    <t>Posa misuratore e attivazione semplice</t>
  </si>
  <si>
    <t>NvOGkqy427KjHVZF</t>
  </si>
  <si>
    <t>SCON_DG</t>
  </si>
  <si>
    <t>sconto bolletta digitale</t>
  </si>
  <si>
    <t>NE_PM_QSCONTO</t>
  </si>
  <si>
    <t>EE - VOCE EE - VOCE SCONTO</t>
  </si>
  <si>
    <t>NE_Q_PM_QSCONTO</t>
  </si>
  <si>
    <t>3RmQSuc5BoSuOzcf</t>
  </si>
  <si>
    <t>NE_C_PM_QSCONTO</t>
  </si>
  <si>
    <t>EE - COMPONENTE EE - VOCE SCONTO</t>
  </si>
  <si>
    <t>NE_V_PRD_SCATDIG</t>
  </si>
  <si>
    <t>VOCE - PERDITE SCONTO BOLLETTA DIGITALE</t>
  </si>
  <si>
    <t>NE_Q_SCNTATTDIG</t>
  </si>
  <si>
    <t>WGSOS4feetSMWgeZ</t>
  </si>
  <si>
    <t>NE_C_SCNTATTDIG</t>
  </si>
  <si>
    <t>COMPONENTE- SCONTO BOLLETTA DIGITALE</t>
  </si>
  <si>
    <t>NE_V_SCNTATTDIG</t>
  </si>
  <si>
    <t>EE_PERD_SVPMI24A</t>
  </si>
  <si>
    <t>EE - VOCE EE - OPZIONE PERDITE DI RETE OFFERTA SVPMI23 - TRIOR</t>
  </si>
  <si>
    <t>EEQAFPSVPMI24</t>
  </si>
  <si>
    <t>J81IQoxrWhPuqt59</t>
  </si>
  <si>
    <t>EECAFPSVPMI24</t>
  </si>
  <si>
    <t>EE - COMPONENTE EE OPZIONE PREZZO MODULAZIONE OFFERTA SVPMI23</t>
  </si>
  <si>
    <t>EEAFPSVPMI24</t>
  </si>
  <si>
    <t>EE - VOCE EE OPZIONE PREZZO MODULAZIONE OFFERTA SVPMI23</t>
  </si>
  <si>
    <t>NE_PM_IMPADDP_FR</t>
  </si>
  <si>
    <t>EE - VOCE IMPOSTA ADDIZIONALE PROVINCIALE PER CONTEGGIO FRODI</t>
  </si>
  <si>
    <t>y2ortWBZOxB3FDIg</t>
  </si>
  <si>
    <t>EE - COMPONENTE IMPOSTA ADDIZIONALE PROVINCIALE PER CONTEGGIO FRODI</t>
  </si>
  <si>
    <t>FLG_RICAVI</t>
  </si>
  <si>
    <t>MC1</t>
  </si>
  <si>
    <t>EE - VOCE ADDEBITO SPESE DISTRIBUTORE CAMBIO TIPO USO</t>
  </si>
  <si>
    <t>QUOTAMC1</t>
  </si>
  <si>
    <t>bB2bqmASqrSx2oB3</t>
  </si>
  <si>
    <t>COMPMC1</t>
  </si>
  <si>
    <t>EE - COMPONENTE ADDEBITO SPESE DISTRIBUTORE CAMBIO TIPO USO</t>
  </si>
  <si>
    <t>Perdite sbilanciamento</t>
  </si>
  <si>
    <t>PRD_BIL</t>
  </si>
  <si>
    <t>Oneri sbilanciamento</t>
  </si>
  <si>
    <t>Oneri sbilanciamento F1</t>
  </si>
  <si>
    <t>Oneri sbilanciamento F2</t>
  </si>
  <si>
    <t>Oneri sbilanciamento F3</t>
  </si>
  <si>
    <t>sconti perdite bilanciamento</t>
  </si>
  <si>
    <t>SCON_PRD_BIL</t>
  </si>
  <si>
    <t>EEAFPRSMAX16</t>
  </si>
  <si>
    <t>EE - VOCE EE OPZIONE PREZZO MODULAZIONE OFFERTA RSMAX15</t>
  </si>
  <si>
    <t>EEQAFPRSMAX16</t>
  </si>
  <si>
    <t>uxWAGa96x1LZQOh0</t>
  </si>
  <si>
    <t>EECAFPRSMAX16</t>
  </si>
  <si>
    <t>EE - COMPONENTE EE OPZIONE PREZZO MODULAZIONE OFFERTA RSMAX15</t>
  </si>
  <si>
    <t>EEAPRDFPRSMAX16</t>
  </si>
  <si>
    <t>EE - VOCE EE - OPZIONE PERDITE DI RETE OFFERTA RSMAX15 - TRIOR</t>
  </si>
  <si>
    <t>NE_V_BONUS_ANN_B</t>
  </si>
  <si>
    <t>NE_Q_BONUS_ANN_B</t>
  </si>
  <si>
    <t>NE_V_PRD_BONAN_B</t>
  </si>
  <si>
    <t>NE_V_PRD_SCSIC</t>
  </si>
  <si>
    <t>VOCE - PERDITE SCONTO SICURO</t>
  </si>
  <si>
    <t>NE_Q_SC_SICURO</t>
  </si>
  <si>
    <t>pjdkYd9Zs4IFlmfQ</t>
  </si>
  <si>
    <t>NE_C_SC_SICURO</t>
  </si>
  <si>
    <t>COMPONENTE SCONTO SICURO</t>
  </si>
  <si>
    <t>NE_V_PRECONS_CNT</t>
  </si>
  <si>
    <t>EE - VOCE SCONTO PREMIO VOLUME SOGLIA DINAMICA E AZZERAMENTO COUNTER</t>
  </si>
  <si>
    <t>NE_Q_PRECONS_CNT</t>
  </si>
  <si>
    <t>oqgi1MSPW85eVOlC</t>
  </si>
  <si>
    <t>NE_C_PRECONS_CNT</t>
  </si>
  <si>
    <t>EE - COMPONENTE SCONTO CONSUMO CON STRUTTURA A SOGLIA E AZZERAMENTO COUNTER</t>
  </si>
  <si>
    <t>NE_V_SC_SICURO</t>
  </si>
  <si>
    <t>VOCE - SCONTO SICURO</t>
  </si>
  <si>
    <t>Verifica</t>
  </si>
  <si>
    <t>SCTRF</t>
  </si>
  <si>
    <t>SCTRV</t>
  </si>
  <si>
    <t>Sonto terremotati fisso</t>
  </si>
  <si>
    <t>Sonto terremotati variabile</t>
  </si>
  <si>
    <t>BLED</t>
  </si>
  <si>
    <t>Bundle LED</t>
  </si>
  <si>
    <t>BRIC</t>
  </si>
  <si>
    <t>Ricavi Bundle</t>
  </si>
  <si>
    <t>SOPS</t>
  </si>
  <si>
    <t>Service OPS</t>
  </si>
  <si>
    <t>EE_FPBCMIC101</t>
  </si>
  <si>
    <t>EEQFPBCMIC101</t>
  </si>
  <si>
    <t>ZP0793QWWJRpb9om</t>
  </si>
  <si>
    <t>EECFPBCMIC101</t>
  </si>
  <si>
    <t>EE_SC_RETQE_MTAU</t>
  </si>
  <si>
    <t>VOCE AGEVOLAZIONE TERREMOTATI DEL.252 - QE MTAU</t>
  </si>
  <si>
    <t>EE_SC_SO_QE_MTAU</t>
  </si>
  <si>
    <t>EE_SC_ST_QE_MTAU</t>
  </si>
  <si>
    <t>EE_SC_RETQF_MTAU</t>
  </si>
  <si>
    <t>VOCE AGEVOLAZIONE TERREMOTATI DEL.252 - QF MTAU</t>
  </si>
  <si>
    <t>EE_SC_SO_QF_MTAU</t>
  </si>
  <si>
    <t>EE_SC_ST_QF_MTAU</t>
  </si>
  <si>
    <t>EE_SC_RETQP_MTAU</t>
  </si>
  <si>
    <t>VOCE AGEVOLAZIONE TERREMOTATI DEL.252 - QP MTAU</t>
  </si>
  <si>
    <t>EE_SC_ST_QP_MTAU</t>
  </si>
  <si>
    <t>EEACCA</t>
  </si>
  <si>
    <t>EEQACCA</t>
  </si>
  <si>
    <t>9UtIWXDvYZ0LGW6V</t>
  </si>
  <si>
    <t>EECACCA</t>
  </si>
  <si>
    <t>EESP0040P_CCA_A</t>
  </si>
  <si>
    <t>EE - VOCE EE - OPZIONE SCONTO SP0040P_CCA_A</t>
  </si>
  <si>
    <t>EEQSP0040P_CCA_A</t>
  </si>
  <si>
    <t>wuZ3GR6hfFJ3I9vB</t>
  </si>
  <si>
    <t>EECSP0040P_CCA_A</t>
  </si>
  <si>
    <t>EE - COMPONENTE EE - OPZIONE SCONTO SP0040P_CCA_A</t>
  </si>
  <si>
    <t>NE_FLEX_BENEFIT</t>
  </si>
  <si>
    <t>EE - VOCE IMPORTO CREDITO FLEXIBLE BENEFIT</t>
  </si>
  <si>
    <t>lOIgMWIt1FZbEbcn</t>
  </si>
  <si>
    <t>EE - COMPONENTE IMPORTO CREDITO FLEXIBLE BENEFIT</t>
  </si>
  <si>
    <t>SCONTO SU DISTRIB. E.E. - QUOTA FISSA</t>
  </si>
  <si>
    <t>SCONTO SU DISTRIB. E.E. - QUOTA VARIABILE</t>
  </si>
  <si>
    <t>EE_FPRSMAX04</t>
  </si>
  <si>
    <t>EEQFPRSMAX04</t>
  </si>
  <si>
    <t>EV1NegbBACWohN4i</t>
  </si>
  <si>
    <t>EECFPRSMAX04</t>
  </si>
  <si>
    <t>EE_SC_SO_QP_MTAU</t>
  </si>
  <si>
    <t>mDeWMvosP7LRl550</t>
  </si>
  <si>
    <t>NE_Q_DISP1</t>
  </si>
  <si>
    <t>J9PcIDkxGH6tZILu</t>
  </si>
  <si>
    <t>NE_C_DISP</t>
  </si>
  <si>
    <t>COMPONENTE DISPACCIAMENTO- VENDITA DOMESTICI  DEL.582/15</t>
  </si>
  <si>
    <t>agg</t>
  </si>
  <si>
    <t>NE_V_BONUS_BEN_B</t>
  </si>
  <si>
    <t>NE_Q_BONUS_BEN_B</t>
  </si>
  <si>
    <t>NE_V_PRD_BONBE_B</t>
  </si>
  <si>
    <t>S-PW-011</t>
  </si>
  <si>
    <t>EE - VOCE VARIAZIONI DI FASI</t>
  </si>
  <si>
    <t>QUOTAS-PW-011</t>
  </si>
  <si>
    <t>SBBy9w02gXh0gkyp</t>
  </si>
  <si>
    <t>COMPS-PW-011</t>
  </si>
  <si>
    <t>EE - COMPONENTE VARIAZIONI DI FASI</t>
  </si>
  <si>
    <t>PCRF</t>
  </si>
  <si>
    <t>PCR fissa</t>
  </si>
  <si>
    <t>SCON_PRD_MP</t>
  </si>
  <si>
    <t>sconti perdite materia prima</t>
  </si>
  <si>
    <t>SCTRV_E</t>
  </si>
  <si>
    <t>SCTRF_E</t>
  </si>
  <si>
    <t>Sonto terremotati variabile Emilia</t>
  </si>
  <si>
    <t>Sonto terremotati fisso Emilia</t>
  </si>
  <si>
    <t>NE_SC_QEPROXY252</t>
  </si>
  <si>
    <t>AGEVOLAZIONE TERREMOTATI DEL. 252/17 PER LA TARIFFA DI TRASPORTO NON DOMESTICO - QUOTA ENERGIA TARIFFA PROXY</t>
  </si>
  <si>
    <t>nEhKO3bVgXLoeItw</t>
  </si>
  <si>
    <t>NE_SC_ONND_252</t>
  </si>
  <si>
    <t>RAGGRUPPAMENTO SCONTO RELATIVO AGLI ONERI DI SISTEMA TARIFFA NON DOMESTICA</t>
  </si>
  <si>
    <t>NE_SC_QFPROXY252</t>
  </si>
  <si>
    <t>AGEVOLAZIONE TERREMOTATI DEL. 252/17 PER LA TARIFFA DI TRASPORTO NON DOMESTICO - QUOTA FISSA TARIFFA PROXY</t>
  </si>
  <si>
    <t>NE_SC_QPPROXY252</t>
  </si>
  <si>
    <t>AGEVOLAZIONE TERREMOTATI DEL. 252/17 PER LA TARIFFA DI TRASPORTO NON DOMESTICO - QUOTA POTENZA TARIFFA PROXY</t>
  </si>
  <si>
    <t>NE_V_SCQEDM_D252</t>
  </si>
  <si>
    <t>AGEVOLAZIONE TERREMOTATI DEL. 252/17 PER LA TARIFFA DI TRASPORTO DOMESTICO - QUOTA ENERGIA</t>
  </si>
  <si>
    <t>NE_SC_ONSTQE_252</t>
  </si>
  <si>
    <t>mqwYwnC9SBZZFDjf</t>
  </si>
  <si>
    <t>NE_SC_ONST_252</t>
  </si>
  <si>
    <t>RAGGRUPPAMENTO SCONTO RELATIVO AGLI ONERI DI SISTEMA</t>
  </si>
  <si>
    <t>NE_SC_RETEQE_252</t>
  </si>
  <si>
    <t>lBjv4qpWB31rhzCj</t>
  </si>
  <si>
    <t>NE_SC_RETE_252</t>
  </si>
  <si>
    <t>QUOTA RAGGRUPPAMENTO RETE DOMESTICO</t>
  </si>
  <si>
    <t>NE_V_SCQEND_D252</t>
  </si>
  <si>
    <t>AGEVOLAZIONE TERREMOTATI DEL. 252/17 PER LA TARIFFA DI TRASPORTO NON DOMESTICO - QUOTA ENERGIA</t>
  </si>
  <si>
    <t>NE_SC_ONNDQE_252</t>
  </si>
  <si>
    <t>NE_SC_TRNDQE_252</t>
  </si>
  <si>
    <t>JX0q1XecxrQBKq08</t>
  </si>
  <si>
    <t>NE_SC_TRND_252</t>
  </si>
  <si>
    <t>QUOTA RAGGRUPPAMENTO RETE NON DOMESTICO</t>
  </si>
  <si>
    <t>NE_V_SCQFDM_D252</t>
  </si>
  <si>
    <t>AGEVOLAZIONE TERREMOTATI DEL. 252/17 PER LA TARIFFA DI TRASPORTO DOMESTICO - QUOTA FISSA</t>
  </si>
  <si>
    <t>NE_SC_ONSTQF_252</t>
  </si>
  <si>
    <t>NE_SC_RETEQF_252</t>
  </si>
  <si>
    <t>NE_V_SCQFND_D252</t>
  </si>
  <si>
    <t>AGEVOLAZIONE TERREMOTATI DEL. 252/17 PER LA TARIFFA DI TRASPORTO NON DOMESTICO - QUOTA FISSA</t>
  </si>
  <si>
    <t>NE_SC_ONNDQF_252</t>
  </si>
  <si>
    <t>NE_SC_TRNDQF_252</t>
  </si>
  <si>
    <t>NE_V_SCQPDM_D252</t>
  </si>
  <si>
    <t>AGEVOLAZIONE TERREMOTATI DEL. 252/17 PER LA TARIFFA DI TRASPORTO DOMESTICO - QUOTA POTENZA</t>
  </si>
  <si>
    <t>NE_SC_ONSTQP_252</t>
  </si>
  <si>
    <t>NE_SC_RETEQP_252</t>
  </si>
  <si>
    <t>NE_V_SCQPND_D252</t>
  </si>
  <si>
    <t>AGEVOLAZIONE TERREMOTATI DEL. 252/17 PER LA TARIFFA DI TRASPORTO NON DOMESTICO - QUOTA POTENZA</t>
  </si>
  <si>
    <t>NE_SC_ONNDQP_252</t>
  </si>
  <si>
    <t>NE_SC_TRNDQP_252</t>
  </si>
  <si>
    <t>NE_V_SC_QFDOM_FX</t>
  </si>
  <si>
    <t>SCONTO CONTRIBUTO FISSO MATERIA E COMMERCIALIZZAZIONE QUOTA FISSA</t>
  </si>
  <si>
    <t>NE_Q_SC_QFDOM_FX</t>
  </si>
  <si>
    <t>dTyI4q7JjTnecsuP</t>
  </si>
  <si>
    <t>NE_C_SC_QFDOM_FX</t>
  </si>
  <si>
    <t>NE_V_SC3_MIC_VAR</t>
  </si>
  <si>
    <t>SCONTO PERCENTUALE SU CONTRIBUTO AL CONSUMO MIC (3)</t>
  </si>
  <si>
    <t>NE_Q_SC3_MIC_VAR</t>
  </si>
  <si>
    <t>Verifica tensione con registratore</t>
  </si>
  <si>
    <t>I24GKx2KFrHL4VCW</t>
  </si>
  <si>
    <t>GS - VOCE COGE IMPIANTI</t>
  </si>
  <si>
    <t>14108</t>
  </si>
  <si>
    <t>suPKWnuMcvroKEn7</t>
  </si>
  <si>
    <t>GS - COMPONENTE COGE IMPIANTI</t>
  </si>
  <si>
    <t>Sconto Bundle LED</t>
  </si>
  <si>
    <t>SCBLED</t>
  </si>
  <si>
    <t>PRD_111_48</t>
  </si>
  <si>
    <t>PRD_111_45</t>
  </si>
  <si>
    <t>PRD_111_44b</t>
  </si>
  <si>
    <t>PRD_TIS_25</t>
  </si>
  <si>
    <t>PRD_111_46</t>
  </si>
  <si>
    <t>PRD_111_73</t>
  </si>
  <si>
    <t>PRD_111_44</t>
  </si>
  <si>
    <t>Perdite Art 48 Del 111/06</t>
  </si>
  <si>
    <t>Perdite Art 45 Del 111/06</t>
  </si>
  <si>
    <t>Perdite Art 44 bis Del 111/06</t>
  </si>
  <si>
    <t>Perdite Art 25 bis TIS</t>
  </si>
  <si>
    <t>Perdite Art 46 Del 111/06</t>
  </si>
  <si>
    <t>Perdite Art 73 Del 111/06</t>
  </si>
  <si>
    <t>Perdite Art 44 Del 111/06</t>
  </si>
  <si>
    <t>PRD_111</t>
  </si>
  <si>
    <t>Perdite Del 111/06</t>
  </si>
  <si>
    <t>MC1-SA</t>
  </si>
  <si>
    <t>EE - VOCE PERTINENZA_1</t>
  </si>
  <si>
    <t>QUOTAMC1-SA</t>
  </si>
  <si>
    <t>BnyiS5KUtH6EnuEW</t>
  </si>
  <si>
    <t>COMPMC1-SA</t>
  </si>
  <si>
    <t>EE - COMPONENTE PERTINENZA_1</t>
  </si>
  <si>
    <t>NE_STIMECONSECUT</t>
  </si>
  <si>
    <t>EE - VOCE INDENNIZZO MANCATA LETTURA DEL CONTATORE/STIME CONSECUTIVE (ARERA)</t>
  </si>
  <si>
    <t>NE_Q_STIMECONSEC</t>
  </si>
  <si>
    <t>Eeemr2RlK69ugt3I</t>
  </si>
  <si>
    <t>NE_C_STIMECONSEC</t>
  </si>
  <si>
    <t>EE - COMPONENTE INDENNIZZO MANCATA LETTURA DEL CONTATORE/STIME CONSECUTIVE (ARERA)</t>
  </si>
  <si>
    <t>S-PW-001-SA</t>
  </si>
  <si>
    <t>QUOTAS-PW-001-SA</t>
  </si>
  <si>
    <t>Of1xrouzCJKoMkie</t>
  </si>
  <si>
    <t>COMPS-PW-001-SA</t>
  </si>
  <si>
    <t>S-PW-005-SA</t>
  </si>
  <si>
    <t>QUOTAS-PW-005-SA</t>
  </si>
  <si>
    <t>R6mUMcqDtbwlcaXs</t>
  </si>
  <si>
    <t>COMPS-PW-005-SA</t>
  </si>
  <si>
    <t>S-PW-007-SA</t>
  </si>
  <si>
    <t>QUOTAS-PW-007-SA</t>
  </si>
  <si>
    <t>JK83kLARtPN9uCVG</t>
  </si>
  <si>
    <t>COMPS-PW-007-SA</t>
  </si>
  <si>
    <t>S-PW-008-SA</t>
  </si>
  <si>
    <t>EE - VOCE VOLTURA POWER</t>
  </si>
  <si>
    <t>QUOTAS-PW-008-SA</t>
  </si>
  <si>
    <t>ctkZzemikbB7nxGF</t>
  </si>
  <si>
    <t>COMPS-PW-008-SA</t>
  </si>
  <si>
    <t>EE - COMPONENTE VOLTURA POWER</t>
  </si>
  <si>
    <t>S-PW-009-SA</t>
  </si>
  <si>
    <t>QUOTAS-PW-009-SA</t>
  </si>
  <si>
    <t>ZFN8qQ5xzt3X7GKq</t>
  </si>
  <si>
    <t>COMPS-PW-009-SA</t>
  </si>
  <si>
    <t>S-PW-014-SA</t>
  </si>
  <si>
    <t>QUOTAS-PW-014-SA</t>
  </si>
  <si>
    <t>Uf8vD4YmaK7a4MN4</t>
  </si>
  <si>
    <t>COMPS-PW-014-SA</t>
  </si>
  <si>
    <t>S-PW-019-SA</t>
  </si>
  <si>
    <t>QUOTAS-PW-019-SA</t>
  </si>
  <si>
    <t>657B5wEvhuhZ7oo1</t>
  </si>
  <si>
    <t>COMPS-PW-019-SA</t>
  </si>
  <si>
    <t>9530</t>
  </si>
  <si>
    <t>rrQ6yf6cZCRMN1AE</t>
  </si>
  <si>
    <t>14111</t>
  </si>
  <si>
    <t>GS - VOCE TERMOCOOP MULTISERVIZI SRL – ALBANO LAZIALE</t>
  </si>
  <si>
    <t>VlEK3VEjpzznNVUC</t>
  </si>
  <si>
    <t>GS - COMPONENTE TERMOCOOP MULTISERVIZI SRL – ALBANO LAZIALE</t>
  </si>
  <si>
    <t>NE_PM_GREEN_FIX</t>
  </si>
  <si>
    <t>EE - VOCE CORRISPETTIVO FISSO - GREEN</t>
  </si>
  <si>
    <t>NE_Q_PMGREEN_FIX</t>
  </si>
  <si>
    <t>J3wYQ2OBs8pi7dl1</t>
  </si>
  <si>
    <t>NE_C_PMGREEN_FIX</t>
  </si>
  <si>
    <t>EE - COMPONENTE CORRISPETTIVO FISSO - GREEN</t>
  </si>
  <si>
    <t>S-PW-004-SA</t>
  </si>
  <si>
    <t>EE - VOCE ALLACCIO CON POSA E ATTIVAZIONE</t>
  </si>
  <si>
    <t>QUOTAS-PW-004-SA</t>
  </si>
  <si>
    <t>GneeRKRpKEXEyOKA</t>
  </si>
  <si>
    <t>COMPS-PW-004-SA</t>
  </si>
  <si>
    <t>EE - COMPONENTE ALLACCIO CON POSA E ATTIVAZIONE</t>
  </si>
  <si>
    <t>9309_TV</t>
  </si>
  <si>
    <t>0HWGtbwU2keaYvOh</t>
  </si>
  <si>
    <t>EE_PERD_PUN_H</t>
  </si>
  <si>
    <t>EE PERDITA PUN ORARIO</t>
  </si>
  <si>
    <t>EE_PUN_H</t>
  </si>
  <si>
    <t>2IFaBM3rKp5v5ETu</t>
  </si>
  <si>
    <t>EE PUN ORARIO</t>
  </si>
  <si>
    <t>EE_PERSPREAD_H</t>
  </si>
  <si>
    <t>EE PERDITA SPREAD PUN ORARIO</t>
  </si>
  <si>
    <t>EE_SPREAD_PUN_H</t>
  </si>
  <si>
    <t>cgfHT2Ja2t3g5wTu</t>
  </si>
  <si>
    <t>EE SPREAD PUN ORARIO</t>
  </si>
  <si>
    <t>NE_V_PRD_RADSIC</t>
  </si>
  <si>
    <t>VOCE - PERDITE RADDOPPIO SCURO</t>
  </si>
  <si>
    <t>NE_Q_SC_RADSIC</t>
  </si>
  <si>
    <t>hIasykQgH5w2aj42</t>
  </si>
  <si>
    <t>NE_C_SC_RADSIC</t>
  </si>
  <si>
    <t>COMPONENTE SCONTO RADDOPPIO SICURO</t>
  </si>
  <si>
    <t>NE_V_SC_RADSIC</t>
  </si>
  <si>
    <t>VOCE - SCONTO RADDOPPIO SICURO</t>
  </si>
  <si>
    <t>S-PW-010-SA</t>
  </si>
  <si>
    <t>QUOTAS-PW-010-SA</t>
  </si>
  <si>
    <t>gy9JIEgIn1MyMz07</t>
  </si>
  <si>
    <t>COMPS-PW-010-SA</t>
  </si>
  <si>
    <t>S-PW-011-SA</t>
  </si>
  <si>
    <t>QUOTAS-PW-011-SA</t>
  </si>
  <si>
    <t>gTeSlXbKjI5vlKPb</t>
  </si>
  <si>
    <t>COMPS-PW-011-SA</t>
  </si>
  <si>
    <t>S-PW-015-SA</t>
  </si>
  <si>
    <t>QUOTAS-PW-015-SA</t>
  </si>
  <si>
    <t>LYVrHQpokUy4zLqM</t>
  </si>
  <si>
    <t>COMPS-PW-015-SA</t>
  </si>
  <si>
    <t>SM1-SA</t>
  </si>
  <si>
    <t>EE - VOCE SOSPENSIONE PER MOROSITA POWER</t>
  </si>
  <si>
    <t>QUOTASM1-SA</t>
  </si>
  <si>
    <t>sEhkEM5yzzLlwNir</t>
  </si>
  <si>
    <t>COMPSM1-SA</t>
  </si>
  <si>
    <t>EE - COMPONENTE SOSPENSIONE PER MOROSITA POWER</t>
  </si>
  <si>
    <t>4</t>
  </si>
  <si>
    <t>EE - VOCE SERVIZIO AGGREGAZIONE MISURE (ART.15.2 TS 107/09)</t>
  </si>
  <si>
    <t>VENDITA</t>
  </si>
  <si>
    <t>404053</t>
  </si>
  <si>
    <t>414050</t>
  </si>
  <si>
    <t>COMPONENTE A QUOTA FISSA</t>
  </si>
  <si>
    <t>EE- TIPO VOCE SPESE AMMINISTRATIVE</t>
  </si>
  <si>
    <t>EE COMPONENTE FISSA VENDITA</t>
  </si>
  <si>
    <t>NE_PCV_QF QUOTA FISSA COMMERCIALIZZAZIONE VENDITA (PCV)</t>
  </si>
  <si>
    <t>NE_PM_QCOMVEN EE - VOCE COMMERCIALIZZAZIONE VENDITA</t>
  </si>
  <si>
    <t>NE_PM_QDISPFIX EE - VOCE COMPONENTE DI DISPACCIAMENTO (PARTE FISSA)</t>
  </si>
  <si>
    <t>PCV1</t>
  </si>
  <si>
    <t>QUOTA FISSA</t>
  </si>
  <si>
    <t>RICAVI VENDITA E.E. - Q. FISSA</t>
  </si>
  <si>
    <t>TARIFFA QF VENDITA DOMESTICO MONORARIO AU</t>
  </si>
  <si>
    <t>VENDITA QUOTA FISSA</t>
  </si>
  <si>
    <t>414051</t>
  </si>
  <si>
    <t>COMMERCIALIZZAZIONE</t>
  </si>
  <si>
    <t>CORR. AGGREGAZIONE</t>
  </si>
  <si>
    <t>EE - TARIFFA</t>
  </si>
  <si>
    <t>EE - TIPO VOCE PERDITE</t>
  </si>
  <si>
    <t>EE COMPONENTE VARIABILE VENDITA</t>
  </si>
  <si>
    <t>EE_VIS_VEND_EN EE - VOCE EE - OPZIONE USO VIS VENDITA - PARTE VARIABILE</t>
  </si>
  <si>
    <t>ENERGIA</t>
  </si>
  <si>
    <t>NE_PERD_IMPRESA VOCE PERDITE INDICIZZATA IMPRESA</t>
  </si>
  <si>
    <t>NE_PERD_QV_ITEC VOCE PERDITE INDICIZZATA ITEC</t>
  </si>
  <si>
    <t>NE_PERD_SBIL EE - VOCE FATTURABILE PERDITE SBILANCIAMENTO</t>
  </si>
  <si>
    <t>NE_PM_QCORSBIL EE - VOCE CORRISPETTIVO DI SBILANCIAMENTO</t>
  </si>
  <si>
    <t>NE_PM_QENER EE - VOCE QUOTA ENERGIA</t>
  </si>
  <si>
    <t>NE_PM_QENERGIA EE - VOCE ENERGIA</t>
  </si>
  <si>
    <t>NE_PM_QPERDISP EE - VOCE PERDITE SU SBILANCIAMENTO</t>
  </si>
  <si>
    <t>NE_PM_QPERDRET EE - VOCE PERDITE DI RETE</t>
  </si>
  <si>
    <t>NE_QV_I_IMPRESA EE - VOCE PER QUOTA VARIABILE OFFERTE INDICIZZATE IMPRESA</t>
  </si>
  <si>
    <t>NE_QV_INDEX_ITEC EE - VOCE PER QUOTA VARIABILE OFFERTE INDICIZZATE ITEC</t>
  </si>
  <si>
    <t>NE_SBIL VOCE DI SBILANCIAMENTO - MONORARIO</t>
  </si>
  <si>
    <t>PERDITE</t>
  </si>
  <si>
    <t>PERDITE DI RETE</t>
  </si>
  <si>
    <t>PERDITE SCONTO SU SBIL</t>
  </si>
  <si>
    <t>PERDITE SU SBIL</t>
  </si>
  <si>
    <t>RICAVI VENDITA E.E. - Q.VARIABILE</t>
  </si>
  <si>
    <t>RICAVI VENDITA E.E. - Q.VARIABILE (PERDITE)</t>
  </si>
  <si>
    <t>RICAVI VENDITA E.E. - Q.VARIABILE( COMPRESA DI PERDITE)</t>
  </si>
  <si>
    <t>RICAVI VENDITA E.E. - Q.VARIABILE(ENERGIA+PERDITE)</t>
  </si>
  <si>
    <t>RICAVI VENDITA E.E. - Q.VARIABILE(F1)</t>
  </si>
  <si>
    <t>RICAVI VENDITA E.E. - Q.VARIABILE(F2)</t>
  </si>
  <si>
    <t>RICAVI VENDITA E.E. - Q.VARIABILE(F3)</t>
  </si>
  <si>
    <t>RICAVI VENDITA E.E. - Q.VARIABILE(PERDITA)</t>
  </si>
  <si>
    <t>RICAVI VENDITA E.E. - Q.VARIABILE(PERDITE</t>
  </si>
  <si>
    <t>RICAVI VENDITA E.E. - Q.VARIABILE(PERDITE DI RETE)</t>
  </si>
  <si>
    <t>RICAVI VENDITA E.E. - Q.VARIABILE(PERDITE)</t>
  </si>
  <si>
    <t>RICAVI VENDITA E.E. - Q.VARIABILE(SCONTO SU ENERGIA)</t>
  </si>
  <si>
    <t>RICAVI VENDITA E.E. - Q.VARIABILE(SCONTO SU MULTISITO)</t>
  </si>
  <si>
    <t>RICAVI VENDITA E.E. - Q.VARIABILE(SCONTO)</t>
  </si>
  <si>
    <t>RICAVI VENDITA E.E. - Q.VARIABILE(VENDITA PERDITA)</t>
  </si>
  <si>
    <t>SCONTO</t>
  </si>
  <si>
    <t>SCONTO SU SBIL</t>
  </si>
  <si>
    <t>TARIFFA</t>
  </si>
  <si>
    <t>TARIFFA VENDITA NON DOMESTICO TRIORARIO AU (QE + QP) F1</t>
  </si>
  <si>
    <t>TARIFFA VENDITA NON DOMESTICO TRIORARIO AU (QE + QP) F2</t>
  </si>
  <si>
    <t>TARIFFA VENDITA NON DOMESTICO TRIORARIO AU (QE + QP) F3</t>
  </si>
  <si>
    <t>TIPO VOCE PER SCONTO PREMIO A VOLUME</t>
  </si>
  <si>
    <t>VENDITA PARTE VARIABILE</t>
  </si>
  <si>
    <t>414052</t>
  </si>
  <si>
    <t>RICAVI VENDITA E.E. - Q. FISSA PCV</t>
  </si>
  <si>
    <t>RICAVI VENDITA E.E. - Q. FISSA PCV (DISP1)</t>
  </si>
  <si>
    <t>RICAVI VENDITA E.E. - Q. FISSA PCV (PCV1)</t>
  </si>
  <si>
    <t>414054</t>
  </si>
  <si>
    <t>COMPONENTE DI DISPACCIAMENTO PARTE FISSA</t>
  </si>
  <si>
    <t>NE_AGGR_MIS DISPACCIAMENTO - ART. 36 DEL. 111/06: SERVIZIO AGGREGAZIONE MISURE PER UNITA' DI CONSUMO</t>
  </si>
  <si>
    <t>NE_CSII VOCE FATTURABILE DI DISPACCIAMENTO ART. 24BIS DEL 107/09 (TIS)</t>
  </si>
  <si>
    <t>NE_DISP1_BTAUIP QUOTA FISSA COMPONENTE DI DISPACCIAMENTO (DISPBT)</t>
  </si>
  <si>
    <t>NE_PM_QAGGMIS EE - VOCE CORRISPETTIVO AGGREGAZIONE MISURE</t>
  </si>
  <si>
    <t>NE_PM_QART24B EE - VOCE ARTICOLO 24 BIS DEL.ARG/ELT 107/09 A.E.E.G.</t>
  </si>
  <si>
    <t>RICAVI DISPACCIAMENTO E.E. - Q. FISSA</t>
  </si>
  <si>
    <t>414055</t>
  </si>
  <si>
    <t>ART.44</t>
  </si>
  <si>
    <t>ART.44 BIS</t>
  </si>
  <si>
    <t>ART.45</t>
  </si>
  <si>
    <t>ART.46</t>
  </si>
  <si>
    <t>ART.48</t>
  </si>
  <si>
    <t>ART.73</t>
  </si>
  <si>
    <t>ARTICOLO 24</t>
  </si>
  <si>
    <t>CORRISPETTIVO UNITARIO REINTEGRAZIONE SALVAGUARDIA TRANSITORIA - ART. 25 BIS TIS  DEL 107/09</t>
  </si>
  <si>
    <t>DISPACCIAMENTO</t>
  </si>
  <si>
    <t>EE - VOCE EE - OPZIONE PERDITE DI RETE CORRISPETTIVO UNITARIO REINTEGRAZIONE SALVAGUARDIA TRANSITORIA - ART. 25 BIS TIS  DEL 107/09</t>
  </si>
  <si>
    <t>EE - VOCE EE - OPZIONE PERDITE DI RETE DISPACCIAMENTO - ART. 44 BIS DEL. 111/06: COSTI COPERTURA MODULAZIONE PROD.EOLICA</t>
  </si>
  <si>
    <t>NE_APPR_RISORSE DISPACCIAMENTO - ART. 44 DEL. 111/06: APPROVV. RISORSE NEL MSD</t>
  </si>
  <si>
    <t>NE_CAPAC_PRODUT DISPACCIAMENTO - ART. 48 DEL. 111/06: DISPONIB. CAPACITA PRODUTTIVA</t>
  </si>
  <si>
    <t>NE_COSTI_SICUR DISPACCIAMENTO - ART. 45 DEL. 111/06: COSTI UNITA ESSENZ. SICUREZZA</t>
  </si>
  <si>
    <t>NE_EOL DISPACCIAMENTO - ART. 44 BIS DEL. 111/06:  COSTI DELLA MODULAZIONE DELLA PRODUZIONE EOLICA</t>
  </si>
  <si>
    <t>NE_FUNZ_TERNA DISPACCIAMENTO - ART. 46 DEL. 111/06: COSTI FUNZIONAMENTO TERNA</t>
  </si>
  <si>
    <t>NE_PM_QART25B EE - VOCE ARTICOLO 25 BIS DEL.ARG/ELT 107/09 A.E.E.G</t>
  </si>
  <si>
    <t>NE_PM_QART44 EE - VOCE ARTICOLO 44 DEL. 111/06 A.E.E.G.</t>
  </si>
  <si>
    <t>NE_PM_QART45 EE - VOCE ARTICOLO 45 DEL. 111/06 A.E.E.G</t>
  </si>
  <si>
    <t>NE_PM_QART46 EE - VOCE ARTICOLO 46 DEL. 111/06 A.E.E.G</t>
  </si>
  <si>
    <t>NE_PM_QART48 EE - VOCE ARTICOLO 48 DEL. 111/06 A.E.E.G</t>
  </si>
  <si>
    <t>NE_PM_QART73 EE - VOCE ARTICOLO 73 DEL. 111/06 A.E.E.G</t>
  </si>
  <si>
    <t>NE_PM_QPART25B EE - VOCE PERDITE ARTICOLO 25 BIS DEL.ARG/ELT 107/09 A.E.E.G</t>
  </si>
  <si>
    <t>NE_PM_QPART44 EE - VOCE PERDITE ARTICOLO 44 DEL. 111/06 A.E.E.G.</t>
  </si>
  <si>
    <t>NE_PM_QPART44B EE - VOCE PERDITE ARTICOLO 44 BIS DEL. 111/06 A.E.E.G</t>
  </si>
  <si>
    <t>NE_PM_QPART45 EE - VOCE PERDITE ARTICOLO 45 DEL. 111/06 A.E.E.G</t>
  </si>
  <si>
    <t>NE_PM_QPART46 EE - VOCE PERDITE ARTICOLO 46 DEL. 111/06 A.E.E.G</t>
  </si>
  <si>
    <t>NE_PM_QPART48 EE - VOCE PERDITE ARTICOLO 48 DEL. 111/06 A.E.E.G</t>
  </si>
  <si>
    <t>NE_PM_QPART73 EE - VOCE PERDITE ARTICOLO 73 DEL. 111/06 A.E.E.G</t>
  </si>
  <si>
    <t>NE_PRD_APPR_MSD PERDITE DISPACCIAMENTO - ART. 44 DEL. 111/06: APPROVV. RISORSE NEL MSD</t>
  </si>
  <si>
    <t>NE_PRD_CAP_PROD PERDITE DISPACCIAMENTO - ART. 48 DEL. 111/06: DISPONIB. CAPACITA PRODUTTIVA</t>
  </si>
  <si>
    <t>NE_PRD_COST_SIC PERDITE DISPACCIAMENTO - ART. 45 DEL. 111/06: COSTI UNITA ESSENZ. SICUREZZA</t>
  </si>
  <si>
    <t>NE_PRD_FUN_TERNA PERDITE DISPACCIAMENTO - ART. 46 DEL. 111/06: COSTI FUNZIONAMENTO TERNA</t>
  </si>
  <si>
    <t>NE_PRD_PROD_EOL PERDITE DISPACCIAMENTO - ART. 44 BIS DEL. 111/06: COSTI MODULAZIONE PRODUZIONE EOLICA</t>
  </si>
  <si>
    <t>NE_PRD_SAL_TRAN PERDITE DISPACCIAMENTO - DELIBERA ARG/ELT 33/10</t>
  </si>
  <si>
    <t>NE_PRD_SERV_INT PERDITE DISPACCIAMENTO - ART. 73 DEL. 111/06: REMUNERAZIONE SERVIZIO INTERROMPIBILITA</t>
  </si>
  <si>
    <t>NE_SERV_INTER DISPACCIAMENTO - ART. 73 DEL. 111/06: REMUNERAZIONE SERVIZIO INTERROMPIBILITA</t>
  </si>
  <si>
    <t>OPZIONE PERDITE DI RETE CORRISP. UNITARIO REINTEGRAZIONE SALVAGUARDIA TRANSITORIA ART. 25 BIS TIS  DEL 107/09</t>
  </si>
  <si>
    <t>OPZIONE PERDITE DI RETE DISPACCIAMENTO - ART. 44 BIS DEL. 111/06: COSTI COPERTURA MODULAZIONE PROD.EOLICA</t>
  </si>
  <si>
    <t>PERDITE ART.44</t>
  </si>
  <si>
    <t>PERDITE ART.44 BIS</t>
  </si>
  <si>
    <t>PERDITE ART.45</t>
  </si>
  <si>
    <t>PERDITE ART.46</t>
  </si>
  <si>
    <t>PERDITE ART.48</t>
  </si>
  <si>
    <t>PERDITE ART.73</t>
  </si>
  <si>
    <t>RICAVI DISPACCIAMENTO E.E. - Q. VARIABILE</t>
  </si>
  <si>
    <t>RICAVI DISPACCIAMENTO E.E. - Q. VARIABILE( SCONTO  SBILANCIAMENTO)</t>
  </si>
  <si>
    <t>RICAVI DISPACCIAMENTO E.E. - Q. VARIABILE( SCONTO SBILANCIAMENTO)</t>
  </si>
  <si>
    <t>RICAVI DISPACCIAMENTO E.E. - Q. VARIABILE(PERDITA)</t>
  </si>
  <si>
    <t>RICAVI DISPACCIAMENTO E.E. - Q. VARIABILE(PERDITE DI RETE)</t>
  </si>
  <si>
    <t>RICAVI DISPACCIAMENTO E.E. - Q. VARIABILE(PERDITE SBILANCIAMENTO)</t>
  </si>
  <si>
    <t>RICAVI DISPACCIAMENTO E.E. - Q. VARIABILE(PERDITE SUL DISPACCIAMENTO)</t>
  </si>
  <si>
    <t>RICAVI DISPACCIAMENTO E.E. - Q. VARIABILE(PERDITE()</t>
  </si>
  <si>
    <t>RICAVI DISPACCIAMENTO E.E. - Q. VARIABILE(PERDITE)</t>
  </si>
  <si>
    <t>RICAVI DISPACCIAMENTO E.E. - Q. VARIABILE(PERDITE9</t>
  </si>
  <si>
    <t>RICAVI DISPACCIAMENTO E.E. - Q. VARIABILE(SBILANCIAMENTO)</t>
  </si>
  <si>
    <t>414056</t>
  </si>
  <si>
    <t>DISTRIBUZIONE</t>
  </si>
  <si>
    <t>DISTRIBUZIONE QUOTA FISSA</t>
  </si>
  <si>
    <t>EE - TIPO VOCE TRASPORTO QUOTA FISSA</t>
  </si>
  <si>
    <t>EE_MIDTRPFIX EE - VOCE EE - OPZIONE EE - OPZIONE QUOTA CLIENTE DISTRIBUZIONE</t>
  </si>
  <si>
    <t>EE_MIDTRPPOTZ EE - VOCE EE - OPZIONE EE - OPZIONE QUOTA POTENZA DISTRIBUZIONE</t>
  </si>
  <si>
    <t>EE_VIS_PROXY_FX EE - VOCE EE - OPZIONE USO VIS PROXY - PARTE FISSA</t>
  </si>
  <si>
    <t>EE_VIS_PROXY_PZ EE - VOCE EE - VOCE EE - OPZIONE USO VIS PROXY - POTENZA</t>
  </si>
  <si>
    <t>NE_PM_QFIX EE - VOCE QUOTA FISSA</t>
  </si>
  <si>
    <t>QUOTA POTENZA DISTRIBUZIONE</t>
  </si>
  <si>
    <t>RICAVI DISTRIBUZIONE E.E. - Q. FISSA</t>
  </si>
  <si>
    <t>TARIFFA PROXY NON DOMESTICO AU (QF)</t>
  </si>
  <si>
    <t>TARIFFA PROXY NON DOMESTICO AU (QP)</t>
  </si>
  <si>
    <t>414057</t>
  </si>
  <si>
    <t>EC050 EE - VOCE COMPONENTE DI TRASPORTO - TOTALE IMPORTO</t>
  </si>
  <si>
    <t>EE - VOCE EE - OPZIONE EE - OPZIONE QUOTA ENERGIA DISTRIBUZIONE + AE</t>
  </si>
  <si>
    <t>EE_MIDTRPEN EE - VOCE EE - OPZIONE EE - OPZIONE QUOTA ENERGIA DISTRIBUZIONE</t>
  </si>
  <si>
    <t>NE_PM_QPOT EE - VOCE QUOTA POTENZA</t>
  </si>
  <si>
    <t>QUOTA ENERGIA</t>
  </si>
  <si>
    <t>QUOTA POTENZA</t>
  </si>
  <si>
    <t>RICAVI DISTRIBUZIONE E.E. - Q.VARIABILE</t>
  </si>
  <si>
    <t>RICAVI DISTRIBUZIONE E.E. - Q.VARIABILE( QUOTA POTENZA)</t>
  </si>
  <si>
    <t>RICAVI DISTRIBUZIONE E.E. - Q.VARIABILE(ANTE 2011)</t>
  </si>
  <si>
    <t>RICAVI DISTRIBUZIONE E.E. - Q.VARIABILE(ENERGIA REATTIVA)</t>
  </si>
  <si>
    <t>RICAVI DISTRIBUZIONE E.E. - Q.VARIABILE(POTENZA)</t>
  </si>
  <si>
    <t>RICAVI DISTRIBUZIONE E.E. - Q.VARIABILE(QUANTITA'+PERDITE)</t>
  </si>
  <si>
    <t>RICAVI DISTRIBUZIONE E.E. - Q.VARIABILE(QUOTA POTENZA</t>
  </si>
  <si>
    <t>RICAVI DISTRIBUZIONE E.E. - Q.VARIABILE(QUOTA POTENZA ANTE 2011)</t>
  </si>
  <si>
    <t>RICAVI DISTRIBUZIONE E.E. - Q.VARIABILE(QUOTA POTENZA DAL 2011)</t>
  </si>
  <si>
    <t>RICAVI DISTRIBUZIONE E.E. - Q.VARIABILE(QUOTA POTENZA)</t>
  </si>
  <si>
    <t>TARIFFA PROXY NON DOMESTICO AU (QE)</t>
  </si>
  <si>
    <t>414058</t>
  </si>
  <si>
    <t>11673 GS - VOCE RECUPERO INDENN.RECLAMO DEL.164/08</t>
  </si>
  <si>
    <t>VARIE</t>
  </si>
  <si>
    <t>CONTRIBUTI LAVORI E.E.</t>
  </si>
  <si>
    <t>S-PW-007 EE - VOCE CESSAZIONE CON DISALIMENTAZIONE</t>
  </si>
  <si>
    <t>414465</t>
  </si>
  <si>
    <t>ERARIALE</t>
  </si>
  <si>
    <t>EE_OTERARPOW EE - VOCE IMPOSTA ERARIALE POWER - ALTRI UTILIZZI</t>
  </si>
  <si>
    <t>IMPOSTA ERARIALE</t>
  </si>
  <si>
    <t>IMPOSTA ERARIALE NON DOMESTICO</t>
  </si>
  <si>
    <t>NE_ACC_AUIP EE IMPOSTA ERARIALE ALTRI USI/ILL PUB</t>
  </si>
  <si>
    <t>NE_PM_IMPERA EE - VOCE IMPOSTA ERARIALE</t>
  </si>
  <si>
    <t>RIVALSA IMPOSTA CONSUMO POWER</t>
  </si>
  <si>
    <t>414466</t>
  </si>
  <si>
    <t>ADDIZIONALE</t>
  </si>
  <si>
    <t>EE_OTPROVPOW EE - VOCE IMPOSTA PROVINCIALE POWER - ALTRI UTILIZZI</t>
  </si>
  <si>
    <t>IMPOSTA ADDIZIONALE NON DOMESTICO</t>
  </si>
  <si>
    <t>RIVALSA ADD. PROVINCIALE POWER</t>
  </si>
  <si>
    <t>414470</t>
  </si>
  <si>
    <t>IVA INDETR.SU RETT.DI FATT.SUPERIORI ALL'ANNO</t>
  </si>
  <si>
    <t>ALTRO</t>
  </si>
  <si>
    <t>414473</t>
  </si>
  <si>
    <t>IMP.ERARIALI ADD.LI COM./PROV. EN.ELETTR. S/RIV.(ART14)</t>
  </si>
  <si>
    <t>IMPOSTA ERARIALE EE</t>
  </si>
  <si>
    <t>414475</t>
  </si>
  <si>
    <t>9301 INT. ATT. MORA RITARDATO PAGAM.</t>
  </si>
  <si>
    <t>11845 VOCE INT. ATT. MORA RITARDATO PAGAM.</t>
  </si>
  <si>
    <t>ALTRE VOCI</t>
  </si>
  <si>
    <t>INTERESSI ATTIVI DI MORA</t>
  </si>
  <si>
    <t>INTERESSI DI MORA RIF FATT D160169363 EMI 29/09/2016</t>
  </si>
  <si>
    <t>414481</t>
  </si>
  <si>
    <t>RIVALSA IMPOSTA ERARIALE POWER</t>
  </si>
  <si>
    <t>414482</t>
  </si>
  <si>
    <t>RIVALSA ADD.LE PROV./COM. POWER</t>
  </si>
  <si>
    <t>429100</t>
  </si>
  <si>
    <t>CLUSTER</t>
  </si>
  <si>
    <t>COMMERCIALIZZAZIONE VENDITA</t>
  </si>
  <si>
    <t>CORRISPETTIVO ENERGIA FISSO</t>
  </si>
  <si>
    <t>DISP1 AU</t>
  </si>
  <si>
    <t>DISP1 AU (COMPONENTE DISPACCIAMENTO PARTE FISSA)</t>
  </si>
  <si>
    <t>QUOTA FISSA VENDITA</t>
  </si>
  <si>
    <t>VENDITA PARTE FISSA</t>
  </si>
  <si>
    <t>ARTICOLO 24 BIS DEL. ARG/ELT     107/09 A.E.E.G.</t>
  </si>
  <si>
    <t>ARTICOLO 25 BIS DEL. ARG/ELT     107/09 A.E.E.G.</t>
  </si>
  <si>
    <t>ARTICOLO 44 BIS DEL.111/06       A.E.E.G</t>
  </si>
  <si>
    <t>ARTICOLO 44 DEL. 111/06 A.E.E.G.</t>
  </si>
  <si>
    <t>ARTICOLO 45 DEL. 111/06 A.E.E.G.</t>
  </si>
  <si>
    <t>ARTICOLO 46 DEL. 111/06 A.E.E.G.</t>
  </si>
  <si>
    <t>ARTICOLO 48 DEL. 111/06 A.E.E.G.</t>
  </si>
  <si>
    <t>ARTICOLO 73 DEL. 111/06 A.E.E.G.</t>
  </si>
  <si>
    <t>COOMERCIALIZZAZIONE - VENDITA</t>
  </si>
  <si>
    <t>CORRISPETTIVO ENERGIA</t>
  </si>
  <si>
    <t>CORRISPETTIVO ENERGIA COMPRENSIVO DI PERDITE DI RETE</t>
  </si>
  <si>
    <t>DISPACCIAMENTO - DEL. AEEG N° 107⁄09 ART.15.2</t>
  </si>
  <si>
    <t>DISPACCIAMENTO - DEL. AEEG N° 107⁄09 ART.25 BIS</t>
  </si>
  <si>
    <t>DISPACCIAMENTO - DEL. AEEG N° 111⁄06 ART.44</t>
  </si>
  <si>
    <t>DISPACCIAMENTO - DEL. AEEG N° 111⁄06 ART.44BIS</t>
  </si>
  <si>
    <t>DISPACCIAMENTO - DEL. AEEG N° 111⁄06 ART.45.2</t>
  </si>
  <si>
    <t>DISPACCIAMENTO - DEL. AEEG N° 111⁄06 ART.46</t>
  </si>
  <si>
    <t>DISPACCIAMENTO - DEL. AEEG N° 111⁄06 ART.48</t>
  </si>
  <si>
    <t>DISPACCIAMENTO - DEL. AEEG N° 111⁄06 ART.73</t>
  </si>
  <si>
    <t>ENERGIA  ATTIVA OFF PEAK</t>
  </si>
  <si>
    <t>ENERGIA  ATTIVA PEAK</t>
  </si>
  <si>
    <t>ENERGIA  VENDITA</t>
  </si>
  <si>
    <t>ENERGIA ATTIVA  MONO ORARIO</t>
  </si>
  <si>
    <t>ENERGIA ATTIVA FASCIA F1</t>
  </si>
  <si>
    <t>ENERGIA ATTIVA FASCIA F2</t>
  </si>
  <si>
    <t>ENERGIA ATTIVA FASCIA F3</t>
  </si>
  <si>
    <t>ENERGIA ATTIVA MONO ORARIO</t>
  </si>
  <si>
    <t>ENERGIA ATTIVA OFF PEAK</t>
  </si>
  <si>
    <t>ENERGIA ATTIVA PEAK</t>
  </si>
  <si>
    <t>PERDITE DI RETE SU CORRISPETTIVO ENERGIA</t>
  </si>
  <si>
    <t>PERDITE SU SBIL.</t>
  </si>
  <si>
    <t>PREMIO VOLUME/SCONTO</t>
  </si>
  <si>
    <t>PREZZO ENERGIA/CORRISPETTIVO ENERGIA</t>
  </si>
  <si>
    <t>RICAVI VENDITA E.E. - Q.VARIABILE ( OFFERTA INDICIZZATA)</t>
  </si>
  <si>
    <t>RICAVI VENDITA E.E. - Q.VARIABILE ( PERDITE DI RETE)</t>
  </si>
  <si>
    <t>RICAVI VENDITA E.E. - Q.VARIABILE ( PREZZO ENERGIA PERSONALIZZATO)</t>
  </si>
  <si>
    <t>RICAVI VENDITA E.E. - Q.VARIABILE( PERDITE OFFERTE INDICIZZATE)</t>
  </si>
  <si>
    <t>RICAVI VENDITA E.E. - Q.VARIABILE( SBILANCIAMENTO)</t>
  </si>
  <si>
    <t>RICAVI VENDITA E.E. - Q.VARIABILE(QUANTITA' + PERDITE)</t>
  </si>
  <si>
    <t>RICAVI VENDITA E.E. - Q.VARIABILE(SCONTO CONSIP)</t>
  </si>
  <si>
    <t>SCONTO (VOLUME/MULTISITO/SUPERSEMPLICE)</t>
  </si>
  <si>
    <t>SCONTO PREMIO VOLUMI 1000 KWH GRATIS RAGGIUNGIMENTO SOGLIA 50000KWH</t>
  </si>
  <si>
    <t>SCONTO SU SBILANCIAMENTO</t>
  </si>
  <si>
    <t>VENDITA QUOTA ENERGIA + PERDITE</t>
  </si>
  <si>
    <t>PCV1 - COMMERCIALIZZAZIONE DI VENDITA</t>
  </si>
  <si>
    <t>ART. 24 BIS</t>
  </si>
  <si>
    <t>COMPONENTE DISPACCIAMENTO - PARTE FISSA</t>
  </si>
  <si>
    <t>DISPACCIAMENTO  AU - PARTE FISSA</t>
  </si>
  <si>
    <t>RICAVI DISPACCIAMENTO E.E. - Q. FISSA(AGGREGAMENTO MISURE)</t>
  </si>
  <si>
    <t>(PERDITE DI RETE)RICAVI DISPACCIAMENTO E.E. - Q. VARIABILE</t>
  </si>
  <si>
    <t>COMPONENTE DI DISP.</t>
  </si>
  <si>
    <t>CORRISPETTIVO DI AGGREGAZIONE</t>
  </si>
  <si>
    <t>DISPACCIAMENTO - DEL. AEEG N° 107/09 ART. 24BIS</t>
  </si>
  <si>
    <t>EE - VOCE APPROVVIGIONAMENTO RISORSE NEL MSD (DEL. AEEG N° 111/06 ART.44)</t>
  </si>
  <si>
    <t>EE - VOCE APPROVVIGIONAMENTO RISORSE NEL MSD (DEL. AEEG N° 111⁄06 ART.44)</t>
  </si>
  <si>
    <t>EE - VOCE COPERT. COSTI REMUN. DISP. CAP. PROD.(DEL. AEEG N° 111/06 ART.48)</t>
  </si>
  <si>
    <t>EE - VOCE COPERT. COSTI REMUN. DISP. CAP. PROD.(DEL. AEEG N° 111⁄06 ART.48)</t>
  </si>
  <si>
    <t>EE - VOCE COPERT. COSTI REMUN.INTERR.CARICO ( DEL. AEEG N° 111/06 ART.73)</t>
  </si>
  <si>
    <t>EE - VOCE COPERT. COSTI REMUN.INTERR.CARICO ( DEL. AEEG N° 111⁄06 ART.73)</t>
  </si>
  <si>
    <t>EE - VOCE COSTI PER IL FUNZIONAMENTO DI TERNA(DEL. AEEG N° 111/06 ART.46)</t>
  </si>
  <si>
    <t>EE - VOCE COSTI PER IL FUNZIONAMENTO DI TERNA(DEL. AEEG N° 111⁄06 ART.46)</t>
  </si>
  <si>
    <t>EE - VOCE COSTI UNITÀ ESSENZIALI PER SIC. SISTEMA(DEL. AEEG N° 111/06 ART.45.2)</t>
  </si>
  <si>
    <t>EE - VOCE COSTI UNITÀ ESSENZIALI PER SIC. SISTEMA(DEL. AEEG N° 111⁄06 ART.45.2)</t>
  </si>
  <si>
    <t>NE_SALV_TRAN DISPACCIAMENTO - DELIBERA ARG/ELT 33/10. CORRISPETTIVO REINTEGRAZIONE SALVAGUARDIA TRANSITORIA</t>
  </si>
  <si>
    <t>ONERE DI SBILANCIAMENTO          OFF PEAK - LIV. 2</t>
  </si>
  <si>
    <t>ONERE DI SBILANCIAMENTO          OFF PEAK - LIV. 3</t>
  </si>
  <si>
    <t>ONERE DI SBILANCIAMENTO          OFF PEAK - LIV. 4</t>
  </si>
  <si>
    <t>ONERE DI SBILANCIAMENTO          PEAK - LIV. 2</t>
  </si>
  <si>
    <t>ONERE DI SBILANCIAMENTO          PEAK - LIV. 3</t>
  </si>
  <si>
    <t>ONERE DI SBILANCIAMENTO          PEAK - LIV. 4</t>
  </si>
  <si>
    <t>RICAVI DISPACCIAMENTO E.E. - Q. VARIABILE ( PERDITE DI RETE)</t>
  </si>
  <si>
    <t>SBILANCIAMENTO COMPRESE PERDITE DI RETE</t>
  </si>
  <si>
    <t>SCONTO SBILANCIAMENTO</t>
  </si>
  <si>
    <t>SCONTO SBILANCIAMENTO COMPRESE PERDITE DI RETE</t>
  </si>
  <si>
    <t>COMPONENTI DI MISURA</t>
  </si>
  <si>
    <t>COMPONENTI TARIFFARIE A-UC-MCT   FISSO</t>
  </si>
  <si>
    <t>DISTRIBUZIONE PARTE FISSA</t>
  </si>
  <si>
    <t>QUOTA  FISSA</t>
  </si>
  <si>
    <t>QUOTA DISTRIBUZIONE POTENZA (ANTE 2011 )</t>
  </si>
  <si>
    <t>QUOTA FISSA + ALTRE COMPONENTI PER GESTIONE MISURATORE</t>
  </si>
  <si>
    <t>QUOTA FISSA DISTRIBUZIONE</t>
  </si>
  <si>
    <t>COMPONENTE AE FINO 4GWH</t>
  </si>
  <si>
    <t>COMPONENTE AE OLTRE 4 ENTRO 8GWH</t>
  </si>
  <si>
    <t>COMPONENTI DI TRASMISSIONE</t>
  </si>
  <si>
    <t>COMPONENTI DI TRASMISSIONE IN    POTENZA</t>
  </si>
  <si>
    <t>COMPONENTI TARIFFARIE A-UC-MCT   FINO 4GWH</t>
  </si>
  <si>
    <t>COMPONENTI TARIFFARIE A-UC-MCT   OLTRE 12 GWH</t>
  </si>
  <si>
    <t>COMPONENTI TARIFFARIE A-UC-MCT OLTRE 4 ENTRO 8GWH</t>
  </si>
  <si>
    <t>COMPONENTI TARIFFARIE A-UC-MCT OLTRE 8 ENTRO 12GWH</t>
  </si>
  <si>
    <t>DISTRIBUZIONE PARTE VARIABILE</t>
  </si>
  <si>
    <t>ENERGIA RETE</t>
  </si>
  <si>
    <t>OPZIONE QUOTA ENERGIA DISTRIBUZIONE + AE (ONERI DI SISTEMA)</t>
  </si>
  <si>
    <t>QUOTA DISTRIBUZIONE PARTE  VARIABILE</t>
  </si>
  <si>
    <t>QUOTA ENERGIA REATTIVA</t>
  </si>
  <si>
    <t>QUOTA ENERGIA REATTIVA 33-75% F1</t>
  </si>
  <si>
    <t>QUOTA ENERGIA REATTIVA 33-75% F2</t>
  </si>
  <si>
    <t>QUOTA ENERGIA REATTIVA 50-75%    F1</t>
  </si>
  <si>
    <t>QUOTA ENERGIA REATTIVA 50-75%    F2</t>
  </si>
  <si>
    <t>QUOTA ENERGIA REATTIVA OLTRE     75% F1</t>
  </si>
  <si>
    <t>QUOTA ENERGIA REATTIVA OLTRE     75% F2</t>
  </si>
  <si>
    <t>RICAVI DISTRIBUZIONE E.E. - Q.VARIABILE(REATTIVA)</t>
  </si>
  <si>
    <t>RICAVI DISTRIBUZIONE E.E. - Q.VARIABILE/QUOTA POTENZA)</t>
  </si>
  <si>
    <t>TRASPORTO</t>
  </si>
  <si>
    <t>ACCISA</t>
  </si>
  <si>
    <t>ACCISA IMPOSTA DI CONSUMO POWER</t>
  </si>
  <si>
    <t>ERARIALE ESENTE</t>
  </si>
  <si>
    <t>ERARIALE ESENTE 150 KWH</t>
  </si>
  <si>
    <t>ADDIZIONALE ENTI LOCALI</t>
  </si>
  <si>
    <t>ADDIZIONALE PROVINCIALE</t>
  </si>
  <si>
    <t>ADDIZIONALE ( ART14)</t>
  </si>
  <si>
    <t>ERARIALE (ART 14)</t>
  </si>
  <si>
    <t>ERARIALE(ART 14)</t>
  </si>
  <si>
    <t>DA FARE GIROCONTO SU SCONTO QUOTA VARIABILE VENDITA</t>
  </si>
  <si>
    <t>BOLLO</t>
  </si>
  <si>
    <t>CANONETV2019_ADD</t>
  </si>
  <si>
    <t>VOCE ADDEBITO CANONE TV 2019</t>
  </si>
  <si>
    <t>CANONETV2019_ACC</t>
  </si>
  <si>
    <t>VOCE ACCREDITO CANONE TV 2019</t>
  </si>
  <si>
    <t>NE_IND_DEL463-16</t>
  </si>
  <si>
    <t>EE - VOCE INDENNIZZO DELIBERA 463/16</t>
  </si>
  <si>
    <t>NE_PM_VOLT_MC</t>
  </si>
  <si>
    <t>EE - VOCE EE - VOCE IMPORTO A CARICO PER VOLTURA MORTIS CAUSA</t>
  </si>
  <si>
    <t>NE_Q_PM_VOLT_MC</t>
  </si>
  <si>
    <t>Danoj3ED2w4dm2oA</t>
  </si>
  <si>
    <t>NE_C_PM_VOLT_MC</t>
  </si>
  <si>
    <t>EE - COMPONENTE EE - VOCE IMPORTO A CARICO PER VOLTURA MORTIS CAUSA</t>
  </si>
  <si>
    <t>NE_V_IMPRESCR</t>
  </si>
  <si>
    <t>POWER - VOCE  PRESCRIZIONE BREVE DEL.97/2018/R</t>
  </si>
  <si>
    <t>NE_Q_IMPRESCR</t>
  </si>
  <si>
    <t>M6kDDfy2lEPx90U6</t>
  </si>
  <si>
    <t>NE_C_IMPRESCR</t>
  </si>
  <si>
    <t>POWER - COMPONENTE  PRESCRIZIONE BREVE DEL.97/2018/R</t>
  </si>
  <si>
    <t>NE_V_IMPRESCR_NS</t>
  </si>
  <si>
    <t>POWER - VOCE  PRESCRIZIONE BREVE DEL.97/2018/R - NON STORNABILE</t>
  </si>
  <si>
    <t>NE_Q_IMPRESCR_NS</t>
  </si>
  <si>
    <t>n4cDtaylQkO4KNwk</t>
  </si>
  <si>
    <t>NE_C_IMPRESCR_NS</t>
  </si>
  <si>
    <t>POWER - COMPONENTE  PRESCRIZIONE BREVE DEL.97/2018/R - NON STORNABILE</t>
  </si>
  <si>
    <t>11662_2019</t>
  </si>
  <si>
    <t>11663_2019</t>
  </si>
  <si>
    <t>PRD_EV</t>
  </si>
  <si>
    <t>EV</t>
  </si>
  <si>
    <t>EV_F</t>
  </si>
  <si>
    <t>Energia verde variabile</t>
  </si>
  <si>
    <t>Perdite Energia verde</t>
  </si>
  <si>
    <t>Energia verde fissa</t>
  </si>
  <si>
    <t>VENDV_ALL</t>
  </si>
  <si>
    <t>VENDF_ALL</t>
  </si>
  <si>
    <t>EV_ALL</t>
  </si>
  <si>
    <t>EF_ALL</t>
  </si>
  <si>
    <t>Ricavi variabili commodity al PCE - Energia Elettrica ALL</t>
  </si>
  <si>
    <t>Ricavi commodity - componente fissa Energia Elettrica ALL</t>
  </si>
  <si>
    <t>Energia verde variabile ALL</t>
  </si>
  <si>
    <t xml:space="preserve"> Energia verde fissa ALL</t>
  </si>
  <si>
    <t>Energia verde fissa ALL</t>
  </si>
  <si>
    <t>CONTO Lodestar</t>
  </si>
  <si>
    <t>EEPE911CON100POP</t>
  </si>
  <si>
    <t>1q9V9ZwNmugAcsWn</t>
  </si>
  <si>
    <t>CONTINUO_06_08 (9,1,1), EUR 100% POP</t>
  </si>
  <si>
    <t>EEPERD911C100POP</t>
  </si>
  <si>
    <t>EE - PERD - CONTINUO_06_08 (9,1,1), EUR 100% POP</t>
  </si>
  <si>
    <t>NE_CMOR</t>
  </si>
  <si>
    <t>NE_CMORANN</t>
  </si>
  <si>
    <t>11941</t>
  </si>
  <si>
    <t>TzKWSxtU6es6UTu4</t>
  </si>
  <si>
    <t>NE_PM_IMPERA_MF</t>
  </si>
  <si>
    <t>EE - VOCE IMPOSTA ERARIALE PER MALFUNZIONAMENTI</t>
  </si>
  <si>
    <t>NEQPM_IMPERA_MF</t>
  </si>
  <si>
    <t>BxDn93CibunN7XBs</t>
  </si>
  <si>
    <t>NECPM_IMPERA_MF</t>
  </si>
  <si>
    <t>EE - COMPONENTE IMPOSTA ERARIALE PER MALFUNZIONAMENTI</t>
  </si>
  <si>
    <t>NE_V_PDSC_DIGRID</t>
  </si>
  <si>
    <t>VOCE - PERDITE SCONTO DIGITALE EMAIL-RID</t>
  </si>
  <si>
    <t>NE_Q_SC_DIGRID_M</t>
  </si>
  <si>
    <t>ewc4YAJyE45lrMrR</t>
  </si>
  <si>
    <t>NE_C_SC_DIGRID_M</t>
  </si>
  <si>
    <t>COMPONENTE- BOLLETTA DIGITALE PERC POWER</t>
  </si>
  <si>
    <t>NE_V_REATT_AT</t>
  </si>
  <si>
    <t>CORRISPETTIVI PER PRELIEVI DI ENERGIA REATTIVA ALTRI USI ALTA E ALTISSIMA TENSIONE</t>
  </si>
  <si>
    <t>NE_Q_REAT_50_75</t>
  </si>
  <si>
    <t>fCUfjTHWXRUyvMdY</t>
  </si>
  <si>
    <t>NE_C_REAT_50_75</t>
  </si>
  <si>
    <t>COMPONENTE PE CORRISPETTIVI PER PRELIEVI DI ENERGIA REATTIVA PER AT E AAT</t>
  </si>
  <si>
    <t>NE_Q_DIS_ND_QF</t>
  </si>
  <si>
    <t>IxXjfQYXSWSArAA7</t>
  </si>
  <si>
    <t>NE_C_DIS_ND</t>
  </si>
  <si>
    <t>COMPONENTE DI TRASPORT DIS NON DOMESTICO</t>
  </si>
  <si>
    <t>NE_Q_DIS_ND_QP</t>
  </si>
  <si>
    <t>NE_V_SC_DIGRID</t>
  </si>
  <si>
    <t>VOCE - SCONTO DIGITALE EMAIL-RID</t>
  </si>
  <si>
    <t>DEPOSITO CAUZIONALE</t>
  </si>
  <si>
    <t>CORRISPETTIVO COMPONENTE ENERGIA</t>
  </si>
  <si>
    <t>SERVIZI DI VENDITA ( COMPONENTE DI DISPACCIAMENTO PARTE FISSA)</t>
  </si>
  <si>
    <t>SERVIZI DI VENDITA ( ENERGIA)</t>
  </si>
  <si>
    <t>TARIFFA DI VENDITA</t>
  </si>
  <si>
    <t>ARTICOLO 25 BIS DEL.ARG/ELT 107/09 A.E.E.G.</t>
  </si>
  <si>
    <t>ARTICOLO 44 BIS DEL. 111/06 A.E.E.G.</t>
  </si>
  <si>
    <t>EE - VOCE ARTICOLO 44 BIS DEL. 111/06 A.E.E.G</t>
  </si>
  <si>
    <t>PERDITE ARTICOLO 25 BIS DEL.ARG/ELT 107/09 A.E.E.G.</t>
  </si>
  <si>
    <t>PERDITE ARTICOLO 44 BIS DEL. 111/06 A.E.E.G.</t>
  </si>
  <si>
    <t>PERDITE ARTICOLO 44 DEL. 111/06 A.E.E.G.</t>
  </si>
  <si>
    <t>PERDITE ARTICOLO 45 DEL. 111/06 A.E.E.G.</t>
  </si>
  <si>
    <t>PERDITE ARTICOLO 46 DEL. 111/06 A.E.E.G.</t>
  </si>
  <si>
    <t>PERDITE ARTICOLO 48 DEL. 111/06 A.E.E.G.</t>
  </si>
  <si>
    <t>PERDITE ARTICOLO 73 DEL. 111/06 A.E.E.G.</t>
  </si>
  <si>
    <t>DISTRIBUZIONE QUOTA POTENZA</t>
  </si>
  <si>
    <t>DISTRIBUZIONE QUOTA VARIABILE</t>
  </si>
  <si>
    <t>SERVIZI DI RETE (DA FATTURA DISTRIBUTORE)</t>
  </si>
  <si>
    <t>SERVIZI DI RETE (QUOTA ENERGIA)</t>
  </si>
  <si>
    <t>SERVIZI DI RETE (QUOTA FISSA)</t>
  </si>
  <si>
    <t>SERVIZI DI RETE (QUOTA POTENZA)</t>
  </si>
  <si>
    <t>IMPOSTA ADDIZIONALE PROVINCIALE</t>
  </si>
  <si>
    <t>414468</t>
  </si>
  <si>
    <t>414469</t>
  </si>
  <si>
    <t>IVA INDETRAIBILE</t>
  </si>
  <si>
    <t>EE IMPOSTA ERARIALE ALTRI USI (SENZA RIVALSA SU UTENTE ART 14)</t>
  </si>
  <si>
    <t>700901</t>
  </si>
  <si>
    <t>COMMERCIALIZZAZIONE VENDITA FISSA</t>
  </si>
  <si>
    <t>CORRISPETTIVO FISSO</t>
  </si>
  <si>
    <t>700961</t>
  </si>
  <si>
    <t>IMPOSTA DI CONSUMO AG</t>
  </si>
  <si>
    <t>700963</t>
  </si>
  <si>
    <t>IMPOSTA COMUNALE</t>
  </si>
  <si>
    <t>RIVALSA ADD. COMUNALE POWER</t>
  </si>
  <si>
    <t>TARIFFA MODULAZ.OFFERTA POWER ( VENDITA)</t>
  </si>
  <si>
    <t>RECUPERO ONERI DI TRASPORTO POWER ( DISTRIBUZIONE)</t>
  </si>
  <si>
    <t>VENDITA DISPACCIAMENTO</t>
  </si>
  <si>
    <t>PERDITE SCONTO SU SBILANCIAMENTO</t>
  </si>
  <si>
    <t>PERDITE SU SBILANCIAMENTO</t>
  </si>
  <si>
    <t>VENDITA QUOTA ENERGIA</t>
  </si>
  <si>
    <t>ARTICOLO 24 BIS DEL ARG /ELT 107/09</t>
  </si>
  <si>
    <t>COMPONENTE DI DISPACCIAMENTO (PARTE FISSA)</t>
  </si>
  <si>
    <t>CORRISPETTIVO AGGREGAZIONE MISURA</t>
  </si>
  <si>
    <t>ARTICOLO 44 BIS DEL 111/06 A.E.E.G.</t>
  </si>
  <si>
    <t>ARTICOLO 44 DEL 111/06 A.E.E.G.</t>
  </si>
  <si>
    <t>ARTICOLO 45 DEL 111/06 A.E.E.G.</t>
  </si>
  <si>
    <t>ARTICOLO 46 DEL 111/06 A.E.E.G.</t>
  </si>
  <si>
    <t>ARTICOLO 48 DEL 111/06 A.E.E.G.</t>
  </si>
  <si>
    <t>ARTICOLO 73 DEL 111/06 A.E.E.G.</t>
  </si>
  <si>
    <t>PERDITE ARTICOLO 44 111/06 A.E.E.G</t>
  </si>
  <si>
    <t>PERDITE ARTICOLO 44 BIS 111/06 A.E.E.G</t>
  </si>
  <si>
    <t>PERDITE ARTICOLO 45 111/06 A.E.E.G</t>
  </si>
  <si>
    <t>PERDITE ARTICOLO 46 111/06 A.E.E.G</t>
  </si>
  <si>
    <t>PERDITE ARTICOLO 48 111/06 A.E.E.G</t>
  </si>
  <si>
    <t>PERDITE ARTICOLO 73 111/06 A.E.E.G</t>
  </si>
  <si>
    <t>QUOTA FISSA DISTR</t>
  </si>
  <si>
    <t>QUOTA POTENZA DISTR.</t>
  </si>
  <si>
    <t>QUOTA ENERGIA DISTR.</t>
  </si>
  <si>
    <t>COMPONENTE TECNICA VOLTURA POWER PER MARKET DOMM</t>
  </si>
  <si>
    <t>EC040 EE - VOCE COMPONENTE DI TRASPORTO - CORRISPETTIVO FISSO</t>
  </si>
  <si>
    <t>EC041 EE - VOCE COMPONENTE DI TRASPORTO - CORRISPETTIVO POTENZA</t>
  </si>
  <si>
    <t>EC043 EE - VOCE COMPONENTE DI TRASPORTO - COSTI DI TRASMISSIONE</t>
  </si>
  <si>
    <t>EC044 EE - VOCE COMPONENTE DI TRASPORTO - COSTI DI DISTRIBUZIONE</t>
  </si>
  <si>
    <t>EC045 EE - VOCE COMPONENTE DI TRASPORTO - PENALI ENERGIA REATTIVA</t>
  </si>
  <si>
    <t>EC046 EE - VOCE COMPONENTE DI TRASPORTO - IMPORTI IV1</t>
  </si>
  <si>
    <t>EC047 EE - VOCE COMPONENTE DI TRASPORTO - COSTI DI MISURA</t>
  </si>
  <si>
    <t>EC048 EE - VOCE COMPONENTE DI TRASPORTO - A-UC-MCT</t>
  </si>
  <si>
    <t>EE_VIS_PROXY_EN EE - VOCE EE - OPZIONE USO VIS PROXY - PARTE VARIABILE</t>
  </si>
  <si>
    <t>11663 GS - VOCE INDENNIZZO RECLAMO DEL. 164/08</t>
  </si>
  <si>
    <t>VOCE_RISDIF VOCE ACCREDITO PER RISOLUZIONE DIFFERITA</t>
  </si>
  <si>
    <t>EE QUOTA FISSA TRASPORTO NON DOMESTICO</t>
  </si>
  <si>
    <t>EE QUOTA POTENZA</t>
  </si>
  <si>
    <t>EE TARIFFA TRASPORTO NON DOMESTICO</t>
  </si>
  <si>
    <t>409901</t>
  </si>
  <si>
    <t>ANTICIPO SU FORNITURE</t>
  </si>
  <si>
    <t>RICAVI VENDITA E.E. - Q.VARIABILE (+ PERDITE)</t>
  </si>
  <si>
    <t>RICAVI VENDITA E.E. - Q.VARIABILE(+PERDITE)</t>
  </si>
  <si>
    <t>RICAVI VENDITA E.E. - Q.VARIABILE(E PERDITE)</t>
  </si>
  <si>
    <t>RICAVI VENDITA E.E. - Q.VARIABILE(ENERGIA + PERDITE)</t>
  </si>
  <si>
    <t>RICAVI DISPACCIAMENTO E.E. - Q. VARIABILE( E PERDITE)</t>
  </si>
  <si>
    <t>RICAVI DISPACCIAMENTO E.E. - Q. VARIABILE(+ PERDITE)</t>
  </si>
  <si>
    <t>RICAVI DISPACCIAMENTO E.E. - Q. VARIABILE(+PERDITE)</t>
  </si>
  <si>
    <t>RICAVI DISTRIBUZIONE E.E. - Q.VARIABILE8QUOTA POTENZA)</t>
  </si>
  <si>
    <t>IMP.ERARIALI ADD.LI COM./PROV. EN.ELETTR. S/RIV.</t>
  </si>
  <si>
    <t>ADDIZIONALE (ART.14)</t>
  </si>
  <si>
    <t>NE_PM_QENEVER</t>
  </si>
  <si>
    <t>EE - VOCE OPZIONE ENERGIA VERDE</t>
  </si>
  <si>
    <t>NE_Q_PM_QENEVER</t>
  </si>
  <si>
    <t>quQq6HsMVF48XVoJ</t>
  </si>
  <si>
    <t>NE_C_PM_QENEVER</t>
  </si>
  <si>
    <t>EE - COMPONENTE OPZIONE ENERGIA VERDE</t>
  </si>
  <si>
    <t>EE-SP-AMM EE-SPESE AMMINISTRATIVE</t>
  </si>
  <si>
    <t>EE_SCPRVOL_10K VOCE SCONTO PREMIO VOLUME 10000KWH</t>
  </si>
  <si>
    <t>NE_PE_FIX PREZZO ENERGIA (PE) FIX</t>
  </si>
  <si>
    <t>NE_PERD_PE_FIX VOCE FATTURABILE PERDITE DI RETE SULLA COMPONENTE ENERGIA</t>
  </si>
  <si>
    <t>NE_SC_PERD_SBIL EE - VOCE FATTURABILE SCONTO 100% PERDITE SBILANCIAMENTO</t>
  </si>
  <si>
    <t>NE_SC_SBIL EE - VOCE FATTURABILE SCONTO 100% SBILANCIAMENTO</t>
  </si>
  <si>
    <t>RICAVI VENDITA E.E. - Q.VARIABILE( PERDITE)</t>
  </si>
  <si>
    <t>414053</t>
  </si>
  <si>
    <t>NE_V_RETE_QF_ND VOCE PER LA QUOTA FISSA NON DOMESTICI</t>
  </si>
  <si>
    <t>RICAVI DISTRIBUZIONE E.E. - Q. FISSA(CTS)</t>
  </si>
  <si>
    <t>NE_V_RETE_QE_ND VOCE PER LA QUOTA ENERGIA NON DOMESTICI</t>
  </si>
  <si>
    <t>NE_V_RETE_QP_ND VOCE PER LA QUOTA POTENZA NON DOMESTICI</t>
  </si>
  <si>
    <t>PENALI ENERGIA REATTIVA</t>
  </si>
  <si>
    <t>414059</t>
  </si>
  <si>
    <t>414060</t>
  </si>
  <si>
    <t>414061</t>
  </si>
  <si>
    <t>414062</t>
  </si>
  <si>
    <t>414063</t>
  </si>
  <si>
    <t>414064</t>
  </si>
  <si>
    <t>414065</t>
  </si>
  <si>
    <t>414066</t>
  </si>
  <si>
    <t>VOCE ERRATA TAR. RESIDENTE PROC. CONCILIAZ. ENI-AACC</t>
  </si>
  <si>
    <t>mRUDkVdY6kxHlGuI</t>
  </si>
  <si>
    <t>EE - COMPONENTE ERRATA TAR. RESIDENTE PROC. CONCILIAZ. ENI-AACC</t>
  </si>
  <si>
    <t>NE_V_COR_FIX_SUM</t>
  </si>
  <si>
    <t>VOCE CANONE - SUMMER</t>
  </si>
  <si>
    <t>NE_Q_COR_FIX_SUM</t>
  </si>
  <si>
    <t>QY3BofqYuLVXw1WJ</t>
  </si>
  <si>
    <t>NE_C_COR_FIX_SUM</t>
  </si>
  <si>
    <t>COMPONENTE CANONE - SUMMER</t>
  </si>
  <si>
    <t>NE_V_PRD_SCATRID</t>
  </si>
  <si>
    <t>VOCE - PERDITE SCONTO DOMICILIAZIONE</t>
  </si>
  <si>
    <t>NE_Q_SCNTATTRID</t>
  </si>
  <si>
    <t>sAYEB3u7bgrnYUbI</t>
  </si>
  <si>
    <t>NE_C_SCNTATTRID</t>
  </si>
  <si>
    <t>NE_V_SC_COR1ACL</t>
  </si>
  <si>
    <t>VOCE LUCE PER SCONTO SU CORR. CASALAVORO 1 ANNO</t>
  </si>
  <si>
    <t>NE_Q_SC_COR1ACL</t>
  </si>
  <si>
    <t>KLibZzL6nbCKuFxQ</t>
  </si>
  <si>
    <t>NE_C_SC_COR1ACL</t>
  </si>
  <si>
    <t>COMPONENTE LUCE PER SCONTO SU CORR. CASALAVORO 1 ANNO</t>
  </si>
  <si>
    <t>NE_V_SC_PRD1ACL</t>
  </si>
  <si>
    <t>EE - VOCE – LUCE PERDITE SCONTO CORR. CASALAVORO - 1 ANNO</t>
  </si>
  <si>
    <t>NE_V_SCNTATTRID</t>
  </si>
  <si>
    <t>VOCE - SCONTO DOMICILIAZIONE</t>
  </si>
  <si>
    <t>NA_V_BUNDLE</t>
  </si>
  <si>
    <t>BUNDLE LUCE EURO/MESE</t>
  </si>
  <si>
    <t>NA_Q_BUNDLE</t>
  </si>
  <si>
    <t>Lkv5D7G3EU5eRUKS</t>
  </si>
  <si>
    <t>NA_C_BUNDLE</t>
  </si>
  <si>
    <t>NE_V_PDS_DIGRID1</t>
  </si>
  <si>
    <t>PERDITE - SCONTO DIGITALE EMAIL-RID PRIMO ANNO</t>
  </si>
  <si>
    <t>NE_Q_SCDIGRID1_M</t>
  </si>
  <si>
    <t>FnYXiio33Q4ACnMz</t>
  </si>
  <si>
    <t>NE_C_SCDIGRID1_M</t>
  </si>
  <si>
    <t>COMPONENTE- BOLLETTA DIGITALE PERC POWER PRIMO ANNO</t>
  </si>
  <si>
    <t>NE_V_SC_DIGRID1</t>
  </si>
  <si>
    <t>SCONTO DIGITALE EMAIL-RID PRIMO ANNO</t>
  </si>
  <si>
    <t>S-PW-008_IS</t>
  </si>
  <si>
    <t>EE - VOCE ADDEBITO PER VOLTURA INCORPORAZIONE SOCIETARIA</t>
  </si>
  <si>
    <t>QUOTAS-PW-008_IS</t>
  </si>
  <si>
    <t>COMPS_PW_008IS</t>
  </si>
  <si>
    <t>ADDEBITO PER VOLTURA INCORPORAZIONE SOCIETARIA</t>
  </si>
  <si>
    <t>11909</t>
  </si>
  <si>
    <t>NEW</t>
  </si>
  <si>
    <t>NE_VOLTURA_IS</t>
  </si>
  <si>
    <t>EE - VOCE IMPORTO A CARICO PER INCORPORAZIONE SOCIETARIA</t>
  </si>
  <si>
    <t>NE_Q_VOLTURA_IS</t>
  </si>
  <si>
    <t>ATzw3jZtqdmlm8Vz</t>
  </si>
  <si>
    <t>NE_C_VOLTURA_IS</t>
  </si>
  <si>
    <t>EE - COMPONENTE IMPORTO A CARICO PER INCORPORAZIONE SOCIETARIA</t>
  </si>
  <si>
    <t>S-PW-008_MC-SA</t>
  </si>
  <si>
    <t>QTS-PW-008_MC-SA</t>
  </si>
  <si>
    <t>N7KBL09E2znu1p5u</t>
  </si>
  <si>
    <t>CS-PW-008_MC-SA</t>
  </si>
  <si>
    <t>NG_CMOR</t>
  </si>
  <si>
    <t>GM - VOCE APPLICAZIONE CORRISPETTIVO MOROSITA</t>
  </si>
  <si>
    <t>GM - COMPONENTE GM - OPZIONE APPLICAZIONE CORRISPETTIVO MOROSITA’</t>
  </si>
  <si>
    <t>NE_SC_PERC_RID_R</t>
  </si>
  <si>
    <t>EE -  SCONTO RID PERCENTUALE PE_FIX - RINNOVO</t>
  </si>
  <si>
    <t>NE_Q_SCPER_RID_R</t>
  </si>
  <si>
    <t>XCL5BKERUj4fkC01</t>
  </si>
  <si>
    <t>NE_C_SCPER_RID_R</t>
  </si>
  <si>
    <t>COMPONENTE VOCE SCONTO PERCENTUALE RID POWER - RINNOVO</t>
  </si>
  <si>
    <t>409991</t>
  </si>
  <si>
    <t>ANTICIPO FORNITURA</t>
  </si>
  <si>
    <t>PERDITE SULLO SBILANCIAMENTO</t>
  </si>
  <si>
    <t>ONERI DIVERSI DALLA FORNITURA(CTS)</t>
  </si>
  <si>
    <t>414461</t>
  </si>
  <si>
    <t>ERARIALE CIVILE</t>
  </si>
  <si>
    <t>NE_V_PRSCSUM_DAY</t>
  </si>
  <si>
    <t>VOCE PERDITE SCONTO-SUMMER-DAY</t>
  </si>
  <si>
    <t>NE_Q_SC_SUM_DAY</t>
  </si>
  <si>
    <t>UUU9B8la9yFc3Xos</t>
  </si>
  <si>
    <t>NE_C_SC_SUM_DAY</t>
  </si>
  <si>
    <t>COMPONENTE SCONTO-SUMMER-DAY</t>
  </si>
  <si>
    <t>NE_V_PRSCSUM_H24</t>
  </si>
  <si>
    <t>VOCE PERDITE SCONTO-SUMMER-H24</t>
  </si>
  <si>
    <t>NE_Q_SC_SUM_H24</t>
  </si>
  <si>
    <t>gSQzypLYz0cFcw2C</t>
  </si>
  <si>
    <t>NE_C_SC_SUM_H24</t>
  </si>
  <si>
    <t>COMPONENTE SCONTO-SUMMER-H24</t>
  </si>
  <si>
    <t>NE_V_SC_COR2ACL</t>
  </si>
  <si>
    <t>VOCE LUCE PER SCONTO SU CORR. CASALAVORO 2 ANNO</t>
  </si>
  <si>
    <t>NE_Q_SC_COR2ACL</t>
  </si>
  <si>
    <t>FiVWwippvdmtWBpd</t>
  </si>
  <si>
    <t>NE_C_SC_COR2ACL</t>
  </si>
  <si>
    <t>COMPONENTE LUCE PER SCONTO SU CORR. CASALAVORO 2 ANNO</t>
  </si>
  <si>
    <t>NE_V_SC_PRD2ACL</t>
  </si>
  <si>
    <t>EE - VOCE – LUCE PERDITE SCONTO CORR. CASALAVORO - 2 ANNO</t>
  </si>
  <si>
    <t>NE_V_SCSUM_DAY</t>
  </si>
  <si>
    <t>VOCE SCONTO-SUMMER-DAY</t>
  </si>
  <si>
    <t>NE_V_SCSUM_H24</t>
  </si>
  <si>
    <t>VOCE SCONTO-SUMMER-H24</t>
  </si>
  <si>
    <t>NE_V_PDS_DIGRID2</t>
  </si>
  <si>
    <t>PERDITE - SCONTO DIGITALE EMAIL-RID SECONDO ANNO</t>
  </si>
  <si>
    <t>NE_Q_SCDIGRID2</t>
  </si>
  <si>
    <t>aYTaOWebIXOeQ8hj</t>
  </si>
  <si>
    <t>NE_C_SCDIGRID2_M</t>
  </si>
  <si>
    <t>COMPONENTE- BOLLETTA DIGITALE PERC POWER SECONDO ANNO</t>
  </si>
  <si>
    <t>NE_V_SC_DIGRID2</t>
  </si>
  <si>
    <t>SCONTO DIGITALE EMAIL-RID SECONDO ANNO</t>
  </si>
  <si>
    <t>NE_V_CW_UTANT_1</t>
  </si>
  <si>
    <t>RESTITUZIONE SCONTO SPECIAL 1 MESE</t>
  </si>
  <si>
    <t>NE_Q_CW_UTANT_1</t>
  </si>
  <si>
    <t>5wTi1Dh0q8lCfFN7</t>
  </si>
  <si>
    <t>NE_C_CW_UTANT_1</t>
  </si>
  <si>
    <t>POWER : COMPONENTE RESTITUZIONE SCONTO (CLAWBACK) 1 MESE</t>
  </si>
  <si>
    <t>NE_V_SC_UTANT_1</t>
  </si>
  <si>
    <t>POWER : SCONTO SPECIAL PRIMO MESE</t>
  </si>
  <si>
    <t>NE_Q_SC_UTANT_1</t>
  </si>
  <si>
    <t>Eecroqk35kABSbPu</t>
  </si>
  <si>
    <t>NE_C_SC_UTANT_1</t>
  </si>
  <si>
    <t>SCONTO SPECIAL PRIMO MESE</t>
  </si>
  <si>
    <t>NE_V_PRSCSUM_NGT</t>
  </si>
  <si>
    <t>VOCE PERDITE SCONTO-SUMMER-NIGHT</t>
  </si>
  <si>
    <t>NE_Q_SC_SUM_NGT</t>
  </si>
  <si>
    <t>a1K97IvyPDP3yVKl</t>
  </si>
  <si>
    <t>NE_C_SC_SUM_NGT</t>
  </si>
  <si>
    <t>COMPONENTE SCONTO-SUMMER-NGT</t>
  </si>
  <si>
    <t>NE_V_SCSUM_NGT</t>
  </si>
  <si>
    <t>VOCE SCONTO-SUMMER-NIGHT</t>
  </si>
  <si>
    <t>NE_V_SC2D_ALL</t>
  </si>
  <si>
    <t>VOCE SCONTO PERCENTUALE SU CONTRIBUTO AL CONSUMO DAL 2 ANNO</t>
  </si>
  <si>
    <t>NE_Q_SC2D_ALL</t>
  </si>
  <si>
    <t>RGt1mZEIHAt5lp0t</t>
  </si>
  <si>
    <t>NE_C_SCD_ALL</t>
  </si>
  <si>
    <t>COMPONENTE FATTURAZIONE SCONTO PERCENTUALE POWER MONO  DAL 2 ANNO</t>
  </si>
  <si>
    <t>RIVALSA IMPOSTA CONSUMO POWER ALIQUOTA FISSA</t>
  </si>
  <si>
    <t>TOSCANA</t>
  </si>
  <si>
    <t>RIVALSA IMPOSTA ALIQUOTA FISSA</t>
  </si>
  <si>
    <t>NE_V_SC_UTANT_2</t>
  </si>
  <si>
    <t>POWER : SCONTO SPECIAL SETTIMO MESE</t>
  </si>
  <si>
    <t>NE_Q_SC_UTANT_2</t>
  </si>
  <si>
    <t>3opx0s3atsr4yFlH</t>
  </si>
  <si>
    <t>NE_C_SC_UTANT_2</t>
  </si>
  <si>
    <t>SCONTO SPECIAL SETTIMO MESE</t>
  </si>
  <si>
    <t>NE_V_ONERI_ENI</t>
  </si>
  <si>
    <t>EE ONERI DI SISTEMA ENI</t>
  </si>
  <si>
    <t>NE_Q_ONERI_ENI</t>
  </si>
  <si>
    <t>cYhY1EipjQBQ3HXK</t>
  </si>
  <si>
    <t>NE_C_ONERI_ENI</t>
  </si>
  <si>
    <t>NE_V_TRASP_ENI</t>
  </si>
  <si>
    <t>EE TRASPORTO E GESTIONE CONTATORE ENI</t>
  </si>
  <si>
    <t>NE_Q_TRASP_ENI</t>
  </si>
  <si>
    <t>f2YoRuvTqHL9lwHX</t>
  </si>
  <si>
    <t>NE_C_TRASP_ENI</t>
  </si>
  <si>
    <t>NE_VOUCHER_YE</t>
  </si>
  <si>
    <t>IMPORTO CREDITO DA VOUCHER YE</t>
  </si>
  <si>
    <t>D6eEFNk8lXnGyXK5</t>
  </si>
  <si>
    <t>R01-SA</t>
  </si>
  <si>
    <t>EE - VOCE RIAPERTURA MISURATORE PER MOROSITA POWER</t>
  </si>
  <si>
    <t>QUOTAR01-SA</t>
  </si>
  <si>
    <t>t8lLY613GrJFzcnB</t>
  </si>
  <si>
    <t>COMPR01-SA</t>
  </si>
  <si>
    <t>EE - COMPONENTE RIAPERTURA MISURATORE PER MOROSITA POWER</t>
  </si>
  <si>
    <t>NE_V_RIMBEXTCOMM</t>
  </si>
  <si>
    <t>EE - VOCE RIMBORSO RATA EXTRACOMMODITY</t>
  </si>
  <si>
    <t>NE_Q_RIMBEXTCOMM</t>
  </si>
  <si>
    <t>g00OUdh7jdTKUcyq</t>
  </si>
  <si>
    <t>NE_C_RIMBEXTCOMM</t>
  </si>
  <si>
    <t>EE - COMPONENTE RIMBORSO RATA EXTRACOMMODITY</t>
  </si>
  <si>
    <t>RICAVI VENDITA E.E. - Q.FISSA</t>
  </si>
  <si>
    <t>CANONETV2020_ADD</t>
  </si>
  <si>
    <t>EE - VOCE VOCE ADDEBITO CANONE TV 2020</t>
  </si>
  <si>
    <t>11946</t>
  </si>
  <si>
    <t>nycM4ACKvR0EnXcY</t>
  </si>
  <si>
    <t>NE_V_SC_UTANT_M2</t>
  </si>
  <si>
    <t>SCONTO SECONDO MESE</t>
  </si>
  <si>
    <t>NE_Q_SC_UTANT_M2</t>
  </si>
  <si>
    <t>iMZ29VSslpdYukoM</t>
  </si>
  <si>
    <t>NE_C_SC_UTANT_M2</t>
  </si>
  <si>
    <t>NE_V_SC_UTANT_M3</t>
  </si>
  <si>
    <t>SCONTO TERZO MESE</t>
  </si>
  <si>
    <t>NE_Q_SC_UTANT_M3</t>
  </si>
  <si>
    <t>IbMi83L1M6KYtyMV</t>
  </si>
  <si>
    <t>NE_C_SC_UTANT_M3</t>
  </si>
  <si>
    <t>NE_V_SC_UTANT_M4</t>
  </si>
  <si>
    <t>SCONTO QUARTO MESE</t>
  </si>
  <si>
    <t>NE_Q_SC_UTANT_M4</t>
  </si>
  <si>
    <t>2MIAcYbnC4l5PFeN</t>
  </si>
  <si>
    <t>NE_C_SC_UTANT_M4</t>
  </si>
  <si>
    <t>EE ESCLUSIONE ACCISA SOGGETTO OBBLIGATO (CODICE DITTA IT00TOE01312B)</t>
  </si>
  <si>
    <t>ADDIZIONALE ALTRI USI</t>
  </si>
  <si>
    <t>ERARIALE ALTRI USI</t>
  </si>
  <si>
    <t>ENERGIA ATTIVA FASCIA F1 (PERDITE DI RETE)</t>
  </si>
  <si>
    <t>ENERGIA ATTIVA FASCIA F2 (PERDITE DI RETE)</t>
  </si>
  <si>
    <t>ENERGIA ATTIVA FASCIA F3 (PERDITE DI RETE)</t>
  </si>
  <si>
    <t>ADDIZIONALE PROVINCIALE/ERARIALE</t>
  </si>
  <si>
    <t>CANONETV2020_ACC</t>
  </si>
  <si>
    <t>EE - VOCE VOCE ACCREDITO CANONE TV 2020</t>
  </si>
  <si>
    <t>NE_V_CW_UTANT_M2</t>
  </si>
  <si>
    <t>RESTITUZIONE SCONTO SECONDO MESE</t>
  </si>
  <si>
    <t>NE_Q_CW_UTANT_M2</t>
  </si>
  <si>
    <t>8xYJFvligbC1D0ks</t>
  </si>
  <si>
    <t>NE_C_CW_UTANT_M2</t>
  </si>
  <si>
    <t>VENDF_RF</t>
  </si>
  <si>
    <t>Ricavi commodity - componente fissa Energia Elettrica RF</t>
  </si>
  <si>
    <t>MP_FX_RF</t>
  </si>
  <si>
    <t>Materia prima fissa RF</t>
  </si>
  <si>
    <t>SCON_UT_RF</t>
  </si>
  <si>
    <t>Sconto una tantum RF</t>
  </si>
  <si>
    <t>RATA FISSA</t>
  </si>
  <si>
    <t>NE_V_CONGFIX</t>
  </si>
  <si>
    <t>EE CONGUAGLIO CANONE RATA FISSA</t>
  </si>
  <si>
    <t>NE_Q_RFIS_CAN</t>
  </si>
  <si>
    <t>NE_COMP_RFIS_CA</t>
  </si>
  <si>
    <t>RATA FISSA: COMPONENTE CANONE POW</t>
  </si>
  <si>
    <t>NE_V_PROGFIX</t>
  </si>
  <si>
    <t>EE - PROGRESSIVI RATA FISSA</t>
  </si>
  <si>
    <t>NE_Q_PROGFIX</t>
  </si>
  <si>
    <t>NE_C_PROGFIX</t>
  </si>
  <si>
    <t>EE - COMPONENTE PROGRESSIVI RATA FISSA</t>
  </si>
  <si>
    <t>NE_V_QF_RTF</t>
  </si>
  <si>
    <t>CONTRIBUTO MENSILE POTENZA</t>
  </si>
  <si>
    <t>NE_Q_QF_RTF</t>
  </si>
  <si>
    <t>NE_C_QF_RTF</t>
  </si>
  <si>
    <t>COMPONENTE CONTRIBUTO MENSILE POTENZA</t>
  </si>
  <si>
    <t>NE_V_RATAFIX</t>
  </si>
  <si>
    <t>EE CANONE RATA FISSA</t>
  </si>
  <si>
    <t>NE_V_SC_RATAFIX</t>
  </si>
  <si>
    <t>EE SCONTO UNA TANTUM RATA FISSA</t>
  </si>
  <si>
    <t>NE_Q_SC_CAN</t>
  </si>
  <si>
    <t>NE_C_SC_RATAFIX</t>
  </si>
  <si>
    <t>RATA FISSA - COMPONENTE SCONTO POWER</t>
  </si>
  <si>
    <t>ARROTONDA_PPUN</t>
  </si>
  <si>
    <t>VOCE DI ARROTONDAMENTO PERDITE PUN</t>
  </si>
  <si>
    <t>ARROTONDA_PUN</t>
  </si>
  <si>
    <t>ur9xt5YaZ9bceRIW</t>
  </si>
  <si>
    <t>COMPONENTE ARROTONDA PUN</t>
  </si>
  <si>
    <t>VOCE DI ARROTONDAMENTO PUN</t>
  </si>
  <si>
    <t>NE_V_CW_UTANT_2</t>
  </si>
  <si>
    <t>RESTITUZIONE SCONTO SPECIAL 7 MESE</t>
  </si>
  <si>
    <t>NE_Q_CW_UTANT_2</t>
  </si>
  <si>
    <t>9qSPJVQs0jRoMU0O</t>
  </si>
  <si>
    <t>NE_C_CW_UTANT_2</t>
  </si>
  <si>
    <t>POWER : COMPONENTE RESTITUZIONE SCONTO (CLAWBACK) 7 MESE</t>
  </si>
  <si>
    <t>NE_V_PD_BONBED_T</t>
  </si>
  <si>
    <t>BONUS DI BENVENUTO - PERDITE- T DAY</t>
  </si>
  <si>
    <t>NE_Q_BO_BEND_T</t>
  </si>
  <si>
    <t>h7DiIg5NFCF3yCGu</t>
  </si>
  <si>
    <t>NE_C_BO_BEND_T</t>
  </si>
  <si>
    <t>BONUS DI BENVENUTO - DAY - TRIOR</t>
  </si>
  <si>
    <t>NE_V_PD_BONBEH_T</t>
  </si>
  <si>
    <t>BONUS DI BENVENUTO - PERDITE- T H24</t>
  </si>
  <si>
    <t>NE_Q_BO_BENH_T</t>
  </si>
  <si>
    <t>PYdZWtbX8IUZWyKg</t>
  </si>
  <si>
    <t>NE_C_BO_BENH_T</t>
  </si>
  <si>
    <t>BONUS DI BENVENUTO - H24 - TRIOR</t>
  </si>
  <si>
    <t>NE_V_PD_BONBEN_T</t>
  </si>
  <si>
    <t>BONUS DI BENVENUTO - PERDITE- T NIGHT</t>
  </si>
  <si>
    <t>NE_Q_BO_BENN_T</t>
  </si>
  <si>
    <t>gnzaz0CoHEasdAiO</t>
  </si>
  <si>
    <t>NE_C_BO_BENN_T</t>
  </si>
  <si>
    <t>BONUS DI BENVENUTO - NIGHT - TRIOR</t>
  </si>
  <si>
    <t>NE_V_BO_BEND_T</t>
  </si>
  <si>
    <t>BONUS DI BENVENUTO - T DAY</t>
  </si>
  <si>
    <t>NE_V_BO_BENH_T</t>
  </si>
  <si>
    <t>BONUS DI BENVENUTO - T H24</t>
  </si>
  <si>
    <t>NE_V_BO_BENN_T</t>
  </si>
  <si>
    <t>BONUS DI BENVENUTO - T NIGHT</t>
  </si>
  <si>
    <t>NE_V_BONUS_BEN_T</t>
  </si>
  <si>
    <t>BONUS DI BENVENUTO - TRI</t>
  </si>
  <si>
    <t>NE_Q_BONUS_BEN_T</t>
  </si>
  <si>
    <t>MTnz0CIpMQRHVDRa</t>
  </si>
  <si>
    <t>NE_C_BONUS_BEN_T</t>
  </si>
  <si>
    <t>NE_V_PRD_BONBE_T</t>
  </si>
  <si>
    <t>BONUS DI BENVENUTO (PERDITE) - TRI</t>
  </si>
  <si>
    <t>EE_PRD_SPMOD059</t>
  </si>
  <si>
    <t>EE - VOCE EE - OPZIONE EE - OPZIONE PERDITE SCONTO NEGOZIABILE 0,022 EURO/KWH</t>
  </si>
  <si>
    <t>EEQ_SPMOD0059</t>
  </si>
  <si>
    <t>MKsZGxPaaH2yj1L2</t>
  </si>
  <si>
    <t>EEC_SPMOD0059</t>
  </si>
  <si>
    <t>EE - COMPONENTE EE - OPZIONE EE - OPZIONE SCONTO NEGOZIABILE 0,022 EURO/KWH</t>
  </si>
  <si>
    <t>EE_SPMOD0059</t>
  </si>
  <si>
    <t>EE - VOCE EE - OPZIONE EE - OPZIONE SCONTO NEGOZIABILE 0,022 EURO/KWH</t>
  </si>
  <si>
    <t>NE_PM_IMPADDC_MF</t>
  </si>
  <si>
    <t>EE - VOCE IMPOSTA ADDIZIONALE COMUNALE PER MALFUNZIONAMENTI</t>
  </si>
  <si>
    <t>NEQPM_IMPADDC_MF</t>
  </si>
  <si>
    <t>g1NApALJSU7s7GSa</t>
  </si>
  <si>
    <t>NECPM_IMPADDC_MF</t>
  </si>
  <si>
    <t>EE - COMPONENTE IMPOSTA ADDIZIONALE COMUNALE PER MALFUNZIONAMENTI</t>
  </si>
  <si>
    <t>EE - VOCE INTERVENTI TECNICI</t>
  </si>
  <si>
    <t>QUOTAS-PW-013</t>
  </si>
  <si>
    <t>YXmnL6KZ9oJni5pm</t>
  </si>
  <si>
    <t>COMPS-PW-013</t>
  </si>
  <si>
    <t>EE - COMPONENTE INTERVENTI TECNICI</t>
  </si>
  <si>
    <t>NE_V_CW_UTANT_M4</t>
  </si>
  <si>
    <t>RESTITUZIONE SCONTO QUARTO MESE</t>
  </si>
  <si>
    <t>NE_Q_CW_UTANT_M4</t>
  </si>
  <si>
    <t>g4xJlEkiOmgbyijf</t>
  </si>
  <si>
    <t>NE_C_CW_UTANT_M4</t>
  </si>
  <si>
    <t>NE_V_CW_UTANT_M3</t>
  </si>
  <si>
    <t>RESTITUZIONE SCONTO TERZO MESE</t>
  </si>
  <si>
    <t>NE_Q_CW_UTANT_M3</t>
  </si>
  <si>
    <t>ll5dpkhfw2huvTfJ</t>
  </si>
  <si>
    <t>NE_C_CW_UTANT_M3</t>
  </si>
  <si>
    <t>CONGUAGLIO TARIFFARIO</t>
  </si>
  <si>
    <t>NE_PCV_QE QUOTA VARIABILE COMMERCIALIZZAZIONE VENDITA (PCV)</t>
  </si>
  <si>
    <t>NE_AGGR_MIS DISPACCIAMENTO - ART. 36 DEL. 111/06: SERV. AGGREG. MISURE PER UNITA' DI CONSUMO</t>
  </si>
  <si>
    <t>NE_DISP3_BTAUIP QUOTA VARIABILE COMPONENTE DI DISPACCIAMENTO (DISPBT)</t>
  </si>
  <si>
    <t>NE_EOL DISPACC.TO - ART. 44 BIS DEL. 111/06:  COSTI DELLA MODULAZIONE DELLA PROD.NE EOLICA</t>
  </si>
  <si>
    <t>NE_PRD_PROD_EOL PERDITE DISP. - ART. 44 BIS DEL. 111/06: COSTI MODULAZIONE PROD.NE EOLICA</t>
  </si>
  <si>
    <t>NE_PRD_SERV_INT PERDITE DISPACC.TO-ART.73 DEL.111/06: REMUN.NE SERVIZIO INTERROMPIBILITA</t>
  </si>
  <si>
    <t>NE_SALV_TRAN DISPACC.TO-DELIBERA ARG/ELT 33/10. CORRISP.VO REINTEGRAZIONE SALVAGUARDIA TRANSITORIA</t>
  </si>
  <si>
    <t>427423</t>
  </si>
  <si>
    <t>VENDITA SERV.PREST.CONS.ENERG.IMPRESE</t>
  </si>
  <si>
    <t>13957</t>
  </si>
  <si>
    <t>GS - VOCE SERVIZI ELETTROTECNICI UNO SRL - LODI</t>
  </si>
  <si>
    <t>XlyYtgBh0cCBMmTn</t>
  </si>
  <si>
    <t>GS - COMPONENTE SERVIZI ELETTROTECNICI UNO SRL - LODI</t>
  </si>
  <si>
    <t>NE_RISTRECL</t>
  </si>
  <si>
    <t>EE - VOCE RISTORO DA RECLAMO</t>
  </si>
  <si>
    <t>NE_Q_RISTRECL</t>
  </si>
  <si>
    <t>c4riwW7GUjQyDwjY</t>
  </si>
  <si>
    <t>NE_C_RISTRECL</t>
  </si>
  <si>
    <t>EE - COMPONENTE RISTORO DA RECLAMO</t>
  </si>
  <si>
    <t>NE_Q_PCV3</t>
  </si>
  <si>
    <t>NE_ARR_ON_ND_QP</t>
  </si>
  <si>
    <t>NE_V_PRD_SCDOM_T</t>
  </si>
  <si>
    <t>POWER - VOCE SCONTO DOMICILIAZIONE TRIO - PERDITE</t>
  </si>
  <si>
    <t>NE_Q_SCDOM_TRIO</t>
  </si>
  <si>
    <t>OOCp9uyYdewTIsJt</t>
  </si>
  <si>
    <t>NE_C_SCDOM_TRIO</t>
  </si>
  <si>
    <t>POWER - COMPONENTE SCONTO DOMICILIAZIONE TRIO</t>
  </si>
  <si>
    <t>NE_V_SCDOM_TRIO</t>
  </si>
  <si>
    <t>POWER - VOCE SCONTO DOMICILIAZIONE TRIO</t>
  </si>
  <si>
    <t>NE_VOUCHER_ESSEL</t>
  </si>
  <si>
    <t>EE - VOCE IMPORTO CREDITO DA VOUCHER ESSELUNGA</t>
  </si>
  <si>
    <t>NEQVOUCHER_ESSEL</t>
  </si>
  <si>
    <t>KcH9hHx0BOPBVQF7</t>
  </si>
  <si>
    <t>NECVOUCHER_ESSEL</t>
  </si>
  <si>
    <t>EE - COMPONENTE IMPORTO CREDITO DA VOUCHER ESSELUNGA</t>
  </si>
  <si>
    <t>ENERGIA ATTIVA  MONO ORARIO (PERDITE DI RETE)</t>
  </si>
  <si>
    <t>CORRISPETTIVO DI POTENZA</t>
  </si>
  <si>
    <t>ALLACCIO CON COSTRUZIONE PRESA</t>
  </si>
  <si>
    <t>DISPACCIAMENTO - DELIBERA ARG/ELT 33/10. CORRISPETTIVO REINTEGRAZIONE SALVAGUARDIA TRANSITORIA</t>
  </si>
  <si>
    <t>111_44B</t>
  </si>
  <si>
    <t>PRD_111_44B</t>
  </si>
  <si>
    <t>NE_V_SCDOM_H24</t>
  </si>
  <si>
    <t>POWER - VOCE SCONTO DOMICILIAZIONE H24</t>
  </si>
  <si>
    <t>NE_Q_SCDOM_H24</t>
  </si>
  <si>
    <t>A4e5Xod1vUFFERcE</t>
  </si>
  <si>
    <t>NE_C_SCDOM_H24</t>
  </si>
  <si>
    <t>POWER -COMPONENTE SCONTO DOMICILIAZIONE H24</t>
  </si>
  <si>
    <t>NE_V_SCDOM_PRH</t>
  </si>
  <si>
    <t>POWER - VOCE SCONTO DOMICILIAZIONE H24 - PERDITE</t>
  </si>
  <si>
    <t>NE_V_SCDOM_DAY</t>
  </si>
  <si>
    <t>POWER - VOCE SCONTO DOMICILIAZIONE DAY</t>
  </si>
  <si>
    <t>NE_Q_SCDOM_DAY</t>
  </si>
  <si>
    <t>GL0XC0lacBR9N5GT</t>
  </si>
  <si>
    <t>NE_C_SCDOM_DAY</t>
  </si>
  <si>
    <t>POWER - COMPONENTE SCONTO DOMICILIAZIONE DAY</t>
  </si>
  <si>
    <t>NE_V_SCDOM_NIGHT</t>
  </si>
  <si>
    <t>POWER - VOCE SCONTO DOMICILIAZIONE NIGHT</t>
  </si>
  <si>
    <t>NE_Q_SCDOM_NIGHT</t>
  </si>
  <si>
    <t>8eId5i9qpml8JgDq</t>
  </si>
  <si>
    <t>NE_C_SCDOM_NIGHT</t>
  </si>
  <si>
    <t>POWER - COMPONENTE SCONTO DOMICILIAZIONE NIGHT</t>
  </si>
  <si>
    <t>NE_V_SCDOM_PRD</t>
  </si>
  <si>
    <t>POWER - VOCE SCONTO DOMICILIAZIONE DAY - PERDITE</t>
  </si>
  <si>
    <t>NE_V_SCDOM_PRDIN</t>
  </si>
  <si>
    <t>POWER - VOCE SCONTO DOMICILIAZIONE PERCENTUALE INDICE - PERDITE</t>
  </si>
  <si>
    <t>NE_Q_SCDOM_VARIN</t>
  </si>
  <si>
    <t>J5SYsCu4uGcClwgB</t>
  </si>
  <si>
    <t>NE_C_SCDOM_VARIN</t>
  </si>
  <si>
    <t>POWER - COMPONENTE SCONTO DOMICILIAZIONE PERCENTUALE INDICE</t>
  </si>
  <si>
    <t>NE_V_SCDOM_PRN</t>
  </si>
  <si>
    <t>POWER - VOCE SCONTO DOMICILIAZIONE NIGHT - PERDITE</t>
  </si>
  <si>
    <t>NE_V_SCDOM_VARIN</t>
  </si>
  <si>
    <t>POWER - VOCE SCONTO DOMICILIAZIONE PERCENTUALE INDICE</t>
  </si>
  <si>
    <t>11947</t>
  </si>
  <si>
    <t>zqVBR1NRB0OXwBoq</t>
  </si>
  <si>
    <t>NE_Q_A6_QP</t>
  </si>
  <si>
    <t>Uz5uJ5acTfP9Hr5L</t>
  </si>
  <si>
    <t>NE_C_A6</t>
  </si>
  <si>
    <t>COMPONENTE A6 - SERVZI RETE DOMESTICI  DEL.582/15</t>
  </si>
  <si>
    <t>RICAVI DISTRIBUZIONE E.E. - Q.VARIABILE ( QUOTA POTENZA)</t>
  </si>
  <si>
    <t>RICAVI DISTRIBUZIONE E.E. - Q.VARIABILE(QUOTA  ENERGIA)</t>
  </si>
  <si>
    <t>DISPBT_FIX</t>
  </si>
  <si>
    <t>MIS_FIX</t>
  </si>
  <si>
    <t>MIS_FIX_NO</t>
  </si>
  <si>
    <t>PERD_CD_48</t>
  </si>
  <si>
    <t>PERD_INT_73</t>
  </si>
  <si>
    <t>PERD_OD_25bis</t>
  </si>
  <si>
    <t>PERD_OD_44</t>
  </si>
  <si>
    <t>PERD_OD_44bis</t>
  </si>
  <si>
    <t>PERD_OD_45</t>
  </si>
  <si>
    <t>PERD_OD_46</t>
  </si>
  <si>
    <t>CD_48</t>
  </si>
  <si>
    <t>DISPBT_VAR</t>
  </si>
  <si>
    <t>INT_73</t>
  </si>
  <si>
    <t>OD_25bis</t>
  </si>
  <si>
    <t>OD_44</t>
  </si>
  <si>
    <t>OD_44bis</t>
  </si>
  <si>
    <t>OD_45</t>
  </si>
  <si>
    <t>OD_46</t>
  </si>
  <si>
    <t>C_FIX_C_TRASP</t>
  </si>
  <si>
    <t>C_FIX_O_UC6</t>
  </si>
  <si>
    <t>Q_POT_C_TRAS</t>
  </si>
  <si>
    <t>Q_POT_C_TRASP</t>
  </si>
  <si>
    <t>Q_POT_O_UC6</t>
  </si>
  <si>
    <t>Q_EN_O_MCT</t>
  </si>
  <si>
    <t>Q_EN_O_UC3</t>
  </si>
  <si>
    <t>Q_EN_O_UC4</t>
  </si>
  <si>
    <t>Q_EN_O_UC6</t>
  </si>
  <si>
    <t>Q_EN_O_UC7</t>
  </si>
  <si>
    <t>Q_EN_C_TRAS_F0</t>
  </si>
  <si>
    <t>Q_EN_C_TRASP</t>
  </si>
  <si>
    <t>Q_EN_O_AS</t>
  </si>
  <si>
    <t>OD_SBIL</t>
  </si>
  <si>
    <t>PERD_OD_SBIL</t>
  </si>
  <si>
    <t>PERD_SC_SBIL</t>
  </si>
  <si>
    <t>SC_SBIL</t>
  </si>
  <si>
    <t>PERD_SC_EF0</t>
  </si>
  <si>
    <t>PERD_SC_EF1</t>
  </si>
  <si>
    <t>PERD_SC_EF2</t>
  </si>
  <si>
    <t>PERD_SC_EF3</t>
  </si>
  <si>
    <t>PERD_SC_GOLD</t>
  </si>
  <si>
    <t>PERD_SPRD_PUNh</t>
  </si>
  <si>
    <t>PERD_SPRDF1_PUN3F</t>
  </si>
  <si>
    <t>PERD_SPRDF2_PUN3F</t>
  </si>
  <si>
    <t>PERD_SPRDF3_PUN3F</t>
  </si>
  <si>
    <t>SC_EF0</t>
  </si>
  <si>
    <t>SC_EF1</t>
  </si>
  <si>
    <t>SC_EF2</t>
  </si>
  <si>
    <t>SC_EF3</t>
  </si>
  <si>
    <t>SC_GOLD</t>
  </si>
  <si>
    <t>CANONE_FIX</t>
  </si>
  <si>
    <t>PCV_FIX</t>
  </si>
  <si>
    <t>PERD_EF0_911_CON100</t>
  </si>
  <si>
    <t>PERD_EF0_FIX</t>
  </si>
  <si>
    <t>PERD_EF0_PUN3F</t>
  </si>
  <si>
    <t>PERD_EF0_PUNBL</t>
  </si>
  <si>
    <t>IMPER_ELE</t>
  </si>
  <si>
    <t>IMPER_ESE</t>
  </si>
  <si>
    <t>IMPER_FIX</t>
  </si>
  <si>
    <t>IMPER_SDA</t>
  </si>
  <si>
    <t>C_FIX_C_MIS</t>
  </si>
  <si>
    <t>Q_EN_C_MIS</t>
  </si>
  <si>
    <t>Q_POT_O_ARIM</t>
  </si>
  <si>
    <t>Q_POT_O_ASOS</t>
  </si>
  <si>
    <t>Q_POT_O_ASOS_FAT1</t>
  </si>
  <si>
    <t>Q_POT_O_ASOS_VAL1</t>
  </si>
  <si>
    <t>Q_POT_O_ASOS_VAL2</t>
  </si>
  <si>
    <t>Q_POT_O_ASOS_VAL3</t>
  </si>
  <si>
    <t>Q_POT_O_ASOS_VAL4</t>
  </si>
  <si>
    <t>C_FIX_O_A2</t>
  </si>
  <si>
    <t>C_FIX_O_A3</t>
  </si>
  <si>
    <t>C_FIX_O_A5</t>
  </si>
  <si>
    <t>C_FIX_O_ARIM</t>
  </si>
  <si>
    <t>C_FIX_O_ASOS</t>
  </si>
  <si>
    <t>C_FIX_O_ASOS_FAT1</t>
  </si>
  <si>
    <t>C_FIX_O_ASOS_VAL1</t>
  </si>
  <si>
    <t>C_FIX_O_ASOS_VAL2</t>
  </si>
  <si>
    <t>C_FIX_O_ASOS_VAL3</t>
  </si>
  <si>
    <t>C_FIX_O_ASOS_VAL4</t>
  </si>
  <si>
    <t>Q_EN_O_ASOS</t>
  </si>
  <si>
    <t>Q_EN_O_ASOS_FAT1</t>
  </si>
  <si>
    <t>Q_EN_O_ASOS_VAL1</t>
  </si>
  <si>
    <t>Q_EN_O_ASOS_VAL2</t>
  </si>
  <si>
    <t>Q_EN_O_ASOS_VAL3</t>
  </si>
  <si>
    <t>Q_EN_O_ASOS_VAL4</t>
  </si>
  <si>
    <t>Q_EN_O_A2</t>
  </si>
  <si>
    <t>Q_EN_O_A3</t>
  </si>
  <si>
    <t>Q_EN_O_A4</t>
  </si>
  <si>
    <t>Q_EN_O_A5</t>
  </si>
  <si>
    <t>Q_EN_O_AE</t>
  </si>
  <si>
    <t>Q_EN_O_ARIM</t>
  </si>
  <si>
    <t>PERD_EF1_911_CON100</t>
  </si>
  <si>
    <t>PERD_EF1_FIX</t>
  </si>
  <si>
    <t>PERD_EF1_GOLD</t>
  </si>
  <si>
    <t>PERD_EF1_ITEC_SN</t>
  </si>
  <si>
    <t>PERD_EF1_ITEC12_SN</t>
  </si>
  <si>
    <t>PERD_EF1_PUN3F</t>
  </si>
  <si>
    <t>PERD_EF1_PUNBL</t>
  </si>
  <si>
    <t>PERD_EF2_911_CON100</t>
  </si>
  <si>
    <t>PERD_EF2_FIX</t>
  </si>
  <si>
    <t>PERD_EF2_GOLD</t>
  </si>
  <si>
    <t>PERD_EF2_ITEC_SN</t>
  </si>
  <si>
    <t>PERD_EF2_ITEC12_SN</t>
  </si>
  <si>
    <t>PERD_EF2_PUN3F</t>
  </si>
  <si>
    <t>PERD_EF2_PUNBL</t>
  </si>
  <si>
    <t>PERD_EF3_911_CON100</t>
  </si>
  <si>
    <t>PERD_EF3_FIX</t>
  </si>
  <si>
    <t>PERD_EF3_GOLD</t>
  </si>
  <si>
    <t>PERD_EF3_ITEC_SN</t>
  </si>
  <si>
    <t>PERD_EF3_ITEC12_SN</t>
  </si>
  <si>
    <t>PERD_EF3_PUN3F</t>
  </si>
  <si>
    <t>PERD_EF3_PUNBL</t>
  </si>
  <si>
    <t>PERD_EFM1_FIX</t>
  </si>
  <si>
    <t>PERD_EFM1_PUNBL</t>
  </si>
  <si>
    <t>PERD_EFM2_FIX</t>
  </si>
  <si>
    <t>PERD_EFTOT_PUNh</t>
  </si>
  <si>
    <t>SPRD_PUNh</t>
  </si>
  <si>
    <t>SPRDF1_PUN3F</t>
  </si>
  <si>
    <t>SPRDF2_PUN3F</t>
  </si>
  <si>
    <t>EF0_911_CON100</t>
  </si>
  <si>
    <t>EF0_FIX</t>
  </si>
  <si>
    <t>EF0_PUN3F</t>
  </si>
  <si>
    <t>EF0_PUNBL</t>
  </si>
  <si>
    <t>EF1_911_CON100</t>
  </si>
  <si>
    <t>EF1_FIX</t>
  </si>
  <si>
    <t>EF1_GOLD</t>
  </si>
  <si>
    <t>EF1_ITEC_SN</t>
  </si>
  <si>
    <t>EF1_ITEC12_SN</t>
  </si>
  <si>
    <t>EF1_PUN3F</t>
  </si>
  <si>
    <t>EF1_PUNBL</t>
  </si>
  <si>
    <t>EF2_911_CON100</t>
  </si>
  <si>
    <t>EF2_FIX</t>
  </si>
  <si>
    <t>EF2_GOLD</t>
  </si>
  <si>
    <t>EF2_ITEC_SN</t>
  </si>
  <si>
    <t>EF2_ITEC12_SN</t>
  </si>
  <si>
    <t>EF2_PUN3F</t>
  </si>
  <si>
    <t>EF2_PUNBL</t>
  </si>
  <si>
    <t>EF3_911_CON100</t>
  </si>
  <si>
    <t>EF3_FIX</t>
  </si>
  <si>
    <t>EF3_GOLD</t>
  </si>
  <si>
    <t>EF3_ITEC_SN</t>
  </si>
  <si>
    <t>EF3_ITEC12_SN</t>
  </si>
  <si>
    <t>EF3_PUN3F</t>
  </si>
  <si>
    <t>EF3_PUNBL</t>
  </si>
  <si>
    <t>EFM1_FIX</t>
  </si>
  <si>
    <t>EFM1_PUNBL</t>
  </si>
  <si>
    <t>EFM2_FIX</t>
  </si>
  <si>
    <t>EFTOT_PUNh</t>
  </si>
  <si>
    <t>FEE_CONS</t>
  </si>
  <si>
    <t>PCV_VAR</t>
  </si>
  <si>
    <t>VANT_COND_FIX</t>
  </si>
  <si>
    <t>SPRDF3_PUN3F</t>
  </si>
  <si>
    <t>EFM2_PUNBL</t>
  </si>
  <si>
    <t>PERD_EFM2_PUNBL</t>
  </si>
  <si>
    <t>ARR_MIGRBM_VAT0</t>
  </si>
  <si>
    <t>ARR_MIGRBM_VAT10</t>
  </si>
  <si>
    <t>ARR_MIGRBM_VAT21</t>
  </si>
  <si>
    <t>ARR_MIGRBM_VAT22</t>
  </si>
  <si>
    <t>IMPADD_ELE</t>
  </si>
  <si>
    <t>C_FIX_O_AE</t>
  </si>
  <si>
    <t>C_SII</t>
  </si>
  <si>
    <t>EF0_PUNH</t>
  </si>
  <si>
    <t>PERD_EF0_PUNH</t>
  </si>
  <si>
    <t>RF1</t>
  </si>
  <si>
    <t>RF2</t>
  </si>
  <si>
    <t>RF3</t>
  </si>
  <si>
    <t>PCV_BTA4</t>
  </si>
  <si>
    <t>PCV_BTA2</t>
  </si>
  <si>
    <t>PCV_BTA3</t>
  </si>
  <si>
    <t>PCV_BTA6</t>
  </si>
  <si>
    <t>PCV_BTA5</t>
  </si>
  <si>
    <t>PCV_BTA1</t>
  </si>
  <si>
    <t>OD_CD</t>
  </si>
  <si>
    <t>OD_INT</t>
  </si>
  <si>
    <t>OD_OD</t>
  </si>
  <si>
    <t>PCV_BTIP</t>
  </si>
  <si>
    <t>T_TRAS_BTA3</t>
  </si>
  <si>
    <t>T_TRAS_BTA2</t>
  </si>
  <si>
    <t>T_TRAS_BTA6</t>
  </si>
  <si>
    <t>T_TRAS_MTA2</t>
  </si>
  <si>
    <t>T_TRAS_MTA3</t>
  </si>
  <si>
    <t>T_TRAS_BTA5</t>
  </si>
  <si>
    <t>T_TRAS_BTA4</t>
  </si>
  <si>
    <t>T_TRAS_MTA1</t>
  </si>
  <si>
    <t>T_TRAS_ALTA</t>
  </si>
  <si>
    <t>T_TRAS_BTA1</t>
  </si>
  <si>
    <t>T_TRAS_BTIP</t>
  </si>
  <si>
    <t>T_OS_UC_ALTA</t>
  </si>
  <si>
    <t>T_OS_UC_BTA4</t>
  </si>
  <si>
    <t>T_OS_UC_BTA6</t>
  </si>
  <si>
    <t>T_OS_UC_BTA5</t>
  </si>
  <si>
    <t>T_OS_UC_MTA2</t>
  </si>
  <si>
    <t>T_OS_UC_BTA3</t>
  </si>
  <si>
    <t>T_OS_UC_BTA2</t>
  </si>
  <si>
    <t>T_OS_UC_MTA3</t>
  </si>
  <si>
    <t>T_OS_UC_MTA1</t>
  </si>
  <si>
    <t>T_OS_UC_BTA1</t>
  </si>
  <si>
    <t>T_OS_UC_BTIP</t>
  </si>
  <si>
    <t>T_TRASM_BTA6</t>
  </si>
  <si>
    <t>T_TRASM_MTA2</t>
  </si>
  <si>
    <t>T_TRASM_BTA2</t>
  </si>
  <si>
    <t>T_TRASM_BTA3</t>
  </si>
  <si>
    <t>T_TRASM_BTA5</t>
  </si>
  <si>
    <t>T_TRASM_MTA3</t>
  </si>
  <si>
    <t>T_TRASM_BTA4</t>
  </si>
  <si>
    <t>T_TRASM_MTA1</t>
  </si>
  <si>
    <t>T_TRASM_ALTA</t>
  </si>
  <si>
    <t>T_TRASM_BTA1</t>
  </si>
  <si>
    <t>T_TRASM_BTIP</t>
  </si>
  <si>
    <t>T_OS_A_ALTA</t>
  </si>
  <si>
    <t>T_OS_A_BTIP</t>
  </si>
  <si>
    <t>MIG_EE</t>
  </si>
  <si>
    <t>P_FIX_911_CON100</t>
  </si>
  <si>
    <t>P_FIX_PUN3F</t>
  </si>
  <si>
    <t>P_FIX_PUNBL</t>
  </si>
  <si>
    <t>IMP</t>
  </si>
  <si>
    <t>T_MIS_BTA4</t>
  </si>
  <si>
    <t>T_MIS_BTA3</t>
  </si>
  <si>
    <t>T_MIS_MTA2</t>
  </si>
  <si>
    <t>T_MIS_BTA6</t>
  </si>
  <si>
    <t>T_MIS_MTA3</t>
  </si>
  <si>
    <t>T_MIS_BTA5</t>
  </si>
  <si>
    <t>T_MIS_MTA1</t>
  </si>
  <si>
    <t>T_MIS_BTA2</t>
  </si>
  <si>
    <t>T_MIS_ALTA</t>
  </si>
  <si>
    <t>T_MIS_BTA1</t>
  </si>
  <si>
    <t>T_MIS_BTIP</t>
  </si>
  <si>
    <t>T_OS_A_BTA6</t>
  </si>
  <si>
    <t>T_OS_A_BTA3</t>
  </si>
  <si>
    <t>T_OS_A_MTA2</t>
  </si>
  <si>
    <t>T_OS_A_BTA2</t>
  </si>
  <si>
    <t>T_OS_A_MTA3</t>
  </si>
  <si>
    <t>T_OS_A_BTA4</t>
  </si>
  <si>
    <t>T_OS_A_MTA1</t>
  </si>
  <si>
    <t>T_OS_A_BTA5</t>
  </si>
  <si>
    <t>T_OS_A_BTA1</t>
  </si>
  <si>
    <t>P_FIX_ITEC_SN</t>
  </si>
  <si>
    <t>P_FIX_ITEC12_SN</t>
  </si>
  <si>
    <t>ADAC</t>
  </si>
  <si>
    <t>T_REATTIVA_MTA2</t>
  </si>
  <si>
    <t>T_REATTIVA_MTA1</t>
  </si>
  <si>
    <t>T_REATTIVA_MTA3</t>
  </si>
  <si>
    <t>PCV</t>
  </si>
  <si>
    <t>O_D</t>
  </si>
  <si>
    <t>T</t>
  </si>
  <si>
    <t>T_OS</t>
  </si>
  <si>
    <t>E</t>
  </si>
  <si>
    <t>I</t>
  </si>
  <si>
    <t>T_R</t>
  </si>
  <si>
    <t>Componente di dispacciamento (DISPbt) - Quota fissa</t>
  </si>
  <si>
    <t>Oneri fissi di Aggregazione Misure Del. 107/09 - Art. 15.2 del TIS</t>
  </si>
  <si>
    <t>Oneri fissi di Aggregazione delle misure - Art. 15.2 del TIS</t>
  </si>
  <si>
    <t>Perdite - Onere di dispacciamento - Art. 48 Del. 111/06</t>
  </si>
  <si>
    <t>Perdite - Onere di dispacciamento - Art. 73 Del. 111/06</t>
  </si>
  <si>
    <t>Perdite - Onere di dispacciamento - Art. 25bis del TIS</t>
  </si>
  <si>
    <t>Perdite - Onere di dispacciamento - Art. 44.3 Del. 111/06</t>
  </si>
  <si>
    <t>Perdite - Onere di dispacciamento - Art. 44bis Del. 111/06</t>
  </si>
  <si>
    <t>Perdite - Onere di dispacciamento - Art. 45 Del. 111/06</t>
  </si>
  <si>
    <t>Perdite - Onere di dispacciamento - Art. 46 Del. 111/06</t>
  </si>
  <si>
    <t>Onere di dispacciamento - Art. 48 Del. 111/06</t>
  </si>
  <si>
    <t>Componente di dispacciamento (DISPbt) - Quota Energia</t>
  </si>
  <si>
    <t>Onere di dispacciamento - Art. 73 Del. 111/06</t>
  </si>
  <si>
    <t>Onere di dispacciamento - Art. 25bis del TIS</t>
  </si>
  <si>
    <t>Onere di dispacciamento - Art. 44 Del. 111/06</t>
  </si>
  <si>
    <t>Onere di dispacciamento - Art. 44bis Del. 111/06</t>
  </si>
  <si>
    <t>Onere di dispacciamento - Art. 45 Del. 111/06</t>
  </si>
  <si>
    <t>Onere di dispacciamento - Art. 46 Del. 111/06</t>
  </si>
  <si>
    <t>Servizio di distribuzione - Quota fissa</t>
  </si>
  <si>
    <t>Corrispettivo Fisso Onere UC6</t>
  </si>
  <si>
    <t>Servizio di trasmissione TRASp - Quota potenza</t>
  </si>
  <si>
    <t>Servizio di distribuzione - Quota potenza</t>
  </si>
  <si>
    <t>Corrispettivo di Potenza Onere UC6</t>
  </si>
  <si>
    <t>Corrispettivo Variabile Onere MCT</t>
  </si>
  <si>
    <t>Corrispettivo Variabile Onere UC3</t>
  </si>
  <si>
    <t>Corrispettivo Variabile Onere UC4</t>
  </si>
  <si>
    <t>Corrispettivo Variabile Onere UC6</t>
  </si>
  <si>
    <t>Corrispettivo Variabile Onere UC7</t>
  </si>
  <si>
    <t>Servizio di trasmissione TRASe - Quota energia</t>
  </si>
  <si>
    <t>Servizio di distribuzione - Quota energia</t>
  </si>
  <si>
    <t>Corrispettivo Variabile Onere AS - Scaglione 1</t>
  </si>
  <si>
    <t>Onere di sbilanciamento</t>
  </si>
  <si>
    <t>Perdite Onere di sbilanciamento</t>
  </si>
  <si>
    <t>Sconto Oneri di sbilanciamento - Perdite</t>
  </si>
  <si>
    <t>Sconto Onere di sbilanciamento</t>
  </si>
  <si>
    <t>Sconto Corrispettivo Perdite Energia  - Mono</t>
  </si>
  <si>
    <t>Sconto Corrispettivo Perdite Energia  - F1</t>
  </si>
  <si>
    <t>Sconto Corrispettivo Perdite Energia  - F2</t>
  </si>
  <si>
    <t>Sconto Corrispettivo Perdite Energia  - F3</t>
  </si>
  <si>
    <t>Sconto Corrispettivo Perdite Energia Gold</t>
  </si>
  <si>
    <t>Corrispettivo Perdite Energia Spread</t>
  </si>
  <si>
    <t>Corrispettivo Perdite Energia Spread - F1</t>
  </si>
  <si>
    <t>Corrispettivo Perdite Energia Spread - F2</t>
  </si>
  <si>
    <t>Corrispettivo Perdite Energia Spread - F3</t>
  </si>
  <si>
    <t>Sconto Corrispettivo Energia  - Mono</t>
  </si>
  <si>
    <t>Sconto Corrispettivo Energia  - F1</t>
  </si>
  <si>
    <t>Sconto Corrispettivo Energia  - F2</t>
  </si>
  <si>
    <t>Sconto Corrispettivo Energia  - F3</t>
  </si>
  <si>
    <t>Sconto Corrispettivo Energia Gold</t>
  </si>
  <si>
    <t>Canone Fisso</t>
  </si>
  <si>
    <t>Corrispettivo PCV - Prezzo Commercializzazione Vendita - Quota Fissa</t>
  </si>
  <si>
    <t>Corrispettivo Perdite Energia Indicizzato CONTINUO_06_08 (9.1.1) â‚¬ 100% - Mono</t>
  </si>
  <si>
    <t>Corrispettivo Perdite Energia Prezzo Fisso - Mono</t>
  </si>
  <si>
    <t>Corrispettivo Perdite Energia Indicizzato PUN 3 Fasce - Mono</t>
  </si>
  <si>
    <t>Corrispettivo Perdite Energia Indicizzato PUN Base Load - Mono</t>
  </si>
  <si>
    <t>Imposta Erariale Variabile - Scaglione 1</t>
  </si>
  <si>
    <t>Imposta Erariale Esente</t>
  </si>
  <si>
    <t>Imposta erariale fissa</t>
  </si>
  <si>
    <t>Imposta Erariale Sospesa</t>
  </si>
  <si>
    <t>Servizio di misura - Quota fissa</t>
  </si>
  <si>
    <t>Servizio di misura - Quota energia</t>
  </si>
  <si>
    <t>Oneri Generali ARIM - Quota Potenza</t>
  </si>
  <si>
    <t>Oneri Generali ASOS - Quota Potenza</t>
  </si>
  <si>
    <t>Oneri Generali ASOS Energivoro FAT1 - Quota Potenza</t>
  </si>
  <si>
    <t>Oneri Generali ASOS Energivoro VAL1 - Quota Potenza</t>
  </si>
  <si>
    <t>Oneri Generali ASOS Energivoro VAL2 - Quota Potenza</t>
  </si>
  <si>
    <t>Oneri Generali ASOS Energivoro VAL3 - Quota Potenza</t>
  </si>
  <si>
    <t>Oneri Generali ASOS Energivoro VAL4 - Quota Potenza</t>
  </si>
  <si>
    <t>Corrispettivo Fisso Onere A2</t>
  </si>
  <si>
    <t>Corrispettivo Fisso Onere A3</t>
  </si>
  <si>
    <t>Corrispettivo Fisso Onere A5</t>
  </si>
  <si>
    <t>Oneri Generali ARIM - Quota Fissa</t>
  </si>
  <si>
    <t>Oneri Generali ASOS - Quota Fissa</t>
  </si>
  <si>
    <t>Oneri Generali ASOS Energivoro FAT1 - Quota Fissa</t>
  </si>
  <si>
    <t>Oneri Generali ASOS Energivoro VAL1 - Quota Fissa</t>
  </si>
  <si>
    <t>Oneri Generali ASOS Energivoro VAL2 - Quota Fissa</t>
  </si>
  <si>
    <t>Oneri Generali ASOS Energivoro VAL3 - Quota Fissa</t>
  </si>
  <si>
    <t>Oneri Generali ASOS Energivoro VAL4 - Quota Fissa</t>
  </si>
  <si>
    <t>Oneri Generali ASOS - Quota Energia</t>
  </si>
  <si>
    <t>Oneri Generali ASOS Energivoro FAT1 - Quota Energia</t>
  </si>
  <si>
    <t>Oneri Generali ASOS Energivoro VAL1 - Quota Energia</t>
  </si>
  <si>
    <t>Oneri Generali ASOS Energivoro VAL2 - Quota Energia</t>
  </si>
  <si>
    <t>Oneri Generali ASOS Energivoro VAL3 - Quota Energia</t>
  </si>
  <si>
    <t>Oneri Generali ASOS Energivoro VAL4 - Quota Energia</t>
  </si>
  <si>
    <t>Corrispettivo Variabile Onere A2 - Scaglione 1</t>
  </si>
  <si>
    <t>Corrispettivo Variabile Onere A3 - Scaglione 1</t>
  </si>
  <si>
    <t>Corrispettivo Variabile Onere A4 - Scaglione 1</t>
  </si>
  <si>
    <t>Corrispettivo Variabile Onere A4 - Scaglione 2</t>
  </si>
  <si>
    <t>Corrispettivo Variabile Onere A5 - Scaglione 1</t>
  </si>
  <si>
    <t>Corrispettivo Variabile Onere A5 - Scaglione 2</t>
  </si>
  <si>
    <t>Corrispettivo Variabile Onere AE - Scaglione 1</t>
  </si>
  <si>
    <t>Corrispettivo Variabile Onere AE - Scaglione 2</t>
  </si>
  <si>
    <t>Oneri Generali ARIM - Quota Energia</t>
  </si>
  <si>
    <t>Corrispettivo Perdite Energia Indicizzato CONTINUO_06_08 (9.1.1) â‚¬ 100% - F1</t>
  </si>
  <si>
    <t>Corrispettivo Perdite Energia Prezzo Fisso - F1</t>
  </si>
  <si>
    <t>Corrispettivo Perdite Energia Gold - F1</t>
  </si>
  <si>
    <t>Corrispettivo Perdite Energia Indicizzato ITEC - F1</t>
  </si>
  <si>
    <t>Corrispettivo Peridte Energia Indicizzato ITEC12 - F1</t>
  </si>
  <si>
    <t>Corrispettivo Perdite Energia Indicizzato PUN 3 Fasce - F1</t>
  </si>
  <si>
    <t>Corrispettivo Perdite Energia Indicizzato PUN Base Load - F1</t>
  </si>
  <si>
    <t>Corrispettivo Perdite Energia Indicizzato CONTINUO_06_08 (9.1.1) â‚¬ 100% - F2</t>
  </si>
  <si>
    <t>Corrispettivo Perdite Energia Prezzo Fisso - F2</t>
  </si>
  <si>
    <t>Corrispettivo Perdite Energia Gold - F2</t>
  </si>
  <si>
    <t>Corrispettivo Perdite Energia Indicizzato ITEC - F2</t>
  </si>
  <si>
    <t>Corrispettivo Peridte Energia Indicizzato ITEC12 - F2</t>
  </si>
  <si>
    <t>Corrispettivo Perdite Energia Indicizzato PUN 3 Fasce - F2</t>
  </si>
  <si>
    <t>Corrispettivo Perdite Energia Indicizzato PUN Base Load - F2</t>
  </si>
  <si>
    <t>Corrispettivo Perdite Energia Indicizzato CONTINUO_06_08 (9.1.1) â‚¬ 100% - F3</t>
  </si>
  <si>
    <t>Corrispettivo Perdite Energia Prezzo Fisso - F3</t>
  </si>
  <si>
    <t>Corrispettivo Perdite Energia Gold - F3</t>
  </si>
  <si>
    <t>Corrispettivo Perdite Energia Indicizzato ITEC - F3</t>
  </si>
  <si>
    <t>Corrispettivo Peridte Energia Indicizzato ITEC12 - F3</t>
  </si>
  <si>
    <t>Corrispettivo Perdite Energia Indicizzato PUN 3 Fasce - F3</t>
  </si>
  <si>
    <t>Corrispettivo Perdite Energia Indicizzato PUN Base Load - F3</t>
  </si>
  <si>
    <t>Corrispettivo Perdite Energia Prezzo Fisso - Peak</t>
  </si>
  <si>
    <t>Corrispettivo Perdite Energia Indicizzato PUN Base Load - Peak</t>
  </si>
  <si>
    <t>Corrispettivo Perdite Energia Prezzo Fisso - Off Peak</t>
  </si>
  <si>
    <t>Corrispettivo Perdite Energia Indicizzato PUN</t>
  </si>
  <si>
    <t>Corrispettivo Energia Spread</t>
  </si>
  <si>
    <t>Corrispettivo Energia Spread - F1</t>
  </si>
  <si>
    <t>Corrispettivo Energia Spread - F2</t>
  </si>
  <si>
    <t>Corrispettivo Energia Indicizzato CONTINUO_06_08 (9.1.1) â‚¬ 100% - Mono</t>
  </si>
  <si>
    <t>Corrispettivo Energia Prezzo Fisso - Mono</t>
  </si>
  <si>
    <t>Corrispettivo Energia Indicizzato PUN 3 Fasce - Mono</t>
  </si>
  <si>
    <t>Corrispettivo Energia Indicizzato PUN Base Load - Mono</t>
  </si>
  <si>
    <t>Corrispettivo Energia Indicizzato CONTINUO_06_08 (9.1.1) â‚¬ 100% - F1</t>
  </si>
  <si>
    <t>Corrispettivo Energia Prezzo Fisso - F1</t>
  </si>
  <si>
    <t>Corrispettivo Energia Gold - F1</t>
  </si>
  <si>
    <t>Corrispettivo Energia Indicizzato ITEC - F1</t>
  </si>
  <si>
    <t>Corrispettivo Energia Indicizzato ITEC12 - F1</t>
  </si>
  <si>
    <t>Corrispettivo Energia Indicizzato PUN 3 Fasce - F1</t>
  </si>
  <si>
    <t>Corrispettivo Energia Indicizzato PUN Base Load - F1</t>
  </si>
  <si>
    <t>Corrispettivo Energia Indicizzato CONTINUO_06_08 (9.1.1) â‚¬ 100% - F2</t>
  </si>
  <si>
    <t>Corrispettivo Energia Prezzo Fisso - F2</t>
  </si>
  <si>
    <t>Corrispettivo Energia Gold - F2</t>
  </si>
  <si>
    <t>Corrispettivo Energia Indicizzato ITEC - F2</t>
  </si>
  <si>
    <t>Corrispettivo Energia Indicizzato ITEC12 - F2</t>
  </si>
  <si>
    <t>Corrispettivo Energia Indicizzato PUN 3 Fasce - F2</t>
  </si>
  <si>
    <t>Corrispettivo Energia Indicizzato PUN Base Load - F2</t>
  </si>
  <si>
    <t>Corrispettivo Energia Indicizzato CONTINUO_06_08 (9.1.1) â‚¬ 100% - F3</t>
  </si>
  <si>
    <t>Corrispettivo Energia Prezzo Fisso - F3</t>
  </si>
  <si>
    <t>Corrispettivo Energia Gold - F3</t>
  </si>
  <si>
    <t>Corrispettivo Energia Indicizzato ITEC - F3</t>
  </si>
  <si>
    <t>Corrispettivo Energia Indicizzato ITEC12 - F3</t>
  </si>
  <si>
    <t>Corrispettivo Energia Indicizzato PUN 3 Fasce - F3</t>
  </si>
  <si>
    <t>Corrispettivo Energia Indicizzato PUN Base Load - F3</t>
  </si>
  <si>
    <t>Corrispettivo Energia Prezzo Fisso - Peak</t>
  </si>
  <si>
    <t>Corrispettivo Energia Indicizzato PUN Base Load - Peak</t>
  </si>
  <si>
    <t>Corrispettivo Energia Prezzo Fisso - Off Peak</t>
  </si>
  <si>
    <t>Corrispettivo Energia Indicizzato PUN</t>
  </si>
  <si>
    <t>Corrispettivo Energia Onere Consortile</t>
  </si>
  <si>
    <t>Corrispettivo PCV - Prezzo Commercializzazione Vendita - Quota Energia</t>
  </si>
  <si>
    <t>Pacchetto Vantaggio Condominio</t>
  </si>
  <si>
    <t>Corrispettivo Energia Spread - F3</t>
  </si>
  <si>
    <t>Corrispettivo Energia Indicizzato PUN Base Load - Off Peak</t>
  </si>
  <si>
    <t>Corrispettivo Perdite Energia Indicizzato PUN Base Load - Off Peak</t>
  </si>
  <si>
    <t>Arrotondamenti</t>
  </si>
  <si>
    <t>Imposta Addizionale Variabile</t>
  </si>
  <si>
    <t>Corrispettivo Fisso Onere AE</t>
  </si>
  <si>
    <t>Corrispettivo Copertura Funzionamento SII</t>
  </si>
  <si>
    <t>Corrispettivo Energia Indicizzato PUN Mono</t>
  </si>
  <si>
    <t>Corrispettivo Perdite Energia Indicizzato PUN Mono</t>
  </si>
  <si>
    <t>Energia reattiva in F1</t>
  </si>
  <si>
    <t>Energia reattiva in F2</t>
  </si>
  <si>
    <t>Corrispettivo per Energia Reattiva - Scaglione 1</t>
  </si>
  <si>
    <t>Corrispettivo per Energia Reattiva - Scaglione 2</t>
  </si>
  <si>
    <t>Energia reattiva in F3</t>
  </si>
  <si>
    <t>XE</t>
  </si>
  <si>
    <t>Corrispettivo Variabile Energia Elettrica</t>
  </si>
  <si>
    <t>Bollo non soggetto ad I.V.A.</t>
  </si>
  <si>
    <t>Interessi Deposito cauzionale</t>
  </si>
  <si>
    <t>DEP_CAUZ</t>
  </si>
  <si>
    <t>DC</t>
  </si>
  <si>
    <t>Restituzione deposito cauzionale</t>
  </si>
  <si>
    <t>IND_D100</t>
  </si>
  <si>
    <t>Indennizzo automatico per mancato rispetto dei tempi di emissione delle fatture di chiusura definiti dall’Autorità per l’energia elettrica il gas e il sistema idrico</t>
  </si>
  <si>
    <t>IND_TIF</t>
  </si>
  <si>
    <t>Indennizzo automatico per mancato rispetto dei tempi di emissione delle fatture definiti dall’Autorità per l’energia elettrica il gas e il sistema idrico</t>
  </si>
  <si>
    <t>Corrispettivo Tariffario Specifico</t>
  </si>
  <si>
    <t>MIG_ADAC</t>
  </si>
  <si>
    <t>Interessi di Mora</t>
  </si>
  <si>
    <t>MIG_ADAC_INT_MORA</t>
  </si>
  <si>
    <t>A_MORA</t>
  </si>
  <si>
    <t>Deposito Cauzionale</t>
  </si>
  <si>
    <t>MIG_DEP_CAUZ</t>
  </si>
  <si>
    <t>Corrispettivo Energia Gold - Mono</t>
  </si>
  <si>
    <t>Corrispettivo Energia Indicizzato CONTINUO_06_08 (9,1,1) € 100% - F1</t>
  </si>
  <si>
    <t>Corrispettivo Energia Indicizzato CONTINUO_06_08 (9,1,1) € 100% - F2</t>
  </si>
  <si>
    <t>Corrispettivo Energia Indicizzato CONTINUO_06_08 (9,1,1) € 100% - F3</t>
  </si>
  <si>
    <t>Corrispettivo Energia Indicizzato CONTINUO_06_08 (9,1,1) € 100% - Mono</t>
  </si>
  <si>
    <t>Corrispettivo Perdite Energia Gold - Mono</t>
  </si>
  <si>
    <t>Corrispettivo Perdite Energia Indicizzato CONTINUO_06_08 (9,1,1) € 100% - F1</t>
  </si>
  <si>
    <t>Corrispettivo Perdite Energia Indicizzato CONTINUO_06_08 (9,1,1) € 100% - F2</t>
  </si>
  <si>
    <t>Corrispettivo Perdite Energia Indicizzato CONTINUO_06_08 (9,1,1) € 100% - F3</t>
  </si>
  <si>
    <t>Corrispettivo Perdite Energia Indicizzato CONTINUO_06_08 (9,1,1) € 100% - Mono</t>
  </si>
  <si>
    <t>Sconto Premio Volume 5000</t>
  </si>
  <si>
    <t>MIG_IND_TIF</t>
  </si>
  <si>
    <t>MIG_LAV</t>
  </si>
  <si>
    <t>Corrispettivo Fisso</t>
  </si>
  <si>
    <t>PFIX</t>
  </si>
  <si>
    <t>Corrispettivo Energia Indicizzato PUN F1</t>
  </si>
  <si>
    <t>PUNh</t>
  </si>
  <si>
    <t>Corrispettivo Energia Indicizzato PUN F2</t>
  </si>
  <si>
    <t>Corrispettivo Energia Indicizzato PUN F3</t>
  </si>
  <si>
    <t>Corrispettivo Perdite Energia Indicizzato PUN F1</t>
  </si>
  <si>
    <t>Corrispettivo Perdite Energia Indicizzato PUN F2</t>
  </si>
  <si>
    <t>Corrispettivo Perdite Energia Indicizzato PUN F3</t>
  </si>
  <si>
    <t>Corrispettivo Fisso Onere A6</t>
  </si>
  <si>
    <t>Corrispettivo Potenza Onere A6</t>
  </si>
  <si>
    <t>Corrispettivo Variabile Onere A6</t>
  </si>
  <si>
    <t>T_REATTIVA_ALTA</t>
  </si>
  <si>
    <t>T_REATTIVA_BTA1</t>
  </si>
  <si>
    <t>T_REATTIVA_BTA2</t>
  </si>
  <si>
    <t>T_REATTIVA_BTA3</t>
  </si>
  <si>
    <t>T_REATTIVA_BTA6</t>
  </si>
  <si>
    <t>PV_VENDITA_VAR</t>
  </si>
  <si>
    <t>INT_DEP_CAUZ</t>
  </si>
  <si>
    <t>DEP_CAUZ_RIM</t>
  </si>
  <si>
    <t>RIP_DEBITO</t>
  </si>
  <si>
    <t>A_INT_MORA</t>
  </si>
  <si>
    <t>EF0_GOLD</t>
  </si>
  <si>
    <t>PERD_EF0_GOLD</t>
  </si>
  <si>
    <t>SC_PV_5000</t>
  </si>
  <si>
    <t>PERD_SPRD_PUNH</t>
  </si>
  <si>
    <t>SPRD_PUNH</t>
  </si>
  <si>
    <t>S_PW_001</t>
  </si>
  <si>
    <t>S_PW_008</t>
  </si>
  <si>
    <t>CORR_ATT</t>
  </si>
  <si>
    <t>ADVAR_11543</t>
  </si>
  <si>
    <t>EGL_QFIX</t>
  </si>
  <si>
    <t>EF1_PUNh</t>
  </si>
  <si>
    <t>EF2_PUNh</t>
  </si>
  <si>
    <t>EF3_PUNh</t>
  </si>
  <si>
    <t>PERD_EF1_PUNh</t>
  </si>
  <si>
    <t>PERD_EF2_PUNh</t>
  </si>
  <si>
    <t>PERD_EF3_PUNh</t>
  </si>
  <si>
    <t>C_FIX_O_A6</t>
  </si>
  <si>
    <t>Q_POT_O_A6</t>
  </si>
  <si>
    <t>Q_EN_O_A6</t>
  </si>
  <si>
    <t>RF0</t>
  </si>
  <si>
    <t>EEAPCV1</t>
  </si>
  <si>
    <t>EE - VOCE EE - OPZIONE PREZZO COMMERCIALE DI VENDITA</t>
  </si>
  <si>
    <t>EEQAPCV1</t>
  </si>
  <si>
    <t>MI6mGbz127AYxj1w</t>
  </si>
  <si>
    <t>EECAPCV1</t>
  </si>
  <si>
    <t>EE - COMPONENTE EE - OPZIONE PREZZO COMMERCIALE DI VENDITA</t>
  </si>
  <si>
    <t>NA_V_CLAWBCKBD</t>
  </si>
  <si>
    <t>SALDO ACQUISTO KIT ILLUMINAZIONE SMART</t>
  </si>
  <si>
    <t>NA_Q_CLAWBCKBD</t>
  </si>
  <si>
    <t>NLhiJW1FvLelQM01</t>
  </si>
  <si>
    <t>NA_C_CLAWBCKBD</t>
  </si>
  <si>
    <t>NE_Q_MIS3_INS_ND</t>
  </si>
  <si>
    <t>Ptn3yMr1ltWeBjbi</t>
  </si>
  <si>
    <t>NE_C_MIS_ND</t>
  </si>
  <si>
    <t>COMPONENTE DI RETE MIS3-MIS1 NON DOMESTICO</t>
  </si>
  <si>
    <t>NE_Q_TRAS_ND_QP</t>
  </si>
  <si>
    <t>IxXjfQYXSWSArAA8</t>
  </si>
  <si>
    <t>NE_C_TRAS_ND</t>
  </si>
  <si>
    <t>COMPONENTE DI TRASPORT TRAS NON DOMESTICO</t>
  </si>
  <si>
    <t>NE_V_IMPR_NS_M</t>
  </si>
  <si>
    <t>POWER - VOCE  PRESCRIZIONE BREVE DEL.97/2018/R - NON STORNABILE - MANUALE</t>
  </si>
  <si>
    <t>NE_Q_IMPR_NS_M</t>
  </si>
  <si>
    <t>Lb5tz3fjkGDV5oXo</t>
  </si>
  <si>
    <t>NE_C_IMPR_NS_M</t>
  </si>
  <si>
    <t>EE - COMPONENTE POWER - VOCE  PRESCRIZIONE BREVE DEL.97/2018/R - NON STORNABILE - MANUALE</t>
  </si>
  <si>
    <t>NE_V_SC_FEDELTA</t>
  </si>
  <si>
    <t>EE - VOCE POWER_SCONTO FEDELTÀ</t>
  </si>
  <si>
    <t>NE_Q_SC_FEDELTA</t>
  </si>
  <si>
    <t>RpYZf2gENxTd5Y5d</t>
  </si>
  <si>
    <t>NE_C_SC_FEDELTA</t>
  </si>
  <si>
    <t>EE - COMPONENTE POWER_SCONTO FEDELTÀ</t>
  </si>
  <si>
    <t>T_REATTIVA_AAT1</t>
  </si>
  <si>
    <t>T_REATTIVA_AAT2</t>
  </si>
  <si>
    <t>RICAVI VENDITA E.E. - QUOTA VARIABILE</t>
  </si>
  <si>
    <t>RICAVI DISTRIBUZIONE E.E.-QUOTA VARIAB.</t>
  </si>
  <si>
    <t>709099</t>
  </si>
  <si>
    <t>SCONTI SU MATERIA E.E. - QUOTA VARIABIL</t>
  </si>
  <si>
    <t>EFM1_PUNh</t>
  </si>
  <si>
    <t>Corrispettivo Energia Indicizzato PUN Peak</t>
  </si>
  <si>
    <t>EFM2_PUNh</t>
  </si>
  <si>
    <t>Corrispettivo Energia Indicizzato PUN Off Peak</t>
  </si>
  <si>
    <t>PERD_EFM1_PUNh</t>
  </si>
  <si>
    <t>Corrispettivo Perdite Energia Indicizzato PUN Peak</t>
  </si>
  <si>
    <t>PERD_EFM2_PUNh</t>
  </si>
  <si>
    <t>Corrispettivo Perdite Energia Indicizzato PUN Off Peak</t>
  </si>
  <si>
    <t>ONERI_CTS</t>
  </si>
  <si>
    <t>Oneri CTS</t>
  </si>
  <si>
    <t>NE_V_SC_PE_TUT_T</t>
  </si>
  <si>
    <t>SCONTO SU PREZZO ENERGIA (PE)</t>
  </si>
  <si>
    <t>NE_Q_SC_PE_TUT_T</t>
  </si>
  <si>
    <t>J7bQnZLSZ0vlhFdL</t>
  </si>
  <si>
    <t>NE_C_SC_PE_TUT_T</t>
  </si>
  <si>
    <t>NE_Q_UC6_QP</t>
  </si>
  <si>
    <t>ZoojiT4tFNeFR8w6</t>
  </si>
  <si>
    <t>NE_C_UC6</t>
  </si>
  <si>
    <t>COMPONENTE UC6 - QUOTA ENERGIA DOMESTICI  DEL.582/15</t>
  </si>
  <si>
    <t>NE_V_PRD_M2_PERC</t>
  </si>
  <si>
    <t>VOCE SCONTO PERCENTUALE SUL CORRISPETTIVO ENERGIA DEL 2° MESE - PERDITE</t>
  </si>
  <si>
    <t>NE_Q_SCM2_PERC</t>
  </si>
  <si>
    <t>6RxAAo1cdoZt51MN</t>
  </si>
  <si>
    <t>NE_C_SCM2_PERC</t>
  </si>
  <si>
    <t>COMPONENTE SCONTO PERCENTUALE SUL CORRISPETTIVO ENERGIA DEL 2° MESE</t>
  </si>
  <si>
    <t>NE_V_SCM2_PERC</t>
  </si>
  <si>
    <t>VOCE SCONTO PERCENTUALE SUL CORRISPETTIVO ENERGIA DEL 2° MESE</t>
  </si>
  <si>
    <t>NE_V_TAR_RETE_PA</t>
  </si>
  <si>
    <t>EE - VOCE CORRISPETTIVI PER PRELIEVI DI ENERGIA REATTIVA</t>
  </si>
  <si>
    <t>NE_Q_TAR_RETE_PA</t>
  </si>
  <si>
    <t>tTsXEpk6qRh0gOKK</t>
  </si>
  <si>
    <t>NE_C_TAR_RETE_PA</t>
  </si>
  <si>
    <t>EE - COMPONENTE CORRISPETTIVI PER PRELIEVI DI ENERGIA REATTIVA</t>
  </si>
  <si>
    <t>PREB</t>
  </si>
  <si>
    <t>Prescrizione breve</t>
  </si>
  <si>
    <t>SOPSGI</t>
  </si>
  <si>
    <t>Service OPS - Gestione Incassi</t>
  </si>
  <si>
    <t>SOPSA</t>
  </si>
  <si>
    <t>Service OPS - Altri Servizi</t>
  </si>
  <si>
    <t>SOPSAV</t>
  </si>
  <si>
    <t>Service OPS - Attivazioni e Volture</t>
  </si>
  <si>
    <t>SOPSCP</t>
  </si>
  <si>
    <t>Service OPS - Cambi Prodotto</t>
  </si>
  <si>
    <t>SOPSPR</t>
  </si>
  <si>
    <t>Service OPS - Piani Rientro</t>
  </si>
  <si>
    <t>BORS</t>
  </si>
  <si>
    <t>BORSELLINO</t>
  </si>
  <si>
    <t>Componente Borsellino Generica</t>
  </si>
  <si>
    <t>VMC</t>
  </si>
  <si>
    <t>Voltura Mortis Causa</t>
  </si>
  <si>
    <t>GEN</t>
  </si>
  <si>
    <t>Livello Generico</t>
  </si>
  <si>
    <t>FLEXB</t>
  </si>
  <si>
    <t>Importo a credito Flexible Benefit</t>
  </si>
  <si>
    <t>MY_ENERGY</t>
  </si>
  <si>
    <t>Bundle SERVIZIO MYENERGY</t>
  </si>
  <si>
    <t>BORS_C</t>
  </si>
  <si>
    <t>Componente Borsellino a Credito</t>
  </si>
  <si>
    <t>BORS_D</t>
  </si>
  <si>
    <t>Componente Borsellino a Debito</t>
  </si>
  <si>
    <t>BORS_CS</t>
  </si>
  <si>
    <t>Borsellino riporto fornitura cessata</t>
  </si>
  <si>
    <t>BORS_TV</t>
  </si>
  <si>
    <t>Borsellino canone TV</t>
  </si>
  <si>
    <t>VOUCHER</t>
  </si>
  <si>
    <t>Importo Credito da Voucher</t>
  </si>
  <si>
    <t>RAD</t>
  </si>
  <si>
    <t>Recupero Automatico Debito</t>
  </si>
  <si>
    <t>IVA_SPLIT</t>
  </si>
  <si>
    <t>IVA Split</t>
  </si>
  <si>
    <t>POST_CONT</t>
  </si>
  <si>
    <t>Patrimoniale Post Contatore</t>
  </si>
  <si>
    <t>DEB_CRED</t>
  </si>
  <si>
    <t>Recupero Debito Credito</t>
  </si>
  <si>
    <t>ISALV</t>
  </si>
  <si>
    <t>Interessi Salvaguardia</t>
  </si>
  <si>
    <t>BUN</t>
  </si>
  <si>
    <t>Accredito-Addebito Bundle</t>
  </si>
  <si>
    <t>DIV_COM</t>
  </si>
  <si>
    <t>Commodity Diversa (Ricavi Gas in PWR e</t>
  </si>
  <si>
    <t>TUT_SIM</t>
  </si>
  <si>
    <t>Bonus Tutela Simile</t>
  </si>
  <si>
    <t>AMM</t>
  </si>
  <si>
    <t>Spese Amministrative</t>
  </si>
  <si>
    <t>PREMI</t>
  </si>
  <si>
    <t>Concorso a Premi</t>
  </si>
  <si>
    <t>ARROTOND</t>
  </si>
  <si>
    <t>IND</t>
  </si>
  <si>
    <t>Indennizzi</t>
  </si>
  <si>
    <t>INDD</t>
  </si>
  <si>
    <t>INDV</t>
  </si>
  <si>
    <t>Fittizia FCF</t>
  </si>
  <si>
    <t>NE_PM_QFIXCOM_21</t>
  </si>
  <si>
    <t>EE - VOCE QUOTA FISSA COSTI COMMERCIALI IVA 21%</t>
  </si>
  <si>
    <t>NE_Q_PM_QFIXCCOM</t>
  </si>
  <si>
    <t>86RjP9NzsXqCs2eW</t>
  </si>
  <si>
    <t>NE_C_PM_QFIXCCOM</t>
  </si>
  <si>
    <t>EE - COMPONENTE QUOTA FISSA COSTI COMMERCIALI IVA 21%</t>
  </si>
  <si>
    <t>STORNO_BOLLO</t>
  </si>
  <si>
    <t>Storno Bollo non soggetto ad I.V.A.</t>
  </si>
  <si>
    <t>415056</t>
  </si>
  <si>
    <t>DISTRIBUTORE</t>
  </si>
  <si>
    <t>CANONETV2021_ACC</t>
  </si>
  <si>
    <t>EE - VOCE VOCE ACCREDITO CANONE TV 2021</t>
  </si>
  <si>
    <t>CANONETV2021_ADD</t>
  </si>
  <si>
    <t>EE - VOCE VOCE ADDEBITO CANONE TV 2021</t>
  </si>
  <si>
    <t>NE_V_PRD_M3_PERC</t>
  </si>
  <si>
    <t>VOCE SCONTO PERCENTUALE SUL CORRISPETTIVO ENERGIA DEL 3° MESE - PERDITE</t>
  </si>
  <si>
    <t>NE_Q_SCM3_PERC</t>
  </si>
  <si>
    <t>LWt1sUI63ML7U2MQ</t>
  </si>
  <si>
    <t>NE_C_SCM3_PERC</t>
  </si>
  <si>
    <t>COMPONENTE SCONTO PERCENTUALE SUL CORRISPETTIVO ENERGIA DEL 3° MESE</t>
  </si>
  <si>
    <t>NE_V_SCM3_PERC</t>
  </si>
  <si>
    <t>VOCE SCONTO PERCENTUALE SUL CORRISPETTIVO ENERGIA DEL 3° MESE</t>
  </si>
  <si>
    <t>NE_SC_PRD_PFX_D2</t>
  </si>
  <si>
    <t>SCONTO SU CORRISPETTIVO ENERGIA DEL 2° ANNO (PERDITE)</t>
  </si>
  <si>
    <t>NE_Q_SC_PEFX_D2</t>
  </si>
  <si>
    <t>DEMA4WleuRt0ntrU</t>
  </si>
  <si>
    <t>NE_C_SC_PEFX_D2</t>
  </si>
  <si>
    <t>SCONTO SU CORRISPETTIVO ENERGIA DEL 2° ANNO</t>
  </si>
  <si>
    <t>NE_V_SC_PEFX_D2</t>
  </si>
  <si>
    <t>NE_DISP3_BTIP</t>
  </si>
  <si>
    <t>NE_ARR_TR_ND_QF</t>
  </si>
  <si>
    <t>VOCE_EM221</t>
  </si>
  <si>
    <t>EE - VOCE SCONTO ENERGIA ATTIVA (4,17%)</t>
  </si>
  <si>
    <t>QUOTA_EM221</t>
  </si>
  <si>
    <t>w4DC3DXsR3PAVn89</t>
  </si>
  <si>
    <t>COMP_EM221</t>
  </si>
  <si>
    <t>EE - COMPONENTE SCONTO ENERGIA ATTIVA (4,17%)</t>
  </si>
  <si>
    <t>T_TRAS_TD</t>
  </si>
  <si>
    <t>T_OS_A_TD</t>
  </si>
  <si>
    <t>PCV_TD</t>
  </si>
  <si>
    <t>RICAVI DISPACCIAMENTO E.E. - QUOTA FISS</t>
  </si>
  <si>
    <t>IMPADD_ESE</t>
  </si>
  <si>
    <t>Imposta Addizionale Esente</t>
  </si>
  <si>
    <t>WARNING</t>
  </si>
  <si>
    <t>T_OS_UC_TD</t>
  </si>
  <si>
    <t>EE_RITARD_RECL</t>
  </si>
  <si>
    <t>Indennizzo ritardata risoluzione reclamo Del. 164/08</t>
  </si>
  <si>
    <t>ONERI_DISPACCIAMENTO</t>
  </si>
  <si>
    <t>Onere di dispacciamento</t>
  </si>
  <si>
    <t>SC_PV_10000</t>
  </si>
  <si>
    <t>Sconto Premio Volume 10000</t>
  </si>
  <si>
    <t>EE_LIVELLI_CONT</t>
  </si>
  <si>
    <t>Indennizzo mancato rispetto dei livelli specifici di continuità del servizio di distribuzione (ARERA)</t>
  </si>
  <si>
    <t>EE_LIVELLI_SERVIZ</t>
  </si>
  <si>
    <t>Indennizzo mancato rispetto dei livelli specifici di qualità di Serzizi di Rete (ARERA)</t>
  </si>
  <si>
    <t>EE_STIME_CONSECUT</t>
  </si>
  <si>
    <t>Indennizzo mancata lettura contatore/Stime consecutive (ARERA)</t>
  </si>
  <si>
    <t>EF0_PUNh</t>
  </si>
  <si>
    <t>PERD_EF0_PUNh</t>
  </si>
  <si>
    <t>Corrispettivo CMOR</t>
  </si>
  <si>
    <t>702015</t>
  </si>
  <si>
    <t>SCON_CPQ_V</t>
  </si>
  <si>
    <t>Sconto Cpq Variabile</t>
  </si>
  <si>
    <t>SCON_PERC_V</t>
  </si>
  <si>
    <t>Sconto % Variabile</t>
  </si>
  <si>
    <t>SCON_CPQ_F</t>
  </si>
  <si>
    <t>Sconto Cpq Fisso</t>
  </si>
  <si>
    <t>SCON_PERC_F</t>
  </si>
  <si>
    <t>Sconto % Fisso</t>
  </si>
  <si>
    <t>SCON_CONS_V</t>
  </si>
  <si>
    <t>Sconto €/consumo</t>
  </si>
  <si>
    <t>SCON_UT_CPQ</t>
  </si>
  <si>
    <t>Sconto una tantum CPQ</t>
  </si>
  <si>
    <t>SCON_AGGR_AP</t>
  </si>
  <si>
    <t>Scono/Aggravio altre partite</t>
  </si>
  <si>
    <t>SCON_MESE_F</t>
  </si>
  <si>
    <t>Sconto €/mese (Materia Energia)</t>
  </si>
  <si>
    <t>SCON_BOL</t>
  </si>
  <si>
    <t>Sconto euro/bolletta (Altre Partite)</t>
  </si>
  <si>
    <t>AGGR_BOL</t>
  </si>
  <si>
    <t>Aggravio euro/bolletta (Altre Partite)</t>
  </si>
  <si>
    <t>AGGR_CPQ_F</t>
  </si>
  <si>
    <t>Aggravio Cpq Fisso</t>
  </si>
  <si>
    <t>AGGR_MESE_F</t>
  </si>
  <si>
    <t>Aggravio euro/mese (Materia Energia)</t>
  </si>
  <si>
    <t>AGGR_CPQ_V</t>
  </si>
  <si>
    <t>Aggravio Cpq Variabile</t>
  </si>
  <si>
    <t>AGGR_CONS_V</t>
  </si>
  <si>
    <t>Aggravio euro/consumo</t>
  </si>
  <si>
    <t>AGGR_UT_CPQ</t>
  </si>
  <si>
    <t>Aggravio una tantum CPQ</t>
  </si>
  <si>
    <t>SCONT_AGGR_SOPS</t>
  </si>
  <si>
    <t>Sconto/Aggravio Sops CPQ</t>
  </si>
  <si>
    <t>REST_CPQ_V</t>
  </si>
  <si>
    <t>Restituzione Cpq Variabile</t>
  </si>
  <si>
    <t>REST_SCON_PERC_V</t>
  </si>
  <si>
    <t>Restituzione Sconto % Variabile</t>
  </si>
  <si>
    <t>REST_CPQ_F</t>
  </si>
  <si>
    <t>Restituzione Cpq Fissa</t>
  </si>
  <si>
    <t>REST_SCON_PERC_F</t>
  </si>
  <si>
    <t>Restituzione Sconto % Fisso</t>
  </si>
  <si>
    <t>REST_SCON_CONS_V</t>
  </si>
  <si>
    <t>Restituzione Sconto €/consumo</t>
  </si>
  <si>
    <t>REST_SCON_UT_CPQ</t>
  </si>
  <si>
    <t>Restituzione Sconto una tantum CPQ</t>
  </si>
  <si>
    <t>REST_SCON_MESE_F</t>
  </si>
  <si>
    <t>Restituzione Sconto €/mese (Materia Energia)</t>
  </si>
  <si>
    <t>REST_AGGR_MESE_F</t>
  </si>
  <si>
    <t>Restituzione Aggravio euro/mese (Materia Energia)</t>
  </si>
  <si>
    <t>REST_AGGR_CONS_V</t>
  </si>
  <si>
    <t>Restituzione Aggravio euro/consumo</t>
  </si>
  <si>
    <t>REST_AGGR_UT_CPQ</t>
  </si>
  <si>
    <t>Restituzione Aggravio una tantum CPQ</t>
  </si>
  <si>
    <t>SCON_PRD_PERC_V</t>
  </si>
  <si>
    <t>Perdita Sconto %</t>
  </si>
  <si>
    <t>SCON_PRD_CONS_V</t>
  </si>
  <si>
    <t>Perdita Sconto €/consumo</t>
  </si>
  <si>
    <t>AGGR_PRD_CONS_V</t>
  </si>
  <si>
    <t>Perdita Aggravio euro/consumo</t>
  </si>
  <si>
    <t>REST_SCON_PRD_PERC_V</t>
  </si>
  <si>
    <t>Restituzione Perdita Sconto %</t>
  </si>
  <si>
    <t>REST_SCON_PRD_CONS_V</t>
  </si>
  <si>
    <t>Restituzione Perdita Sconto €/consumo</t>
  </si>
  <si>
    <t>REST_AGGR_PRD_CONS_V</t>
  </si>
  <si>
    <t>Restituzione Perdita Aggravio euro/consumo</t>
  </si>
  <si>
    <t>NEX_V_LS001_PERC</t>
  </si>
  <si>
    <t>Sconto % su corrispettivi</t>
  </si>
  <si>
    <t>NEX_Q_LS001_PERC</t>
  </si>
  <si>
    <t>NEX_C_LS001_PER</t>
  </si>
  <si>
    <t>NEX_V_LS002A_PER</t>
  </si>
  <si>
    <t>Sconto % su commercializzazione e vendita FISSA</t>
  </si>
  <si>
    <t>NEX_Q_LS002A_PER</t>
  </si>
  <si>
    <t>NEX_C_LS002A_PER</t>
  </si>
  <si>
    <t>NEX_V_LS002B_PER</t>
  </si>
  <si>
    <t>Sconto % su commercializzazione e vendita VARIABILE</t>
  </si>
  <si>
    <t>NEX_Q_LS002B_PER</t>
  </si>
  <si>
    <t>NEX_C_LS002B_PER</t>
  </si>
  <si>
    <t>NEX_V_LS003_PER</t>
  </si>
  <si>
    <t>Sconto % su corrispettivi con sconto su perdite</t>
  </si>
  <si>
    <t>NEX_Q_LS003_PERC</t>
  </si>
  <si>
    <t>NEX_C_LS003_PER</t>
  </si>
  <si>
    <t>NEX_V_LS004_PER</t>
  </si>
  <si>
    <t xml:space="preserve">Sconto % su Sbilanciamento con perdite </t>
  </si>
  <si>
    <t>NEX_Q_LS004_PER</t>
  </si>
  <si>
    <t>NEX_C_LS004_PER</t>
  </si>
  <si>
    <t>NEX_V_LS005_CON</t>
  </si>
  <si>
    <t>NEX_Q_LS005_CON</t>
  </si>
  <si>
    <t>NEX_C_LS005_CON</t>
  </si>
  <si>
    <t>NEX_V_LS006_CON</t>
  </si>
  <si>
    <t>Sconto €/consumo con sconto su perdite</t>
  </si>
  <si>
    <t>NEX_Q_LS006_CON</t>
  </si>
  <si>
    <t>NEX_C_LS006_CON</t>
  </si>
  <si>
    <t>NEX_V_LS007_UTA</t>
  </si>
  <si>
    <t>Sconto una tantum € (Materia Energia)</t>
  </si>
  <si>
    <t>NEX_Q_LS007_PERC</t>
  </si>
  <si>
    <t>NEX_C_LS007_UTA</t>
  </si>
  <si>
    <t>NEX_V_LS008_UTA</t>
  </si>
  <si>
    <t>Sconto una tantum € (Altre Partite)</t>
  </si>
  <si>
    <t>NEX_Q_LS008_PERC</t>
  </si>
  <si>
    <t>NEX_C_LS008_UTA</t>
  </si>
  <si>
    <t>NEX_V_LS009_TEM</t>
  </si>
  <si>
    <t>NEX_Q_LS009_TEM</t>
  </si>
  <si>
    <t>NEX_C_LS009_TEM</t>
  </si>
  <si>
    <t>NEX_V_LS010_TEM</t>
  </si>
  <si>
    <t>Sconto €/mese (Altre Partite)</t>
  </si>
  <si>
    <t>NEX_Q_LS010_TEM</t>
  </si>
  <si>
    <t>NEX_C_LS010_TEM</t>
  </si>
  <si>
    <t>NEX_V_LS011</t>
  </si>
  <si>
    <t>NEX_Q_LS011_BOL</t>
  </si>
  <si>
    <t>NEX_C_LS011_BOL</t>
  </si>
  <si>
    <t>NEX_V_LA001</t>
  </si>
  <si>
    <t>NEX_Q_LA001_BOL</t>
  </si>
  <si>
    <t>NEX_C_LA001_BOL</t>
  </si>
  <si>
    <t>NEX_V_LA003_TEM</t>
  </si>
  <si>
    <t>NEX_Q_LA003_TEM</t>
  </si>
  <si>
    <t>NEX_C_LA003_TEM</t>
  </si>
  <si>
    <t>NEX_V_LA004_TEM</t>
  </si>
  <si>
    <t>Aggravio euro/mese (Altre Partite)</t>
  </si>
  <si>
    <t>NEX_Q_LA004_TEM</t>
  </si>
  <si>
    <t>NEX_C_LA004_TEM</t>
  </si>
  <si>
    <t>NEX_V_LA005_CON</t>
  </si>
  <si>
    <t>NEX_Q_LA005_CON</t>
  </si>
  <si>
    <t>NEX_C_LA005_CON</t>
  </si>
  <si>
    <t>NEX_V_LA005B_CON</t>
  </si>
  <si>
    <t>Aggravio euro/consumo con perdite</t>
  </si>
  <si>
    <t>NEX_Q_LA005B_CON</t>
  </si>
  <si>
    <t>NEX_C_LA005B_CON</t>
  </si>
  <si>
    <t>NEX_V_LA006_UTA</t>
  </si>
  <si>
    <t>Aggravio euro/una tantum (Materia Energia)</t>
  </si>
  <si>
    <t>NEX_Q_LA006_UTA</t>
  </si>
  <si>
    <t>NEX_C_LA006_UTA</t>
  </si>
  <si>
    <t>NEX_V_LA007_UTA</t>
  </si>
  <si>
    <t>Aggravio euro/una tantum (Altre Partite)</t>
  </si>
  <si>
    <t>NEX_Q_LA007_UTA</t>
  </si>
  <si>
    <t>NEX_C_LA007_UTA</t>
  </si>
  <si>
    <t>NEX_V_SO001</t>
  </si>
  <si>
    <t>Sconto Service Ops</t>
  </si>
  <si>
    <t>NEX_Q_SO001</t>
  </si>
  <si>
    <t>NEX_C_SO001</t>
  </si>
  <si>
    <t>NEX_V_LS001_REST</t>
  </si>
  <si>
    <t>NEX_Q_LS001_REST</t>
  </si>
  <si>
    <t>NEX_C_LS001_REST</t>
  </si>
  <si>
    <t>NEX_V_LS002A_RES</t>
  </si>
  <si>
    <t>NEX_Q_LS002A_PRR</t>
  </si>
  <si>
    <t>NEX_C_LS002A_PRR</t>
  </si>
  <si>
    <t>NEX_V_LS002B_RES</t>
  </si>
  <si>
    <t>NEX_Q_LS002B_RES</t>
  </si>
  <si>
    <t>NEX_C_LS002B_RES</t>
  </si>
  <si>
    <t>NEX_V_LS003_REST</t>
  </si>
  <si>
    <t>NEX_Q_LS003_PERR</t>
  </si>
  <si>
    <t>NEX_C_LS003_PERR</t>
  </si>
  <si>
    <t>NEX_V_LS004_REST</t>
  </si>
  <si>
    <t>NEX_Q_LS004_REST</t>
  </si>
  <si>
    <t>NEX_C_LS004_REST</t>
  </si>
  <si>
    <t>NEX_V_LS005_REST</t>
  </si>
  <si>
    <t>NEX_Q_LS005_REST</t>
  </si>
  <si>
    <t>NEX_C_LS005_REST</t>
  </si>
  <si>
    <t>NEX_V_LS006_REST</t>
  </si>
  <si>
    <t>NEX_Q_LS006_PERR</t>
  </si>
  <si>
    <t>NEX_C_LS006_CONR</t>
  </si>
  <si>
    <t>NEX_V_LS007_REST</t>
  </si>
  <si>
    <t>NEX_V_LS008_REST</t>
  </si>
  <si>
    <t>NGX_Q_LS008_PERR</t>
  </si>
  <si>
    <t>NEX_C_LS008_PERR</t>
  </si>
  <si>
    <t>NEX_V_LS009_REST</t>
  </si>
  <si>
    <t>NEX_Q_LS009_TEMR</t>
  </si>
  <si>
    <t>NEX_C_LS009_TEMR</t>
  </si>
  <si>
    <t>NEX_V_LS010_REST</t>
  </si>
  <si>
    <t>NEX_Q_LS010_REST</t>
  </si>
  <si>
    <t>NEX_C_LS010_REST</t>
  </si>
  <si>
    <t>NEX_V_LA003_REST</t>
  </si>
  <si>
    <t>NEX_Q_LA003_REST</t>
  </si>
  <si>
    <t>NEX_C_LA003_REST</t>
  </si>
  <si>
    <t>NEX_V_LA004_REST</t>
  </si>
  <si>
    <t>NEX_Q_LA004_TEMR</t>
  </si>
  <si>
    <t>NEX_C_LA004_TEMR</t>
  </si>
  <si>
    <t>NEX_V_LA005_REST</t>
  </si>
  <si>
    <t>NEX_Q_LA005_REST</t>
  </si>
  <si>
    <t>NEX_C_LA005_REST</t>
  </si>
  <si>
    <t>NEX_V_LA005B_RES</t>
  </si>
  <si>
    <t>NEX_Q_LA005B_COR</t>
  </si>
  <si>
    <t>NEX_C_LA005B_COR</t>
  </si>
  <si>
    <t>NEX_V_LA006_REST</t>
  </si>
  <si>
    <t>NEX_Q_LA006_REST</t>
  </si>
  <si>
    <t>NEX_C_LA006_REST</t>
  </si>
  <si>
    <t>NEX_V_LA007_REST</t>
  </si>
  <si>
    <t>NEX_Q_LA007_REST</t>
  </si>
  <si>
    <t>NEX_C_LA007_REST</t>
  </si>
  <si>
    <t>NEX_V_SO001_REST</t>
  </si>
  <si>
    <t>NEX_Q_SO001_REST</t>
  </si>
  <si>
    <t>NEX_C_SO001_REST</t>
  </si>
  <si>
    <t>NEX_V_LS003_PERP</t>
  </si>
  <si>
    <t>NEX_V_LS004_PERP</t>
  </si>
  <si>
    <t>NEX_Q_LS004_PERP</t>
  </si>
  <si>
    <t>NEX_C_LS004_PERP</t>
  </si>
  <si>
    <t>NEX_V_LS006_CONP</t>
  </si>
  <si>
    <t>NEX_V_LA005B_COP</t>
  </si>
  <si>
    <t>NEX_V_LS003_PEPR</t>
  </si>
  <si>
    <t>NEX_Q_LS003_PERP</t>
  </si>
  <si>
    <t>NEX_C_LS003_PERP</t>
  </si>
  <si>
    <t>NEX_V_LS004_PEPR</t>
  </si>
  <si>
    <t>NEX_Q_LS004_PEPR</t>
  </si>
  <si>
    <t>NEX_C_LS004_PEPR</t>
  </si>
  <si>
    <t xml:space="preserve"> NEX_V_LS006_RESP</t>
  </si>
  <si>
    <t xml:space="preserve"> NEXQV_LS006_RESP</t>
  </si>
  <si>
    <t xml:space="preserve"> NEXCV_LS006_RESP</t>
  </si>
  <si>
    <t>NEX_V_LA005B_REP</t>
  </si>
  <si>
    <t>NEX_Q_LA005B_CRP</t>
  </si>
  <si>
    <t>NEX_C_LA005B_CRP</t>
  </si>
  <si>
    <t>Sconti Fissi</t>
  </si>
  <si>
    <t>SCONV</t>
  </si>
  <si>
    <t>Sconti Variabili</t>
  </si>
  <si>
    <t>NEX_Q_LS007_PERR</t>
  </si>
  <si>
    <t>NEX_C_LS007_PERR</t>
  </si>
  <si>
    <t>441061</t>
  </si>
  <si>
    <t>VOUCHER CON PARTNER COMMERCIALI</t>
  </si>
  <si>
    <t>VOUCHER UTILIZZATI</t>
  </si>
  <si>
    <t>VENDITA - PARTE VARIABILE</t>
  </si>
  <si>
    <t>DISPACCIAMENTO (DEL. AEEG N° 111/06 ART. 44.3)</t>
  </si>
  <si>
    <t>DISPACCIAMENTO (DEL. AEEG N° 111/06 ART. 44_BIS)</t>
  </si>
  <si>
    <t>DISPACCIAMENTO (DEL. AEEG N° 111/06 ART. 45)</t>
  </si>
  <si>
    <t>DISPACCIAMENTO (DEL. AEEG N° 111/06 ART. 46)</t>
  </si>
  <si>
    <t>DISPACCIAMENTO (DEL. AEEG N° 111/06 ART. 48)</t>
  </si>
  <si>
    <t>DISPACCIAMENTO (DEL. AEEG N° 111/06 ART. 73)</t>
  </si>
  <si>
    <t>PERDITE SUL DISPACCIAMENTO (****)</t>
  </si>
  <si>
    <t>SALVAGUARDIA TRANSITORIA</t>
  </si>
  <si>
    <t>DISTRIBUZIONE - PARTE FISSA</t>
  </si>
  <si>
    <t>QUOTA FISSA COMPON. DI DISPACCIAMENTO (DISPBT)</t>
  </si>
  <si>
    <t>DISTRIB.NE-POTENZA-(€/KW/GG = 0,079132*(2049*9))</t>
  </si>
  <si>
    <t>DISTRIBUZIONE - PARTE VARIABILE</t>
  </si>
  <si>
    <t>DISTRIBUZIONE - POTENZA</t>
  </si>
  <si>
    <t>RICAVI DISTRIBUZIONE EE - QUOTA FISSA</t>
  </si>
  <si>
    <t>RICAVI DISTRIBUZIONE EE - QUOTA VARIABILE</t>
  </si>
  <si>
    <t>IMPOSTA ERARIALE OLTRE I 200.000 KWH</t>
  </si>
  <si>
    <t>NE_ARR_ON_ND_QE</t>
  </si>
  <si>
    <t>NE_Q_AE_ND_QE</t>
  </si>
  <si>
    <t>IxXjfQYXSWSArAA5</t>
  </si>
  <si>
    <t>NE_C_AE_ND</t>
  </si>
  <si>
    <t>COMPONENTE DI RETE  AE NON DOMESTICO</t>
  </si>
  <si>
    <t>NE_Q_ARIM_ND_QE</t>
  </si>
  <si>
    <t>WJogU3URMQB1j6Fg</t>
  </si>
  <si>
    <t>NE_C_ARIM_ND</t>
  </si>
  <si>
    <t>COMPONENTE ARIM ONERI DI SISTEMA - DELIBERA 481</t>
  </si>
  <si>
    <t>NE_Q_ASOS_ND_QE</t>
  </si>
  <si>
    <t>H2dFXeUFVdzzB9Vn</t>
  </si>
  <si>
    <t>NE_C_ASOS_ND</t>
  </si>
  <si>
    <t>COMPONENTE ASOS PER ONERI DI SISTEMA - DELIBERA 481</t>
  </si>
  <si>
    <t>NE_Q_DIS_ND_QE</t>
  </si>
  <si>
    <t>NE_Q_MIS3_RAV_ND</t>
  </si>
  <si>
    <t>NE_Q_MIS3_RES_ND</t>
  </si>
  <si>
    <t>NE_Q_TRAS_ND_QE</t>
  </si>
  <si>
    <t>NE_QE_UC3_ND_481</t>
  </si>
  <si>
    <t>m4NgLMfl9deVCMpl</t>
  </si>
  <si>
    <t>NE_C_UC3_ND_481</t>
  </si>
  <si>
    <t>COMPONENTE UC3 PER ONERI DI SISTEMA - DELIBERA 481</t>
  </si>
  <si>
    <t>NE_QE_UC6_ND_481</t>
  </si>
  <si>
    <t>5OFlAMmj5WdnaCCe</t>
  </si>
  <si>
    <t>NE_C_UC6_ND_481</t>
  </si>
  <si>
    <t>COMPONENTE UC6 PER ONERI DI SISTEMA - DELIBERA 481</t>
  </si>
  <si>
    <t>P_RECIVA_ESEFC</t>
  </si>
  <si>
    <t>IVA FUORI CAMPO</t>
  </si>
  <si>
    <t>EE_DOPPIA_FATT</t>
  </si>
  <si>
    <t>Indennizzo per doppia fatturazione Del. 164/08</t>
  </si>
  <si>
    <t>P_EE_MODPOT</t>
  </si>
  <si>
    <t>Aumento e Diminuzione di Potenza</t>
  </si>
  <si>
    <t>PV_EE_ANTICIPO_FORN</t>
  </si>
  <si>
    <t>Anticipo Fornitura EE</t>
  </si>
  <si>
    <t>PV_IMPER_ELE</t>
  </si>
  <si>
    <t>Imposta Erariale Variabile</t>
  </si>
  <si>
    <t>PV_IMPER_FIX</t>
  </si>
  <si>
    <t>Imposta Erariale Fissa</t>
  </si>
  <si>
    <t>PV_IVAINDETRAIB</t>
  </si>
  <si>
    <t>Importo IVA indetraibile</t>
  </si>
  <si>
    <t>NE_Q_A3_QE</t>
  </si>
  <si>
    <t>AL2irYkirVpbAsQT</t>
  </si>
  <si>
    <t>NE_C_A3</t>
  </si>
  <si>
    <t>COMPONENTE A3 - QUOTA ENERGIA DOMESTICI  DEL.582/15</t>
  </si>
  <si>
    <t>LS005 - RESTITUZIONE SCONTO EURO/CONSUMO</t>
  </si>
  <si>
    <t>NEX_Q_LS005_CONR</t>
  </si>
  <si>
    <t>KyelFWDdStxgKG2L</t>
  </si>
  <si>
    <t>NEX_C_LS005_CONR</t>
  </si>
  <si>
    <t>POW - OPEN ENERGY - COMPONENTE RESTITUZIONE EURO/CONSUMO</t>
  </si>
  <si>
    <t>NE_V_SCLIGHT_DAY</t>
  </si>
  <si>
    <t>VOCE SCONTO-LIGHT-DAY</t>
  </si>
  <si>
    <t>NE_Q_SCLIGHT_DAY</t>
  </si>
  <si>
    <t>SqlIRPmO7fvXBAqc</t>
  </si>
  <si>
    <t>NE_C_SCLIGHT_DAY</t>
  </si>
  <si>
    <t>COMPONENTE SCONTO-LIGHT-DAY</t>
  </si>
  <si>
    <t>NE_V_SCLIGHT_H24</t>
  </si>
  <si>
    <t>VOCE SCONTO-LIGHT-H24</t>
  </si>
  <si>
    <t>NE_Q_SCLIGHT_H24</t>
  </si>
  <si>
    <t>GpiyPlOpS3IzsWkd</t>
  </si>
  <si>
    <t>NE_C_SCLIGHT_H24</t>
  </si>
  <si>
    <t>COMPONENTE SCONTO-LIGHT-H24</t>
  </si>
  <si>
    <t>NE_V_SCLIGHT_PRD</t>
  </si>
  <si>
    <t>VOCE PERDITE SCONTO-LIGHT-DAY</t>
  </si>
  <si>
    <t>NE_V_SCLIGHT_PRH</t>
  </si>
  <si>
    <t>VOCE PERDITE SCONTO-LIGHT-H24</t>
  </si>
  <si>
    <t>NE_PM_COART45_21</t>
  </si>
  <si>
    <t>EE - VOCE COPERT.COSTI UNITA' ESSENZIALI PER SIC. SISTEMA (ART. 45 DEL AEEG 111/06) IVA 21%</t>
  </si>
  <si>
    <t>NE_Q_PM_COPART45</t>
  </si>
  <si>
    <t>xMK285uWFQENweYE</t>
  </si>
  <si>
    <t>NE_C_PM_COPART45</t>
  </si>
  <si>
    <t>EE - COMPONENTE COPERT.COSTI UNITA' ESSENZIALI PER SIC. SISTEMA (ART. 45 DEL AEEG 111/06) IVA 21%</t>
  </si>
  <si>
    <t>NE_V_CORCONS_CNT</t>
  </si>
  <si>
    <t>EE - VOCE CORRISPETTIVO VOLUME SOGLIA DINAMICA E AZZERAMENTO COUNTER</t>
  </si>
  <si>
    <t>NE_Q_CORCONS_CNT</t>
  </si>
  <si>
    <t>BDreE0SD5V0MgMTR</t>
  </si>
  <si>
    <t>NE_C_CORCONS_CNT</t>
  </si>
  <si>
    <t>EE - COMPONENTE CORRISPETTIVO CONSUMO CON STRUTTURA A SOGLIA E AZZERAMENTO COUNTER</t>
  </si>
  <si>
    <t>NE_Q_DISP3</t>
  </si>
  <si>
    <t xml:space="preserve"> NEW</t>
  </si>
  <si>
    <t>T_MIS_BTVE</t>
  </si>
  <si>
    <t>T_TRAS_BTVE</t>
  </si>
  <si>
    <t>T_OS_A_BTVE</t>
  </si>
  <si>
    <t>T_OS_UC_BTVE</t>
  </si>
  <si>
    <t>T_TRASM_BTVE</t>
  </si>
  <si>
    <t>T_REATTIVA_BTVE</t>
  </si>
  <si>
    <t>NE_Q_A3_QF</t>
  </si>
  <si>
    <t>NE_V_CON7_12M</t>
  </si>
  <si>
    <t>SCONTO SU CORRISPETTIVO ENERGIA DAL 7° AL 12° MESE</t>
  </si>
  <si>
    <t>NE_Q_CON7_12M</t>
  </si>
  <si>
    <t>NE_C_CON7_12M</t>
  </si>
  <si>
    <t>SCONTO SU CORRISPETTIVO ENERGIA DAL 7 AL 12 MESE</t>
  </si>
  <si>
    <t>NE_Q_DISP3_2</t>
  </si>
  <si>
    <t>NE_V_PRD7_12M</t>
  </si>
  <si>
    <t>SCONTO SU CORRISPETTIVO ENERGIA DAL 7° AL 12° MESE - PERDITE</t>
  </si>
  <si>
    <t>NE_Q_MIS1_INS_ND</t>
  </si>
  <si>
    <t>PV_DISTR_VAR</t>
  </si>
  <si>
    <t>Quota Variabile Distribuzione EE</t>
  </si>
  <si>
    <t>IMPADD_SDA</t>
  </si>
  <si>
    <t>Imposta Addizionale Sospesa</t>
  </si>
  <si>
    <t>PV_IMPER_SDA</t>
  </si>
  <si>
    <t>NE_Q_ASOS_QF</t>
  </si>
  <si>
    <t>ytqvD6Xjr17uJdfr</t>
  </si>
  <si>
    <t>NE_C_ASOS</t>
  </si>
  <si>
    <t>COMP_STORNO</t>
  </si>
  <si>
    <t>COMP_STORNO_RF</t>
  </si>
  <si>
    <t>NE_RG_TUTGRAD</t>
  </si>
  <si>
    <t>fSQBBJYB0aGPFQsI</t>
  </si>
  <si>
    <t>COMPONENTE DI RAGGRUPPAMENTO TUTELE GRADUALI</t>
  </si>
  <si>
    <t>CORRISPETTIVO ENERGIA INDICIZZATO PUN 3 FASCE - F1</t>
  </si>
  <si>
    <t>CORRISPETTIVO ENERGIA INDICIZZATO PUN 3 FASCE - F2</t>
  </si>
  <si>
    <t>CORRISPETTIVO ENERGIA INDICIZZATO PUN 3 FASCE - F3</t>
  </si>
  <si>
    <t>CORRISPETTIVO ENERGIA SPREAD - F1</t>
  </si>
  <si>
    <t>CORRISPETTIVO ENERGIA SPREAD - F2</t>
  </si>
  <si>
    <t>CORRISPETTIVO ENERGIA SPREAD - F3</t>
  </si>
  <si>
    <t>CORRISPETTIVO PERDITE ENERGIA INDICIZZATO PUN 3 FASCE - F1</t>
  </si>
  <si>
    <t>CORRISPETTIVO PERDITE ENERGIA INDICIZZATO PUN 3 FASCE - F2</t>
  </si>
  <si>
    <t>CORRISPETTIVO PERDITE ENERGIA INDICIZZATO PUN 3 FASCE - F3</t>
  </si>
  <si>
    <t>CORRISPETTIVO PERDITE ENERGIA SPREAD - F1</t>
  </si>
  <si>
    <t>CORRISPETTIVO PERDITE ENERGIA SPREAD - F2</t>
  </si>
  <si>
    <t>CORRISPETTIVO PERDITE ENERGIA SPREAD - F3</t>
  </si>
  <si>
    <t>ONERE DI DISPACCIAMENTO - ART. 25BIS DEL TIS</t>
  </si>
  <si>
    <t>ONERE DI DISPACCIAMENTO - ART. 44 DEL. 111/06</t>
  </si>
  <si>
    <t>ONERE DI DISPACCIAMENTO - ART. 44BIS DEL. 111/06</t>
  </si>
  <si>
    <t>ONERE DI DISPACCIAMENTO - ART. 45 DEL. 111/06</t>
  </si>
  <si>
    <t>ONERE DI DISPACCIAMENTO - ART. 46 DEL. 111/06</t>
  </si>
  <si>
    <t>ONERE DI DISPACCIAMENTO - ART. 48 DEL. 111/06</t>
  </si>
  <si>
    <t>ONERE DI DISPACCIAMENTO - ART. 73 DEL. 111/06</t>
  </si>
  <si>
    <t>PERDITE - ONERE DI DISPACCIAMENTO - ART. 25BIS DEL TIS</t>
  </si>
  <si>
    <t>PERDITE - ONERE DI DISPACCIAMENTO - ART. 44.3 DEL. 111/06</t>
  </si>
  <si>
    <t>PERDITE - ONERE DI DISPACCIAMENTO - ART. 44BIS DEL. 111/06</t>
  </si>
  <si>
    <t>PERDITE - ONERE DI DISPACCIAMENTO - ART. 45 DEL. 111/06</t>
  </si>
  <si>
    <t>PERDITE - ONERE DI DISPACCIAMENTO - ART. 46 DEL. 111/06</t>
  </si>
  <si>
    <t>PERDITE - ONERE DI DISPACCIAMENTO - ART. 48 DEL. 111/06</t>
  </si>
  <si>
    <t>PERDITE - ONERE DI DISPACCIAMENTO - ART. 73 DEL. 111/06</t>
  </si>
  <si>
    <t>CORRISPETTIVO FISSO ONERE UC6</t>
  </si>
  <si>
    <t>ONERI GENERALI ARIM - QUOTA FISSA</t>
  </si>
  <si>
    <t>ONERI GENERALI ARIM - QUOTA POTENZA</t>
  </si>
  <si>
    <t>ONERI GENERALI ASOS - QUOTA FISSA</t>
  </si>
  <si>
    <t>ONERI GENERALI ASOS - QUOTA POTENZA</t>
  </si>
  <si>
    <t>SERVIZIO DI DISTRIBUZIONE - QUOTA FISSA</t>
  </si>
  <si>
    <t>SERVIZIO DI DISTRIBUZIONE - QUOTA POTENZA</t>
  </si>
  <si>
    <t>SERVIZIO DI MISURA - QUOTA FISSA</t>
  </si>
  <si>
    <t>CORRISPETTIVO PER ENERGIA REATTIVA - SCAGLIONE 2</t>
  </si>
  <si>
    <t>CORRISPETTIVO VARIABILE ONERE UC3</t>
  </si>
  <si>
    <t>ONERI GENERALI ARIM - QUOTA ENERGIA</t>
  </si>
  <si>
    <t>ONERI GENERALI ASOS - QUOTA ENERGIA</t>
  </si>
  <si>
    <t>SERVIZIO DI DISTRIBUZIONE - QUOTA ENERGIA</t>
  </si>
  <si>
    <t>SERVIZIO DI TRASMISSIONE TRASE - QUOTA ENERGIA</t>
  </si>
  <si>
    <t>IMPOSTA ERARIALE VARIABILE - SCAGLIONE 1</t>
  </si>
  <si>
    <t>IMPOSTA ERARIALE VARIABILE - SCAGLIONE 2</t>
  </si>
  <si>
    <t>PV_PW_005</t>
  </si>
  <si>
    <t>POSA MISURATORE E ATTIVAZIONE SEMPLICE</t>
  </si>
  <si>
    <t>PV_PW_009</t>
  </si>
  <si>
    <t>SPOSTAMENTO MISURATORE &lt; 10M</t>
  </si>
  <si>
    <t>PV_PW_M1</t>
  </si>
  <si>
    <t>SOSPENSIONE PER MOROSITA POWER</t>
  </si>
  <si>
    <t>PV_PW_R01</t>
  </si>
  <si>
    <t>RIATTIVAZIONE A SEGUITO SOSPENSIONE PER MOROSITA</t>
  </si>
  <si>
    <t>ADVAR_9307</t>
  </si>
  <si>
    <t>RECUPERO DEBITO ARTICOLO 9307 EE</t>
  </si>
  <si>
    <t>PV_DISP_VAR</t>
  </si>
  <si>
    <t>Dispacciamento Quota Variabile EE</t>
  </si>
  <si>
    <t>PV_PW_018</t>
  </si>
  <si>
    <t>VERIFICA METRICA</t>
  </si>
  <si>
    <t>PV_PW_019</t>
  </si>
  <si>
    <t>DIMINUZIONE DI POTENZA</t>
  </si>
  <si>
    <t>P_EE_SPMIS</t>
  </si>
  <si>
    <t>Spostamento Misuratore</t>
  </si>
  <si>
    <t>NE_UC6_QF</t>
  </si>
  <si>
    <t>NE_Q_DISP1_2</t>
  </si>
  <si>
    <t>414951</t>
  </si>
  <si>
    <t>PV_VEND_VAR</t>
  </si>
  <si>
    <t>Quota Variabile Vendita EE</t>
  </si>
  <si>
    <t>NE_V_SCBEN_1M</t>
  </si>
  <si>
    <t>POWER VOCE BENVENUTO PRIMO MESE</t>
  </si>
  <si>
    <t>NE_Q_SCBEN_1M</t>
  </si>
  <si>
    <t>wuCT1KPDZ22dZGip</t>
  </si>
  <si>
    <t>NE_C_SCBEN_1M</t>
  </si>
  <si>
    <t>COMPONENTE POWER SCONTO BENVENUTO PRIMO MESE</t>
  </si>
  <si>
    <t>ADVAR_9312</t>
  </si>
  <si>
    <t>REC. DEBITO ERR. REGISTR. INCASSO 9312 EE</t>
  </si>
  <si>
    <t>OD_25ter</t>
  </si>
  <si>
    <t>Onere di dispacciamento Art. 25ter del TIS</t>
  </si>
  <si>
    <t>PERD_OD_25ter</t>
  </si>
  <si>
    <t>Perdite - Onere di dispacciamento Art. 25ter del TIS</t>
  </si>
  <si>
    <t>NE_Q_ASOS_QE</t>
  </si>
  <si>
    <t>NE_ARR_QE_252</t>
  </si>
  <si>
    <t>g7sqU0QlmsglK561</t>
  </si>
  <si>
    <t>NE_C_ARR</t>
  </si>
  <si>
    <t>EE QUOTA ARROTONDAMENTO 582/15</t>
  </si>
  <si>
    <t>NE_V_SC_AGGR_MIS</t>
  </si>
  <si>
    <t>AGEVOLAZIONE TERREMOTATI DEL.252/2017  PER DISPACCIAMENTO - ART. 36 DEL. 111/06: SERVIZIO AGGREGAZIONE MISURE PER UNITA' DI CONSUMO</t>
  </si>
  <si>
    <t>NE_Q_SC_QF_DISP</t>
  </si>
  <si>
    <t>ycuyLmLdEMze0IN3</t>
  </si>
  <si>
    <t>NE_C_SC_QF_VEN</t>
  </si>
  <si>
    <t>COMPONENTE DI AGEVOLAZIONE PER QUOTE FISSE DI VENDITA</t>
  </si>
  <si>
    <t>NE_V_SC_CSII</t>
  </si>
  <si>
    <t>AGEVOLAZIONE TERREMOTATI DEL.252/2017  PER VOCE FATTURABILE DI DISPACCIAMENTO ART. 24BIS DEL 107/09 (TIS)</t>
  </si>
  <si>
    <t>NE_V_SC_QF_CAP_M</t>
  </si>
  <si>
    <t>AGEVOLAZIONE TERREMOTATI DEL.252/2017  PER EE - VOCE OPZIONE CORRISPETTIVO FISSO MESE PER PRODOTTO LUCE SOTTOCONTROLLO</t>
  </si>
  <si>
    <t>NE_V_SC_QF_CAP_R</t>
  </si>
  <si>
    <t>AGEVOLAZIONE TERREMOTATI DEL.252/2017  PER EE - VOCE CORRISPETTIVO OPZIONE EURO MESE CAP LUCE</t>
  </si>
  <si>
    <t>NE_Q_SC_QF_VEN</t>
  </si>
  <si>
    <t>NE_V_SC_QF_DOM</t>
  </si>
  <si>
    <t>AGEVOLAZIONE TERREMOTATI DEL.252/2017  PER PREZZO FISSO MATERIA E COMMERCIALIZZAZIONE QUOTA FISSA</t>
  </si>
  <si>
    <t>NE_V_SC_QF_GREEN</t>
  </si>
  <si>
    <t>AGEVOLAZIONE TERREMOTATI DEL.252/2017  PER CORRISPETTIVO FISSO - GREEN</t>
  </si>
  <si>
    <t>NE_V_SC_QF_MIC</t>
  </si>
  <si>
    <t>AGEVOLAZIONE TERREMOTATI DEL.252/2017  PER PREZZO CONTRIBUTO MENSILE QUOTA FISSA SEMPLIFICATA EURO/MESE (MIC)</t>
  </si>
  <si>
    <t>NE_V_SC_QF_PCV</t>
  </si>
  <si>
    <t>AGEVOLAZIONE TERREMOTATI DEL.252/2017  PER QUOTA FISSA COMMERCIALIZZAZIONE VENDITA (PCV)</t>
  </si>
  <si>
    <t>NE_V_SC_QF_PCV_A</t>
  </si>
  <si>
    <t>AGEVOLAZIONE TERREMOTATI DEL.252/2017  PER QUOTA FISSA COMMERCIALIZZAZIONE VENDITA (PCV AEEGSI)</t>
  </si>
  <si>
    <t>NE_V_SC_QF_PCV_E</t>
  </si>
  <si>
    <t>AGEVOLAZIONE TERREMOTATI DEL.252/2017  PER QUOTA FISSA COMMERCIALIZZAZIONE VENDITA (PCV ENI)</t>
  </si>
  <si>
    <t>NE_V_SC_QF_PCV1</t>
  </si>
  <si>
    <t>AGEVOLAZIONE TERREMOTATI DEL.252/2017  PER QUOTA FISSA COMMERCIALIZZAZIONE VENDITA DOMESTICO (PCV) 582</t>
  </si>
  <si>
    <t>NE_V_SC_QF_PCV1A</t>
  </si>
  <si>
    <t>AGEVOLAZIONE TERREMOTATI DEL.252/2017  PER QUOTA FISSA COMMERCIALIZZAZIONE VENDITA (PCV AEEGSI) DOMESTICO 582</t>
  </si>
  <si>
    <t>NE_V_SC_QF_PMIEC</t>
  </si>
  <si>
    <t>AGEVOLAZIONE TERREMOTATI DEL.252/2017  PER CORRISPETTIVO FISSO MENSILE</t>
  </si>
  <si>
    <t>PV_VOLT_EE</t>
  </si>
  <si>
    <t>COMPONENTE SERVIZIO TECNICO DI ATTIVAZIONE/VOLTURA POWER</t>
  </si>
  <si>
    <t>NE_Q_AE_ND_QF</t>
  </si>
  <si>
    <t>NE_Q_UC6_ND_QE</t>
  </si>
  <si>
    <t>llXyaJ07GBDzF0qc</t>
  </si>
  <si>
    <t>NE_C_UC6_ND</t>
  </si>
  <si>
    <t>COMPONENTE COMPONENTE DI RETE UC6 NON DOMESTICO</t>
  </si>
  <si>
    <t>EEGG15_PC_M</t>
  </si>
  <si>
    <t>EE - VOCE EE - OPZIONE SCONTO GG15_PC_M</t>
  </si>
  <si>
    <t>EEQGG15_PC_M</t>
  </si>
  <si>
    <t>oEjHNKMBpMJPypPu</t>
  </si>
  <si>
    <t>EECGG15_PC_M</t>
  </si>
  <si>
    <t>EE - COMPONENTE EE - OPZIONE SCONTO GG15_PC_M</t>
  </si>
  <si>
    <t>NE_V_RETE_QE_ND2</t>
  </si>
  <si>
    <t>VOCE PER LA QUOTA ENERGIA NON DOMESTICI ESENTE ONERI</t>
  </si>
  <si>
    <t>NE_V_RETE_QF_ND2</t>
  </si>
  <si>
    <t>VOCE PER LA QUOTA FISSA NON DOMESTICI ESENTE ONERI</t>
  </si>
  <si>
    <t>NE_Q_AE_QE</t>
  </si>
  <si>
    <t>puP7eQGbIMu7xGgb</t>
  </si>
  <si>
    <t>NE_C_AE_QE</t>
  </si>
  <si>
    <t>COMPONENTE AE- QUOTA ENERGIA DOMESTICI  DEL.582/15</t>
  </si>
  <si>
    <t>NE_V_PBDIFIS</t>
  </si>
  <si>
    <t>EE - VOCE EE - PARTITE BONUS PER DISAGIO FISICO</t>
  </si>
  <si>
    <t>NE_Q_PBDIFIS</t>
  </si>
  <si>
    <t>Vp8TmqTWoEYYs5HW</t>
  </si>
  <si>
    <t>NE_C_PBDIFIS</t>
  </si>
  <si>
    <t>EE - COMPONENTE EE - PARTITE BONUS PER DISAGIO FISICO</t>
  </si>
  <si>
    <t>NE_V_PBDISEC</t>
  </si>
  <si>
    <t>EE - VOCE EE - PARTITE BONUS PER DISAGIO ECONOMICO</t>
  </si>
  <si>
    <t>NE_Q_PBDISEC</t>
  </si>
  <si>
    <t>yZtcGnUDyiygPCIr</t>
  </si>
  <si>
    <t>NE_C_PBDISEC</t>
  </si>
  <si>
    <t>EE - COMPONENTE EE - PARTITE BONUS PER DISAGIO ECONOMICO</t>
  </si>
  <si>
    <t>NE_VOUCHER_NESTL</t>
  </si>
  <si>
    <t>EE - VOCE IMPORTO CREDITO DA VOUCHER NESTLE</t>
  </si>
  <si>
    <t>NEQVOUCHER_NESTL</t>
  </si>
  <si>
    <t>Qyp5uuxTk1eyFX0k</t>
  </si>
  <si>
    <t>NECVOUCHER_NESTL</t>
  </si>
  <si>
    <t>EE - COMPONENTE IMPORTO CREDITO DA VOUCHER NESTLE</t>
  </si>
  <si>
    <t>VT4</t>
  </si>
  <si>
    <t>EE - VOCE EE - OPZIONE TARIFFARIA PER LISTINO VT4</t>
  </si>
  <si>
    <t>QUOTA-VT4</t>
  </si>
  <si>
    <t>lXg5sTJjBRTPzRZT</t>
  </si>
  <si>
    <t>COMP-VT4</t>
  </si>
  <si>
    <t>EE - COMPONENTE SWITCH OUT PER VOLTURA</t>
  </si>
  <si>
    <t>INDENNIZZO</t>
  </si>
  <si>
    <t>Indennizzo automatico per mancato rispetto dei livelli specifici di qualità definiti dall’Autorità per l’energia elettrica e il gas</t>
  </si>
  <si>
    <t>637052</t>
  </si>
  <si>
    <t>P_EE_ATTSUB</t>
  </si>
  <si>
    <t>Attivazione e Subentro</t>
  </si>
  <si>
    <t>PV_PW_008</t>
  </si>
  <si>
    <t>VOLTURA POWER</t>
  </si>
  <si>
    <t>PV_PW_016</t>
  </si>
  <si>
    <t>VERIFICA TENSIONE ISTANTANEA</t>
  </si>
  <si>
    <t>PV_SP_POSTAMOR</t>
  </si>
  <si>
    <t>Spese Postali Morosità</t>
  </si>
  <si>
    <t>NE_QDEPCAU</t>
  </si>
  <si>
    <t>Sa1KEdY9HrOxvO9U</t>
  </si>
  <si>
    <t>NE_CDEPCAU</t>
  </si>
  <si>
    <t>COMPONENTE DEPOSITO CAUZIONALE ENERIGA ELETTRICA</t>
  </si>
  <si>
    <t>NE_V_CON13_24M</t>
  </si>
  <si>
    <t>SCONTO SU CORRISPETTIVO ENERGIA DAL 13 AL 24 MESE</t>
  </si>
  <si>
    <t>NE_Q_CON13_24M</t>
  </si>
  <si>
    <t>NE_C_CON13_24M</t>
  </si>
  <si>
    <t>NE_V_PRD13_24M</t>
  </si>
  <si>
    <t>SCONTO SU CORRISPETTIVO ENERGIA DAL 13 AL 24 MESE - PERDITE</t>
  </si>
  <si>
    <t>NE_VOUCHER_ZURIC</t>
  </si>
  <si>
    <t>EE - VOCE IMPORTO CREDITO DA VOUCHER ZURICH</t>
  </si>
  <si>
    <t>NEQVOUCHER_ZURIC</t>
  </si>
  <si>
    <t>OwO5AFGpkHPhJeNf</t>
  </si>
  <si>
    <t>NECVOUCHER_ZURIC</t>
  </si>
  <si>
    <t>EE - COMPONENTE IMPORTO CREDITO DA VOUCHER ZURICH</t>
  </si>
  <si>
    <t>NE_V_SC_QF_MYENG</t>
  </si>
  <si>
    <t>AGEVOLAZIONE TERREMOTATI DEL.252/2017  PER EE - VOCE POWER EURO MESE</t>
  </si>
  <si>
    <t>NE_V_SC_QF_RX_DM</t>
  </si>
  <si>
    <t>AGEVOLAZIONE TERREMOTATI DEL.252/2017  PER EE - VOCE QUOTA FISSA OFFERTE RELAX RETAIL</t>
  </si>
  <si>
    <t>NE_V_SC_QF_SMND</t>
  </si>
  <si>
    <t>AGEVOLAZIONE TERREMOTATI DEL.252/2017  PER CORRISPETTIVO FISSO MENSILE PER OPZIONE NIGHT E DAY</t>
  </si>
  <si>
    <t>CANONETV2022_ADD</t>
  </si>
  <si>
    <t>EE - VOCE VOCE ADDEBITO CANONE TV 2022</t>
  </si>
  <si>
    <t>CANONETV2022_ACC</t>
  </si>
  <si>
    <t>EE - VOCE VOCE ACCREDITO CANONE TV 2022</t>
  </si>
  <si>
    <t>NE_Q_A6_QE</t>
  </si>
  <si>
    <t>VT1</t>
  </si>
  <si>
    <t>EE - VOCE SWITCH-IN PER VOLTURA</t>
  </si>
  <si>
    <t>QUOTA-VT1</t>
  </si>
  <si>
    <t>Pzia3qa2RDrHPs9t</t>
  </si>
  <si>
    <t>COMP-VT1</t>
  </si>
  <si>
    <t>EE - COMPONENTE SWITCH IN PER VOLTURA</t>
  </si>
  <si>
    <t>EF0</t>
  </si>
  <si>
    <t>Energia Fascia F0</t>
  </si>
  <si>
    <t>PE_BIO_BTA4</t>
  </si>
  <si>
    <t>Corrispettivo PPE (Prezzo Perequazione Energia)</t>
  </si>
  <si>
    <t>PPE_BTA5</t>
  </si>
  <si>
    <t>EF23</t>
  </si>
  <si>
    <t>Energia Fascia F23</t>
  </si>
  <si>
    <t>PE_BIO_BTA5</t>
  </si>
  <si>
    <t>T_OS_A_AAT1</t>
  </si>
  <si>
    <t>EF1</t>
  </si>
  <si>
    <t>Energia Fascia F1</t>
  </si>
  <si>
    <t>PED</t>
  </si>
  <si>
    <t>Q_EN_O_ASOS_FAT2</t>
  </si>
  <si>
    <t>Oneri Generali ASOS Energivoro FAT2 - Quota Energia</t>
  </si>
  <si>
    <t>PD_F0</t>
  </si>
  <si>
    <t>Dispacciamento</t>
  </si>
  <si>
    <t>PD_MON_BTA1</t>
  </si>
  <si>
    <t>D</t>
  </si>
  <si>
    <t>T_OS_UC_AAT1</t>
  </si>
  <si>
    <t>PE_3F_BTA3</t>
  </si>
  <si>
    <t>T_OS_A_MTIP</t>
  </si>
  <si>
    <t>T_TRASM_AAT1</t>
  </si>
  <si>
    <t>PE_3F_BTA1</t>
  </si>
  <si>
    <t>EF3</t>
  </si>
  <si>
    <t>Energia Fascia F3</t>
  </si>
  <si>
    <t>PE_3F_MENS_BTA4</t>
  </si>
  <si>
    <t>PPE_BTA2</t>
  </si>
  <si>
    <t>PE_3F_MENS_BTA1</t>
  </si>
  <si>
    <t>Dispacciamento - Fascia F3</t>
  </si>
  <si>
    <t>PD_3F_MENS_BTA2</t>
  </si>
  <si>
    <t>PD_3F_MTA1</t>
  </si>
  <si>
    <t>T_OS_UC_MTIP</t>
  </si>
  <si>
    <t>PE_3F_MENS_BTA2</t>
  </si>
  <si>
    <t>PD_3F_MENS_BTA3</t>
  </si>
  <si>
    <t>PD_3F_BTA5</t>
  </si>
  <si>
    <t>C_FIX_O_ASOS_FAT3</t>
  </si>
  <si>
    <t>Oneri Generali ASOS Energivoro FAT3 - Quota Fissa</t>
  </si>
  <si>
    <t>T_OS_A_AAT2</t>
  </si>
  <si>
    <t>PD_3F_MENS_BTIP</t>
  </si>
  <si>
    <t>PLAFOND</t>
  </si>
  <si>
    <t>Superamento del plafond disponibile</t>
  </si>
  <si>
    <t>T_TRAS_MTIP</t>
  </si>
  <si>
    <t>Q_POT_O_ASOS_FAT2</t>
  </si>
  <si>
    <t>Oneri Generali ASOS Energivoro FAT2 - Quota Potenza</t>
  </si>
  <si>
    <t>EF2</t>
  </si>
  <si>
    <t>Energia Fascia F2</t>
  </si>
  <si>
    <t>PE_3F_MENS_BTA3</t>
  </si>
  <si>
    <t>Dispacciamento - Fascia F1</t>
  </si>
  <si>
    <t>PD_BIO_BTA2</t>
  </si>
  <si>
    <t>PD_BIO_BTA6</t>
  </si>
  <si>
    <t>PD_3F_MENS_BTA1</t>
  </si>
  <si>
    <t>C_FIX_O_ASOS_FAT2</t>
  </si>
  <si>
    <t>Oneri Generali ASOS Energivoro FAT2 - Quota Fissa</t>
  </si>
  <si>
    <t>PERD_EF0_ITEC_SN</t>
  </si>
  <si>
    <t>Corrispettivo Perdite Energia Indicizzato ITEC - Mono</t>
  </si>
  <si>
    <t>Dispacciamento - Fascia F2</t>
  </si>
  <si>
    <t>PD_3F_MTA3</t>
  </si>
  <si>
    <t>Q_EN_O_ASOS_FAT3</t>
  </si>
  <si>
    <t>Oneri Generali ASOS Energivoro FAT3 - Quota Energia</t>
  </si>
  <si>
    <t>PD_3F_MENS_BTA6</t>
  </si>
  <si>
    <t>PE_BIO_TD</t>
  </si>
  <si>
    <t>T_OS_UC_AAT2</t>
  </si>
  <si>
    <t>PD_MON_BTA5</t>
  </si>
  <si>
    <t>PD_3F_BTA2</t>
  </si>
  <si>
    <t>T_REATTIVA_MTIP</t>
  </si>
  <si>
    <t>PPE_BTA6</t>
  </si>
  <si>
    <t>EF0_ITEC_SN</t>
  </si>
  <si>
    <t>Corrispettivo Energia Indicizzato ITEC - Mono</t>
  </si>
  <si>
    <t>T_MIS_AAT2</t>
  </si>
  <si>
    <t>PD_3F_MENS_BTA5</t>
  </si>
  <si>
    <t>PE_3F_BTA2</t>
  </si>
  <si>
    <t>PD_3F_BTA6</t>
  </si>
  <si>
    <t>Dispacciamento - Fascia F23</t>
  </si>
  <si>
    <t>PD_BIO_BTA1</t>
  </si>
  <si>
    <t>PE_BIO_BTA1</t>
  </si>
  <si>
    <t>T_REATTIVA_BTIP</t>
  </si>
  <si>
    <t>PD_3F_BTA1</t>
  </si>
  <si>
    <t>PD_3F_BTA4</t>
  </si>
  <si>
    <t>PE_3F_BTA6</t>
  </si>
  <si>
    <t>PPE_BTA4</t>
  </si>
  <si>
    <t>PD_3F_BTA3</t>
  </si>
  <si>
    <t>Q_POT_O_ASOS_FAT3</t>
  </si>
  <si>
    <t>Oneri Generali ASOS Energivoro FAT3 - Quota Potenza</t>
  </si>
  <si>
    <t>T_TRASM_AAT2</t>
  </si>
  <si>
    <t>PD_3F_MTA2</t>
  </si>
  <si>
    <t>PE_3F_BTA5</t>
  </si>
  <si>
    <t>T_TRASM_MTIP</t>
  </si>
  <si>
    <t>PE_BIO_BTA3</t>
  </si>
  <si>
    <t>T_TRAS_AAT2</t>
  </si>
  <si>
    <t>PE_MON_BTA4</t>
  </si>
  <si>
    <t>PD_BIO_BTA4</t>
  </si>
  <si>
    <t>PD_BIO_BTA3</t>
  </si>
  <si>
    <t>PD_MON_BTA6</t>
  </si>
  <si>
    <t>PE_3F_MENS_BTA6</t>
  </si>
  <si>
    <t>PD_3F_MENS_BTA4</t>
  </si>
  <si>
    <t>PE_3F_MENS_BTIP</t>
  </si>
  <si>
    <t>PERD_EF0_ITEC12_SN</t>
  </si>
  <si>
    <t>Corrispettivo Peridte Energia Indicizzato ITEC12 - Mono</t>
  </si>
  <si>
    <t>T_MIS_AAT1</t>
  </si>
  <si>
    <t>PD_BIO_BTA5</t>
  </si>
  <si>
    <t>PD_BIO_TD</t>
  </si>
  <si>
    <t>PE_3F_MENS_BTA5</t>
  </si>
  <si>
    <t>PD_MON_BTA2</t>
  </si>
  <si>
    <t>PE_MON_BTA3</t>
  </si>
  <si>
    <t>EF0_ITEC12_SN</t>
  </si>
  <si>
    <t>Corrispettivo Energia Indicizzato ITEC12 - Mono</t>
  </si>
  <si>
    <t>PE_BIO_BTA6</t>
  </si>
  <si>
    <t>EGL_DIRFIX</t>
  </si>
  <si>
    <t>Diritto Fisso</t>
  </si>
  <si>
    <t>PE_MON_BTA1</t>
  </si>
  <si>
    <t>PE_BIO_BTA2</t>
  </si>
  <si>
    <t>PPE_TD</t>
  </si>
  <si>
    <t>T_TRAS_AAT1</t>
  </si>
  <si>
    <t>PD_MON_BTA3</t>
  </si>
  <si>
    <t>PE_MON_BTA2</t>
  </si>
  <si>
    <t>PPE_BTA3</t>
  </si>
  <si>
    <t>TRASP_CF</t>
  </si>
  <si>
    <t>Corrispettivi Fissi</t>
  </si>
  <si>
    <t>T_TRAS</t>
  </si>
  <si>
    <t>SP_DEL97</t>
  </si>
  <si>
    <t>Prescrizione breve delibera 97/18</t>
  </si>
  <si>
    <t>637112</t>
  </si>
  <si>
    <t>PERDITE SU CRED.COMM.E DIV.PER ATT. DI</t>
  </si>
  <si>
    <t>PED_MONO</t>
  </si>
  <si>
    <t>PE_3F_BTA4</t>
  </si>
  <si>
    <t>IMPER_FCA</t>
  </si>
  <si>
    <t>Imposta Erariale Fuori Campo</t>
  </si>
  <si>
    <t>T_MIS_MTIP</t>
  </si>
  <si>
    <t>TRASP_AUC</t>
  </si>
  <si>
    <t>Componenti A e UC fisse e variabili</t>
  </si>
  <si>
    <t>PD_MON_BTA4</t>
  </si>
  <si>
    <t>PE_MON_BTIP</t>
  </si>
  <si>
    <t>PD_MON_BTIP</t>
  </si>
  <si>
    <t>TRASP_DIS</t>
  </si>
  <si>
    <t>Quota Energia</t>
  </si>
  <si>
    <t>PPE_BTA1</t>
  </si>
  <si>
    <t>PE_MON_TD</t>
  </si>
  <si>
    <t>PD_MON_TD</t>
  </si>
  <si>
    <t>PPE_BTIP</t>
  </si>
  <si>
    <t>PE_MON_BTA5</t>
  </si>
  <si>
    <t>PE_MON_BTA6</t>
  </si>
  <si>
    <t>EXT_INDENIZZI</t>
  </si>
  <si>
    <t>Indenizzi Cliente</t>
  </si>
  <si>
    <t>NE_Q_GREEN_ZERO</t>
  </si>
  <si>
    <t>xnxZFFtDFWQC5zsL</t>
  </si>
  <si>
    <t>NE_C_GREEN_ZERO</t>
  </si>
  <si>
    <t>EE - COMPONENTE PER CORRISPETTIVO GREEN ZERO</t>
  </si>
  <si>
    <t>NE_Q_GREEN_FIX0</t>
  </si>
  <si>
    <t>tzM79HNtWMuT1IZr</t>
  </si>
  <si>
    <t>NE_C_GREEN_FIX0</t>
  </si>
  <si>
    <t>EE - COMPONENTE PER CORRISPETTIVO FISSO GREEN ZERO</t>
  </si>
  <si>
    <t>S-PW-024</t>
  </si>
  <si>
    <t>EE - VOCE CESSAZIONE PER RIFIUTO VOLTURA</t>
  </si>
  <si>
    <t>QUOTAS-PW-024</t>
  </si>
  <si>
    <t>Huh57bZNLmfU1tcv</t>
  </si>
  <si>
    <t>COMPS-PW-024</t>
  </si>
  <si>
    <t>EE - COMPONENTE CESSAZIONE PER RIFIUTO VOLTURA</t>
  </si>
  <si>
    <t>RI_P_IVA96</t>
  </si>
  <si>
    <t>GS - VOCE ART.26 DPR 633/72 OP. ESCLUSE ART. 2 CO 3 LETT. M) DPR 633/72</t>
  </si>
  <si>
    <t>kBUBz7HrCycXNNFB</t>
  </si>
  <si>
    <t>GS - COMPONENTE ART.26 DPR 633/72 OP. ESCLUSE ART. 2 CO 3 LETT. M) DPR 633/72</t>
  </si>
  <si>
    <t>CPMK</t>
  </si>
  <si>
    <t>PRD_CPMK</t>
  </si>
  <si>
    <t>Capacity Market - Dispacciamento</t>
  </si>
  <si>
    <t>Delibera 56621 - Applicazione del corrispettivo a copertura degli oneri netti di approvvigionamento della capacità di cui alla deliberazione dell’Autorità ARG/elt 98/11 ai clienti finali dei servizi di ultima istanza e ai clienti delle offerte P.L.A.C.E.T.</t>
  </si>
  <si>
    <t>CD_CMOP</t>
  </si>
  <si>
    <t>CD_CMP</t>
  </si>
  <si>
    <t>CD_CM</t>
  </si>
  <si>
    <t>PERD_CD_CMP</t>
  </si>
  <si>
    <t>PERD_CD_CMOP</t>
  </si>
  <si>
    <t>PERD_CD_CM</t>
  </si>
  <si>
    <t>Corrispettivo Capacity Market</t>
  </si>
  <si>
    <t>Corrispettivo Capacity Market Off Peak</t>
  </si>
  <si>
    <t>Corrispettivo Capacity Market Peak</t>
  </si>
  <si>
    <t>Perdite - Corrispettivo Capacity Market</t>
  </si>
  <si>
    <t>Perdite - Corrispettivo Capacity Market Off Peak</t>
  </si>
  <si>
    <t>Perdite - Corrispettivo Capacity Market Peak</t>
  </si>
  <si>
    <t>PV_SC_VEND_VAR</t>
  </si>
  <si>
    <t>Sconto Vendita Variabile EE</t>
  </si>
  <si>
    <t>P_EE_CONN</t>
  </si>
  <si>
    <t>Nuova connessione con e senza attivazione</t>
  </si>
  <si>
    <t>NE_V_PDEBECO_M</t>
  </si>
  <si>
    <t>EE - VOCE EE - PARTITE DECRETO ENERGIA BONUS ECONOMICO - MANUALE</t>
  </si>
  <si>
    <t>NE_Q_PDEBECO_M</t>
  </si>
  <si>
    <t>SomQlEdvMYNGAJPJ</t>
  </si>
  <si>
    <t>NE_C_PDEBECO_M</t>
  </si>
  <si>
    <t>EE - COMPONENTE EE - PARTITE DECRETO ENERGIA BONUS ECONOMICO - MANUALE</t>
  </si>
  <si>
    <t>NE_V_PDEBIFIS_M</t>
  </si>
  <si>
    <t>EE - VOCE EE - PARTITE DECRETO ENERGIA BONUS FISICO - MANUALE</t>
  </si>
  <si>
    <t>NE_Q_PDEBIFIS_M</t>
  </si>
  <si>
    <t>MGxaOozfL6a1Z0j0</t>
  </si>
  <si>
    <t>NE_C_PDEBIFIS_M</t>
  </si>
  <si>
    <t>EE - COMPONENTE EE - PARTITE DECRETO ENERGIA BONUS FISICO - MANUALE</t>
  </si>
  <si>
    <t>NE_A6_QF</t>
  </si>
  <si>
    <t>NE_UC6_QE</t>
  </si>
  <si>
    <t>NE_CAPAC_PROCOR</t>
  </si>
  <si>
    <t>Descrizione DEL. 566/2021: CORISSPETTIVO MERCATO CAPACITA'</t>
  </si>
  <si>
    <t>NE_CAP_CORPL</t>
  </si>
  <si>
    <t>DISPACCIAMENTO - ART. 48 DEL. 111/06 E DEL. 566/21 : DISPONIB. CAPACITA PRODUTTIVA</t>
  </si>
  <si>
    <t>NE_CAPAC_CORPL</t>
  </si>
  <si>
    <t>DISPACCIAMENTO -   DEL. 566/2021: CORISSPETTIVO MERCATO CAPACITA' PLACET</t>
  </si>
  <si>
    <t>NE_PRD_CAP_CORPL</t>
  </si>
  <si>
    <t>PERDITE DISPACCIAMENTO - ART. 48 DEL. 111/06 E DEL. 566/21 : DISPONIB. CAPACITA PRODUTTIVA</t>
  </si>
  <si>
    <t>capacity market</t>
  </si>
  <si>
    <t>Perdite Capacity Market - Dispacciamento</t>
  </si>
  <si>
    <t>P_INT_SLV_DEF</t>
  </si>
  <si>
    <t>P_SLV_DEF</t>
  </si>
  <si>
    <t>NE_V_AUMP_SUPERO</t>
  </si>
  <si>
    <t>EE - VOCE AUMENTO DI POTENZA PER SUPERO</t>
  </si>
  <si>
    <t>NE_Q_AUMP_SUPERO</t>
  </si>
  <si>
    <t>8WIhvbq1w7YUz9nS</t>
  </si>
  <si>
    <t>NE_C_AUMP_SUPERO</t>
  </si>
  <si>
    <t>EE - COMPONENTE AUMENTO DI POTENZA PER SUPERO</t>
  </si>
  <si>
    <t>NE_V_OPS_APSUP</t>
  </si>
  <si>
    <t>EE - VOCE SERVICE OPS AUMENTO DI POTENZA PER SUPERO</t>
  </si>
  <si>
    <t>NE_Q_OPS_APSUP</t>
  </si>
  <si>
    <t>xTkXNGyXXhG3E2Bx</t>
  </si>
  <si>
    <t>NE_C_OPS_APSUP</t>
  </si>
  <si>
    <t>EE - COMPONENTE SERVICE OPS AUMENTO DI POTENZA PER SUPERO</t>
  </si>
  <si>
    <t>DYoqhgYsluYMAIac</t>
  </si>
  <si>
    <t>DISPACCIAMENTO - DEL. 566/2021: CORRISPETTIVO MERCATO CAPACITA' PLACET</t>
  </si>
  <si>
    <t>NE_V_SCPPDRID_I</t>
  </si>
  <si>
    <t>EE SCONTO PERCENTUALE RID INDEX - PERDITE</t>
  </si>
  <si>
    <t>NE_Q_SCPRID_IND</t>
  </si>
  <si>
    <t>pDYQ0OPoLE3lZrJR</t>
  </si>
  <si>
    <t>NE_C_SCPRID_IND</t>
  </si>
  <si>
    <t>COMPONENTE SCONTO PERCENTUALE RID VARIABILE INDEX</t>
  </si>
  <si>
    <t>NE_V_SCPRID_IND</t>
  </si>
  <si>
    <t>EE SCONTO PERCENTUALE RID INDEX</t>
  </si>
  <si>
    <t>PV_SANZIONI</t>
  </si>
  <si>
    <t>MULTE,CONTRAVVENZIONI ED ALTRE SANZIONI</t>
  </si>
  <si>
    <t>CAP</t>
  </si>
  <si>
    <t>Limite superiore CAP offerte collar</t>
  </si>
  <si>
    <t>FLOOR</t>
  </si>
  <si>
    <t>Limite inferiore FLOOR offerte collar</t>
  </si>
  <si>
    <t>PERD_CAP</t>
  </si>
  <si>
    <t>Corrispettivo Perdite CAP offerte collar</t>
  </si>
  <si>
    <t>PERD_FLOOR</t>
  </si>
  <si>
    <t>Corrispettivo Perdite FLOOR offerte collar</t>
  </si>
  <si>
    <t>EE_INT_DEP_PREC EE - VOCE INTERESSI DI DEPOSITO CAUZIONALE ANNI PRECEDENTI</t>
  </si>
  <si>
    <t>EE_VINTDEP EE - VOCE INTERESSI DEPOSITO CAUZIONALE</t>
  </si>
  <si>
    <t>82000 IMPOSTA DI BOLLO</t>
  </si>
  <si>
    <t>EE_VDEPCAU EE - VOCE DEPOSITO CAUZIONALE</t>
  </si>
  <si>
    <t>EE - COMPONENTE SCONTO DOMICILIAZIONE TREND UNA TANTUM</t>
  </si>
  <si>
    <t>NE_C_SC_DOMTR_UT</t>
  </si>
  <si>
    <t>u6QeCdnKsIzRdqKI</t>
  </si>
  <si>
    <t>NE_Q_SC_DOMTR_UT</t>
  </si>
  <si>
    <t>EE - VOCE SCONTO DOMICILIAZIONE TREND UNA TANTUM</t>
  </si>
  <si>
    <t>NE_V_SC_DOMTR_UT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</si>
</sst>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.0E+###"/>
    <numFmt numFmtId="165" formatCode="#.0#############E+###"/>
    <numFmt numFmtId="166" formatCode="###0"/>
  </numFmts>
  <fonts count="40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Courier New"/>
      <family val="3"/>
    </font>
    <font>
      <sz val="8"/>
      <name val="Tahoma"/>
      <family val="2"/>
    </font>
    <font>
      <b/>
      <sz val="8"/>
      <name val="Tahoma"/>
      <family val="2"/>
    </font>
    <font>
      <b/>
      <strike/>
      <sz val="8"/>
      <name val="Tahoma"/>
      <family val="2"/>
    </font>
    <font>
      <b/>
      <sz val="8"/>
      <name val="Arial"/>
      <family val="2"/>
    </font>
    <font>
      <b/>
      <sz val="8"/>
      <color indexed="63"/>
      <name val="Tahoma"/>
      <family val="2"/>
    </font>
    <font>
      <sz val="11"/>
      <color theme="1"/>
      <name val="Calibri"/>
      <family val="2"/>
      <scheme val="minor"/>
    </font>
    <font>
      <b/>
      <sz val="10"/>
      <color indexed="63"/>
      <name val="Calibri"/>
      <family val="2"/>
      <scheme val="minor"/>
    </font>
    <font>
      <sz val="10"/>
      <name val="Calibri"/>
      <family val="2"/>
      <scheme val="minor"/>
    </font>
    <font>
      <sz val="9"/>
      <name val="Calibri"/>
      <family val="2"/>
      <scheme val="minor"/>
    </font>
    <font>
      <b/>
      <sz val="9"/>
      <color indexed="63"/>
      <name val="Calibri"/>
      <family val="2"/>
      <scheme val="minor"/>
    </font>
    <font>
      <b/>
      <sz val="9"/>
      <name val="Calibri"/>
      <family val="2"/>
      <scheme val="minor"/>
    </font>
    <font>
      <sz val="9"/>
      <color theme="0"/>
      <name val="Calibri"/>
      <family val="2"/>
      <scheme val="minor"/>
    </font>
    <font>
      <sz val="9"/>
      <color rgb="FFFF0000"/>
      <name val="Calibri"/>
      <family val="2"/>
      <scheme val="minor"/>
    </font>
    <font>
      <strike/>
      <sz val="9"/>
      <name val="Calibri"/>
      <family val="2"/>
      <scheme val="minor"/>
    </font>
    <font>
      <b/>
      <sz val="9"/>
      <color rgb="FFFF0000"/>
      <name val="Calibri"/>
      <family val="2"/>
      <scheme val="minor"/>
    </font>
    <font>
      <sz val="9"/>
      <color indexed="63"/>
      <name val="Calibri"/>
      <family val="2"/>
      <scheme val="minor"/>
    </font>
    <font>
      <sz val="8"/>
      <color indexed="63"/>
      <name val="Tahoma"/>
      <family val="2"/>
    </font>
    <font>
      <sz val="10"/>
      <color indexed="63"/>
      <name val="Calibri"/>
      <family val="2"/>
      <scheme val="minor"/>
    </font>
    <font>
      <sz val="8"/>
      <color indexed="63"/>
      <name val="Tahoma"/>
      <family val="2"/>
    </font>
    <font>
      <sz val="8"/>
      <color indexed="63"/>
      <name val="Tahoma"/>
      <family val="2"/>
    </font>
    <font>
      <sz val="8"/>
      <color rgb="FF363636"/>
      <name val="Tahoma"/>
      <family val="2"/>
    </font>
    <font>
      <sz val="8"/>
      <color indexed="63"/>
      <name val="Tahoma"/>
      <family val="2"/>
    </font>
    <font>
      <sz val="8"/>
      <color indexed="63"/>
      <name val="Tahoma"/>
      <family val="2"/>
    </font>
    <font>
      <sz val="8"/>
      <name val="Arial"/>
      <family val="2"/>
    </font>
    <font>
      <sz val="9"/>
      <name val="Arial"/>
      <family val="2"/>
    </font>
    <font>
      <sz val="9"/>
      <color rgb="FF363636"/>
      <name val="Arial"/>
      <family val="2"/>
    </font>
    <font>
      <sz val="8"/>
      <color indexed="63"/>
      <name val="Tahoma"/>
      <family val="2"/>
    </font>
    <font>
      <sz val="10"/>
      <color theme="0"/>
      <name val="Calibri"/>
      <family val="2"/>
      <scheme val="minor"/>
    </font>
    <font>
      <sz val="8"/>
      <color indexed="63"/>
      <name val="Tahoma"/>
      <family val="2"/>
    </font>
    <font>
      <sz val="8"/>
      <color indexed="63"/>
      <name val="Tahoma"/>
      <family val="2"/>
    </font>
    <font>
      <sz val="8"/>
      <color indexed="63"/>
      <name val="Tahoma"/>
      <family val="2"/>
    </font>
    <font>
      <sz val="8"/>
      <color indexed="63"/>
      <name val="Tahoma"/>
      <family val="2"/>
    </font>
    <font>
      <sz val="8"/>
      <color indexed="63"/>
      <name val="Tahoma"/>
      <family val="2"/>
    </font>
  </fonts>
  <fills count="1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8">
    <border>
      <left/>
      <right/>
      <top/>
      <bottom/>
      <diagonal/>
    </border>
    <border>
      <left style="thin">
        <color indexed="42"/>
      </left>
      <right style="thin">
        <color indexed="42"/>
      </right>
      <top style="thin">
        <color indexed="42"/>
      </top>
      <bottom style="thin">
        <color indexed="4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3">
    <xf numFmtId="0" fontId="0" fillId="0" borderId="0"/>
    <xf numFmtId="0" fontId="5" fillId="0" borderId="0"/>
    <xf numFmtId="0" fontId="5" fillId="0" borderId="0"/>
    <xf numFmtId="0" fontId="12" fillId="0" borderId="0"/>
    <xf numFmtId="0" fontId="4" fillId="0" borderId="0"/>
    <xf numFmtId="0" fontId="3" fillId="0" borderId="0"/>
    <xf numFmtId="0" fontId="3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98">
    <xf numFmtId="0" fontId="0" fillId="0" borderId="0" xfId="0"/>
    <xf numFmtId="0" fontId="0" fillId="0" borderId="0" xfId="0" applyAlignment="1">
      <alignment vertical="top" wrapText="1"/>
    </xf>
    <xf numFmtId="49" fontId="13" fillId="2" borderId="1" xfId="0" applyNumberFormat="1" applyFont="1" applyFill="1" applyBorder="1"/>
    <xf numFmtId="0" fontId="14" fillId="0" borderId="0" xfId="0" applyFont="1"/>
    <xf numFmtId="0" fontId="14" fillId="0" borderId="0" xfId="0" applyNumberFormat="1" applyFont="1"/>
    <xf numFmtId="0" fontId="0" fillId="0" borderId="0" xfId="0" applyAlignment="1">
      <alignment vertical="center"/>
    </xf>
    <xf numFmtId="0" fontId="6" fillId="4" borderId="2" xfId="0" applyFont="1" applyFill="1" applyBorder="1" applyAlignment="1">
      <alignment horizontal="center" vertical="center"/>
    </xf>
    <xf numFmtId="0" fontId="8" fillId="4" borderId="2" xfId="0" applyFont="1" applyFill="1" applyBorder="1" applyAlignment="1">
      <alignment horizontal="center" vertical="center"/>
    </xf>
    <xf numFmtId="49" fontId="13" fillId="2" borderId="1" xfId="0" applyNumberFormat="1" applyFont="1" applyFill="1" applyBorder="1" applyAlignment="1"/>
    <xf numFmtId="0" fontId="14" fillId="0" borderId="0" xfId="0" applyFont="1" applyAlignment="1"/>
    <xf numFmtId="0" fontId="15" fillId="0" borderId="0" xfId="0" applyFont="1"/>
    <xf numFmtId="0" fontId="0" fillId="0" borderId="0" xfId="0" applyAlignment="1">
      <alignment horizontal="left" vertical="top"/>
    </xf>
    <xf numFmtId="0" fontId="8" fillId="4" borderId="3" xfId="0" applyFont="1" applyFill="1" applyBorder="1" applyAlignment="1">
      <alignment horizontal="center" vertical="center"/>
    </xf>
    <xf numFmtId="0" fontId="15" fillId="0" borderId="0" xfId="0" applyFont="1" applyAlignment="1">
      <alignment horizontal="center"/>
    </xf>
    <xf numFmtId="49" fontId="16" fillId="2" borderId="4" xfId="0" applyNumberFormat="1" applyFont="1" applyFill="1" applyBorder="1" applyAlignment="1">
      <alignment vertical="center"/>
    </xf>
    <xf numFmtId="49" fontId="16" fillId="2" borderId="4" xfId="0" applyNumberFormat="1" applyFont="1" applyFill="1" applyBorder="1" applyAlignment="1">
      <alignment horizontal="center" vertical="center"/>
    </xf>
    <xf numFmtId="49" fontId="16" fillId="2" borderId="4" xfId="0" applyNumberFormat="1" applyFont="1" applyFill="1" applyBorder="1" applyAlignment="1">
      <alignment vertical="top"/>
    </xf>
    <xf numFmtId="49" fontId="16" fillId="2" borderId="4" xfId="0" applyNumberFormat="1" applyFont="1" applyFill="1" applyBorder="1" applyAlignment="1">
      <alignment vertical="top" wrapText="1"/>
    </xf>
    <xf numFmtId="0" fontId="15" fillId="0" borderId="2" xfId="0" applyFont="1" applyFill="1" applyBorder="1" applyAlignment="1">
      <alignment vertical="center"/>
    </xf>
    <xf numFmtId="0" fontId="17" fillId="4" borderId="3" xfId="0" applyFont="1" applyFill="1" applyBorder="1" applyAlignment="1">
      <alignment horizontal="center" vertical="center"/>
    </xf>
    <xf numFmtId="0" fontId="17" fillId="4" borderId="2" xfId="0" applyFont="1" applyFill="1" applyBorder="1" applyAlignment="1">
      <alignment horizontal="center" vertical="center"/>
    </xf>
    <xf numFmtId="0" fontId="15" fillId="0" borderId="2" xfId="0" applyFont="1" applyFill="1" applyBorder="1" applyAlignment="1">
      <alignment horizontal="center" vertical="center"/>
    </xf>
    <xf numFmtId="0" fontId="15" fillId="0" borderId="0" xfId="0" applyFont="1" applyAlignment="1">
      <alignment vertical="top"/>
    </xf>
    <xf numFmtId="0" fontId="15" fillId="6" borderId="2" xfId="0" applyFont="1" applyFill="1" applyBorder="1" applyAlignment="1">
      <alignment vertical="center"/>
    </xf>
    <xf numFmtId="0" fontId="15" fillId="0" borderId="0" xfId="0" applyFont="1" applyAlignment="1">
      <alignment vertical="top" wrapText="1"/>
    </xf>
    <xf numFmtId="0" fontId="18" fillId="7" borderId="2" xfId="0" applyFont="1" applyFill="1" applyBorder="1" applyAlignment="1">
      <alignment vertical="center"/>
    </xf>
    <xf numFmtId="0" fontId="15" fillId="8" borderId="2" xfId="0" applyFont="1" applyFill="1" applyBorder="1" applyAlignment="1">
      <alignment vertical="center"/>
    </xf>
    <xf numFmtId="0" fontId="15" fillId="0" borderId="0" xfId="0" applyFont="1" applyAlignment="1">
      <alignment vertical="center"/>
    </xf>
    <xf numFmtId="0" fontId="19" fillId="0" borderId="2" xfId="0" applyFont="1" applyFill="1" applyBorder="1" applyAlignment="1">
      <alignment horizontal="left" vertical="center"/>
    </xf>
    <xf numFmtId="0" fontId="15" fillId="0" borderId="3" xfId="0" applyFont="1" applyBorder="1" applyAlignment="1">
      <alignment vertical="top"/>
    </xf>
    <xf numFmtId="49" fontId="16" fillId="0" borderId="2" xfId="0" applyNumberFormat="1" applyFont="1" applyFill="1" applyBorder="1" applyAlignment="1">
      <alignment vertical="top" wrapText="1"/>
    </xf>
    <xf numFmtId="49" fontId="14" fillId="0" borderId="0" xfId="0" applyNumberFormat="1" applyFont="1" applyAlignment="1">
      <alignment horizontal="right"/>
    </xf>
    <xf numFmtId="0" fontId="18" fillId="9" borderId="2" xfId="0" applyFont="1" applyFill="1" applyBorder="1" applyAlignment="1">
      <alignment horizontal="left" vertical="center"/>
    </xf>
    <xf numFmtId="49" fontId="16" fillId="2" borderId="4" xfId="0" applyNumberFormat="1" applyFont="1" applyFill="1" applyBorder="1" applyAlignment="1">
      <alignment horizontal="center" vertical="center" wrapText="1"/>
    </xf>
    <xf numFmtId="0" fontId="18" fillId="9" borderId="2" xfId="0" applyFont="1" applyFill="1" applyBorder="1" applyAlignment="1">
      <alignment horizontal="center" vertical="center"/>
    </xf>
    <xf numFmtId="0" fontId="15" fillId="5" borderId="2" xfId="0" applyFont="1" applyFill="1" applyBorder="1" applyAlignment="1">
      <alignment horizontal="center" vertical="center"/>
    </xf>
    <xf numFmtId="0" fontId="15" fillId="4" borderId="2" xfId="0" applyFont="1" applyFill="1" applyBorder="1" applyAlignment="1">
      <alignment horizontal="center" vertical="center"/>
    </xf>
    <xf numFmtId="0" fontId="19" fillId="4" borderId="2" xfId="0" applyFont="1" applyFill="1" applyBorder="1" applyAlignment="1">
      <alignment horizontal="center" vertical="center"/>
    </xf>
    <xf numFmtId="0" fontId="15" fillId="6" borderId="2" xfId="0" applyFont="1" applyFill="1" applyBorder="1" applyAlignment="1">
      <alignment horizontal="center" vertical="center"/>
    </xf>
    <xf numFmtId="0" fontId="18" fillId="7" borderId="2" xfId="0" applyFont="1" applyFill="1" applyBorder="1" applyAlignment="1">
      <alignment horizontal="center" vertical="center"/>
    </xf>
    <xf numFmtId="0" fontId="15" fillId="8" borderId="2" xfId="0" applyFont="1" applyFill="1" applyBorder="1" applyAlignment="1">
      <alignment horizontal="center" vertical="center"/>
    </xf>
    <xf numFmtId="0" fontId="15" fillId="0" borderId="0" xfId="0" applyFont="1" applyAlignment="1">
      <alignment horizontal="center" vertical="center" wrapText="1"/>
    </xf>
    <xf numFmtId="0" fontId="17" fillId="10" borderId="2" xfId="0" applyFont="1" applyFill="1" applyBorder="1" applyAlignment="1">
      <alignment vertical="center"/>
    </xf>
    <xf numFmtId="0" fontId="17" fillId="10" borderId="2" xfId="0" applyFont="1" applyFill="1" applyBorder="1" applyAlignment="1">
      <alignment horizontal="center" vertical="center"/>
    </xf>
    <xf numFmtId="0" fontId="9" fillId="4" borderId="2" xfId="0" applyFont="1" applyFill="1" applyBorder="1" applyAlignment="1">
      <alignment horizontal="center" vertical="center"/>
    </xf>
    <xf numFmtId="0" fontId="20" fillId="5" borderId="2" xfId="0" applyFont="1" applyFill="1" applyBorder="1" applyAlignment="1">
      <alignment horizontal="center" vertical="center"/>
    </xf>
    <xf numFmtId="0" fontId="21" fillId="4" borderId="2" xfId="0" applyFont="1" applyFill="1" applyBorder="1" applyAlignment="1">
      <alignment horizontal="center" vertical="center"/>
    </xf>
    <xf numFmtId="49" fontId="22" fillId="3" borderId="2" xfId="0" applyNumberFormat="1" applyFont="1" applyFill="1" applyBorder="1" applyAlignment="1">
      <alignment vertical="top"/>
    </xf>
    <xf numFmtId="0" fontId="15" fillId="0" borderId="2" xfId="0" applyFont="1" applyFill="1" applyBorder="1" applyAlignment="1">
      <alignment vertical="center" wrapText="1"/>
    </xf>
    <xf numFmtId="0" fontId="15" fillId="0" borderId="2" xfId="0" applyFont="1" applyFill="1" applyBorder="1" applyAlignment="1">
      <alignment horizontal="left" vertical="center"/>
    </xf>
    <xf numFmtId="0" fontId="21" fillId="0" borderId="3" xfId="0" applyFont="1" applyFill="1" applyBorder="1" applyAlignment="1">
      <alignment horizontal="center" vertical="center"/>
    </xf>
    <xf numFmtId="0" fontId="15" fillId="0" borderId="2" xfId="0" applyFont="1" applyFill="1" applyBorder="1" applyAlignment="1">
      <alignment vertical="top" wrapText="1"/>
    </xf>
    <xf numFmtId="0" fontId="17" fillId="0" borderId="2" xfId="0" applyFont="1" applyFill="1" applyBorder="1" applyAlignment="1">
      <alignment horizontal="center" vertical="center" wrapText="1"/>
    </xf>
    <xf numFmtId="0" fontId="0" fillId="0" borderId="2" xfId="0" applyFill="1" applyBorder="1"/>
    <xf numFmtId="0" fontId="21" fillId="0" borderId="2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vertical="top" wrapText="1"/>
    </xf>
    <xf numFmtId="0" fontId="7" fillId="4" borderId="2" xfId="0" applyFont="1" applyFill="1" applyBorder="1" applyAlignment="1">
      <alignment vertical="center"/>
    </xf>
    <xf numFmtId="0" fontId="15" fillId="0" borderId="2" xfId="0" applyFont="1" applyFill="1" applyBorder="1" applyAlignment="1">
      <alignment vertical="center"/>
    </xf>
    <xf numFmtId="0" fontId="8" fillId="4" borderId="2" xfId="0" applyFont="1" applyFill="1" applyBorder="1" applyAlignment="1">
      <alignment horizontal="center" vertical="center"/>
    </xf>
    <xf numFmtId="0" fontId="15" fillId="0" borderId="2" xfId="0" applyFont="1" applyFill="1" applyBorder="1" applyAlignment="1">
      <alignment vertical="center" wrapText="1"/>
    </xf>
    <xf numFmtId="0" fontId="18" fillId="9" borderId="2" xfId="0" applyFont="1" applyFill="1" applyBorder="1" applyAlignment="1">
      <alignment horizontal="center" vertical="center"/>
    </xf>
    <xf numFmtId="0" fontId="15" fillId="4" borderId="2" xfId="0" applyFont="1" applyFill="1" applyBorder="1" applyAlignment="1">
      <alignment horizontal="center" vertical="center"/>
    </xf>
    <xf numFmtId="0" fontId="15" fillId="6" borderId="2" xfId="0" applyFont="1" applyFill="1" applyBorder="1" applyAlignment="1">
      <alignment horizontal="center" vertical="center"/>
    </xf>
    <xf numFmtId="0" fontId="15" fillId="5" borderId="2" xfId="0" applyFont="1" applyFill="1" applyBorder="1" applyAlignment="1">
      <alignment horizontal="center" vertical="center"/>
    </xf>
    <xf numFmtId="0" fontId="20" fillId="5" borderId="2" xfId="0" applyFont="1" applyFill="1" applyBorder="1" applyAlignment="1">
      <alignment horizontal="center" vertical="center"/>
    </xf>
    <xf numFmtId="0" fontId="15" fillId="8" borderId="2" xfId="0" applyFont="1" applyFill="1" applyBorder="1" applyAlignment="1">
      <alignment horizontal="center" vertical="center"/>
    </xf>
    <xf numFmtId="0" fontId="17" fillId="10" borderId="2" xfId="0" applyFont="1" applyFill="1" applyBorder="1" applyAlignment="1">
      <alignment horizontal="center" vertical="center"/>
    </xf>
    <xf numFmtId="0" fontId="18" fillId="7" borderId="2" xfId="0" applyFont="1" applyFill="1" applyBorder="1" applyAlignment="1">
      <alignment horizontal="center" vertical="center"/>
    </xf>
    <xf numFmtId="0" fontId="17" fillId="4" borderId="2" xfId="0" applyFont="1" applyFill="1" applyBorder="1" applyAlignment="1">
      <alignment horizontal="center" vertical="center"/>
    </xf>
    <xf numFmtId="0" fontId="8" fillId="4" borderId="2" xfId="0" applyFont="1" applyFill="1" applyBorder="1" applyAlignment="1">
      <alignment horizontal="center" vertical="center"/>
    </xf>
    <xf numFmtId="0" fontId="17" fillId="4" borderId="2" xfId="0" applyFont="1" applyFill="1" applyBorder="1" applyAlignment="1">
      <alignment horizontal="center" vertical="center"/>
    </xf>
    <xf numFmtId="0" fontId="15" fillId="5" borderId="2" xfId="0" applyFont="1" applyFill="1" applyBorder="1" applyAlignment="1">
      <alignment vertical="center"/>
    </xf>
    <xf numFmtId="0" fontId="15" fillId="5" borderId="2" xfId="0" applyFont="1" applyFill="1" applyBorder="1" applyAlignment="1">
      <alignment horizontal="center" vertical="center"/>
    </xf>
    <xf numFmtId="0" fontId="15" fillId="0" borderId="2" xfId="0" applyFont="1" applyFill="1" applyBorder="1" applyAlignment="1">
      <alignment vertical="center" wrapText="1"/>
    </xf>
    <xf numFmtId="49" fontId="22" fillId="3" borderId="2" xfId="0" applyNumberFormat="1" applyFont="1" applyFill="1" applyBorder="1" applyAlignment="1">
      <alignment vertical="top"/>
    </xf>
    <xf numFmtId="0" fontId="15" fillId="11" borderId="2" xfId="0" applyFont="1" applyFill="1" applyBorder="1" applyAlignment="1">
      <alignment vertical="center"/>
    </xf>
    <xf numFmtId="0" fontId="15" fillId="11" borderId="2" xfId="0" applyFont="1" applyFill="1" applyBorder="1" applyAlignment="1">
      <alignment horizontal="center" vertical="center"/>
    </xf>
    <xf numFmtId="0" fontId="15" fillId="11" borderId="2" xfId="0" applyFont="1" applyFill="1" applyBorder="1" applyAlignment="1">
      <alignment horizontal="center" vertical="center"/>
    </xf>
    <xf numFmtId="0" fontId="15" fillId="8" borderId="2" xfId="0" applyFont="1" applyFill="1" applyBorder="1" applyAlignment="1">
      <alignment horizontal="center" vertical="center"/>
    </xf>
    <xf numFmtId="0" fontId="15" fillId="0" borderId="2" xfId="0" applyFont="1" applyFill="1" applyBorder="1" applyAlignment="1">
      <alignment horizontal="left" vertical="center"/>
    </xf>
    <xf numFmtId="0" fontId="21" fillId="4" borderId="2" xfId="0" applyFont="1" applyFill="1" applyBorder="1" applyAlignment="1">
      <alignment horizontal="center" vertical="center"/>
    </xf>
    <xf numFmtId="0" fontId="19" fillId="4" borderId="2" xfId="0" applyFont="1" applyFill="1" applyBorder="1" applyAlignment="1">
      <alignment horizontal="center" vertical="center"/>
    </xf>
    <xf numFmtId="0" fontId="7" fillId="11" borderId="2" xfId="0" applyFont="1" applyFill="1" applyBorder="1" applyAlignment="1">
      <alignment vertical="center"/>
    </xf>
    <xf numFmtId="0" fontId="15" fillId="11" borderId="2" xfId="0" applyFont="1" applyFill="1" applyBorder="1" applyAlignment="1">
      <alignment horizontal="center" vertical="center"/>
    </xf>
    <xf numFmtId="0" fontId="15" fillId="4" borderId="2" xfId="0" applyFont="1" applyFill="1" applyBorder="1" applyAlignment="1">
      <alignment vertical="center"/>
    </xf>
    <xf numFmtId="0" fontId="15" fillId="4" borderId="2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15" fillId="12" borderId="2" xfId="0" applyFont="1" applyFill="1" applyBorder="1" applyAlignment="1">
      <alignment vertical="center"/>
    </xf>
    <xf numFmtId="0" fontId="15" fillId="12" borderId="2" xfId="0" applyFont="1" applyFill="1" applyBorder="1" applyAlignment="1">
      <alignment horizontal="center" vertical="center"/>
    </xf>
    <xf numFmtId="0" fontId="15" fillId="12" borderId="2" xfId="0" applyFont="1" applyFill="1" applyBorder="1" applyAlignment="1">
      <alignment vertical="center"/>
    </xf>
    <xf numFmtId="49" fontId="16" fillId="2" borderId="4" xfId="0" applyNumberFormat="1" applyFont="1" applyFill="1" applyBorder="1" applyAlignment="1">
      <alignment horizontal="center" vertical="center" wrapText="1"/>
    </xf>
    <xf numFmtId="0" fontId="18" fillId="9" borderId="2" xfId="0" applyFont="1" applyFill="1" applyBorder="1" applyAlignment="1">
      <alignment horizontal="center" vertical="center"/>
    </xf>
    <xf numFmtId="0" fontId="5" fillId="0" borderId="2" xfId="0" applyFont="1" applyFill="1" applyBorder="1"/>
    <xf numFmtId="0" fontId="10" fillId="0" borderId="2" xfId="0" applyFont="1" applyFill="1" applyBorder="1" applyAlignment="1">
      <alignment horizontal="center"/>
    </xf>
    <xf numFmtId="0" fontId="10" fillId="0" borderId="2" xfId="0" applyFont="1" applyFill="1" applyBorder="1" applyAlignment="1">
      <alignment horizontal="left"/>
    </xf>
    <xf numFmtId="0" fontId="15" fillId="0" borderId="2" xfId="0" applyFont="1" applyBorder="1"/>
    <xf numFmtId="49" fontId="11" fillId="2" borderId="1" xfId="0" applyNumberFormat="1" applyFont="1" applyFill="1" applyBorder="1"/>
    <xf numFmtId="0" fontId="15" fillId="0" borderId="2" xfId="0" applyFont="1" applyFill="1" applyBorder="1" applyAlignment="1">
      <alignment vertical="center"/>
    </xf>
    <xf numFmtId="0" fontId="15" fillId="8" borderId="2" xfId="0" applyFont="1" applyFill="1" applyBorder="1" applyAlignment="1">
      <alignment vertical="center"/>
    </xf>
    <xf numFmtId="0" fontId="14" fillId="13" borderId="0" xfId="0" applyFont="1" applyFill="1"/>
    <xf numFmtId="0" fontId="15" fillId="0" borderId="2" xfId="0" applyFont="1" applyBorder="1" applyAlignment="1">
      <alignment vertical="top"/>
    </xf>
    <xf numFmtId="0" fontId="15" fillId="0" borderId="2" xfId="0" applyFont="1" applyBorder="1" applyAlignment="1">
      <alignment vertical="top" wrapText="1"/>
    </xf>
    <xf numFmtId="0" fontId="15" fillId="14" borderId="2" xfId="0" applyFont="1" applyFill="1" applyBorder="1" applyAlignment="1">
      <alignment vertical="center"/>
    </xf>
    <xf numFmtId="0" fontId="15" fillId="14" borderId="2" xfId="0" applyFont="1" applyFill="1" applyBorder="1" applyAlignment="1">
      <alignment vertical="top"/>
    </xf>
    <xf numFmtId="0" fontId="15" fillId="14" borderId="2" xfId="0" applyFont="1" applyFill="1" applyBorder="1" applyAlignment="1">
      <alignment vertical="top" wrapText="1"/>
    </xf>
    <xf numFmtId="0" fontId="15" fillId="14" borderId="2" xfId="0" applyFont="1" applyFill="1" applyBorder="1" applyAlignment="1">
      <alignment horizontal="center" vertical="center" wrapText="1"/>
    </xf>
    <xf numFmtId="0" fontId="7" fillId="0" borderId="1" xfId="0" applyFont="1" applyBorder="1"/>
    <xf numFmtId="49" fontId="23" fillId="3" borderId="1" xfId="0" applyNumberFormat="1" applyFont="1" applyFill="1" applyBorder="1"/>
    <xf numFmtId="0" fontId="23" fillId="3" borderId="1" xfId="0" applyFont="1" applyFill="1" applyBorder="1"/>
    <xf numFmtId="49" fontId="24" fillId="2" borderId="1" xfId="0" applyNumberFormat="1" applyFont="1" applyFill="1" applyBorder="1"/>
    <xf numFmtId="0" fontId="15" fillId="4" borderId="3" xfId="0" applyFont="1" applyFill="1" applyBorder="1" applyAlignment="1">
      <alignment vertical="center"/>
    </xf>
    <xf numFmtId="0" fontId="15" fillId="6" borderId="3" xfId="0" applyFont="1" applyFill="1" applyBorder="1" applyAlignment="1">
      <alignment vertical="center"/>
    </xf>
    <xf numFmtId="0" fontId="15" fillId="8" borderId="3" xfId="0" applyFont="1" applyFill="1" applyBorder="1" applyAlignment="1">
      <alignment vertical="center"/>
    </xf>
    <xf numFmtId="0" fontId="15" fillId="10" borderId="2" xfId="0" applyFont="1" applyFill="1" applyBorder="1" applyAlignment="1">
      <alignment vertical="center"/>
    </xf>
    <xf numFmtId="0" fontId="15" fillId="5" borderId="3" xfId="0" applyFont="1" applyFill="1" applyBorder="1" applyAlignment="1">
      <alignment vertical="center"/>
    </xf>
    <xf numFmtId="0" fontId="14" fillId="0" borderId="0" xfId="0" applyFont="1" applyFill="1"/>
    <xf numFmtId="0" fontId="14" fillId="0" borderId="0" xfId="0" applyFont="1" applyFill="1" applyBorder="1"/>
    <xf numFmtId="0" fontId="14" fillId="0" borderId="0" xfId="0" applyFont="1" applyBorder="1"/>
    <xf numFmtId="49" fontId="14" fillId="0" borderId="0" xfId="0" applyNumberFormat="1" applyFont="1" applyBorder="1" applyAlignment="1">
      <alignment horizontal="right"/>
    </xf>
    <xf numFmtId="0" fontId="15" fillId="0" borderId="0" xfId="0" applyFont="1" applyBorder="1" applyAlignment="1">
      <alignment horizontal="center"/>
    </xf>
    <xf numFmtId="0" fontId="15" fillId="0" borderId="0" xfId="0" applyFont="1" applyBorder="1"/>
    <xf numFmtId="0" fontId="15" fillId="15" borderId="2" xfId="0" applyFont="1" applyFill="1" applyBorder="1" applyAlignment="1">
      <alignment vertical="center"/>
    </xf>
    <xf numFmtId="0" fontId="15" fillId="15" borderId="2" xfId="0" applyFont="1" applyFill="1" applyBorder="1" applyAlignment="1">
      <alignment vertical="top"/>
    </xf>
    <xf numFmtId="0" fontId="15" fillId="15" borderId="2" xfId="0" applyFont="1" applyFill="1" applyBorder="1" applyAlignment="1">
      <alignment horizontal="center" vertical="center"/>
    </xf>
    <xf numFmtId="0" fontId="15" fillId="15" borderId="3" xfId="0" applyFont="1" applyFill="1" applyBorder="1" applyAlignment="1">
      <alignment vertical="center"/>
    </xf>
    <xf numFmtId="0" fontId="15" fillId="15" borderId="2" xfId="0" applyFont="1" applyFill="1" applyBorder="1" applyAlignment="1">
      <alignment vertical="top" wrapText="1"/>
    </xf>
    <xf numFmtId="0" fontId="15" fillId="15" borderId="2" xfId="0" applyFont="1" applyFill="1" applyBorder="1" applyAlignment="1">
      <alignment horizontal="center" vertical="center" wrapText="1"/>
    </xf>
    <xf numFmtId="0" fontId="7" fillId="0" borderId="1" xfId="0" applyNumberFormat="1" applyFont="1" applyBorder="1"/>
    <xf numFmtId="49" fontId="25" fillId="3" borderId="1" xfId="0" applyNumberFormat="1" applyFont="1" applyFill="1" applyBorder="1"/>
    <xf numFmtId="0" fontId="25" fillId="3" borderId="1" xfId="0" applyFont="1" applyFill="1" applyBorder="1"/>
    <xf numFmtId="0" fontId="25" fillId="3" borderId="1" xfId="0" applyNumberFormat="1" applyFont="1" applyFill="1" applyBorder="1"/>
    <xf numFmtId="49" fontId="25" fillId="3" borderId="0" xfId="0" applyNumberFormat="1" applyFont="1" applyFill="1" applyBorder="1"/>
    <xf numFmtId="0" fontId="15" fillId="0" borderId="1" xfId="0" applyFont="1" applyBorder="1" applyAlignment="1">
      <alignment horizontal="center"/>
    </xf>
    <xf numFmtId="0" fontId="25" fillId="3" borderId="0" xfId="0" applyNumberFormat="1" applyFont="1" applyFill="1" applyBorder="1"/>
    <xf numFmtId="0" fontId="14" fillId="0" borderId="1" xfId="0" applyFont="1" applyBorder="1"/>
    <xf numFmtId="49" fontId="23" fillId="3" borderId="0" xfId="0" applyNumberFormat="1" applyFont="1" applyFill="1" applyBorder="1"/>
    <xf numFmtId="0" fontId="0" fillId="0" borderId="0" xfId="0" pivotButton="1"/>
    <xf numFmtId="0" fontId="7" fillId="0" borderId="1" xfId="0" applyFont="1" applyBorder="1"/>
    <xf numFmtId="49" fontId="23" fillId="3" borderId="1" xfId="0" applyNumberFormat="1" applyFont="1" applyFill="1" applyBorder="1"/>
    <xf numFmtId="0" fontId="17" fillId="4" borderId="2" xfId="0" applyFont="1" applyFill="1" applyBorder="1" applyAlignment="1">
      <alignment horizontal="center" vertical="center"/>
    </xf>
    <xf numFmtId="0" fontId="15" fillId="6" borderId="2" xfId="0" applyFont="1" applyFill="1" applyBorder="1" applyAlignment="1">
      <alignment vertical="center"/>
    </xf>
    <xf numFmtId="0" fontId="15" fillId="8" borderId="2" xfId="0" applyFont="1" applyFill="1" applyBorder="1" applyAlignment="1">
      <alignment vertical="center"/>
    </xf>
    <xf numFmtId="49" fontId="26" fillId="0" borderId="1" xfId="0" applyNumberFormat="1" applyFont="1" applyFill="1" applyBorder="1"/>
    <xf numFmtId="164" fontId="26" fillId="0" borderId="1" xfId="0" applyNumberFormat="1" applyFont="1" applyFill="1" applyBorder="1"/>
    <xf numFmtId="0" fontId="26" fillId="0" borderId="1" xfId="0" applyFont="1" applyFill="1" applyBorder="1"/>
    <xf numFmtId="0" fontId="26" fillId="0" borderId="1" xfId="0" applyNumberFormat="1" applyFont="1" applyFill="1" applyBorder="1"/>
    <xf numFmtId="49" fontId="23" fillId="0" borderId="1" xfId="0" applyNumberFormat="1" applyFont="1" applyFill="1" applyBorder="1"/>
    <xf numFmtId="0" fontId="15" fillId="13" borderId="2" xfId="0" applyFont="1" applyFill="1" applyBorder="1"/>
    <xf numFmtId="0" fontId="15" fillId="0" borderId="2" xfId="0" applyNumberFormat="1" applyFont="1" applyBorder="1"/>
    <xf numFmtId="14" fontId="17" fillId="4" borderId="2" xfId="0" applyNumberFormat="1" applyFont="1" applyFill="1" applyBorder="1" applyAlignment="1">
      <alignment horizontal="center" vertical="center"/>
    </xf>
    <xf numFmtId="0" fontId="15" fillId="14" borderId="3" xfId="0" applyFont="1" applyFill="1" applyBorder="1" applyAlignment="1">
      <alignment vertical="center"/>
    </xf>
    <xf numFmtId="0" fontId="18" fillId="7" borderId="3" xfId="0" applyFont="1" applyFill="1" applyBorder="1" applyAlignment="1">
      <alignment vertical="center"/>
    </xf>
    <xf numFmtId="0" fontId="27" fillId="16" borderId="5" xfId="0" applyFont="1" applyFill="1" applyBorder="1" applyAlignment="1">
      <alignment horizontal="left" vertical="center"/>
    </xf>
    <xf numFmtId="165" fontId="27" fillId="16" borderId="5" xfId="0" applyNumberFormat="1" applyFont="1" applyFill="1" applyBorder="1" applyAlignment="1">
      <alignment horizontal="left" vertical="center"/>
    </xf>
    <xf numFmtId="1" fontId="15" fillId="0" borderId="2" xfId="0" applyNumberFormat="1" applyFont="1" applyFill="1" applyBorder="1" applyAlignment="1">
      <alignment horizontal="center" vertical="center"/>
    </xf>
    <xf numFmtId="0" fontId="15" fillId="14" borderId="6" xfId="0" applyFont="1" applyFill="1" applyBorder="1" applyAlignment="1">
      <alignment horizontal="center" vertical="center" wrapText="1"/>
    </xf>
    <xf numFmtId="49" fontId="28" fillId="2" borderId="1" xfId="0" applyNumberFormat="1" applyFont="1" applyFill="1" applyBorder="1"/>
    <xf numFmtId="0" fontId="28" fillId="2" borderId="1" xfId="0" applyNumberFormat="1" applyFont="1" applyFill="1" applyBorder="1"/>
    <xf numFmtId="49" fontId="28" fillId="2" borderId="1" xfId="0" applyNumberFormat="1" applyFont="1" applyFill="1" applyBorder="1"/>
    <xf numFmtId="49" fontId="28" fillId="2" borderId="1" xfId="0" applyNumberFormat="1" applyFont="1" applyFill="1" applyBorder="1"/>
    <xf numFmtId="0" fontId="28" fillId="2" borderId="1" xfId="0" applyFont="1" applyFill="1" applyBorder="1"/>
    <xf numFmtId="49" fontId="28" fillId="2" borderId="1" xfId="0" applyNumberFormat="1" applyFont="1" applyFill="1" applyBorder="1"/>
    <xf numFmtId="0" fontId="28" fillId="2" borderId="1" xfId="0" applyFont="1" applyFill="1" applyBorder="1"/>
    <xf numFmtId="164" fontId="28" fillId="2" borderId="1" xfId="0" applyNumberFormat="1" applyFont="1" applyFill="1" applyBorder="1"/>
    <xf numFmtId="0" fontId="15" fillId="0" borderId="2" xfId="0" applyFont="1" applyBorder="1" applyAlignment="1">
      <alignment vertical="center"/>
    </xf>
    <xf numFmtId="0" fontId="15" fillId="0" borderId="2" xfId="0" applyFont="1" applyBorder="1" applyAlignment="1">
      <alignment vertical="center" wrapText="1"/>
    </xf>
    <xf numFmtId="49" fontId="23" fillId="0" borderId="1" xfId="0" applyNumberFormat="1" applyFont="1" applyBorder="1"/>
    <xf numFmtId="0" fontId="23" fillId="0" borderId="1" xfId="0" applyFont="1" applyBorder="1"/>
    <xf numFmtId="0" fontId="15" fillId="0" borderId="2" xfId="0" applyFont="1" applyFill="1" applyBorder="1"/>
    <xf numFmtId="0" fontId="29" fillId="2" borderId="1" xfId="0" applyNumberFormat="1" applyFont="1" applyFill="1" applyBorder="1"/>
    <xf numFmtId="49" fontId="29" fillId="2" borderId="1" xfId="0" applyNumberFormat="1" applyFont="1" applyFill="1" applyBorder="1"/>
    <xf numFmtId="0" fontId="29" fillId="2" borderId="1" xfId="0" applyFont="1" applyFill="1" applyBorder="1"/>
    <xf numFmtId="164" fontId="29" fillId="2" borderId="1" xfId="0" applyNumberFormat="1" applyFont="1" applyFill="1" applyBorder="1"/>
    <xf numFmtId="14" fontId="8" fillId="4" borderId="2" xfId="0" applyNumberFormat="1" applyFont="1" applyFill="1" applyBorder="1" applyAlignment="1">
      <alignment horizontal="center" vertical="center"/>
    </xf>
    <xf numFmtId="0" fontId="14" fillId="0" borderId="1" xfId="0" applyFont="1" applyFill="1" applyBorder="1"/>
    <xf numFmtId="0" fontId="23" fillId="0" borderId="1" xfId="0" applyFont="1" applyFill="1" applyBorder="1"/>
    <xf numFmtId="164" fontId="23" fillId="0" borderId="1" xfId="0" applyNumberFormat="1" applyFont="1" applyFill="1" applyBorder="1"/>
    <xf numFmtId="0" fontId="7" fillId="0" borderId="1" xfId="0" applyFont="1" applyFill="1" applyBorder="1"/>
    <xf numFmtId="0" fontId="8" fillId="4" borderId="2" xfId="0" applyFont="1" applyFill="1" applyBorder="1" applyAlignment="1">
      <alignment horizontal="center" vertical="center"/>
    </xf>
    <xf numFmtId="0" fontId="15" fillId="8" borderId="2" xfId="0" applyFont="1" applyFill="1" applyBorder="1" applyAlignment="1">
      <alignment vertical="center"/>
    </xf>
    <xf numFmtId="0" fontId="18" fillId="9" borderId="2" xfId="0" applyFont="1" applyFill="1" applyBorder="1" applyAlignment="1">
      <alignment horizontal="left" vertical="center"/>
    </xf>
    <xf numFmtId="0" fontId="15" fillId="4" borderId="2" xfId="0" applyFont="1" applyFill="1" applyBorder="1" applyAlignment="1">
      <alignment vertical="center"/>
    </xf>
    <xf numFmtId="14" fontId="17" fillId="4" borderId="2" xfId="0" applyNumberFormat="1" applyFont="1" applyFill="1" applyBorder="1" applyAlignment="1">
      <alignment horizontal="center" vertical="center"/>
    </xf>
    <xf numFmtId="49" fontId="23" fillId="2" borderId="1" xfId="1" applyNumberFormat="1" applyFont="1" applyFill="1" applyBorder="1"/>
    <xf numFmtId="0" fontId="23" fillId="2" borderId="1" xfId="1" applyFont="1" applyFill="1" applyBorder="1"/>
    <xf numFmtId="166" fontId="23" fillId="2" borderId="1" xfId="1" applyNumberFormat="1" applyFont="1" applyFill="1" applyBorder="1"/>
    <xf numFmtId="49" fontId="29" fillId="2" borderId="1" xfId="0" applyNumberFormat="1" applyFont="1" applyFill="1" applyBorder="1"/>
    <xf numFmtId="164" fontId="29" fillId="2" borderId="1" xfId="0" applyNumberFormat="1" applyFont="1" applyFill="1" applyBorder="1"/>
    <xf numFmtId="0" fontId="29" fillId="2" borderId="1" xfId="0" applyFont="1" applyFill="1" applyBorder="1"/>
    <xf numFmtId="0" fontId="32" fillId="16" borderId="7" xfId="0" applyFont="1" applyFill="1" applyBorder="1" applyAlignment="1">
      <alignment horizontal="left" vertical="center" wrapText="1"/>
    </xf>
    <xf numFmtId="0" fontId="31" fillId="16" borderId="7" xfId="0" applyFont="1" applyFill="1" applyBorder="1" applyAlignment="1">
      <alignment horizontal="left" vertical="center" wrapText="1"/>
    </xf>
    <xf numFmtId="49" fontId="33" fillId="2" borderId="1" xfId="0" applyNumberFormat="1" applyFont="1" applyFill="1" applyBorder="1"/>
    <xf numFmtId="164" fontId="33" fillId="2" borderId="1" xfId="0" applyNumberFormat="1" applyFont="1" applyFill="1" applyBorder="1"/>
    <xf numFmtId="0" fontId="33" fillId="2" borderId="1" xfId="0" applyFont="1" applyFill="1" applyBorder="1"/>
    <xf numFmtId="0" fontId="33" fillId="2" borderId="1" xfId="0" applyNumberFormat="1" applyFont="1" applyFill="1" applyBorder="1"/>
    <xf numFmtId="0" fontId="15" fillId="17" borderId="3" xfId="0" applyFont="1" applyFill="1" applyBorder="1" applyAlignment="1">
      <alignment vertical="center"/>
    </xf>
    <xf numFmtId="0" fontId="15" fillId="17" borderId="2" xfId="0" applyFont="1" applyFill="1" applyBorder="1" applyAlignment="1">
      <alignment vertical="center"/>
    </xf>
    <xf numFmtId="0" fontId="15" fillId="17" borderId="2" xfId="0" applyFont="1" applyFill="1" applyBorder="1" applyAlignment="1">
      <alignment vertical="top"/>
    </xf>
    <xf numFmtId="0" fontId="15" fillId="17" borderId="2" xfId="0" applyFont="1" applyFill="1" applyBorder="1" applyAlignment="1">
      <alignment vertical="top" wrapText="1"/>
    </xf>
    <xf numFmtId="0" fontId="15" fillId="17" borderId="2" xfId="0" applyFont="1" applyFill="1" applyBorder="1" applyAlignment="1">
      <alignment horizontal="center" vertical="center"/>
    </xf>
    <xf numFmtId="0" fontId="15" fillId="8" borderId="0" xfId="0" applyFont="1" applyFill="1" applyBorder="1" applyAlignment="1">
      <alignment vertical="center"/>
    </xf>
    <xf numFmtId="0" fontId="15" fillId="4" borderId="0" xfId="0" applyFont="1" applyFill="1" applyBorder="1" applyAlignment="1">
      <alignment vertical="center"/>
    </xf>
    <xf numFmtId="0" fontId="15" fillId="6" borderId="0" xfId="0" applyFont="1" applyFill="1" applyBorder="1" applyAlignment="1">
      <alignment vertical="center"/>
    </xf>
    <xf numFmtId="0" fontId="14" fillId="0" borderId="2" xfId="0" applyFont="1" applyBorder="1"/>
    <xf numFmtId="0" fontId="18" fillId="9" borderId="3" xfId="0" applyFont="1" applyFill="1" applyBorder="1" applyAlignment="1">
      <alignment horizontal="left" vertical="center"/>
    </xf>
    <xf numFmtId="0" fontId="14" fillId="0" borderId="2" xfId="0" applyFont="1" applyFill="1" applyBorder="1"/>
    <xf numFmtId="0" fontId="14" fillId="0" borderId="2" xfId="0" applyFont="1" applyBorder="1" applyAlignment="1"/>
    <xf numFmtId="0" fontId="7" fillId="0" borderId="0" xfId="0" applyFont="1" applyBorder="1"/>
    <xf numFmtId="49" fontId="26" fillId="0" borderId="0" xfId="0" applyNumberFormat="1" applyFont="1" applyFill="1" applyBorder="1"/>
    <xf numFmtId="49" fontId="23" fillId="0" borderId="0" xfId="0" applyNumberFormat="1" applyFont="1" applyFill="1" applyBorder="1"/>
    <xf numFmtId="0" fontId="25" fillId="3" borderId="0" xfId="0" applyFont="1" applyFill="1" applyBorder="1"/>
    <xf numFmtId="0" fontId="23" fillId="0" borderId="0" xfId="0" applyFont="1" applyFill="1" applyBorder="1"/>
    <xf numFmtId="49" fontId="14" fillId="0" borderId="1" xfId="0" applyNumberFormat="1" applyFont="1" applyBorder="1" applyAlignment="1">
      <alignment horizontal="right"/>
    </xf>
    <xf numFmtId="49" fontId="14" fillId="0" borderId="1" xfId="0" applyNumberFormat="1" applyFont="1" applyBorder="1" applyAlignment="1">
      <alignment horizontal="left"/>
    </xf>
    <xf numFmtId="164" fontId="23" fillId="0" borderId="0" xfId="0" applyNumberFormat="1" applyFont="1" applyFill="1" applyBorder="1"/>
    <xf numFmtId="0" fontId="23" fillId="3" borderId="0" xfId="0" applyFont="1" applyFill="1" applyBorder="1"/>
    <xf numFmtId="0" fontId="15" fillId="0" borderId="1" xfId="0" applyFont="1" applyBorder="1" applyAlignment="1">
      <alignment horizontal="left"/>
    </xf>
    <xf numFmtId="0" fontId="15" fillId="0" borderId="1" xfId="0" applyFont="1" applyBorder="1"/>
    <xf numFmtId="0" fontId="14" fillId="0" borderId="1" xfId="0" applyNumberFormat="1" applyFont="1" applyBorder="1"/>
    <xf numFmtId="0" fontId="7" fillId="0" borderId="0" xfId="0" applyNumberFormat="1" applyFont="1" applyBorder="1"/>
    <xf numFmtId="0" fontId="28" fillId="2" borderId="0" xfId="0" applyFont="1" applyFill="1" applyBorder="1"/>
    <xf numFmtId="0" fontId="26" fillId="0" borderId="0" xfId="0" applyNumberFormat="1" applyFont="1" applyFill="1" applyBorder="1"/>
    <xf numFmtId="0" fontId="27" fillId="16" borderId="1" xfId="0" applyFont="1" applyFill="1" applyBorder="1" applyAlignment="1">
      <alignment horizontal="left" vertical="center"/>
    </xf>
    <xf numFmtId="0" fontId="7" fillId="0" borderId="5" xfId="0" applyFont="1" applyBorder="1"/>
    <xf numFmtId="0" fontId="32" fillId="16" borderId="1" xfId="0" applyFont="1" applyFill="1" applyBorder="1" applyAlignment="1">
      <alignment horizontal="left" vertical="center" wrapText="1"/>
    </xf>
    <xf numFmtId="0" fontId="14" fillId="0" borderId="7" xfId="0" applyFont="1" applyBorder="1"/>
    <xf numFmtId="0" fontId="15" fillId="0" borderId="5" xfId="0" applyFont="1" applyBorder="1"/>
    <xf numFmtId="164" fontId="33" fillId="2" borderId="1" xfId="0" applyNumberFormat="1" applyFont="1" applyFill="1" applyBorder="1"/>
    <xf numFmtId="0" fontId="33" fillId="2" borderId="1" xfId="0" applyFont="1" applyFill="1" applyBorder="1"/>
    <xf numFmtId="49" fontId="33" fillId="2" borderId="1" xfId="0" applyNumberFormat="1" applyFont="1" applyFill="1" applyBorder="1"/>
    <xf numFmtId="166" fontId="33" fillId="2" borderId="1" xfId="0" applyNumberFormat="1" applyFont="1" applyFill="1" applyBorder="1"/>
    <xf numFmtId="49" fontId="23" fillId="2" borderId="1" xfId="0" applyNumberFormat="1" applyFont="1" applyFill="1" applyBorder="1"/>
    <xf numFmtId="0" fontId="7" fillId="0" borderId="0" xfId="0" applyFont="1"/>
    <xf numFmtId="49" fontId="23" fillId="2" borderId="0" xfId="0" applyNumberFormat="1" applyFont="1" applyFill="1"/>
    <xf numFmtId="0" fontId="15" fillId="6" borderId="0" xfId="0" applyFont="1" applyFill="1" applyAlignment="1">
      <alignment vertical="center"/>
    </xf>
    <xf numFmtId="0" fontId="18" fillId="9" borderId="0" xfId="0" applyFont="1" applyFill="1" applyAlignment="1">
      <alignment horizontal="left" vertical="center"/>
    </xf>
    <xf numFmtId="0" fontId="23" fillId="2" borderId="1" xfId="0" applyFont="1" applyFill="1" applyBorder="1"/>
    <xf numFmtId="164" fontId="23" fillId="2" borderId="1" xfId="0" applyNumberFormat="1" applyFont="1" applyFill="1" applyBorder="1"/>
    <xf numFmtId="0" fontId="34" fillId="0" borderId="0" xfId="0" applyFont="1"/>
    <xf numFmtId="0" fontId="14" fillId="18" borderId="0" xfId="0" applyFont="1" applyFill="1"/>
    <xf numFmtId="49" fontId="33" fillId="18" borderId="1" xfId="0" applyNumberFormat="1" applyFont="1" applyFill="1" applyBorder="1"/>
    <xf numFmtId="164" fontId="33" fillId="18" borderId="1" xfId="0" applyNumberFormat="1" applyFont="1" applyFill="1" applyBorder="1"/>
    <xf numFmtId="0" fontId="23" fillId="2" borderId="1" xfId="0" applyNumberFormat="1" applyFont="1" applyFill="1" applyBorder="1"/>
    <xf numFmtId="49" fontId="23" fillId="2" borderId="1" xfId="1" applyNumberFormat="1" applyFont="1" applyFill="1" applyBorder="1"/>
    <xf numFmtId="0" fontId="23" fillId="2" borderId="1" xfId="1" applyFont="1" applyFill="1" applyBorder="1"/>
    <xf numFmtId="164" fontId="23" fillId="2" borderId="1" xfId="1" applyNumberFormat="1" applyFont="1" applyFill="1" applyBorder="1"/>
    <xf numFmtId="0" fontId="15" fillId="15" borderId="0" xfId="0" applyFont="1" applyFill="1" applyBorder="1" applyAlignment="1">
      <alignment horizontal="center" vertical="center"/>
    </xf>
    <xf numFmtId="0" fontId="15" fillId="17" borderId="0" xfId="0" applyFont="1" applyFill="1" applyBorder="1" applyAlignment="1">
      <alignment horizontal="center" vertical="center"/>
    </xf>
    <xf numFmtId="49" fontId="35" fillId="2" borderId="1" xfId="0" applyNumberFormat="1" applyFont="1" applyFill="1" applyBorder="1"/>
    <xf numFmtId="164" fontId="35" fillId="2" borderId="1" xfId="0" applyNumberFormat="1" applyFont="1" applyFill="1" applyBorder="1"/>
    <xf numFmtId="0" fontId="35" fillId="2" borderId="1" xfId="0" applyFont="1" applyFill="1" applyBorder="1"/>
    <xf numFmtId="49" fontId="35" fillId="2" borderId="1" xfId="0" applyNumberFormat="1" applyFont="1" applyFill="1" applyBorder="1"/>
    <xf numFmtId="164" fontId="35" fillId="2" borderId="1" xfId="0" applyNumberFormat="1" applyFont="1" applyFill="1" applyBorder="1"/>
    <xf numFmtId="0" fontId="35" fillId="2" borderId="1" xfId="0" applyFont="1" applyFill="1" applyBorder="1"/>
    <xf numFmtId="0" fontId="35" fillId="2" borderId="1" xfId="0" applyNumberFormat="1" applyFont="1" applyFill="1" applyBorder="1"/>
    <xf numFmtId="49" fontId="35" fillId="2" borderId="1" xfId="0" applyNumberFormat="1" applyFont="1" applyFill="1" applyBorder="1"/>
    <xf numFmtId="164" fontId="35" fillId="2" borderId="1" xfId="0" applyNumberFormat="1" applyFont="1" applyFill="1" applyBorder="1"/>
    <xf numFmtId="0" fontId="35" fillId="2" borderId="1" xfId="0" applyFont="1" applyFill="1" applyBorder="1"/>
    <xf numFmtId="49" fontId="35" fillId="2" borderId="1" xfId="0" applyNumberFormat="1" applyFont="1" applyFill="1" applyBorder="1"/>
    <xf numFmtId="49" fontId="35" fillId="2" borderId="1" xfId="0" applyNumberFormat="1" applyFont="1" applyFill="1" applyBorder="1"/>
    <xf numFmtId="164" fontId="35" fillId="2" borderId="1" xfId="0" applyNumberFormat="1" applyFont="1" applyFill="1" applyBorder="1"/>
    <xf numFmtId="49" fontId="35" fillId="2" borderId="1" xfId="0" applyNumberFormat="1" applyFont="1" applyFill="1" applyBorder="1"/>
    <xf numFmtId="164" fontId="35" fillId="2" borderId="1" xfId="0" applyNumberFormat="1" applyFont="1" applyFill="1" applyBorder="1"/>
    <xf numFmtId="0" fontId="35" fillId="2" borderId="1" xfId="0" applyFont="1" applyFill="1" applyBorder="1"/>
    <xf numFmtId="49" fontId="35" fillId="2" borderId="1" xfId="0" applyNumberFormat="1" applyFont="1" applyFill="1" applyBorder="1"/>
    <xf numFmtId="0" fontId="35" fillId="2" borderId="1" xfId="0" applyFont="1" applyFill="1" applyBorder="1"/>
    <xf numFmtId="164" fontId="35" fillId="2" borderId="1" xfId="0" applyNumberFormat="1" applyFont="1" applyFill="1" applyBorder="1"/>
    <xf numFmtId="49" fontId="35" fillId="2" borderId="1" xfId="0" applyNumberFormat="1" applyFont="1" applyFill="1" applyBorder="1"/>
    <xf numFmtId="49" fontId="35" fillId="2" borderId="1" xfId="0" applyNumberFormat="1" applyFont="1" applyFill="1" applyBorder="1"/>
    <xf numFmtId="0" fontId="35" fillId="2" borderId="1" xfId="0" applyFont="1" applyFill="1" applyBorder="1"/>
    <xf numFmtId="164" fontId="35" fillId="2" borderId="1" xfId="0" applyNumberFormat="1" applyFont="1" applyFill="1" applyBorder="1"/>
    <xf numFmtId="49" fontId="36" fillId="2" borderId="1" xfId="0" applyNumberFormat="1" applyFont="1" applyFill="1" applyBorder="1"/>
    <xf numFmtId="166" fontId="36" fillId="2" borderId="1" xfId="0" applyNumberFormat="1" applyFont="1" applyFill="1" applyBorder="1"/>
    <xf numFmtId="0" fontId="36" fillId="2" borderId="1" xfId="0" applyNumberFormat="1" applyFont="1" applyFill="1" applyBorder="1"/>
    <xf numFmtId="49" fontId="36" fillId="2" borderId="1" xfId="0" applyNumberFormat="1" applyFont="1" applyFill="1" applyBorder="1"/>
    <xf numFmtId="164" fontId="36" fillId="2" borderId="1" xfId="0" applyNumberFormat="1" applyFont="1" applyFill="1" applyBorder="1"/>
    <xf numFmtId="0" fontId="36" fillId="2" borderId="1" xfId="0" applyFont="1" applyFill="1" applyBorder="1"/>
    <xf numFmtId="49" fontId="36" fillId="2" borderId="1" xfId="0" applyNumberFormat="1" applyFont="1" applyFill="1" applyBorder="1"/>
    <xf numFmtId="164" fontId="36" fillId="2" borderId="1" xfId="0" applyNumberFormat="1" applyFont="1" applyFill="1" applyBorder="1"/>
    <xf numFmtId="0" fontId="36" fillId="2" borderId="1" xfId="0" applyFont="1" applyFill="1" applyBorder="1"/>
    <xf numFmtId="0" fontId="37" fillId="2" borderId="1" xfId="0" applyNumberFormat="1" applyFont="1" applyFill="1" applyBorder="1"/>
    <xf numFmtId="49" fontId="37" fillId="2" borderId="1" xfId="0" applyNumberFormat="1" applyFont="1" applyFill="1" applyBorder="1"/>
    <xf numFmtId="164" fontId="37" fillId="2" borderId="1" xfId="0" applyNumberFormat="1" applyFont="1" applyFill="1" applyBorder="1"/>
    <xf numFmtId="0" fontId="37" fillId="2" borderId="1" xfId="0" applyFont="1" applyFill="1" applyBorder="1"/>
    <xf numFmtId="49" fontId="37" fillId="2" borderId="1" xfId="0" applyNumberFormat="1" applyFont="1" applyFill="1" applyBorder="1"/>
    <xf numFmtId="166" fontId="37" fillId="2" borderId="1" xfId="0" applyNumberFormat="1" applyFont="1" applyFill="1" applyBorder="1"/>
    <xf numFmtId="49" fontId="38" fillId="2" borderId="1" xfId="0" applyNumberFormat="1" applyFont="1" applyFill="1" applyBorder="1"/>
    <xf numFmtId="164" fontId="38" fillId="2" borderId="1" xfId="0" applyNumberFormat="1" applyFont="1" applyFill="1" applyBorder="1"/>
    <xf numFmtId="0" fontId="38" fillId="2" borderId="1" xfId="0" applyFont="1" applyFill="1" applyBorder="1"/>
    <xf numFmtId="0" fontId="38" fillId="2" borderId="1" xfId="0" applyNumberFormat="1" applyFont="1" applyFill="1" applyBorder="1"/>
    <xf numFmtId="49" fontId="14" fillId="0" borderId="0" xfId="0" applyNumberFormat="1" applyFont="1"/>
    <xf numFmtId="49" fontId="39" fillId="2" borderId="1" xfId="0" applyNumberFormat="1" applyFont="1" applyFill="1" applyBorder="1"/>
    <xf numFmtId="164" fontId="39" fillId="2" borderId="1" xfId="0" applyNumberFormat="1" applyFont="1" applyFill="1" applyBorder="1"/>
    <xf numFmtId="0" fontId="39" fillId="2" borderId="1" xfId="0" applyFont="1" applyFill="1" applyBorder="1"/>
    <xf numFmtId="0" fontId="39" fillId="2" borderId="1" xfId="0" applyNumberFormat="1" applyFont="1" applyFill="1" applyBorder="1"/>
    <xf numFmtId="0" fontId="17" fillId="13" borderId="2" xfId="0" applyFont="1" applyFill="1" applyBorder="1" applyAlignment="1">
      <alignment horizontal="center" vertical="center"/>
    </xf>
    <xf numFmtId="14" fontId="17" fillId="13" borderId="2" xfId="0" applyNumberFormat="1" applyFont="1" applyFill="1" applyBorder="1" applyAlignment="1">
      <alignment horizontal="center" vertical="center"/>
    </xf>
    <xf numFmtId="0" fontId="8" fillId="13" borderId="2" xfId="0" applyFont="1" applyFill="1" applyBorder="1" applyAlignment="1">
      <alignment horizontal="center" vertical="center"/>
    </xf>
  </cellXfs>
  <cellStyles count="13">
    <cellStyle name="Normale" xfId="0" builtinId="0"/>
    <cellStyle name="Normale 2" xfId="1" xr:uid="{00000000-0005-0000-0000-000001000000}"/>
    <cellStyle name="Normale 3" xfId="2" xr:uid="{00000000-0005-0000-0000-000002000000}"/>
    <cellStyle name="Normale 4" xfId="3" xr:uid="{00000000-0005-0000-0000-000003000000}"/>
    <cellStyle name="Normale 4 2" xfId="5" xr:uid="{00000000-0005-0000-0000-000004000000}"/>
    <cellStyle name="Normale 4 2 2" xfId="10" xr:uid="{00000000-0005-0000-0000-000005000000}"/>
    <cellStyle name="Normale 4 3" xfId="8" xr:uid="{00000000-0005-0000-0000-000006000000}"/>
    <cellStyle name="Normale 5" xfId="4" xr:uid="{00000000-0005-0000-0000-000007000000}"/>
    <cellStyle name="Normale 5 2" xfId="6" xr:uid="{00000000-0005-0000-0000-000008000000}"/>
    <cellStyle name="Normale 5 2 2" xfId="11" xr:uid="{00000000-0005-0000-0000-000009000000}"/>
    <cellStyle name="Normale 5 3" xfId="9" xr:uid="{00000000-0005-0000-0000-00000A000000}"/>
    <cellStyle name="Normale 6" xfId="7" xr:uid="{00000000-0005-0000-0000-00000B000000}"/>
    <cellStyle name="Normale 6 2" xfId="12" xr:uid="{00000000-0005-0000-0000-00000C000000}"/>
  </cellStyles>
  <dxfs count="6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5F5F5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FFFFFF"/>
      <rgbColor rgb="00DCDCD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rco Etna" refreshedDate="43251.654407754628" createdVersion="6" refreshedVersion="6" minRefreshableVersion="3" recordCount="180" xr:uid="{00000000-000A-0000-FFFF-FFFF00000000}">
  <cacheSource type="worksheet">
    <worksheetSource ref="A1:Y198" sheet="TCR"/>
  </cacheSource>
  <cacheFields count="22">
    <cacheField name="NETA" numFmtId="0">
      <sharedItems containsSemiMixedTypes="0" containsString="0" containsNumber="1" containsInteger="1" minValue="0" maxValue="591" count="27">
        <n v="422"/>
        <n v="3"/>
        <n v="2"/>
        <n v="1"/>
        <n v="0"/>
        <n v="5"/>
        <n v="6"/>
        <n v="7"/>
        <n v="20"/>
        <n v="43"/>
        <n v="28"/>
        <n v="21"/>
        <n v="17"/>
        <n v="29"/>
        <n v="4"/>
        <n v="12"/>
        <n v="15"/>
        <n v="9"/>
        <n v="8"/>
        <n v="23"/>
        <n v="10"/>
        <n v="319"/>
        <n v="591"/>
        <n v="186"/>
        <n v="41"/>
        <n v="36"/>
        <n v="13"/>
      </sharedItems>
    </cacheField>
    <cacheField name="AEEG" numFmtId="0">
      <sharedItems containsBlank="1"/>
    </cacheField>
    <cacheField name="Stato" numFmtId="0">
      <sharedItems containsBlank="1"/>
    </cacheField>
    <cacheField name="Note" numFmtId="0">
      <sharedItems containsBlank="1"/>
    </cacheField>
    <cacheField name="x" numFmtId="0">
      <sharedItems containsBlank="1"/>
    </cacheField>
    <cacheField name="Codice-1" numFmtId="0">
      <sharedItems count="26">
        <s v="SCARTO"/>
        <s v="DISTV"/>
        <s v="DISTV_ALL"/>
        <s v="DISTF"/>
        <s v="TRASPF"/>
        <s v="TRASPV"/>
        <s v="DISTF_ALL"/>
        <s v="SCTR"/>
        <s v="IMPO"/>
        <s v="GEFT"/>
        <s v="PPVV"/>
        <s v="LAVO"/>
        <s v="TRASPV_ALL"/>
        <s v="TRASPF_ALL"/>
        <s v="PCVV"/>
        <s v="PCVF"/>
        <s v="VENDV"/>
        <s v="VENDF"/>
        <s v="BLACK-LIST"/>
        <s v="BSO"/>
        <s v="ONFIN"/>
        <s v="CONSUMO"/>
        <s v="POTENZA"/>
        <s v="REATTIVA"/>
        <s v="ARIC"/>
        <s v="ACOS"/>
      </sharedItems>
    </cacheField>
    <cacheField name="Descrizione" numFmtId="0">
      <sharedItems/>
    </cacheField>
    <cacheField name="Codice-2" numFmtId="0">
      <sharedItems/>
    </cacheField>
    <cacheField name="Descrizione2" numFmtId="0">
      <sharedItems/>
    </cacheField>
    <cacheField name="COMPONENTE" numFmtId="0">
      <sharedItems/>
    </cacheField>
    <cacheField name="Descrizione3" numFmtId="0">
      <sharedItems count="178">
        <s v="Non gestire"/>
        <s v="A2 variabile"/>
        <s v="A3 variabile"/>
        <s v="A4 variabile"/>
        <s v="A5 variabile"/>
        <s v="A6"/>
        <s v="AE"/>
        <s v="AS"/>
        <s v="Quota energia reattiva 50% - 75%"/>
        <s v="Quota energia reattiva oltre 75%"/>
        <s v="Quota energia reattiva"/>
        <s v="Quota energia reattiva All inclusive"/>
        <s v="A2 fissa"/>
        <s v="componente generica dsb potenza"/>
        <s v="componente generica dsb fissa"/>
        <s v="componente generica dsb variabile"/>
        <s v="A3 fissa"/>
        <s v="Altri Oneri Distribuzione"/>
        <s v="Quota fissa potenza trasm"/>
        <s v="Quota variabile trasm"/>
        <s v="Quota fissa trasm"/>
        <s v="Quota fissa dis"/>
        <s v="Quota fissa dis All inclusive"/>
        <s v="Quota fissa mis"/>
        <s v="Quota variabile mis"/>
        <s v="Quota fissa potenza"/>
        <s v="Quota fissa NOLO"/>
        <s v="Quota fissa potenza All inclusive"/>
        <s v="Quota energia"/>
        <s v="Rettifica costi trasporto"/>
        <s v="Quota energia All inclusive"/>
        <s v="CTS"/>
        <s v="Sonto terremotati"/>
        <s v="Addizionale provinciale"/>
        <s v="Addizionale regionale"/>
        <s v="Imposta erariale"/>
        <s v="Imposta generica"/>
        <s v="Imposta di bollo"/>
        <s v="Addizionale comunale"/>
        <s v="Addebiti vari dstribuzione"/>
        <s v="disattivazioni"/>
        <s v="spese lavori"/>
        <s v="pose, subentri, riaperture"/>
        <s v="prova contatore"/>
        <s v="Vincolo V1"/>
        <s v="recupero spese per verifiche tecniche"/>
        <s v="Partite varie venditore"/>
        <s v="Recupero spese postali"/>
        <s v="spese legali"/>
        <s v="spese sollecito"/>
        <s v="DISP bt quota fissa"/>
        <s v="DISP bt quota variabile"/>
        <s v="Altri oneri dispacciamento quota fissa"/>
        <s v="Altri oneri dispacciamento quota var"/>
        <s v="PD All inclusive"/>
        <s v="DISP bt quota variabile All inclusive"/>
        <s v="DISP bt quota fissa All inclusive"/>
        <s v="PD"/>
        <s v="PD F1"/>
        <s v="PD F2"/>
        <s v="PD F3"/>
        <s v="PD F23"/>
        <s v="Art 48 Del 111/06"/>
        <s v="Art 45 Del 111/06"/>
        <s v="Art 44 bis Del 111/06"/>
        <s v="Art 25 bis TIS"/>
        <s v="Art 46 Del 111/06"/>
        <s v="Art 73 Del 111/06"/>
        <s v="Art 44 Del 111/06"/>
        <s v="Art 24 bis TIS"/>
        <s v="Art 36 Del 111/06"/>
        <s v="Art 46 bis TIS"/>
        <s v="PCV variabile"/>
        <s v="PCV fissa"/>
        <s v="PCV fissa e variabile"/>
        <s v="Perdite fascia F1"/>
        <s v="Perdite fascia F2"/>
        <s v="Perdite fascia F3"/>
        <s v="Perdite"/>
        <s v="Perdite fascia F23"/>
        <s v="Perdite Peak"/>
        <s v="Perdite Off Peak"/>
        <s v="Perdite dispacciamento"/>
        <s v="Oneri bilanciamento"/>
        <s v="Oneri bilanciamento F1"/>
        <s v="Oneri bilanciamento F2"/>
        <s v="Oneri bilanciamento F3"/>
        <s v="Materia prima"/>
        <s v="Materia prima F1"/>
        <s v="Materia prima F2"/>
        <s v="Materia prima F23"/>
        <s v="Materia prima F3"/>
        <s v="Materia prima Peak"/>
        <s v="Materia prima Off Peak"/>
        <s v="Maggiorazioni"/>
        <s v="Materia prima altre voci variabili"/>
        <s v="Materia prima altre voci fisse"/>
        <s v="Arrotondamenti MP"/>
        <s v="sconti"/>
        <s v="sconti perdite"/>
        <s v="sconti quote fisse"/>
        <s v="sconto web"/>
        <s v="sconto domiciliazione"/>
        <s v="sconti on condition"/>
        <s v="sconto rid"/>
        <s v="sconti bonus"/>
        <s v="sconto dual"/>
        <s v="sconti dipendenti"/>
        <s v="Sbilanciamento"/>
        <s v="Materia prima business"/>
        <s v="Vendita (Generica)"/>
        <s v="componente generica ven fissa"/>
        <s v="componente generica ven variabile"/>
        <s v="BLACK-LIST"/>
        <s v="indennizzi tempi lettura AEEG"/>
        <s v="Debito SALVAGUARDIA art8 del4/08"/>
        <s v="Adeguamento calcolo emittenti TV"/>
        <s v="corrispettivo Morosità"/>
        <s v="variazioni potenza"/>
        <s v="Bonus sociale economico ele"/>
        <s v="Bonus sociale fisico ele"/>
        <s v="indennizzi automatici ele"/>
        <s v="Deposito cauzionale"/>
        <s v="Interessi passivi deposito cauzionale"/>
        <s v="Rate Led"/>
        <s v="Canone RAI"/>
        <s v="Bonus fidelizzazione"/>
        <s v="Oneri di fatturazione, polizza RC"/>
        <s v="Stampa bolletta"/>
        <s v="Interessi di mora"/>
        <s v="variazioni potenza/tensione"/>
        <s v="attivazioni"/>
        <s v="Oneri finanziari"/>
        <s v="Energia attiva in kWh fascia F1"/>
        <s v="Energia attiva in kWh fascia F2"/>
        <s v="Energia attiva in kWh fascia F3"/>
        <s v="Energia attiva in kWh fascia F4"/>
        <s v="Energia attiva in kWh fascia F23"/>
        <s v="Energia attiva in kWh Peak"/>
        <s v="Energia attiva"/>
        <s v="Energia attiva in kWh Off Peak"/>
        <s v="Potenza misurata in kW fascia F1"/>
        <s v="Potenza misurata in kW fascia F2"/>
        <s v="Potenza misurata in kW fascia F3"/>
        <s v="Potenza misurata in kW "/>
        <s v="Energia reattiva in kVarh fascia F1"/>
        <s v="Energia reattiva in kVarh fascia F2"/>
        <s v="Energia reattiva in kVarh fascia F3"/>
        <s v="Energia reattiva in kVarh fino 75%"/>
        <s v="Energia reattiva in kVarh oltre 75%"/>
        <s v="PPE"/>
        <s v="PCR"/>
        <s v="UC1"/>
        <s v="DISP2"/>
        <s v="A5 fissa"/>
        <s v="UC2"/>
        <s v="UC3"/>
        <s v="UC4"/>
        <s v="UC6 variabile"/>
        <s v="UC7"/>
        <s v="MCT"/>
        <s v="UC6 fissa"/>
        <s v="A1"/>
        <s v="A4 fissa"/>
        <s v="A6 fissa"/>
        <s v="A6 fissa potenza"/>
        <s v="UC6 fissa potenza"/>
        <s v="UC5"/>
        <s v="Quota AUC generica variabile"/>
        <s v="Quota AUC generica fissa"/>
        <s v="Quota Distribuzione (Generica)"/>
        <s v="Recupero IVA"/>
        <s v="Bundle"/>
        <s v="Corrispettivo gestione incasso"/>
        <s v="Rimborso IVA"/>
        <s v="Corrispettivo bolletta cartacea"/>
        <s v="Altri Ricavi"/>
        <s v="Altri Costi"/>
      </sharedItems>
    </cacheField>
    <cacheField name="FLAG_PREZZO_MEDIO" numFmtId="0">
      <sharedItems containsBlank="1"/>
    </cacheField>
    <cacheField name="FLAG_AGGREGA" numFmtId="0">
      <sharedItems/>
    </cacheField>
    <cacheField name="FLAG_MAX_COMPETENZA" numFmtId="0">
      <sharedItems/>
    </cacheField>
    <cacheField name="FLG_RATEO" numFmtId="0">
      <sharedItems containsBlank="1"/>
    </cacheField>
    <cacheField name="FASCIA" numFmtId="0">
      <sharedItems containsBlank="1"/>
    </cacheField>
    <cacheField name="SPLIT CONTO" numFmtId="0">
      <sharedItems containsBlank="1"/>
    </cacheField>
    <cacheField name="z" numFmtId="0">
      <sharedItems containsBlank="1" longText="1"/>
    </cacheField>
    <cacheField name="x2" numFmtId="0">
      <sharedItems containsBlank="1"/>
    </cacheField>
    <cacheField name="CONTO Mercato Libero " numFmtId="0">
      <sharedItems containsString="0" containsBlank="1" containsNumber="1" containsInteger="1" minValue="701017" maxValue="709099" count="15">
        <m/>
        <n v="709008"/>
        <n v="709007"/>
        <n v="709005"/>
        <n v="709006"/>
        <n v="702157"/>
        <n v="709004"/>
        <n v="709003"/>
        <n v="709002"/>
        <n v="709001"/>
        <n v="709099"/>
        <n v="709098"/>
        <n v="709097"/>
        <n v="702015"/>
        <n v="701017"/>
      </sharedItems>
    </cacheField>
    <cacheField name="CONTO Mercato Tutelato" numFmtId="0">
      <sharedItems containsNonDate="0" containsString="0" containsBlank="1"/>
    </cacheField>
    <cacheField name="Desc Conto" numFmtId="0">
      <sharedItems count="15">
        <e v="#N/A"/>
        <s v="RIC.DISTRIB.E.E.Q.V."/>
        <s v="RIC.DISTRIB.E.E.Q.F."/>
        <s v="RIC.DISPACC.E.E.Q.F."/>
        <s v="RIC.DISPACC.E.E.Q.V."/>
        <s v="RIC.CONTR.LAV. E.E."/>
        <s v="RIC.VEND.E.E.Q.V.PCV"/>
        <s v="RIC.VEND.E.E.Q.F.PCV"/>
        <s v="RIC. VEND. E.E. Q.V."/>
        <s v="RIC. VEND. E.E. Q.F."/>
        <s v="SCONTI SU E.E. Q.V."/>
        <s v="SCONTI SU E.E. Q.F."/>
        <s v="CORRISP. DI SBILANC."/>
        <s v="RIC. SERV. AUSILIARI"/>
        <s v="FATT. BONUS SOCIALE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80">
  <r>
    <x v="0"/>
    <s v="NO"/>
    <s v="OK"/>
    <m/>
    <s v="SCARTO"/>
    <x v="0"/>
    <s v="Non gestire"/>
    <s v="SCARTO"/>
    <s v="Non gestire"/>
    <s v="SCARTO"/>
    <x v="0"/>
    <s v="N"/>
    <s v="N"/>
    <s v="N"/>
    <s v="N"/>
    <m/>
    <m/>
    <m/>
    <m/>
    <x v="0"/>
    <m/>
    <x v="0"/>
  </r>
  <r>
    <x v="1"/>
    <s v="SI"/>
    <m/>
    <m/>
    <s v="A2V"/>
    <x v="1"/>
    <s v="Ricavi logistica secondaria - distribuzione Energia Elettrica - variabile"/>
    <s v="CAUCMV"/>
    <s v="Componenti Variabili A, UC e MCT"/>
    <s v="A2V"/>
    <x v="1"/>
    <s v="V"/>
    <s v="S"/>
    <s v="S"/>
    <s v="S"/>
    <m/>
    <m/>
    <s v="smantellamento centrali nucleari e chiusura del ciclio combustibile"/>
    <s v="€/kWh"/>
    <x v="1"/>
    <m/>
    <x v="1"/>
  </r>
  <r>
    <x v="2"/>
    <s v="SI"/>
    <m/>
    <m/>
    <s v="A3V"/>
    <x v="1"/>
    <s v="Ricavi logistica secondaria - distribuzione Energia Elettrica - variabile"/>
    <s v="CAUCMV"/>
    <s v="Componenti Variabili A, UC e MCT"/>
    <s v="A3V"/>
    <x v="2"/>
    <s v="V"/>
    <s v="S"/>
    <s v="S"/>
    <s v="S"/>
    <m/>
    <m/>
    <s v="promozione della produzione di energia da fonti rinnovabili e assimilate"/>
    <s v="€/kWh"/>
    <x v="1"/>
    <m/>
    <x v="1"/>
  </r>
  <r>
    <x v="2"/>
    <s v="SI"/>
    <m/>
    <m/>
    <s v="A4V"/>
    <x v="1"/>
    <s v="Ricavi logistica secondaria - distribuzione Energia Elettrica - variabile"/>
    <s v="CAUCMV"/>
    <s v="Componenti Variabili A, UC e MCT"/>
    <s v="A4V"/>
    <x v="3"/>
    <s v="V"/>
    <s v="S"/>
    <s v="S"/>
    <s v="S"/>
    <m/>
    <m/>
    <s v="finanziamento regimi tariffari speciali"/>
    <s v="€/kWh"/>
    <x v="1"/>
    <m/>
    <x v="1"/>
  </r>
  <r>
    <x v="1"/>
    <s v="SI"/>
    <m/>
    <m/>
    <s v="A5V"/>
    <x v="1"/>
    <s v="Ricavi logistica secondaria - distribuzione Energia Elettrica - variabile"/>
    <s v="CAUCMV"/>
    <s v="Componenti Variabili A, UC e MCT"/>
    <s v="A5V"/>
    <x v="4"/>
    <s v="V"/>
    <s v="S"/>
    <s v="S"/>
    <s v="S"/>
    <m/>
    <m/>
    <s v="finanziamento attività ricerca e sviluppo"/>
    <s v="€/kWh"/>
    <x v="1"/>
    <m/>
    <x v="1"/>
  </r>
  <r>
    <x v="3"/>
    <s v="SI"/>
    <m/>
    <m/>
    <s v="A6"/>
    <x v="1"/>
    <s v="Ricavi logistica secondaria - distribuzione Energia Elettrica - variabile"/>
    <s v="CAUCMV"/>
    <s v="Componenti Variabili A, UC e MCT"/>
    <s v="A6"/>
    <x v="5"/>
    <s v="V"/>
    <s v="S"/>
    <s v="S"/>
    <s v="S"/>
    <m/>
    <m/>
    <s v="copertura costi già sostenuti dalle imprese e non recuperabili in seguito alla liberalizzazione del mercato"/>
    <s v="€/kWh"/>
    <x v="1"/>
    <m/>
    <x v="1"/>
  </r>
  <r>
    <x v="3"/>
    <s v="SI"/>
    <m/>
    <m/>
    <s v="AE"/>
    <x v="1"/>
    <s v="Ricavi logistica secondaria - distribuzione Energia Elettrica - variabile"/>
    <s v="CAUCMV"/>
    <s v="Componenti Variabili A, UC e MCT"/>
    <s v="AE"/>
    <x v="6"/>
    <s v="V"/>
    <s v="S"/>
    <s v="S"/>
    <s v="S"/>
    <m/>
    <m/>
    <s v="finanziamento agevolazioni alle imprese manifatturiere con consumi elevati di energia elettrica"/>
    <s v="€/kWh"/>
    <x v="1"/>
    <m/>
    <x v="1"/>
  </r>
  <r>
    <x v="3"/>
    <s v="SI"/>
    <m/>
    <m/>
    <s v="AS"/>
    <x v="1"/>
    <s v="Ricavi logistica secondaria - distribuzione Energia Elettrica - variabile"/>
    <s v="CAUCMV"/>
    <s v="Componenti Variabili A, UC e MCT"/>
    <s v="AS"/>
    <x v="7"/>
    <s v="V"/>
    <s v="S"/>
    <s v="S"/>
    <s v="S"/>
    <m/>
    <m/>
    <s v="copertura oneri per la compensazione della spesa sostenuta per la fornitura di energia elettrica da parte degli utenti domestici in stato di disagio economico e/o fisico"/>
    <s v="€/kWh"/>
    <x v="1"/>
    <m/>
    <x v="1"/>
  </r>
  <r>
    <x v="4"/>
    <s v="SI"/>
    <m/>
    <m/>
    <s v="QVRE1"/>
    <x v="1"/>
    <s v="Ricavi logistica secondaria - distribuzione Energia Elettrica - variabile"/>
    <s v="QVR"/>
    <s v="Energia reattiva"/>
    <s v="QVRE1"/>
    <x v="8"/>
    <s v="R"/>
    <s v="S"/>
    <s v="S"/>
    <s v="S"/>
    <s v="1SC"/>
    <m/>
    <m/>
    <s v="€/kVarh"/>
    <x v="1"/>
    <m/>
    <x v="1"/>
  </r>
  <r>
    <x v="4"/>
    <s v="SI"/>
    <m/>
    <m/>
    <s v="QVRE2"/>
    <x v="1"/>
    <s v="Ricavi logistica secondaria - distribuzione Energia Elettrica - variabile"/>
    <s v="QVR"/>
    <s v="Energia reattiva"/>
    <s v="QVRE2"/>
    <x v="9"/>
    <s v="R"/>
    <s v="S"/>
    <s v="S"/>
    <s v="S"/>
    <s v="2SC"/>
    <m/>
    <m/>
    <s v="€/kVarh"/>
    <x v="1"/>
    <m/>
    <x v="1"/>
  </r>
  <r>
    <x v="5"/>
    <s v="SI"/>
    <m/>
    <m/>
    <s v="QVRE"/>
    <x v="1"/>
    <s v="Ricavi logistica secondaria - distribuzione Energia Elettrica - variabile"/>
    <s v="QVR"/>
    <s v="Energia reattiva"/>
    <s v="QVRE"/>
    <x v="10"/>
    <s v="R"/>
    <s v="S"/>
    <s v="S"/>
    <s v="S"/>
    <m/>
    <m/>
    <m/>
    <s v="€/kVarh"/>
    <x v="1"/>
    <m/>
    <x v="1"/>
  </r>
  <r>
    <x v="4"/>
    <s v="NO"/>
    <m/>
    <m/>
    <m/>
    <x v="2"/>
    <s v="Ricavi logistica secondaria - distribuzione Energia Elettrica - variabile All inclusive"/>
    <s v="QVR_ALL"/>
    <s v="Energia reattiva All inclusive"/>
    <s v="QVRE_ALL"/>
    <x v="11"/>
    <s v="R"/>
    <s v="A"/>
    <s v="S"/>
    <s v="S"/>
    <m/>
    <m/>
    <m/>
    <s v="€/kVarh"/>
    <x v="1"/>
    <m/>
    <x v="1"/>
  </r>
  <r>
    <x v="3"/>
    <s v="SI"/>
    <m/>
    <m/>
    <s v="A2F"/>
    <x v="3"/>
    <s v="Ricavi logistica secondaria - distribuzione Energia Elettrica - fisso"/>
    <s v="CAUCMF"/>
    <s v="Componenti fisse A, UC e MCT"/>
    <s v="A2F"/>
    <x v="12"/>
    <s v="F"/>
    <s v="S"/>
    <s v="S"/>
    <s v="S"/>
    <m/>
    <m/>
    <s v="smantellamento centrali nucleari e chiusura del ciclio combustibile"/>
    <s v="€/anno"/>
    <x v="2"/>
    <m/>
    <x v="2"/>
  </r>
  <r>
    <x v="1"/>
    <s v="NO"/>
    <m/>
    <m/>
    <s v="DGPOT"/>
    <x v="3"/>
    <s v="Ricavi logistica secondaria - distribuzione Energia Elettrica - fisso"/>
    <s v="QP"/>
    <s v="Potenza"/>
    <s v="DGPOT"/>
    <x v="13"/>
    <s v="P"/>
    <s v="S"/>
    <s v="S"/>
    <s v="S"/>
    <m/>
    <m/>
    <m/>
    <s v="€/kW/anno"/>
    <x v="2"/>
    <m/>
    <x v="2"/>
  </r>
  <r>
    <x v="5"/>
    <s v="NO"/>
    <m/>
    <m/>
    <s v="DGFIS"/>
    <x v="3"/>
    <s v="Ricavi logistica secondaria - distribuzione Energia Elettrica - fisso"/>
    <s v="QFDS"/>
    <s v="Quota fissa distribuzione"/>
    <s v="DGFIS"/>
    <x v="14"/>
    <s v="F"/>
    <s v="S"/>
    <s v="S"/>
    <s v="S"/>
    <m/>
    <m/>
    <m/>
    <s v="€/anno"/>
    <x v="2"/>
    <m/>
    <x v="2"/>
  </r>
  <r>
    <x v="6"/>
    <s v="NO"/>
    <m/>
    <m/>
    <s v="DGVAR"/>
    <x v="1"/>
    <s v="Ricavi logistica secondaria - distribuzione Energia Elettrica - variabile"/>
    <s v="QVA"/>
    <s v="Energia attiva"/>
    <s v="DGVAR"/>
    <x v="15"/>
    <s v="V"/>
    <s v="S"/>
    <s v="S"/>
    <s v="S"/>
    <m/>
    <m/>
    <m/>
    <s v="€/kWh"/>
    <x v="1"/>
    <m/>
    <x v="1"/>
  </r>
  <r>
    <x v="4"/>
    <s v="SI"/>
    <m/>
    <m/>
    <s v="A3F"/>
    <x v="3"/>
    <s v="Ricavi logistica secondaria - distribuzione Energia Elettrica - fisso"/>
    <s v="CAUCMF"/>
    <s v="Componenti fisse A, UC e MCT"/>
    <s v="A3F"/>
    <x v="16"/>
    <s v="F"/>
    <s v="S"/>
    <s v="S"/>
    <s v="S"/>
    <m/>
    <m/>
    <s v="promozione della produzione di energia da fonti rinnovabili e assimilate"/>
    <s v="€/anno"/>
    <x v="2"/>
    <m/>
    <x v="2"/>
  </r>
  <r>
    <x v="7"/>
    <s v="NO"/>
    <m/>
    <s v="classifica l2"/>
    <s v="ODIST"/>
    <x v="3"/>
    <s v="Ricavi logistica secondaria - distribuzione Energia Elettrica - fisso"/>
    <s v="DIST"/>
    <s v="Quota Distribuzione (Generica)"/>
    <s v="ODIST"/>
    <x v="17"/>
    <s v="N"/>
    <s v="S"/>
    <s v="S"/>
    <s v="N"/>
    <m/>
    <m/>
    <m/>
    <s v="€/anno"/>
    <x v="2"/>
    <m/>
    <x v="2"/>
  </r>
  <r>
    <x v="4"/>
    <s v="SI"/>
    <m/>
    <m/>
    <s v="QP_T"/>
    <x v="4"/>
    <s v="Ricavi logistica primaria - Trasporto Energia Elettrica - fisso"/>
    <s v="TRASPF"/>
    <s v="Trasporto fisso"/>
    <s v="QP_T"/>
    <x v="18"/>
    <s v="P"/>
    <s v="S"/>
    <s v="S"/>
    <s v="S"/>
    <m/>
    <m/>
    <s v="Quota potenza TRASM (solo AT)"/>
    <s v="€/kW/anno"/>
    <x v="3"/>
    <m/>
    <x v="3"/>
  </r>
  <r>
    <x v="3"/>
    <s v="SI"/>
    <m/>
    <m/>
    <s v="QV_T"/>
    <x v="5"/>
    <s v="Ricavi logistica primaria - Trasporto Energia Elettrica - variabile"/>
    <s v="TRASPV"/>
    <s v="Trasporto variabile"/>
    <s v="QV_T"/>
    <x v="19"/>
    <s v="V"/>
    <s v="S"/>
    <s v="S"/>
    <s v="S"/>
    <m/>
    <m/>
    <m/>
    <s v="€/kWh"/>
    <x v="4"/>
    <m/>
    <x v="4"/>
  </r>
  <r>
    <x v="4"/>
    <s v="Soppressa"/>
    <m/>
    <m/>
    <s v="QF_T"/>
    <x v="4"/>
    <s v="Ricavi logistica primaria - Trasporto Energia Elettrica - fisso"/>
    <s v="TRASPF"/>
    <s v="Trasporto fisso"/>
    <s v="QF_T"/>
    <x v="20"/>
    <s v="F"/>
    <s v="S"/>
    <s v="S"/>
    <s v="N"/>
    <m/>
    <m/>
    <s v="Verificare"/>
    <s v="€/anno"/>
    <x v="3"/>
    <m/>
    <x v="3"/>
  </r>
  <r>
    <x v="8"/>
    <s v="SI"/>
    <m/>
    <m/>
    <s v="QF_D"/>
    <x v="3"/>
    <s v="Ricavi logistica secondaria - distribuzione Energia Elettrica - fisso"/>
    <s v="QFDS"/>
    <s v="Quota fissa distribuzione"/>
    <s v="QF_D"/>
    <x v="21"/>
    <s v="F"/>
    <s v="S"/>
    <s v="S"/>
    <s v="S"/>
    <m/>
    <m/>
    <m/>
    <s v="€/anno"/>
    <x v="2"/>
    <m/>
    <x v="2"/>
  </r>
  <r>
    <x v="4"/>
    <s v="NO"/>
    <m/>
    <m/>
    <m/>
    <x v="6"/>
    <s v="Ricavi logistica secondaria - distribuzione Energia Elettrica - fisso All inclusive"/>
    <s v="QFDS_ALL"/>
    <s v="Quota fissa distribuzione All inclusive"/>
    <s v="QF_D_ALL"/>
    <x v="22"/>
    <s v="F"/>
    <s v="A"/>
    <s v="S"/>
    <s v="S"/>
    <m/>
    <m/>
    <m/>
    <s v="€/anno"/>
    <x v="2"/>
    <m/>
    <x v="2"/>
  </r>
  <r>
    <x v="3"/>
    <s v="SI"/>
    <m/>
    <m/>
    <s v="QF_M"/>
    <x v="3"/>
    <s v="Ricavi logistica secondaria - distribuzione Energia Elettrica - fisso"/>
    <s v="QMISF"/>
    <s v="MIS fissa"/>
    <s v="QF_M"/>
    <x v="23"/>
    <s v="F"/>
    <s v="S"/>
    <s v="S"/>
    <s v="S"/>
    <m/>
    <m/>
    <m/>
    <s v="€/anno"/>
    <x v="2"/>
    <m/>
    <x v="2"/>
  </r>
  <r>
    <x v="4"/>
    <s v="SI"/>
    <m/>
    <m/>
    <s v="MIS"/>
    <x v="1"/>
    <s v="Ricavi logistica secondaria - distribuzione Energia Elettrica - variabile"/>
    <s v="QVM"/>
    <s v="MIS"/>
    <s v="MIS"/>
    <x v="24"/>
    <s v="V"/>
    <s v="S"/>
    <s v="S"/>
    <s v="S"/>
    <m/>
    <m/>
    <m/>
    <s v="€/kWh"/>
    <x v="1"/>
    <m/>
    <x v="1"/>
  </r>
  <r>
    <x v="9"/>
    <s v="SI"/>
    <m/>
    <m/>
    <s v="QF_P"/>
    <x v="3"/>
    <s v="Ricavi logistica secondaria - distribuzione Energia Elettrica - fisso"/>
    <s v="QP"/>
    <s v="Potenza"/>
    <s v="QF_P"/>
    <x v="25"/>
    <s v="P"/>
    <s v="S"/>
    <s v="S"/>
    <s v="S"/>
    <m/>
    <m/>
    <m/>
    <s v="€/kW/anno"/>
    <x v="2"/>
    <m/>
    <x v="2"/>
  </r>
  <r>
    <x v="4"/>
    <s v="SI"/>
    <m/>
    <s v="classifica l2"/>
    <s v="NOLO"/>
    <x v="4"/>
    <s v="Ricavi logistica primaria - Trasporto Energia Elettrica - fisso"/>
    <s v="DISPF"/>
    <s v="Dispacciamento fisso"/>
    <s v="NOLO"/>
    <x v="26"/>
    <m/>
    <s v="S"/>
    <s v="S"/>
    <s v="N"/>
    <m/>
    <m/>
    <m/>
    <m/>
    <x v="3"/>
    <m/>
    <x v="3"/>
  </r>
  <r>
    <x v="4"/>
    <s v="SI"/>
    <m/>
    <m/>
    <s v="QV_M"/>
    <x v="1"/>
    <s v="Ricavi logistica secondaria - distribuzione Energia Elettrica - variabile"/>
    <s v="QMISV"/>
    <s v="MIS variabile"/>
    <s v="QV_M"/>
    <x v="24"/>
    <s v="V"/>
    <s v="S"/>
    <s v="S"/>
    <s v="S"/>
    <m/>
    <m/>
    <m/>
    <s v="€/kWh"/>
    <x v="1"/>
    <m/>
    <x v="1"/>
  </r>
  <r>
    <x v="4"/>
    <s v="NO"/>
    <m/>
    <m/>
    <m/>
    <x v="6"/>
    <s v="Ricavi logistica secondaria - distribuzione Energia Elettrica - fisso All inclusive"/>
    <s v="QP_ALL"/>
    <s v="Potenza All inclusive"/>
    <s v="QF_P_ALL"/>
    <x v="27"/>
    <s v="P"/>
    <s v="A"/>
    <s v="S"/>
    <s v="S"/>
    <m/>
    <m/>
    <m/>
    <s v="€/kW/anno"/>
    <x v="2"/>
    <m/>
    <x v="2"/>
  </r>
  <r>
    <x v="10"/>
    <s v="SI"/>
    <m/>
    <m/>
    <s v="QV"/>
    <x v="1"/>
    <s v="Ricavi logistica secondaria - distribuzione Energia Elettrica - variabile"/>
    <s v="QVA"/>
    <s v="Energia attiva"/>
    <s v="QV"/>
    <x v="28"/>
    <s v="V"/>
    <s v="S"/>
    <s v="S"/>
    <s v="S"/>
    <m/>
    <m/>
    <m/>
    <s v="€/kWh"/>
    <x v="1"/>
    <m/>
    <x v="1"/>
  </r>
  <r>
    <x v="4"/>
    <s v="SI"/>
    <m/>
    <m/>
    <s v="REQV"/>
    <x v="5"/>
    <s v="Ricavi logistica primaria - Trasporto Energia Elettrica - variabile"/>
    <s v="TRASPV"/>
    <s v="Trasporto variabile"/>
    <s v="REQV"/>
    <x v="29"/>
    <s v="N"/>
    <s v="S"/>
    <s v="S"/>
    <s v="N"/>
    <m/>
    <m/>
    <m/>
    <m/>
    <x v="4"/>
    <m/>
    <x v="4"/>
  </r>
  <r>
    <x v="4"/>
    <s v="NO"/>
    <m/>
    <m/>
    <m/>
    <x v="2"/>
    <s v="Ricavi logistica secondaria - distribuzione Energia Elettrica - variabile All inclusive"/>
    <s v="QVA_ALL"/>
    <s v="Energia attiva All inclusive"/>
    <s v="QV_ALL"/>
    <x v="30"/>
    <s v="V"/>
    <s v="A"/>
    <s v="S"/>
    <s v="S"/>
    <m/>
    <m/>
    <m/>
    <s v="€/kWh"/>
    <x v="1"/>
    <m/>
    <x v="1"/>
  </r>
  <r>
    <x v="3"/>
    <s v="SI"/>
    <m/>
    <m/>
    <s v="CTS"/>
    <x v="3"/>
    <s v="Ricavi logistica secondaria - distribuzione Energia Elettrica - fisso"/>
    <s v="CTS"/>
    <s v="CTS"/>
    <s v="CTS"/>
    <x v="31"/>
    <s v="F"/>
    <s v="S"/>
    <s v="S"/>
    <s v="N"/>
    <m/>
    <m/>
    <s v="Corrispettivo Tariffario Specifico per i clienti finali e per le altre utenze (produttori o autoproduttori) connessi in media tensione che non hanno adeguato il proprio punto di consegna ai requisiti tecnici della delibera 333/07 (allegato A) e ARG/elt 33/08 (allegato C)."/>
    <s v="€/anno"/>
    <x v="2"/>
    <m/>
    <x v="2"/>
  </r>
  <r>
    <x v="11"/>
    <s v="SI"/>
    <m/>
    <m/>
    <s v="SCTR"/>
    <x v="7"/>
    <s v="Sconto terremotati"/>
    <s v="SCTR"/>
    <s v="Sconto terremotati"/>
    <s v="SCTR"/>
    <x v="32"/>
    <m/>
    <s v="S"/>
    <s v="S"/>
    <s v="N"/>
    <m/>
    <m/>
    <m/>
    <m/>
    <x v="0"/>
    <m/>
    <x v="0"/>
  </r>
  <r>
    <x v="12"/>
    <s v="NO"/>
    <m/>
    <m/>
    <s v="ADPV"/>
    <x v="8"/>
    <s v="IMPOSTE"/>
    <s v="ADPV"/>
    <s v="Addizionale provinciale"/>
    <s v="ADPV"/>
    <x v="33"/>
    <s v="N"/>
    <s v="S"/>
    <s v="S"/>
    <s v="N"/>
    <m/>
    <m/>
    <m/>
    <m/>
    <x v="0"/>
    <m/>
    <x v="0"/>
  </r>
  <r>
    <x v="4"/>
    <s v="NO"/>
    <m/>
    <m/>
    <s v="ADRG"/>
    <x v="8"/>
    <s v="IMPOSTE"/>
    <s v="ADRG"/>
    <s v="Addizionale regionale"/>
    <s v="ADRG"/>
    <x v="34"/>
    <s v="N"/>
    <s v="S"/>
    <s v="S"/>
    <s v="N"/>
    <m/>
    <m/>
    <m/>
    <m/>
    <x v="0"/>
    <m/>
    <x v="0"/>
  </r>
  <r>
    <x v="13"/>
    <s v="NO"/>
    <m/>
    <m/>
    <s v="IMER"/>
    <x v="8"/>
    <s v="IMPOSTE"/>
    <s v="IMER"/>
    <s v="Imposta erariale"/>
    <s v="IMER"/>
    <x v="35"/>
    <s v="N"/>
    <s v="S"/>
    <s v="S"/>
    <s v="N"/>
    <m/>
    <m/>
    <m/>
    <m/>
    <x v="0"/>
    <m/>
    <x v="0"/>
  </r>
  <r>
    <x v="4"/>
    <s v="NO"/>
    <m/>
    <m/>
    <s v="ACGEN"/>
    <x v="8"/>
    <s v="IMPOSTE"/>
    <s v="ACC"/>
    <s v="Accise"/>
    <s v="ACGEN"/>
    <x v="36"/>
    <s v="N"/>
    <s v="S"/>
    <s v="S"/>
    <s v="N"/>
    <m/>
    <m/>
    <m/>
    <m/>
    <x v="0"/>
    <m/>
    <x v="0"/>
  </r>
  <r>
    <x v="14"/>
    <s v="NO"/>
    <m/>
    <m/>
    <s v="IBOL"/>
    <x v="9"/>
    <s v="GESTIONE FINANAZA e TRIBUTI"/>
    <s v="GEFT"/>
    <s v="GESTIONE FINANAZA e TRIBUTI"/>
    <s v="IBOL"/>
    <x v="37"/>
    <s v="N"/>
    <s v="S"/>
    <s v="N"/>
    <s v="N"/>
    <m/>
    <m/>
    <m/>
    <m/>
    <x v="0"/>
    <m/>
    <x v="0"/>
  </r>
  <r>
    <x v="15"/>
    <s v="NO"/>
    <m/>
    <m/>
    <s v="ADCO"/>
    <x v="8"/>
    <s v="IMPOSTE"/>
    <s v="ADCO"/>
    <s v="Addizionale comunale"/>
    <s v="ADCO"/>
    <x v="38"/>
    <s v="N"/>
    <s v="S"/>
    <s v="S"/>
    <s v="N"/>
    <m/>
    <m/>
    <m/>
    <m/>
    <x v="0"/>
    <m/>
    <x v="0"/>
  </r>
  <r>
    <x v="2"/>
    <s v="NO"/>
    <m/>
    <m/>
    <s v="AVDS"/>
    <x v="10"/>
    <s v="Partite Varie"/>
    <s v="PVDS"/>
    <s v="Partite varie distributore"/>
    <s v="AVDS"/>
    <x v="39"/>
    <s v="N"/>
    <s v="S"/>
    <s v="N"/>
    <s v="N"/>
    <m/>
    <m/>
    <m/>
    <m/>
    <x v="0"/>
    <m/>
    <x v="0"/>
  </r>
  <r>
    <x v="5"/>
    <s v="NO"/>
    <m/>
    <m/>
    <s v="DISA"/>
    <x v="11"/>
    <s v="Lavori"/>
    <s v="LAVO"/>
    <s v="Lavori"/>
    <s v="DISA"/>
    <x v="40"/>
    <s v="N"/>
    <s v="S"/>
    <s v="N"/>
    <s v="N"/>
    <m/>
    <m/>
    <m/>
    <m/>
    <x v="5"/>
    <m/>
    <x v="5"/>
  </r>
  <r>
    <x v="16"/>
    <s v="NO"/>
    <m/>
    <m/>
    <s v="SPLV"/>
    <x v="11"/>
    <s v="Lavori"/>
    <s v="LAVO"/>
    <s v="Lavori"/>
    <s v="SPLV"/>
    <x v="41"/>
    <s v="N"/>
    <s v="S"/>
    <s v="N"/>
    <s v="N"/>
    <m/>
    <m/>
    <m/>
    <m/>
    <x v="5"/>
    <m/>
    <x v="5"/>
  </r>
  <r>
    <x v="17"/>
    <s v="NO"/>
    <m/>
    <m/>
    <s v="POSR"/>
    <x v="11"/>
    <s v="Lavori"/>
    <s v="LAVO"/>
    <s v="Lavori"/>
    <s v="POSR"/>
    <x v="42"/>
    <s v="N"/>
    <s v="S"/>
    <s v="N"/>
    <s v="N"/>
    <m/>
    <m/>
    <m/>
    <m/>
    <x v="5"/>
    <m/>
    <x v="5"/>
  </r>
  <r>
    <x v="4"/>
    <s v="NO"/>
    <m/>
    <m/>
    <s v="PRCO"/>
    <x v="11"/>
    <s v="Lavori"/>
    <s v="LAVO"/>
    <s v="Lavori"/>
    <s v="PRCO"/>
    <x v="43"/>
    <s v="N"/>
    <s v="S"/>
    <s v="N"/>
    <s v="N"/>
    <m/>
    <m/>
    <m/>
    <m/>
    <x v="5"/>
    <m/>
    <x v="5"/>
  </r>
  <r>
    <x v="3"/>
    <s v="NO"/>
    <m/>
    <m/>
    <s v="VIN1"/>
    <x v="1"/>
    <s v="Ricavi logistica secondaria - distribuzione Energia Elettrica - fisso"/>
    <s v="VIN1"/>
    <s v="Vincolo V1"/>
    <s v="VIN1"/>
    <x v="44"/>
    <s v="N"/>
    <s v="S"/>
    <s v="S"/>
    <s v="N"/>
    <m/>
    <m/>
    <m/>
    <m/>
    <x v="1"/>
    <m/>
    <x v="1"/>
  </r>
  <r>
    <x v="18"/>
    <s v="NO"/>
    <m/>
    <m/>
    <s v="RSVT"/>
    <x v="11"/>
    <s v="Lavori"/>
    <s v="LAVO"/>
    <s v="Lavori"/>
    <s v="RSVT"/>
    <x v="45"/>
    <s v="N"/>
    <s v="S"/>
    <s v="N"/>
    <s v="N"/>
    <m/>
    <m/>
    <m/>
    <m/>
    <x v="5"/>
    <m/>
    <x v="5"/>
  </r>
  <r>
    <x v="14"/>
    <s v="NO"/>
    <m/>
    <m/>
    <s v="PPVE"/>
    <x v="10"/>
    <s v="Partite Varie"/>
    <s v="PVVE"/>
    <s v="Partite varie venditore"/>
    <s v="PPVE"/>
    <x v="46"/>
    <s v="N"/>
    <s v="S"/>
    <s v="N"/>
    <s v="N"/>
    <m/>
    <m/>
    <m/>
    <m/>
    <x v="0"/>
    <m/>
    <x v="0"/>
  </r>
  <r>
    <x v="4"/>
    <s v="NO"/>
    <m/>
    <m/>
    <s v="RPOS"/>
    <x v="10"/>
    <s v="Partite Varie"/>
    <s v="PVSP"/>
    <s v="Recupero spese sollecito e spese legali"/>
    <s v="RPOS"/>
    <x v="47"/>
    <s v="N"/>
    <s v="S"/>
    <s v="N"/>
    <s v="N"/>
    <m/>
    <m/>
    <m/>
    <m/>
    <x v="0"/>
    <m/>
    <x v="0"/>
  </r>
  <r>
    <x v="4"/>
    <s v="NO"/>
    <m/>
    <m/>
    <s v="SPLE"/>
    <x v="10"/>
    <s v="Partite Varie"/>
    <s v="PVSP"/>
    <s v="Recupero spese sollecito e spese legali"/>
    <s v="SPLE"/>
    <x v="48"/>
    <s v="N"/>
    <s v="S"/>
    <s v="N"/>
    <s v="N"/>
    <m/>
    <m/>
    <m/>
    <m/>
    <x v="0"/>
    <m/>
    <x v="0"/>
  </r>
  <r>
    <x v="2"/>
    <s v="NO"/>
    <m/>
    <m/>
    <s v="SPSO"/>
    <x v="10"/>
    <s v="Partite Varie"/>
    <s v="PVSP"/>
    <s v="Recupero spese sollecito e spese legali"/>
    <s v="SPSO"/>
    <x v="49"/>
    <s v="N"/>
    <s v="S"/>
    <s v="N"/>
    <s v="N"/>
    <m/>
    <m/>
    <m/>
    <m/>
    <x v="0"/>
    <m/>
    <x v="0"/>
  </r>
  <r>
    <x v="19"/>
    <s v="SI"/>
    <m/>
    <m/>
    <s v="DSP_F"/>
    <x v="4"/>
    <s v="Ricavi logistica primaria - Trasporto Energia Elettrica - fisso"/>
    <s v="DISPF"/>
    <s v="Dispacciamento fisso"/>
    <s v="DSP_F"/>
    <x v="50"/>
    <s v="F"/>
    <s v="S"/>
    <s v="S"/>
    <s v="S"/>
    <m/>
    <m/>
    <m/>
    <s v="€/anno"/>
    <x v="3"/>
    <m/>
    <x v="3"/>
  </r>
  <r>
    <x v="15"/>
    <s v="SI"/>
    <m/>
    <m/>
    <s v="DSP_V"/>
    <x v="5"/>
    <s v="Ricavi logistica primaria - Trasporto Energia Elettrica - variabile"/>
    <s v="DISPV"/>
    <s v="Dispacciamento variabile"/>
    <s v="DSP_V"/>
    <x v="51"/>
    <s v="V"/>
    <s v="S"/>
    <s v="S"/>
    <s v="S"/>
    <m/>
    <m/>
    <m/>
    <s v="€/kWh"/>
    <x v="4"/>
    <m/>
    <x v="4"/>
  </r>
  <r>
    <x v="2"/>
    <s v="NO"/>
    <m/>
    <m/>
    <s v="DSP_FX"/>
    <x v="4"/>
    <s v="Ricavi logistica primaria - Trasporto Energia Elettrica - fisso"/>
    <s v="DISPF"/>
    <s v="Dispacciamento fisso"/>
    <s v="DSP_FX"/>
    <x v="52"/>
    <s v="F"/>
    <s v="S"/>
    <s v="S"/>
    <s v="S"/>
    <m/>
    <m/>
    <m/>
    <s v="€/anno"/>
    <x v="3"/>
    <m/>
    <x v="3"/>
  </r>
  <r>
    <x v="20"/>
    <s v="NO"/>
    <m/>
    <m/>
    <s v="DSP_VX"/>
    <x v="5"/>
    <s v="Ricavi logistica primaria - Trasporto Energia Elettrica - variabile"/>
    <s v="DISPV"/>
    <s v="Dispacciamento variabile"/>
    <s v="DSP_VX"/>
    <x v="53"/>
    <s v="V"/>
    <s v="S"/>
    <s v="S"/>
    <s v="S"/>
    <m/>
    <m/>
    <m/>
    <s v="€/kWh"/>
    <x v="4"/>
    <m/>
    <x v="4"/>
  </r>
  <r>
    <x v="4"/>
    <s v="NO"/>
    <m/>
    <m/>
    <m/>
    <x v="12"/>
    <s v="Ricavi logistica primaria - Trasporto Energia Elettrica - variabile All inclusive"/>
    <s v="DISPV_ALL"/>
    <s v="Dispacciamento variabile All inclusive"/>
    <s v="PD_ALL"/>
    <x v="54"/>
    <s v="V"/>
    <s v="A"/>
    <s v="S"/>
    <s v="S"/>
    <m/>
    <m/>
    <m/>
    <s v="€/kWh"/>
    <x v="4"/>
    <m/>
    <x v="4"/>
  </r>
  <r>
    <x v="4"/>
    <s v="NO"/>
    <m/>
    <m/>
    <m/>
    <x v="12"/>
    <s v="Ricavi logistica primaria - Trasporto Energia Elettrica - variabile All inclusive"/>
    <s v="DISPV_ALL"/>
    <s v="Dispacciamento variabile All inclusive"/>
    <s v="DSP_V_ALL"/>
    <x v="55"/>
    <s v="V"/>
    <s v="A"/>
    <s v="S"/>
    <s v="S"/>
    <m/>
    <m/>
    <m/>
    <s v="€/kWh"/>
    <x v="4"/>
    <m/>
    <x v="4"/>
  </r>
  <r>
    <x v="4"/>
    <s v="NO"/>
    <m/>
    <m/>
    <m/>
    <x v="13"/>
    <s v="Ricavi logistica primaria - Trasporto Energia Elettrica - fisso All inclusive"/>
    <s v="DISPF_ALL"/>
    <s v="Dispacciamento fisso All inclusive"/>
    <s v="DSP_F_ALL"/>
    <x v="56"/>
    <s v="F"/>
    <s v="A"/>
    <s v="S"/>
    <s v="S"/>
    <m/>
    <m/>
    <m/>
    <s v="€/anno"/>
    <x v="3"/>
    <m/>
    <x v="3"/>
  </r>
  <r>
    <x v="20"/>
    <s v="SI"/>
    <m/>
    <m/>
    <s v="PD"/>
    <x v="5"/>
    <s v="Ricavi logistica primaria - Trasporto Energia Elettrica - variabile"/>
    <s v="DISPV"/>
    <s v="Dispacciamento variabile"/>
    <s v="PD"/>
    <x v="57"/>
    <s v="V"/>
    <s v="S"/>
    <s v="S"/>
    <s v="S"/>
    <s v="F0"/>
    <m/>
    <m/>
    <s v="€/kWh"/>
    <x v="4"/>
    <m/>
    <x v="4"/>
  </r>
  <r>
    <x v="4"/>
    <s v="SI"/>
    <m/>
    <m/>
    <s v="PD_F1"/>
    <x v="5"/>
    <s v="Ricavi logistica primaria - Trasporto Energia Elettrica - variabile"/>
    <s v="DISPV"/>
    <s v="Dispacciamento variabile"/>
    <s v="PD_F1"/>
    <x v="58"/>
    <s v="V"/>
    <s v="S"/>
    <s v="S"/>
    <s v="S"/>
    <s v="F1"/>
    <m/>
    <m/>
    <s v="€/kWh"/>
    <x v="4"/>
    <m/>
    <x v="4"/>
  </r>
  <r>
    <x v="4"/>
    <s v="SI"/>
    <m/>
    <m/>
    <s v="PD_F2"/>
    <x v="5"/>
    <s v="Ricavi logistica primaria - Trasporto Energia Elettrica - variabile"/>
    <s v="DISPV"/>
    <s v="Dispacciamento variabile"/>
    <s v="PD_F2"/>
    <x v="59"/>
    <s v="V"/>
    <s v="S"/>
    <s v="S"/>
    <s v="S"/>
    <s v="F2"/>
    <m/>
    <m/>
    <s v="€/kWh"/>
    <x v="4"/>
    <m/>
    <x v="4"/>
  </r>
  <r>
    <x v="4"/>
    <s v="SI"/>
    <m/>
    <m/>
    <s v="PD_F3"/>
    <x v="5"/>
    <s v="Ricavi logistica primaria - Trasporto Energia Elettrica - variabile"/>
    <s v="DISPV"/>
    <s v="Dispacciamento variabile"/>
    <s v="PD_F3"/>
    <x v="60"/>
    <s v="V"/>
    <s v="S"/>
    <s v="S"/>
    <s v="S"/>
    <s v="F3"/>
    <m/>
    <m/>
    <s v="€/kWh"/>
    <x v="4"/>
    <m/>
    <x v="4"/>
  </r>
  <r>
    <x v="4"/>
    <s v="SI"/>
    <m/>
    <m/>
    <s v="PD_F23"/>
    <x v="5"/>
    <s v="Ricavi logistica primaria - Trasporto Energia Elettrica - variabile"/>
    <s v="DISPV"/>
    <s v="Dispacciamento variabile"/>
    <s v="PD_F23"/>
    <x v="61"/>
    <s v="V"/>
    <s v="S"/>
    <s v="S"/>
    <s v="S"/>
    <s v="F23"/>
    <m/>
    <m/>
    <s v="€/kWh"/>
    <x v="4"/>
    <m/>
    <x v="4"/>
  </r>
  <r>
    <x v="14"/>
    <s v="SI"/>
    <m/>
    <m/>
    <s v="111_48"/>
    <x v="5"/>
    <s v="Ricavi logistica primaria - Trasporto Energia Elettrica - variabile"/>
    <s v="DISPV"/>
    <s v="Dispacciamento variabile"/>
    <s v="111_48"/>
    <x v="62"/>
    <s v="V"/>
    <s v="S"/>
    <s v="S"/>
    <s v="S"/>
    <m/>
    <m/>
    <s v="Delibera 111/06 Art 48 Corrispettivo a copertura dei costi per la remunerazione della disponibilità di capacità produttiva"/>
    <s v="€/kWh"/>
    <x v="4"/>
    <m/>
    <x v="4"/>
  </r>
  <r>
    <x v="14"/>
    <s v="SI"/>
    <m/>
    <m/>
    <s v="111_45"/>
    <x v="5"/>
    <s v="Ricavi logistica primaria - Trasporto Energia Elettrica - variabile"/>
    <s v="DISPV"/>
    <s v="Dispacciamento variabile"/>
    <s v="111_45"/>
    <x v="63"/>
    <s v="V"/>
    <s v="S"/>
    <s v="S"/>
    <s v="S"/>
    <m/>
    <m/>
    <s v="Delibera 111/06 Art 45 Corrispettivo a copertura dei costi delle unità essenziali per la sicurezza del sistema"/>
    <s v="€/kWh"/>
    <x v="4"/>
    <m/>
    <x v="4"/>
  </r>
  <r>
    <x v="1"/>
    <s v="SI"/>
    <m/>
    <m/>
    <s v="111_44b"/>
    <x v="5"/>
    <s v="Ricavi logistica primaria - Trasporto Energia Elettrica - variabile"/>
    <s v="DISPV"/>
    <s v="Dispacciamento variabile"/>
    <s v="111_44b"/>
    <x v="64"/>
    <s v="V"/>
    <s v="S"/>
    <s v="S"/>
    <s v="S"/>
    <m/>
    <m/>
    <s v="Delibera 111/06 Art 44bis Corrispettivo a copertura dei costi della modulazione della produzione eolica"/>
    <s v="€/kWh"/>
    <x v="4"/>
    <m/>
    <x v="4"/>
  </r>
  <r>
    <x v="2"/>
    <s v="SI"/>
    <m/>
    <m/>
    <s v="TIS_25"/>
    <x v="5"/>
    <s v="Ricavi logistica primaria - Trasporto Energia Elettrica - variabile"/>
    <s v="DISPV"/>
    <s v="Dispacciamento variabile"/>
    <s v="TIS_25"/>
    <x v="65"/>
    <s v="V"/>
    <s v="S"/>
    <s v="S"/>
    <s v="S"/>
    <m/>
    <m/>
    <s v="TIS Art 25bis Corrispettivo di reintegrazione oneri salvaguardia "/>
    <s v="€/kWh"/>
    <x v="4"/>
    <m/>
    <x v="4"/>
  </r>
  <r>
    <x v="14"/>
    <s v="SI"/>
    <m/>
    <m/>
    <s v="111_46"/>
    <x v="5"/>
    <s v="Ricavi logistica primaria - Trasporto Energia Elettrica - variabile"/>
    <s v="DISPV"/>
    <s v="Dispacciamento variabile"/>
    <s v="111_46"/>
    <x v="66"/>
    <s v="V"/>
    <s v="S"/>
    <s v="S"/>
    <s v="S"/>
    <m/>
    <m/>
    <s v="Delibera 111/06 Art 46 Corrispettivo a copertura dei costi riconosciuti per il funzionamento di Terna"/>
    <s v="€/kWh"/>
    <x v="4"/>
    <m/>
    <x v="4"/>
  </r>
  <r>
    <x v="14"/>
    <s v="SI"/>
    <m/>
    <m/>
    <s v="111_73"/>
    <x v="5"/>
    <s v="Ricavi logistica primaria - Trasporto Energia Elettrica - variabile"/>
    <s v="DISPV"/>
    <s v="Dispacciamento variabile"/>
    <s v="111_73"/>
    <x v="67"/>
    <s v="V"/>
    <s v="S"/>
    <s v="S"/>
    <s v="S"/>
    <m/>
    <m/>
    <s v="Delibera 111/06 Art 73 Corrispettivo a copertura dei costi per la remunerazione del servizio di_x000a_interrompibilità del carico"/>
    <s v="€/kWh"/>
    <x v="4"/>
    <m/>
    <x v="4"/>
  </r>
  <r>
    <x v="14"/>
    <s v="SI"/>
    <m/>
    <m/>
    <s v="111_44"/>
    <x v="5"/>
    <s v="Ricavi logistica primaria - Trasporto Energia Elettrica - variabile"/>
    <s v="DISPV"/>
    <s v="Dispacciamento variabile"/>
    <s v="111_44"/>
    <x v="68"/>
    <s v="V"/>
    <s v="S"/>
    <s v="S"/>
    <s v="S"/>
    <m/>
    <m/>
    <s v="Delibera 111/06 Art 44 Corrispettivi per l’approvvigionamento delle risorse nel mercato per il servizio di_x000a_dispacciamento"/>
    <s v="€/kWh"/>
    <x v="4"/>
    <m/>
    <x v="4"/>
  </r>
  <r>
    <x v="2"/>
    <s v="SI"/>
    <m/>
    <m/>
    <s v="TIS_24"/>
    <x v="4"/>
    <s v="Ricavi logistica primaria - Trasporto Energia Elettrica - fisso"/>
    <s v="DISPF"/>
    <s v="Dispacciamento fisso"/>
    <s v="TIS_24"/>
    <x v="69"/>
    <s v="F"/>
    <s v="S"/>
    <s v="S"/>
    <s v="S"/>
    <m/>
    <m/>
    <s v="TIS Art 24 Corrispettivo a copertura dei costi del SII "/>
    <s v="€/mese"/>
    <x v="3"/>
    <m/>
    <x v="3"/>
  </r>
  <r>
    <x v="7"/>
    <s v="SI"/>
    <m/>
    <m/>
    <s v="111_36"/>
    <x v="4"/>
    <s v="Ricavi logistica primaria - Trasporto Energia Elettrica - fisso"/>
    <s v="DISPF"/>
    <s v="Dispacciamento fisso"/>
    <s v="111_36"/>
    <x v="70"/>
    <s v="F"/>
    <s v="S"/>
    <s v="S"/>
    <s v="S"/>
    <m/>
    <m/>
    <s v="Delibera 111/06 Art 36 Corrispettivi per l’aggregazione delle misure"/>
    <s v="€/mese"/>
    <x v="3"/>
    <m/>
    <x v="3"/>
  </r>
  <r>
    <x v="2"/>
    <s v="SI"/>
    <m/>
    <m/>
    <s v="TIS_46"/>
    <x v="4"/>
    <s v="Ricavi logistica primaria - Trasporto Energia Elettrica - fisso"/>
    <s v="DISPF"/>
    <s v="Dispacciamento fisso"/>
    <s v="TIS_46"/>
    <x v="71"/>
    <s v="F"/>
    <s v="S"/>
    <s v="S"/>
    <s v="S"/>
    <m/>
    <m/>
    <s v="TIS Art 46 Corrispettivi per l’aggregazione delle misure"/>
    <s v="€/mese"/>
    <x v="3"/>
    <m/>
    <x v="3"/>
  </r>
  <r>
    <x v="14"/>
    <m/>
    <m/>
    <m/>
    <s v="PCV_V"/>
    <x v="14"/>
    <s v="Ricavi da PCV variabile"/>
    <s v="COMMV"/>
    <s v="Componente variabile Costi Commercializzazione"/>
    <s v="PCV_V"/>
    <x v="72"/>
    <s v="V"/>
    <s v="S"/>
    <s v="S"/>
    <s v="S"/>
    <m/>
    <m/>
    <m/>
    <s v="€/kWh"/>
    <x v="6"/>
    <m/>
    <x v="6"/>
  </r>
  <r>
    <x v="18"/>
    <m/>
    <m/>
    <m/>
    <s v="PCV_F"/>
    <x v="15"/>
    <s v="Ricavi da componente fissa PCV"/>
    <s v="COMMF"/>
    <s v="Componente fissa Costi Commercializzazione"/>
    <s v="PCV_F"/>
    <x v="73"/>
    <s v="F"/>
    <s v="S"/>
    <s v="S"/>
    <s v="S"/>
    <m/>
    <m/>
    <m/>
    <s v="€/anno"/>
    <x v="7"/>
    <m/>
    <x v="7"/>
  </r>
  <r>
    <x v="4"/>
    <m/>
    <m/>
    <m/>
    <s v="PCV_X"/>
    <x v="14"/>
    <s v="Ricavi da PCV variabile"/>
    <s v="COMMV"/>
    <s v="Componente variabile Costi Commercializzazione"/>
    <s v="PCV_X"/>
    <x v="74"/>
    <m/>
    <s v="S"/>
    <s v="S"/>
    <m/>
    <m/>
    <m/>
    <m/>
    <m/>
    <x v="6"/>
    <m/>
    <x v="6"/>
  </r>
  <r>
    <x v="4"/>
    <m/>
    <m/>
    <m/>
    <s v="PRD_F1"/>
    <x v="16"/>
    <s v="Ricavi variabili commodity al PCE - Energia Elettrica"/>
    <s v="MTPRV"/>
    <s v="Materia prima variabile"/>
    <s v="PRD_F1"/>
    <x v="75"/>
    <s v="V"/>
    <s v="S"/>
    <s v="S"/>
    <s v="S"/>
    <s v="F1"/>
    <s v="N"/>
    <m/>
    <s v="€/kWh"/>
    <x v="8"/>
    <m/>
    <x v="8"/>
  </r>
  <r>
    <x v="4"/>
    <m/>
    <m/>
    <m/>
    <s v="PRD_F2"/>
    <x v="16"/>
    <s v="Ricavi variabili commodity al PCE - Energia Elettrica"/>
    <s v="MTPRV"/>
    <s v="Materia prima variabile"/>
    <s v="PRD_F2"/>
    <x v="76"/>
    <s v="V"/>
    <s v="S"/>
    <s v="S"/>
    <s v="S"/>
    <s v="F2"/>
    <s v="N"/>
    <m/>
    <s v="€/kWh"/>
    <x v="8"/>
    <m/>
    <x v="8"/>
  </r>
  <r>
    <x v="4"/>
    <m/>
    <m/>
    <m/>
    <s v="PRD_F3"/>
    <x v="16"/>
    <s v="Ricavi variabili commodity al PCE - Energia Elettrica"/>
    <s v="MTPRV"/>
    <s v="Materia prima variabile"/>
    <s v="PRD_F3"/>
    <x v="77"/>
    <s v="V"/>
    <s v="S"/>
    <s v="S"/>
    <s v="S"/>
    <s v="F3"/>
    <s v="N"/>
    <m/>
    <s v="€/kWh"/>
    <x v="8"/>
    <m/>
    <x v="8"/>
  </r>
  <r>
    <x v="21"/>
    <m/>
    <m/>
    <m/>
    <s v="PRD"/>
    <x v="16"/>
    <s v="Ricavi variabili commodity al PCE - Energia Elettrica"/>
    <s v="MTPRV"/>
    <s v="Materia prima variabile"/>
    <s v="PRD"/>
    <x v="78"/>
    <s v="V"/>
    <s v="S"/>
    <s v="S"/>
    <s v="S"/>
    <s v="F0"/>
    <s v="N"/>
    <m/>
    <s v="€/kWh"/>
    <x v="8"/>
    <m/>
    <x v="8"/>
  </r>
  <r>
    <x v="4"/>
    <m/>
    <m/>
    <m/>
    <s v="PRD_F23"/>
    <x v="16"/>
    <s v="Ricavi variabili commodity al PCE - Energia Elettrica"/>
    <s v="MTPRV"/>
    <s v="Materia prima variabile"/>
    <s v="PRD_F23"/>
    <x v="79"/>
    <s v="V"/>
    <s v="S"/>
    <s v="S"/>
    <s v="S"/>
    <s v="F23"/>
    <s v="N"/>
    <m/>
    <s v="€/kWh"/>
    <x v="8"/>
    <m/>
    <x v="8"/>
  </r>
  <r>
    <x v="4"/>
    <m/>
    <m/>
    <m/>
    <s v="PRD_PK"/>
    <x v="16"/>
    <s v="Ricavi variabili commodity al PCE - Energia Elettrica"/>
    <s v="MTPRV"/>
    <s v="Materia prima variabile"/>
    <s v="PRD_PK"/>
    <x v="80"/>
    <s v="V"/>
    <s v="S"/>
    <s v="S"/>
    <s v="S"/>
    <s v="PK"/>
    <s v="N"/>
    <m/>
    <s v="€/kWh"/>
    <x v="8"/>
    <m/>
    <x v="8"/>
  </r>
  <r>
    <x v="4"/>
    <m/>
    <m/>
    <m/>
    <s v="PRD_OP"/>
    <x v="16"/>
    <s v="Ricavi variabili commodity al PCE - Energia Elettrica"/>
    <s v="MTPRV"/>
    <s v="Materia prima variabile"/>
    <s v="PRD_OP"/>
    <x v="81"/>
    <s v="V"/>
    <s v="S"/>
    <s v="S"/>
    <s v="S"/>
    <s v="OP"/>
    <s v="N"/>
    <m/>
    <s v="€/kWh"/>
    <x v="8"/>
    <m/>
    <x v="8"/>
  </r>
  <r>
    <x v="16"/>
    <m/>
    <m/>
    <m/>
    <s v="PRD_D"/>
    <x v="5"/>
    <s v="Ricavi logistica primaria - Trasporto Energia Elettrica - variabile"/>
    <s v="DISPV"/>
    <s v="Dispacciamento variabile"/>
    <s v="PRD_D"/>
    <x v="82"/>
    <s v="V"/>
    <s v="S"/>
    <s v="S"/>
    <s v="S"/>
    <m/>
    <s v="N"/>
    <m/>
    <s v="€/kWh"/>
    <x v="4"/>
    <m/>
    <x v="4"/>
  </r>
  <r>
    <x v="6"/>
    <m/>
    <m/>
    <m/>
    <s v="BIL"/>
    <x v="16"/>
    <s v="Ricavi variabili commodity al PCE - Energia Elettrica"/>
    <s v="MTPRV"/>
    <s v="Materia prima variabile"/>
    <s v="BIL"/>
    <x v="83"/>
    <s v="V"/>
    <s v="S"/>
    <s v="S"/>
    <s v="S"/>
    <s v="F0"/>
    <s v="N"/>
    <m/>
    <s v="€/kWh"/>
    <x v="8"/>
    <m/>
    <x v="8"/>
  </r>
  <r>
    <x v="4"/>
    <m/>
    <m/>
    <m/>
    <s v="BIL_F1"/>
    <x v="16"/>
    <s v="Ricavi variabili commodity al PCE - Energia Elettrica"/>
    <s v="MTPRV"/>
    <s v="Materia prima variabile"/>
    <s v="BIL_F1"/>
    <x v="84"/>
    <s v="V"/>
    <s v="S"/>
    <s v="S"/>
    <s v="S"/>
    <s v="F1"/>
    <s v="N"/>
    <m/>
    <s v="€/kWh"/>
    <x v="8"/>
    <m/>
    <x v="8"/>
  </r>
  <r>
    <x v="4"/>
    <m/>
    <m/>
    <m/>
    <s v="BIL_F2"/>
    <x v="16"/>
    <s v="Ricavi variabili commodity al PCE - Energia Elettrica"/>
    <s v="MTPRV"/>
    <s v="Materia prima variabile"/>
    <s v="BIL_F2"/>
    <x v="85"/>
    <s v="V"/>
    <s v="S"/>
    <s v="S"/>
    <s v="S"/>
    <s v="F2"/>
    <s v="N"/>
    <m/>
    <s v="€/kWh"/>
    <x v="8"/>
    <m/>
    <x v="8"/>
  </r>
  <r>
    <x v="4"/>
    <m/>
    <m/>
    <m/>
    <s v="BIL_F3"/>
    <x v="16"/>
    <s v="Ricavi variabili commodity al PCE - Energia Elettrica"/>
    <s v="MTPRV"/>
    <s v="Materia prima variabile"/>
    <s v="BIL_F3"/>
    <x v="86"/>
    <s v="V"/>
    <s v="S"/>
    <s v="S"/>
    <s v="S"/>
    <s v="F3"/>
    <s v="N"/>
    <m/>
    <s v="€/kWh"/>
    <x v="8"/>
    <m/>
    <x v="8"/>
  </r>
  <r>
    <x v="22"/>
    <m/>
    <m/>
    <m/>
    <s v="MP"/>
    <x v="16"/>
    <s v="Ricavi variabili commodity al PCE - Energia Elettrica"/>
    <s v="MTPRV"/>
    <s v="Materia prima variabile"/>
    <s v="MP"/>
    <x v="87"/>
    <s v="V"/>
    <s v="S"/>
    <s v="S"/>
    <s v="S"/>
    <s v="F0"/>
    <s v="N"/>
    <m/>
    <s v="€/kWh"/>
    <x v="8"/>
    <m/>
    <x v="8"/>
  </r>
  <r>
    <x v="4"/>
    <m/>
    <m/>
    <m/>
    <s v="MP_F1"/>
    <x v="16"/>
    <s v="Ricavi variabili commodity al PCE - Energia Elettrica"/>
    <s v="MTPRV"/>
    <s v="Materia prima variabile"/>
    <s v="MP_F1"/>
    <x v="88"/>
    <s v="V"/>
    <s v="S"/>
    <s v="S"/>
    <s v="S"/>
    <s v="F1"/>
    <s v="N"/>
    <m/>
    <s v="€/kWh"/>
    <x v="8"/>
    <m/>
    <x v="8"/>
  </r>
  <r>
    <x v="4"/>
    <m/>
    <m/>
    <m/>
    <s v="MP_F2"/>
    <x v="16"/>
    <s v="Ricavi variabili commodity al PCE - Energia Elettrica"/>
    <s v="MTPRV"/>
    <s v="Materia prima variabile"/>
    <s v="MP_F2"/>
    <x v="89"/>
    <s v="V"/>
    <s v="S"/>
    <s v="S"/>
    <s v="S"/>
    <s v="F2"/>
    <s v="N"/>
    <m/>
    <s v="€/kWh"/>
    <x v="8"/>
    <m/>
    <x v="8"/>
  </r>
  <r>
    <x v="4"/>
    <m/>
    <m/>
    <m/>
    <s v="MP_F23"/>
    <x v="16"/>
    <s v="Ricavi variabili commodity al PCE - Energia Elettrica"/>
    <s v="MTPRV"/>
    <s v="Materia prima variabile"/>
    <s v="MP_F23"/>
    <x v="90"/>
    <s v="V"/>
    <s v="S"/>
    <s v="S"/>
    <s v="S"/>
    <s v="F23"/>
    <s v="N"/>
    <m/>
    <s v="€/kWh"/>
    <x v="8"/>
    <m/>
    <x v="8"/>
  </r>
  <r>
    <x v="4"/>
    <m/>
    <m/>
    <m/>
    <s v="MP_F3"/>
    <x v="16"/>
    <s v="Ricavi variabili commodity al PCE - Energia Elettrica"/>
    <s v="MTPRV"/>
    <s v="Materia prima variabile"/>
    <s v="MP_F3"/>
    <x v="91"/>
    <s v="V"/>
    <s v="S"/>
    <s v="S"/>
    <s v="S"/>
    <s v="F3"/>
    <s v="N"/>
    <m/>
    <s v="€/kWh"/>
    <x v="8"/>
    <m/>
    <x v="8"/>
  </r>
  <r>
    <x v="4"/>
    <m/>
    <m/>
    <m/>
    <s v="MP_PK"/>
    <x v="16"/>
    <s v="Ricavi variabili commodity al PCE - Energia Elettrica"/>
    <s v="MTPRV"/>
    <s v="Materia prima variabile"/>
    <s v="MP_PK"/>
    <x v="92"/>
    <s v="V"/>
    <s v="S"/>
    <s v="S"/>
    <s v="S"/>
    <s v="PK"/>
    <s v="N"/>
    <m/>
    <s v="€/kWh"/>
    <x v="8"/>
    <m/>
    <x v="8"/>
  </r>
  <r>
    <x v="4"/>
    <m/>
    <m/>
    <m/>
    <s v="MP_OP"/>
    <x v="16"/>
    <s v="Ricavi variabili commodity al PCE - Energia Elettrica"/>
    <s v="MTPRV"/>
    <s v="Materia prima variabile"/>
    <s v="MP_OP"/>
    <x v="93"/>
    <s v="V"/>
    <s v="S"/>
    <s v="S"/>
    <s v="S"/>
    <s v="OP"/>
    <s v="N"/>
    <m/>
    <s v="€/kWh"/>
    <x v="8"/>
    <m/>
    <x v="8"/>
  </r>
  <r>
    <x v="3"/>
    <m/>
    <m/>
    <m/>
    <s v="MAGG"/>
    <x v="16"/>
    <s v="Ricavi variabili commodity al PCE - Energia Elettrica"/>
    <s v="MTPRV"/>
    <s v="Materia prima variabile"/>
    <s v="MAGG"/>
    <x v="94"/>
    <s v="V"/>
    <s v="S"/>
    <s v="S"/>
    <s v="S"/>
    <m/>
    <s v="N"/>
    <m/>
    <s v="€/kWh"/>
    <x v="8"/>
    <m/>
    <x v="8"/>
  </r>
  <r>
    <x v="4"/>
    <m/>
    <m/>
    <m/>
    <s v="MP_VX"/>
    <x v="16"/>
    <s v="Ricavi variabili commodity al PCE - Energia Elettrica"/>
    <s v="MTPRV"/>
    <s v="Materia prima variabile"/>
    <s v="MP_VX"/>
    <x v="95"/>
    <s v="V"/>
    <s v="S"/>
    <s v="S"/>
    <s v="S"/>
    <m/>
    <s v="N"/>
    <m/>
    <s v="€/kWh"/>
    <x v="8"/>
    <m/>
    <x v="8"/>
  </r>
  <r>
    <x v="4"/>
    <m/>
    <m/>
    <m/>
    <s v="MP_FX"/>
    <x v="17"/>
    <s v="Ricavi commodity - componente fissa Energia Elettrica"/>
    <s v="MTPRF"/>
    <s v="Materia prima fissa"/>
    <s v="MP_FX"/>
    <x v="96"/>
    <s v="F"/>
    <s v="S"/>
    <s v="S"/>
    <s v="S"/>
    <m/>
    <s v="N"/>
    <m/>
    <s v="€/anno"/>
    <x v="9"/>
    <m/>
    <x v="9"/>
  </r>
  <r>
    <x v="4"/>
    <s v="NO"/>
    <m/>
    <m/>
    <s v="ARMP"/>
    <x v="16"/>
    <s v="Ricavi variabili commodity al PCE - Energia Elettrica"/>
    <s v="MTPRV"/>
    <s v="Materia prima variabile"/>
    <s v="ARMP"/>
    <x v="97"/>
    <s v="V"/>
    <s v="S"/>
    <s v="S"/>
    <s v="N"/>
    <m/>
    <s v="N"/>
    <m/>
    <m/>
    <x v="8"/>
    <m/>
    <x v="8"/>
  </r>
  <r>
    <x v="23"/>
    <s v="NO"/>
    <m/>
    <m/>
    <s v="SCON"/>
    <x v="16"/>
    <s v="Ricavi variabili commodity al PCE - Energia Elettrica"/>
    <s v="MTPRV"/>
    <s v="Materia prima variabile"/>
    <s v="SCON"/>
    <x v="98"/>
    <s v="V"/>
    <s v="S"/>
    <s v="S"/>
    <s v="S"/>
    <m/>
    <s v="N"/>
    <m/>
    <s v="€/kWh"/>
    <x v="10"/>
    <m/>
    <x v="10"/>
  </r>
  <r>
    <x v="24"/>
    <s v="NO"/>
    <m/>
    <m/>
    <s v="SCON_PRD"/>
    <x v="16"/>
    <s v="Ricavi variabili commodity al PCE - Energia Elettrica"/>
    <s v="MTPRV"/>
    <s v="Materia prima variabile"/>
    <s v="SCON_PRD"/>
    <x v="99"/>
    <s v="V"/>
    <s v="S"/>
    <s v="S"/>
    <s v="S"/>
    <m/>
    <s v="N"/>
    <m/>
    <s v="€/kWh"/>
    <x v="10"/>
    <m/>
    <x v="10"/>
  </r>
  <r>
    <x v="15"/>
    <s v="NO"/>
    <m/>
    <m/>
    <s v="SCONF"/>
    <x v="17"/>
    <s v="Ricavi commodity - componente fissa Energia Elettrica"/>
    <s v="MTPRF"/>
    <s v="Materia prima fissa"/>
    <s v="SCONF"/>
    <x v="100"/>
    <s v="F"/>
    <s v="S"/>
    <s v="S"/>
    <s v="S"/>
    <m/>
    <s v="N"/>
    <m/>
    <s v="€/anno"/>
    <x v="11"/>
    <m/>
    <x v="11"/>
  </r>
  <r>
    <x v="4"/>
    <s v="NO"/>
    <m/>
    <m/>
    <s v="SCON_W"/>
    <x v="17"/>
    <s v="Ricavi commodity - componente fissa Energia Elettrica"/>
    <s v="MTPRF"/>
    <s v="Materia prima fissa"/>
    <s v="SCON_W"/>
    <x v="101"/>
    <s v="F"/>
    <s v="S"/>
    <s v="S"/>
    <s v="S"/>
    <m/>
    <s v="N"/>
    <m/>
    <s v="€/anno"/>
    <x v="11"/>
    <m/>
    <x v="11"/>
  </r>
  <r>
    <x v="3"/>
    <s v="NO"/>
    <m/>
    <m/>
    <s v="SCON_D"/>
    <x v="16"/>
    <s v="Ricavi variabili commodity al PCE - Energia Elettrica"/>
    <s v="MTPRV"/>
    <s v="Materia prima variabile"/>
    <s v="SCON_D"/>
    <x v="102"/>
    <s v="V"/>
    <s v="S"/>
    <s v="S"/>
    <s v="S"/>
    <m/>
    <s v="N"/>
    <m/>
    <s v="€/anno"/>
    <x v="10"/>
    <m/>
    <x v="10"/>
  </r>
  <r>
    <x v="3"/>
    <s v="NO"/>
    <m/>
    <m/>
    <s v="SCON_OC"/>
    <x v="17"/>
    <s v="Ricavi commodity - componente fissa Energia Elettrica"/>
    <s v="MTPRF"/>
    <s v="Materia prima fissa"/>
    <s v="SCON_OC"/>
    <x v="103"/>
    <s v="F"/>
    <s v="S"/>
    <s v="S"/>
    <s v="S"/>
    <m/>
    <s v="N"/>
    <m/>
    <s v="€/anno"/>
    <x v="11"/>
    <m/>
    <x v="11"/>
  </r>
  <r>
    <x v="7"/>
    <s v="NO"/>
    <m/>
    <m/>
    <s v="SCON_R"/>
    <x v="16"/>
    <s v="Ricavi variabili commodity al PCE - Energia Elettrica"/>
    <s v="MTPRV"/>
    <s v="Materia prima variabile"/>
    <s v="SCON_R"/>
    <x v="104"/>
    <s v="V"/>
    <s v="S"/>
    <s v="S"/>
    <s v="S"/>
    <m/>
    <s v="N"/>
    <m/>
    <s v="€/anno"/>
    <x v="10"/>
    <m/>
    <x v="10"/>
  </r>
  <r>
    <x v="1"/>
    <s v="NO"/>
    <m/>
    <m/>
    <s v="SCON_B"/>
    <x v="17"/>
    <s v="Ricavi commodity - componente fissa Energia Elettrica"/>
    <s v="MTPRF"/>
    <s v="Materia prima fissa"/>
    <s v="SCON_B"/>
    <x v="105"/>
    <s v="F"/>
    <s v="S"/>
    <s v="S"/>
    <s v="S"/>
    <m/>
    <s v="N"/>
    <m/>
    <s v="€/anno"/>
    <x v="11"/>
    <m/>
    <x v="11"/>
  </r>
  <r>
    <x v="3"/>
    <s v="NO"/>
    <m/>
    <m/>
    <s v="SCON_DU"/>
    <x v="16"/>
    <s v="Ricavi variabili commodity al PCE - Energia Elettrica"/>
    <s v="MTPRV"/>
    <s v="Materia prima variabile"/>
    <s v="SCON_DU"/>
    <x v="106"/>
    <s v="V"/>
    <s v="S"/>
    <s v="S"/>
    <s v="S"/>
    <m/>
    <s v="N"/>
    <m/>
    <s v="€/anno"/>
    <x v="10"/>
    <m/>
    <x v="10"/>
  </r>
  <r>
    <x v="4"/>
    <s v="NO"/>
    <m/>
    <m/>
    <s v="SCON_DIP"/>
    <x v="16"/>
    <s v="Ricavi variabili commodity al PCE - Energia Elettrica"/>
    <s v="DIP"/>
    <s v="sconti dipendenti"/>
    <s v="SCON_DIP"/>
    <x v="107"/>
    <s v="V"/>
    <s v="S"/>
    <s v="S"/>
    <s v="N"/>
    <m/>
    <s v="N"/>
    <m/>
    <m/>
    <x v="10"/>
    <m/>
    <x v="10"/>
  </r>
  <r>
    <x v="14"/>
    <s v="NO"/>
    <m/>
    <m/>
    <s v="SBI"/>
    <x v="16"/>
    <s v="Ricavi variabili commodity al PCE - Energia Elettrica"/>
    <s v="SBI"/>
    <s v="Sbilanciamento"/>
    <s v="SBI"/>
    <x v="108"/>
    <s v="V"/>
    <s v="S"/>
    <s v="S"/>
    <s v="S"/>
    <m/>
    <s v="N"/>
    <m/>
    <s v="€/kWh"/>
    <x v="12"/>
    <m/>
    <x v="12"/>
  </r>
  <r>
    <x v="4"/>
    <s v="NO"/>
    <m/>
    <m/>
    <s v="MP_B"/>
    <x v="16"/>
    <s v="Ricavi variabili commodity al PCE - Energia Elettrica"/>
    <s v="MTPRV"/>
    <s v="Materia prima variabile"/>
    <s v="MP_B"/>
    <x v="109"/>
    <s v="V"/>
    <s v="S"/>
    <s v="S"/>
    <s v="S"/>
    <s v="F0"/>
    <s v="N"/>
    <m/>
    <s v="€/kWh"/>
    <x v="8"/>
    <m/>
    <x v="8"/>
  </r>
  <r>
    <x v="4"/>
    <s v="NO"/>
    <m/>
    <m/>
    <s v="VEND"/>
    <x v="16"/>
    <s v="Ricavi variabili commodity al PCE - Energia Elettrica"/>
    <s v="MTPRV"/>
    <s v="Materia prima variabile"/>
    <s v="VEND"/>
    <x v="110"/>
    <s v="V"/>
    <s v="S"/>
    <s v="S"/>
    <s v="S"/>
    <m/>
    <s v="N"/>
    <m/>
    <s v="€/kWh"/>
    <x v="8"/>
    <m/>
    <x v="8"/>
  </r>
  <r>
    <x v="25"/>
    <s v="NO"/>
    <m/>
    <m/>
    <s v="VGFIS"/>
    <x v="17"/>
    <s v="Ricavi commodity - componente fissa Energia Elettrica"/>
    <s v="MTPRF"/>
    <s v="Materia prima fissa"/>
    <s v="VGFIS"/>
    <x v="111"/>
    <s v="F"/>
    <s v="S"/>
    <s v="S"/>
    <s v="S"/>
    <m/>
    <s v="N"/>
    <m/>
    <s v="€/anno"/>
    <x v="9"/>
    <m/>
    <x v="9"/>
  </r>
  <r>
    <x v="4"/>
    <s v="NO"/>
    <m/>
    <m/>
    <s v="VGVAR"/>
    <x v="16"/>
    <s v="Ricavi variabili commodity al PCE - Energia Elettrica"/>
    <s v="MTPRV"/>
    <s v="Materia prima variabile"/>
    <s v="VGVAR"/>
    <x v="112"/>
    <s v="V"/>
    <s v="S"/>
    <s v="S"/>
    <s v="S"/>
    <m/>
    <s v="N"/>
    <m/>
    <s v="€/kWh"/>
    <x v="8"/>
    <m/>
    <x v="8"/>
  </r>
  <r>
    <x v="4"/>
    <s v="nd"/>
    <m/>
    <m/>
    <s v="BLACK-LIST"/>
    <x v="18"/>
    <s v="BLACK-LIST"/>
    <s v="BLACK-LIST"/>
    <s v="BLACK-LIST"/>
    <s v="BLACK-LIST"/>
    <x v="113"/>
    <s v="B"/>
    <s v="N"/>
    <s v="B"/>
    <s v="B"/>
    <m/>
    <s v="N"/>
    <m/>
    <m/>
    <x v="0"/>
    <m/>
    <x v="0"/>
  </r>
  <r>
    <x v="4"/>
    <s v="NO"/>
    <m/>
    <m/>
    <s v="ITAA"/>
    <x v="10"/>
    <s v="Partite Varie"/>
    <s v="PVID"/>
    <s v="Indennizzi distributore"/>
    <s v="ITAA"/>
    <x v="114"/>
    <s v="N"/>
    <s v="S"/>
    <s v="N"/>
    <s v="N"/>
    <m/>
    <s v="N"/>
    <m/>
    <m/>
    <x v="0"/>
    <m/>
    <x v="0"/>
  </r>
  <r>
    <x v="2"/>
    <s v="NO"/>
    <m/>
    <m/>
    <s v="408S"/>
    <x v="10"/>
    <s v="Partite Varie"/>
    <s v="PVSL"/>
    <s v="Corrispettivo debito salvaguardia"/>
    <s v="408S"/>
    <x v="115"/>
    <s v="N"/>
    <s v="S"/>
    <s v="N"/>
    <s v="N"/>
    <m/>
    <s v="N"/>
    <m/>
    <m/>
    <x v="0"/>
    <m/>
    <x v="0"/>
  </r>
  <r>
    <x v="4"/>
    <s v="NO"/>
    <m/>
    <m/>
    <s v="ACTV"/>
    <x v="10"/>
    <s v="Partite Varie"/>
    <s v="ACTV"/>
    <s v="Adeguamento calcolo emittenti TV"/>
    <s v="ACTV"/>
    <x v="116"/>
    <s v="N"/>
    <s v="S"/>
    <s v="N"/>
    <s v="N"/>
    <m/>
    <s v="N"/>
    <m/>
    <m/>
    <x v="0"/>
    <m/>
    <x v="0"/>
  </r>
  <r>
    <x v="14"/>
    <s v="NO"/>
    <m/>
    <m/>
    <s v="CMOR"/>
    <x v="10"/>
    <s v="Partite Varie"/>
    <s v="CMOR"/>
    <s v="corrispettivo Morosità"/>
    <s v="CMOR"/>
    <x v="117"/>
    <s v="N"/>
    <s v="S"/>
    <s v="N"/>
    <s v="N"/>
    <m/>
    <s v="N"/>
    <m/>
    <m/>
    <x v="13"/>
    <m/>
    <x v="13"/>
  </r>
  <r>
    <x v="4"/>
    <s v="NO"/>
    <m/>
    <m/>
    <s v="VARP"/>
    <x v="11"/>
    <s v="Lavori"/>
    <s v="LAVO"/>
    <s v="Lavori"/>
    <s v="VARP"/>
    <x v="118"/>
    <s v="N"/>
    <s v="S"/>
    <s v="N"/>
    <s v="N"/>
    <m/>
    <s v="N"/>
    <m/>
    <m/>
    <x v="5"/>
    <m/>
    <x v="5"/>
  </r>
  <r>
    <x v="5"/>
    <s v="NO"/>
    <m/>
    <m/>
    <s v="BSOE"/>
    <x v="19"/>
    <s v="Bonus sociale"/>
    <s v="BSO"/>
    <s v="Bonus sociale"/>
    <s v="BSOE"/>
    <x v="119"/>
    <s v="N"/>
    <s v="S"/>
    <s v="S"/>
    <s v="N"/>
    <m/>
    <s v="N"/>
    <m/>
    <m/>
    <x v="14"/>
    <m/>
    <x v="14"/>
  </r>
  <r>
    <x v="1"/>
    <s v="NO"/>
    <m/>
    <m/>
    <s v="BSOF"/>
    <x v="19"/>
    <s v="Bonus sociale"/>
    <s v="BSO"/>
    <s v="Bonus sociale"/>
    <s v="BSOF"/>
    <x v="120"/>
    <s v="N"/>
    <s v="S"/>
    <s v="S"/>
    <s v="N"/>
    <m/>
    <s v="N"/>
    <m/>
    <m/>
    <x v="14"/>
    <m/>
    <x v="14"/>
  </r>
  <r>
    <x v="26"/>
    <s v="NO"/>
    <m/>
    <m/>
    <s v="IAEE"/>
    <x v="10"/>
    <s v="Partite Varie"/>
    <s v="PVIV"/>
    <s v="Indennizzi venditore"/>
    <s v="IAEE"/>
    <x v="121"/>
    <s v="N"/>
    <s v="S"/>
    <s v="N"/>
    <s v="N"/>
    <m/>
    <s v="N"/>
    <m/>
    <m/>
    <x v="0"/>
    <m/>
    <x v="0"/>
  </r>
  <r>
    <x v="3"/>
    <s v="NO"/>
    <m/>
    <m/>
    <s v="DEPC"/>
    <x v="10"/>
    <s v="Partite Varie"/>
    <s v="DEPC"/>
    <s v="Deposito cauzionale"/>
    <s v="DEPC"/>
    <x v="122"/>
    <s v="N"/>
    <s v="S"/>
    <s v="N"/>
    <s v="N"/>
    <m/>
    <s v="N"/>
    <m/>
    <m/>
    <x v="0"/>
    <m/>
    <x v="0"/>
  </r>
  <r>
    <x v="3"/>
    <s v="NO"/>
    <m/>
    <m/>
    <s v="IPDE"/>
    <x v="9"/>
    <s v="GESTIONE FINANAZA e TRIBUTI"/>
    <s v="GEFT"/>
    <s v="GESTIONE FINANAZA e TRIBUTI"/>
    <s v="IPDE"/>
    <x v="123"/>
    <s v="N"/>
    <s v="S"/>
    <s v="N"/>
    <s v="N"/>
    <m/>
    <s v="N"/>
    <m/>
    <m/>
    <x v="0"/>
    <m/>
    <x v="0"/>
  </r>
  <r>
    <x v="4"/>
    <s v="NO"/>
    <m/>
    <m/>
    <s v="RLED"/>
    <x v="10"/>
    <s v="Partite Varie"/>
    <s v="RLED"/>
    <s v="Rate Led"/>
    <s v="RLED"/>
    <x v="124"/>
    <s v="N"/>
    <s v="S"/>
    <s v="N"/>
    <s v="N"/>
    <m/>
    <s v="N"/>
    <m/>
    <m/>
    <x v="0"/>
    <m/>
    <x v="0"/>
  </r>
  <r>
    <x v="2"/>
    <s v="NO"/>
    <m/>
    <m/>
    <s v="RAI"/>
    <x v="10"/>
    <s v="Partite Varie"/>
    <s v="RAI"/>
    <s v="Canone RAI"/>
    <s v="RAI"/>
    <x v="125"/>
    <s v="N"/>
    <s v="S"/>
    <s v="N"/>
    <s v="N"/>
    <m/>
    <s v="N"/>
    <m/>
    <m/>
    <x v="0"/>
    <m/>
    <x v="0"/>
  </r>
  <r>
    <x v="4"/>
    <s v="NO"/>
    <m/>
    <m/>
    <s v="BFID"/>
    <x v="10"/>
    <s v="Partite Varie"/>
    <s v="BFID"/>
    <s v="Bonus fidelizzazione"/>
    <s v="BFID"/>
    <x v="126"/>
    <s v="N"/>
    <s v="S"/>
    <s v="N"/>
    <s v="N"/>
    <m/>
    <s v="N"/>
    <m/>
    <m/>
    <x v="0"/>
    <m/>
    <x v="0"/>
  </r>
  <r>
    <x v="4"/>
    <s v="NO"/>
    <m/>
    <m/>
    <s v="BORC"/>
    <x v="10"/>
    <s v="Partite Varie"/>
    <s v="BORC"/>
    <s v="Oneri di fatturazione, polizza RC"/>
    <s v="BORC"/>
    <x v="127"/>
    <s v="N"/>
    <s v="S"/>
    <s v="N"/>
    <s v="N"/>
    <m/>
    <s v="N"/>
    <m/>
    <m/>
    <x v="0"/>
    <m/>
    <x v="0"/>
  </r>
  <r>
    <x v="3"/>
    <s v="NO"/>
    <m/>
    <m/>
    <s v="STBOL"/>
    <x v="10"/>
    <s v="Partite Varie"/>
    <s v="STBOL"/>
    <s v="Stampa bolletta"/>
    <s v="STBOL"/>
    <x v="128"/>
    <s v="N"/>
    <s v="S"/>
    <s v="N"/>
    <s v="N"/>
    <m/>
    <s v="N"/>
    <m/>
    <m/>
    <x v="0"/>
    <m/>
    <x v="0"/>
  </r>
  <r>
    <x v="1"/>
    <s v="NO"/>
    <m/>
    <m/>
    <s v="IMOR"/>
    <x v="9"/>
    <s v="GESTIONE FINANAZA e TRIBUTI"/>
    <s v="GEFT"/>
    <s v="GESTIONE FINANAZA e TRIBUTI"/>
    <s v="IMOR"/>
    <x v="129"/>
    <s v="N"/>
    <s v="S"/>
    <s v="N"/>
    <s v="N"/>
    <m/>
    <s v="N"/>
    <m/>
    <m/>
    <x v="0"/>
    <m/>
    <x v="0"/>
  </r>
  <r>
    <x v="5"/>
    <s v="NO"/>
    <m/>
    <m/>
    <s v="VVAP"/>
    <x v="11"/>
    <s v="Lavori"/>
    <s v="LAVO"/>
    <s v="Lavori"/>
    <s v="VVAP"/>
    <x v="130"/>
    <s v="N"/>
    <s v="S"/>
    <s v="N"/>
    <s v="N"/>
    <m/>
    <s v="N"/>
    <m/>
    <m/>
    <x v="5"/>
    <m/>
    <x v="5"/>
  </r>
  <r>
    <x v="14"/>
    <s v="NO"/>
    <m/>
    <m/>
    <s v="VDIS"/>
    <x v="11"/>
    <s v="Lavori"/>
    <s v="LAVO"/>
    <s v="Lavori"/>
    <s v="VDIS"/>
    <x v="40"/>
    <s v="N"/>
    <s v="S"/>
    <s v="N"/>
    <s v="N"/>
    <m/>
    <s v="N"/>
    <m/>
    <m/>
    <x v="5"/>
    <m/>
    <x v="5"/>
  </r>
  <r>
    <x v="14"/>
    <s v="NO"/>
    <m/>
    <m/>
    <s v="VATT"/>
    <x v="11"/>
    <s v="Lavori"/>
    <s v="LAVO"/>
    <s v="Lavori"/>
    <s v="VATT"/>
    <x v="131"/>
    <s v="N"/>
    <s v="S"/>
    <s v="N"/>
    <s v="N"/>
    <m/>
    <s v="N"/>
    <m/>
    <m/>
    <x v="5"/>
    <m/>
    <x v="5"/>
  </r>
  <r>
    <x v="14"/>
    <s v="NO"/>
    <m/>
    <m/>
    <s v="ONFIN"/>
    <x v="20"/>
    <s v="Oneri finanziari"/>
    <s v="ONFIN"/>
    <s v="Oneri finanziari"/>
    <s v="ONFIN"/>
    <x v="132"/>
    <s v="N"/>
    <s v="S"/>
    <s v="N"/>
    <s v="N"/>
    <m/>
    <s v="N"/>
    <m/>
    <m/>
    <x v="0"/>
    <m/>
    <x v="0"/>
  </r>
  <r>
    <x v="4"/>
    <s v="NO"/>
    <s v="OK"/>
    <m/>
    <s v="CONSUMO_F1"/>
    <x v="21"/>
    <s v="Energia attiva in kWh"/>
    <s v="CONSUMO"/>
    <s v="Energia attiva in kWh"/>
    <s v="CONSUMO_F1"/>
    <x v="133"/>
    <s v="N"/>
    <s v="S"/>
    <s v="S"/>
    <s v="N"/>
    <s v="F1"/>
    <s v="N"/>
    <m/>
    <s v="kWh"/>
    <x v="0"/>
    <m/>
    <x v="0"/>
  </r>
  <r>
    <x v="4"/>
    <s v="NO"/>
    <s v="OK"/>
    <m/>
    <s v="CONSUMO_F2"/>
    <x v="21"/>
    <s v="Energia attiva in kWh"/>
    <s v="CONSUMO"/>
    <s v="Energia attiva in kWh"/>
    <s v="CONSUMO_F2"/>
    <x v="134"/>
    <s v="N"/>
    <s v="S"/>
    <s v="S"/>
    <s v="N"/>
    <s v="F2"/>
    <s v="N"/>
    <m/>
    <s v="kWh"/>
    <x v="0"/>
    <m/>
    <x v="0"/>
  </r>
  <r>
    <x v="4"/>
    <s v="NO"/>
    <s v="OK"/>
    <m/>
    <s v="CONSUMO_F3"/>
    <x v="21"/>
    <s v="Energia attiva in kWh"/>
    <s v="CONSUMO"/>
    <s v="Energia attiva in kWh"/>
    <s v="CONSUMO_F3"/>
    <x v="135"/>
    <s v="N"/>
    <s v="S"/>
    <s v="S"/>
    <s v="N"/>
    <s v="F3"/>
    <s v="N"/>
    <m/>
    <s v="kWh"/>
    <x v="0"/>
    <m/>
    <x v="0"/>
  </r>
  <r>
    <x v="4"/>
    <s v="NO"/>
    <s v="OK"/>
    <m/>
    <s v="CONSUMO_F4"/>
    <x v="21"/>
    <s v="Energia attiva in kWh"/>
    <s v="CONSUMO"/>
    <s v="Energia attiva in kWh"/>
    <s v="CONSUMO_F4"/>
    <x v="136"/>
    <s v="N"/>
    <s v="S"/>
    <s v="S"/>
    <s v="N"/>
    <s v="F5"/>
    <s v="N"/>
    <m/>
    <s v="kWh"/>
    <x v="0"/>
    <m/>
    <x v="0"/>
  </r>
  <r>
    <x v="4"/>
    <s v="NO"/>
    <s v="OK"/>
    <m/>
    <s v="CONSUMO_F23"/>
    <x v="21"/>
    <s v="Energia attiva in kWh"/>
    <s v="CONSUMO"/>
    <s v="Energia attiva in kWh"/>
    <s v="CONSUMO_F23"/>
    <x v="137"/>
    <s v="N"/>
    <s v="S"/>
    <s v="S"/>
    <s v="N"/>
    <s v="F23"/>
    <s v="N"/>
    <m/>
    <s v="kWh"/>
    <x v="0"/>
    <m/>
    <x v="0"/>
  </r>
  <r>
    <x v="4"/>
    <s v="NO"/>
    <s v="OK"/>
    <m/>
    <s v="CONSUMO_PK"/>
    <x v="21"/>
    <s v="Energia attiva in kWh"/>
    <s v="CONSUMO"/>
    <s v="Energia attiva in kWh"/>
    <s v="CONSUMO_PK"/>
    <x v="138"/>
    <s v="N"/>
    <s v="S"/>
    <s v="S"/>
    <s v="N"/>
    <s v="PK"/>
    <s v="N"/>
    <m/>
    <s v="kWh"/>
    <x v="0"/>
    <m/>
    <x v="0"/>
  </r>
  <r>
    <x v="3"/>
    <s v="NO"/>
    <s v="OK"/>
    <m/>
    <s v="CONSUMO"/>
    <x v="21"/>
    <s v="Energia attiva in kWh"/>
    <s v="CONSUMO"/>
    <s v="Energia attiva in kWh"/>
    <s v="CONSUMO"/>
    <x v="139"/>
    <s v="N"/>
    <s v="S"/>
    <s v="S"/>
    <s v="N"/>
    <s v="F0"/>
    <s v="N"/>
    <m/>
    <s v="kWh"/>
    <x v="0"/>
    <m/>
    <x v="0"/>
  </r>
  <r>
    <x v="4"/>
    <s v="NO"/>
    <s v="OK"/>
    <m/>
    <s v="CONSUMO_OP"/>
    <x v="21"/>
    <s v="Energia attiva in kWh"/>
    <s v="CONSUMO"/>
    <s v="Energia attiva in kWh"/>
    <s v="CONSUMO_OP"/>
    <x v="140"/>
    <s v="N"/>
    <s v="S"/>
    <s v="S"/>
    <s v="N"/>
    <s v="OP"/>
    <s v="N"/>
    <m/>
    <s v="kWh"/>
    <x v="0"/>
    <m/>
    <x v="0"/>
  </r>
  <r>
    <x v="4"/>
    <s v="NO"/>
    <s v="OK"/>
    <m/>
    <s v="POTENZA_F1"/>
    <x v="22"/>
    <s v="Potenza misurata in kW"/>
    <s v="POTENZA"/>
    <s v="Potenza misurata in kW"/>
    <s v="POTENZA_F1"/>
    <x v="141"/>
    <s v="N"/>
    <s v="S"/>
    <s v="S"/>
    <s v="N"/>
    <s v="F1"/>
    <s v="N"/>
    <m/>
    <s v="kW"/>
    <x v="0"/>
    <m/>
    <x v="0"/>
  </r>
  <r>
    <x v="4"/>
    <s v="NO"/>
    <s v="OK"/>
    <m/>
    <s v="POTENZA_F2"/>
    <x v="22"/>
    <s v="Potenza misurata in kW"/>
    <s v="POTENZA"/>
    <s v="Potenza misurata in kW"/>
    <s v="POTENZA_F2"/>
    <x v="142"/>
    <s v="N"/>
    <s v="S"/>
    <s v="S"/>
    <s v="N"/>
    <s v="F2"/>
    <s v="N"/>
    <m/>
    <s v="kW"/>
    <x v="0"/>
    <m/>
    <x v="0"/>
  </r>
  <r>
    <x v="4"/>
    <s v="NO"/>
    <s v="OK"/>
    <m/>
    <s v="POTENZA_F3"/>
    <x v="22"/>
    <s v="Potenza misurata in kW"/>
    <s v="POTENZA"/>
    <s v="Potenza misurata in kW"/>
    <s v="POTENZA_F3"/>
    <x v="143"/>
    <s v="N"/>
    <s v="S"/>
    <s v="S"/>
    <s v="N"/>
    <s v="F3"/>
    <s v="N"/>
    <m/>
    <s v="kW"/>
    <x v="0"/>
    <m/>
    <x v="0"/>
  </r>
  <r>
    <x v="4"/>
    <s v="NO"/>
    <s v="OK"/>
    <m/>
    <s v="POTENZA"/>
    <x v="22"/>
    <s v="Potenza misurata in kW"/>
    <s v="POTENZA"/>
    <s v="Potenza misurata in kW"/>
    <s v="POTENZA"/>
    <x v="144"/>
    <s v="N"/>
    <s v="S"/>
    <s v="S"/>
    <s v="N"/>
    <s v="F0"/>
    <s v="N"/>
    <m/>
    <s v="kW"/>
    <x v="0"/>
    <m/>
    <x v="0"/>
  </r>
  <r>
    <x v="4"/>
    <s v="NO"/>
    <s v="OK"/>
    <m/>
    <s v="REATTIVA_F1"/>
    <x v="23"/>
    <s v="Energia reattiva in kVarh"/>
    <s v="REATTIVA"/>
    <s v="Energia reattiva in kVarh"/>
    <s v="REATTIVA_F1"/>
    <x v="145"/>
    <s v="N"/>
    <s v="S"/>
    <s v="S"/>
    <s v="N"/>
    <s v="F1"/>
    <s v="N"/>
    <s v="Verificare"/>
    <s v="kVarh"/>
    <x v="0"/>
    <m/>
    <x v="0"/>
  </r>
  <r>
    <x v="4"/>
    <s v="NO"/>
    <s v="OK"/>
    <m/>
    <s v="REATTIVA_F2"/>
    <x v="23"/>
    <s v="Energia reattiva in kVarh"/>
    <s v="REATTIVA"/>
    <s v="Energia reattiva in kVarh"/>
    <s v="REATTIVA_F2"/>
    <x v="146"/>
    <s v="N"/>
    <s v="S"/>
    <s v="S"/>
    <s v="N"/>
    <s v="F2"/>
    <s v="N"/>
    <s v="Verificare"/>
    <s v="kVarh"/>
    <x v="0"/>
    <m/>
    <x v="0"/>
  </r>
  <r>
    <x v="4"/>
    <s v="NO"/>
    <s v="OK"/>
    <m/>
    <s v="REATTIVA_F3"/>
    <x v="23"/>
    <s v="Energia reattiva in kVarh"/>
    <s v="REATTIVA"/>
    <s v="Energia reattiva in kVarh"/>
    <s v="REATTIVA_F3"/>
    <x v="147"/>
    <s v="N"/>
    <s v="S"/>
    <s v="S"/>
    <s v="N"/>
    <s v="F3"/>
    <s v="N"/>
    <s v="Verificare"/>
    <s v="kVarh"/>
    <x v="0"/>
    <m/>
    <x v="0"/>
  </r>
  <r>
    <x v="4"/>
    <s v="NO"/>
    <s v="OK"/>
    <m/>
    <s v="REATTIVA_1SC"/>
    <x v="23"/>
    <s v="Energia reattiva in kVarh"/>
    <s v="REATTIVA"/>
    <s v="Energia reattiva in kVarh"/>
    <s v="REATTIVA_1SC"/>
    <x v="148"/>
    <s v="N"/>
    <s v="S"/>
    <s v="S"/>
    <s v="N"/>
    <s v="1SC"/>
    <s v="N"/>
    <s v="Verificare"/>
    <s v="kVarh"/>
    <x v="0"/>
    <m/>
    <x v="0"/>
  </r>
  <r>
    <x v="4"/>
    <s v="NO"/>
    <s v="OK"/>
    <m/>
    <s v="REATTIVA_2SC"/>
    <x v="23"/>
    <s v="Energia reattiva in kVarh"/>
    <s v="REATTIVA"/>
    <s v="Energia reattiva in kVarh"/>
    <s v="REATTIVA_2SC"/>
    <x v="149"/>
    <s v="N"/>
    <s v="S"/>
    <s v="S"/>
    <s v="N"/>
    <s v="2SC"/>
    <s v="N"/>
    <s v="Verificare"/>
    <s v="kVarh"/>
    <x v="0"/>
    <m/>
    <x v="0"/>
  </r>
  <r>
    <x v="7"/>
    <s v="SI"/>
    <m/>
    <m/>
    <s v="PPE"/>
    <x v="16"/>
    <s v="Ricavi variabili commodity al PCE - Energia Elettrica"/>
    <s v="MTPRV"/>
    <s v="Materia prima variabile"/>
    <s v="PPE"/>
    <x v="150"/>
    <s v="V"/>
    <s v="S"/>
    <s v="S"/>
    <s v="S"/>
    <m/>
    <s v="Y"/>
    <s v="Componente perequazione (solo mecato tutelato)"/>
    <s v="€/kWh"/>
    <x v="8"/>
    <m/>
    <x v="8"/>
  </r>
  <r>
    <x v="14"/>
    <s v="SI"/>
    <m/>
    <m/>
    <s v="PCR"/>
    <x v="16"/>
    <s v="Ricavi variabili commodity al PCE - Energia Elettrica"/>
    <s v="MTPRV"/>
    <s v="Materia prima variabile"/>
    <s v="PCR"/>
    <x v="151"/>
    <s v="V"/>
    <s v="S"/>
    <s v="S"/>
    <s v="S"/>
    <m/>
    <s v="Y"/>
    <s v="corrispettivo PCR a copertura dei rischi connessi alle modalità di approvvigionamento dell'energia elettrica all'ingrosso ( clienti serviti in Tutela SIMILE)"/>
    <s v="€/kWh"/>
    <x v="8"/>
    <m/>
    <x v="8"/>
  </r>
  <r>
    <x v="3"/>
    <s v="Soppressa"/>
    <m/>
    <m/>
    <s v="UC1"/>
    <x v="16"/>
    <s v="Ricavi variabili commodity al PCE - Energia Elettrica"/>
    <s v="UC1"/>
    <s v="UC1"/>
    <s v="UC1"/>
    <x v="152"/>
    <m/>
    <s v="S"/>
    <s v="S"/>
    <m/>
    <m/>
    <s v="Y"/>
    <s v="copertura degli squilibri del sistema di perequazione dei costi di acquisto dell'energia per il mercato vincolato"/>
    <s v="€/kWh"/>
    <x v="8"/>
    <m/>
    <x v="8"/>
  </r>
  <r>
    <x v="4"/>
    <s v="Soppressa"/>
    <m/>
    <m/>
    <s v="DSP2"/>
    <x v="16"/>
    <s v="Ricavi variabili commodity al PCE - Energia Elettrica"/>
    <s v="DSP2"/>
    <s v="DISP2"/>
    <s v="DSP2"/>
    <x v="153"/>
    <m/>
    <s v="S"/>
    <s v="S"/>
    <m/>
    <m/>
    <s v="Y"/>
    <m/>
    <m/>
    <x v="8"/>
    <m/>
    <x v="8"/>
  </r>
  <r>
    <x v="3"/>
    <s v="SI"/>
    <m/>
    <m/>
    <s v="A5F"/>
    <x v="3"/>
    <s v="Ricavi logistica secondaria - distribuzione Energia Elettrica - fisso"/>
    <s v="CAUCMF"/>
    <s v="Componenti fisse A, UC e MCT"/>
    <s v="A5F"/>
    <x v="154"/>
    <s v="F"/>
    <s v="S"/>
    <s v="S"/>
    <s v="S"/>
    <m/>
    <s v="N"/>
    <s v="finanziamento attività ricerca e sviluppo"/>
    <s v="€/anno"/>
    <x v="2"/>
    <m/>
    <x v="2"/>
  </r>
  <r>
    <x v="4"/>
    <s v="Soppressa"/>
    <m/>
    <m/>
    <s v="UC2"/>
    <x v="1"/>
    <s v="Ricavi logistica secondaria - distribuzione Energia Elettrica - variabile"/>
    <s v="CAUCMV"/>
    <s v="Componenti Variabili A, UC e MCT"/>
    <s v="UC2"/>
    <x v="155"/>
    <m/>
    <s v="S"/>
    <s v="S"/>
    <m/>
    <m/>
    <s v="N"/>
    <s v="copertura dell'ulteriore  componente   di ricavo riconosciuta all'energia elettrica prodotta dalle imprese produttrici-distributrici per i clienti del mercato vincolato"/>
    <s v="€/kWh"/>
    <x v="1"/>
    <m/>
    <x v="1"/>
  </r>
  <r>
    <x v="2"/>
    <s v="SI"/>
    <m/>
    <m/>
    <s v="UC3"/>
    <x v="1"/>
    <s v="Ricavi logistica secondaria - distribuzione Energia Elettrica - variabile"/>
    <s v="CAUCMV"/>
    <s v="Componenti Variabili A, UC e MCT"/>
    <s v="UC3"/>
    <x v="156"/>
    <s v="V"/>
    <s v="S"/>
    <s v="S"/>
    <s v="S"/>
    <m/>
    <s v="N"/>
    <s v="copertura degli squilibri del sistema di perequazione dei costi di trasmissione e distribuzione e dei meccanismi di integrazione"/>
    <s v="€/kWh"/>
    <x v="1"/>
    <m/>
    <x v="1"/>
  </r>
  <r>
    <x v="1"/>
    <s v="SI"/>
    <m/>
    <m/>
    <s v="UC4"/>
    <x v="1"/>
    <s v="Ricavi logistica secondaria - distribuzione Energia Elettrica - variabile"/>
    <s v="CAUCMV"/>
    <s v="Componenti Variabili A, UC e MCT"/>
    <s v="UC4"/>
    <x v="157"/>
    <s v="V"/>
    <s v="S"/>
    <s v="S"/>
    <s v="S"/>
    <m/>
    <s v="N"/>
    <s v="copertura delle integrazioni tariffarie alle imprese elettriche minori ( isola minori ed altri)"/>
    <s v="€/kWh"/>
    <x v="1"/>
    <m/>
    <x v="1"/>
  </r>
  <r>
    <x v="4"/>
    <s v="SI"/>
    <m/>
    <m/>
    <s v="UC6V"/>
    <x v="1"/>
    <s v="Ricavi logistica secondaria - distribuzione Energia Elettrica - variabile"/>
    <s v="CAUCMV"/>
    <s v="Componenti Variabili A, UC e MCT"/>
    <s v="UC6V"/>
    <x v="158"/>
    <s v="V"/>
    <s v="S"/>
    <s v="S"/>
    <s v="S"/>
    <m/>
    <s v="N"/>
    <s v="remunerazione dei miglioramenti della continuità del servizio elettrico"/>
    <s v="€/kWh"/>
    <x v="1"/>
    <m/>
    <x v="1"/>
  </r>
  <r>
    <x v="1"/>
    <s v="SI"/>
    <m/>
    <m/>
    <s v="UC7"/>
    <x v="1"/>
    <s v="Ricavi logistica secondaria - distribuzione Energia Elettrica - variabile"/>
    <s v="CAUCMV"/>
    <s v="Componenti Variabili A, UC e MCT"/>
    <s v="UC7"/>
    <x v="159"/>
    <s v="V"/>
    <s v="S"/>
    <s v="S"/>
    <s v="S"/>
    <m/>
    <s v="N"/>
    <s v="copertura degli oneri derivanti da misure ed interventi per la promozione dell'efficienza energetica negli usi finali"/>
    <s v="€/kWh"/>
    <x v="1"/>
    <m/>
    <x v="1"/>
  </r>
  <r>
    <x v="1"/>
    <s v="SI"/>
    <m/>
    <m/>
    <s v="MCT"/>
    <x v="1"/>
    <s v="Ricavi logistica secondaria - distribuzione Energia Elettrica - variabile"/>
    <s v="CAUCMV"/>
    <s v="Componenti Variabili A, UC e MCT"/>
    <s v="MCT"/>
    <x v="160"/>
    <s v="V"/>
    <s v="S"/>
    <s v="S"/>
    <s v="S"/>
    <m/>
    <s v="N"/>
    <s v="copertura delle compensazioni territoriali agli enti locali che ospitano impianti nucleari"/>
    <s v="€/kWh"/>
    <x v="1"/>
    <m/>
    <x v="1"/>
  </r>
  <r>
    <x v="4"/>
    <s v="SI"/>
    <m/>
    <m/>
    <s v="UC6F"/>
    <x v="3"/>
    <s v="Ricavi logistica secondaria - distribuzione Energia Elettrica - fisso"/>
    <s v="CAUCMF"/>
    <s v="Componenti fisse A, UC e MCT"/>
    <s v="UC6F"/>
    <x v="161"/>
    <s v="F"/>
    <s v="S"/>
    <s v="S"/>
    <s v="S"/>
    <m/>
    <s v="N"/>
    <s v="remunerazione dei miglioramenti della continuità del servizio elettrico"/>
    <s v="€/anno"/>
    <x v="2"/>
    <m/>
    <x v="2"/>
  </r>
  <r>
    <x v="4"/>
    <s v="SI"/>
    <m/>
    <m/>
    <s v="A1"/>
    <x v="1"/>
    <s v="Ricavi logistica secondaria - distribuzione Energia Elettrica - variabile"/>
    <s v="CAUCMV"/>
    <s v="Componenti Variabili A, UC e MCT"/>
    <s v="A1"/>
    <x v="162"/>
    <s v="V"/>
    <s v="S"/>
    <s v="S"/>
    <s v="S"/>
    <m/>
    <s v="N"/>
    <m/>
    <s v="€/kWh"/>
    <x v="1"/>
    <m/>
    <x v="1"/>
  </r>
  <r>
    <x v="4"/>
    <s v="SI"/>
    <m/>
    <m/>
    <s v="A4F"/>
    <x v="3"/>
    <s v="Ricavi logistica secondaria - distribuzione Energia Elettrica - fisso"/>
    <s v="CAUCMF"/>
    <s v="Componenti fisse A, UC e MCT"/>
    <s v="A4F"/>
    <x v="163"/>
    <s v="F"/>
    <s v="S"/>
    <s v="S"/>
    <s v="S"/>
    <m/>
    <s v="N"/>
    <s v="finanziamento regimi tariffari speciali"/>
    <s v="€/anno"/>
    <x v="2"/>
    <m/>
    <x v="2"/>
  </r>
  <r>
    <x v="4"/>
    <s v="SI"/>
    <m/>
    <m/>
    <s v="A6F"/>
    <x v="3"/>
    <s v="Ricavi logistica secondaria - distribuzione Energia Elettrica - fisso"/>
    <s v="CAUCMF"/>
    <s v="Componenti fisse A, UC e MCT"/>
    <s v="A6F"/>
    <x v="164"/>
    <s v="F"/>
    <s v="S"/>
    <s v="S"/>
    <s v="S"/>
    <m/>
    <s v="N"/>
    <s v="copertura costi già sostenuti dalle imprese e non recuperabili in seguito alla liberalizzazione del mercato"/>
    <s v="€/anno"/>
    <x v="2"/>
    <m/>
    <x v="2"/>
  </r>
  <r>
    <x v="3"/>
    <s v="SI"/>
    <m/>
    <m/>
    <s v="A6POT"/>
    <x v="3"/>
    <s v="Ricavi logistica secondaria - distribuzione Energia Elettrica - fisso"/>
    <s v="CAUCMF"/>
    <s v="Componenti fisse A, UC e MCT"/>
    <s v="A6POT"/>
    <x v="165"/>
    <s v="P"/>
    <s v="S"/>
    <s v="S"/>
    <s v="S"/>
    <m/>
    <s v="N"/>
    <s v="copertura costi già sostenuti dalle imprese e non recuperabili in seguito alla liberalizzazione del mercato"/>
    <s v="€/kW/anno"/>
    <x v="2"/>
    <m/>
    <x v="2"/>
  </r>
  <r>
    <x v="2"/>
    <s v="SI"/>
    <m/>
    <m/>
    <s v="UC6POT"/>
    <x v="3"/>
    <s v="Ricavi logistica secondaria - distribuzione Energia Elettrica - fisso"/>
    <s v="CAUCMF"/>
    <s v="Componenti fisse A, UC e MCT"/>
    <s v="UC6POT"/>
    <x v="166"/>
    <s v="P"/>
    <s v="S"/>
    <s v="S"/>
    <s v="S"/>
    <m/>
    <s v="N"/>
    <s v="remunerazione dei miglioramenti della continuità del servizio elettrico"/>
    <s v="€/kW/anno"/>
    <x v="2"/>
    <m/>
    <x v="2"/>
  </r>
  <r>
    <x v="4"/>
    <s v="Soppressa"/>
    <m/>
    <m/>
    <s v="UC5"/>
    <x v="1"/>
    <s v="Ricavi logistica secondaria - distribuzione Energia Elettrica - variabile"/>
    <s v="CAUCMV"/>
    <s v="Componenti Variabili A, UC e MCT"/>
    <s v="UC5"/>
    <x v="167"/>
    <s v="V"/>
    <s v="S"/>
    <s v="S"/>
    <s v="N"/>
    <m/>
    <s v="N"/>
    <s v="copertura degli squilibri tra perdite standard e perdite effettive nelle reti"/>
    <s v="€/kWh"/>
    <x v="1"/>
    <m/>
    <x v="1"/>
  </r>
  <r>
    <x v="7"/>
    <s v="NO"/>
    <m/>
    <m/>
    <s v="AUCGV"/>
    <x v="3"/>
    <s v="Ricavi logistica secondaria - distribuzione Energia Elettrica - fisso"/>
    <s v="CAUCMF"/>
    <s v="Componenti fisse A, UC e MCT"/>
    <s v="AUCGV"/>
    <x v="168"/>
    <s v="V"/>
    <s v="S"/>
    <s v="S"/>
    <s v="S"/>
    <m/>
    <s v="N"/>
    <m/>
    <m/>
    <x v="2"/>
    <m/>
    <x v="2"/>
  </r>
  <r>
    <x v="6"/>
    <s v="NO"/>
    <m/>
    <m/>
    <s v="AUCGF"/>
    <x v="3"/>
    <s v="Ricavi logistica secondaria - distribuzione Energia Elettrica - fisso"/>
    <s v="CAUCMF"/>
    <s v="Componenti fisse A, UC e MCT"/>
    <s v="AUCGF"/>
    <x v="169"/>
    <s v="F"/>
    <s v="S"/>
    <s v="S"/>
    <s v="S"/>
    <m/>
    <s v="N"/>
    <m/>
    <m/>
    <x v="2"/>
    <m/>
    <x v="2"/>
  </r>
  <r>
    <x v="2"/>
    <m/>
    <m/>
    <m/>
    <s v="DIST"/>
    <x v="1"/>
    <s v="Ricavi logistica secondaria - distribuzione Energia Elettrica - variabile"/>
    <s v="QADS"/>
    <s v="Quota accessoria distribuzione"/>
    <s v="DIST"/>
    <x v="170"/>
    <s v="V"/>
    <s v="S"/>
    <s v="S"/>
    <s v="N"/>
    <m/>
    <s v="N"/>
    <m/>
    <m/>
    <x v="1"/>
    <m/>
    <x v="1"/>
  </r>
  <r>
    <x v="16"/>
    <m/>
    <m/>
    <m/>
    <s v="RIVA"/>
    <x v="9"/>
    <s v="GESTIONE FINANAZA e TRIBUTI"/>
    <s v="GEFT"/>
    <s v="GESTIONE FINANAZA e TRIBUTI"/>
    <s v="RIVA"/>
    <x v="171"/>
    <s v="N"/>
    <s v="S"/>
    <s v="N"/>
    <s v="N"/>
    <m/>
    <s v="N"/>
    <m/>
    <m/>
    <x v="0"/>
    <m/>
    <x v="0"/>
  </r>
  <r>
    <x v="18"/>
    <m/>
    <m/>
    <m/>
    <s v="BUN"/>
    <x v="24"/>
    <s v="Altri Ricavi"/>
    <s v="ARIC"/>
    <s v="Altri Ricavi"/>
    <s v="BUN"/>
    <x v="172"/>
    <s v="N"/>
    <s v="S"/>
    <s v="N"/>
    <s v="N"/>
    <m/>
    <s v="N"/>
    <m/>
    <m/>
    <x v="0"/>
    <m/>
    <x v="0"/>
  </r>
  <r>
    <x v="3"/>
    <s v="NO"/>
    <m/>
    <m/>
    <s v="CGINC"/>
    <x v="9"/>
    <s v="GESTIONE FINANAZA e TRIBUTI"/>
    <s v="GEFT"/>
    <s v="GESTIONE FINANAZA e TRIBUTI"/>
    <s v="CGINC"/>
    <x v="173"/>
    <s v="N"/>
    <s v="S"/>
    <s v="N"/>
    <s v="N"/>
    <m/>
    <s v="N"/>
    <m/>
    <m/>
    <x v="0"/>
    <m/>
    <x v="0"/>
  </r>
  <r>
    <x v="3"/>
    <s v="NO"/>
    <m/>
    <m/>
    <s v="RBIVA"/>
    <x v="9"/>
    <s v="GESTIONE FINANAZA e TRIBUTI"/>
    <s v="GEFT"/>
    <s v="GESTIONE FINANAZA e TRIBUTI"/>
    <s v="RBIVA"/>
    <x v="174"/>
    <s v="N"/>
    <s v="S"/>
    <s v="N"/>
    <s v="N"/>
    <m/>
    <s v="N"/>
    <m/>
    <m/>
    <x v="0"/>
    <m/>
    <x v="0"/>
  </r>
  <r>
    <x v="2"/>
    <m/>
    <m/>
    <m/>
    <s v="CBCAR"/>
    <x v="24"/>
    <s v="Altri Ricavi"/>
    <s v="ARIC"/>
    <s v="Altri Ricavi"/>
    <s v="CBCAR"/>
    <x v="175"/>
    <s v="N"/>
    <s v="S"/>
    <s v="N"/>
    <s v="N"/>
    <m/>
    <s v="N"/>
    <m/>
    <m/>
    <x v="0"/>
    <m/>
    <x v="0"/>
  </r>
  <r>
    <x v="2"/>
    <m/>
    <m/>
    <m/>
    <s v="ARIC"/>
    <x v="24"/>
    <s v="Altri Ricavi"/>
    <s v="ARIC"/>
    <s v="Altri Ricavi"/>
    <s v="ARIC"/>
    <x v="176"/>
    <s v="N"/>
    <s v="S"/>
    <s v="N"/>
    <s v="N"/>
    <m/>
    <s v="N"/>
    <m/>
    <m/>
    <x v="0"/>
    <m/>
    <x v="0"/>
  </r>
  <r>
    <x v="15"/>
    <m/>
    <m/>
    <m/>
    <s v="ACOS"/>
    <x v="25"/>
    <s v="Altri Costi"/>
    <s v="ACOS"/>
    <s v="Altri Costi"/>
    <s v="ACOS"/>
    <x v="177"/>
    <s v="N"/>
    <s v="S"/>
    <s v="N"/>
    <s v="N"/>
    <m/>
    <s v="N"/>
    <m/>
    <m/>
    <x v="0"/>
    <m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600-000000000000}" name="Tabella pivot3" cacheId="0" applyNumberFormats="0" applyBorderFormats="0" applyFontFormats="0" applyPatternFormats="0" applyAlignmentFormats="0" applyWidthHeightFormats="1" dataCaption="Valori" updatedVersion="6" minRefreshableVersion="3" useAutoFormatting="1" itemPrintTitles="1" createdVersion="6" indent="0" compact="0" compactData="0" gridDropZones="1" multipleFieldFilters="0">
  <location ref="A4:I104" firstHeaderRow="2" firstDataRow="2" firstDataCol="3" rowPageCount="2" colPageCount="1"/>
  <pivotFields count="22">
    <pivotField axis="axisPage" compact="0" outline="0" multipleItemSelectionAllowed="1" showAll="0">
      <items count="28">
        <item h="1" x="4"/>
        <item x="3"/>
        <item x="2"/>
        <item x="1"/>
        <item x="14"/>
        <item x="5"/>
        <item x="6"/>
        <item x="7"/>
        <item x="18"/>
        <item x="17"/>
        <item x="20"/>
        <item x="15"/>
        <item x="26"/>
        <item x="16"/>
        <item x="12"/>
        <item x="8"/>
        <item x="11"/>
        <item x="19"/>
        <item x="10"/>
        <item x="13"/>
        <item x="25"/>
        <item x="24"/>
        <item x="9"/>
        <item x="23"/>
        <item x="21"/>
        <item x="0"/>
        <item x="22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axis="axisPage" compact="0" outline="0" multipleItemSelectionAllowed="1" showAll="0">
      <items count="27">
        <item x="25"/>
        <item x="24"/>
        <item x="18"/>
        <item x="19"/>
        <item h="1" x="21"/>
        <item x="3"/>
        <item x="6"/>
        <item x="1"/>
        <item x="2"/>
        <item x="9"/>
        <item x="8"/>
        <item x="11"/>
        <item x="20"/>
        <item x="15"/>
        <item x="14"/>
        <item h="1" x="22"/>
        <item x="10"/>
        <item h="1" x="23"/>
        <item x="0"/>
        <item x="7"/>
        <item x="4"/>
        <item x="13"/>
        <item x="5"/>
        <item x="12"/>
        <item x="17"/>
        <item x="16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>
      <items count="179">
        <item x="162"/>
        <item x="12"/>
        <item x="1"/>
        <item x="16"/>
        <item x="2"/>
        <item x="163"/>
        <item x="3"/>
        <item x="154"/>
        <item x="4"/>
        <item x="5"/>
        <item x="164"/>
        <item x="165"/>
        <item x="39"/>
        <item x="38"/>
        <item x="33"/>
        <item x="34"/>
        <item x="116"/>
        <item x="6"/>
        <item x="177"/>
        <item x="52"/>
        <item x="53"/>
        <item x="17"/>
        <item x="176"/>
        <item x="97"/>
        <item x="69"/>
        <item x="65"/>
        <item x="70"/>
        <item x="64"/>
        <item x="68"/>
        <item x="63"/>
        <item x="71"/>
        <item x="66"/>
        <item x="62"/>
        <item x="67"/>
        <item x="7"/>
        <item x="131"/>
        <item x="113"/>
        <item x="126"/>
        <item x="119"/>
        <item x="120"/>
        <item x="172"/>
        <item x="125"/>
        <item x="14"/>
        <item x="13"/>
        <item x="15"/>
        <item x="111"/>
        <item x="112"/>
        <item x="175"/>
        <item x="173"/>
        <item x="117"/>
        <item x="31"/>
        <item x="115"/>
        <item x="122"/>
        <item x="40"/>
        <item x="50"/>
        <item x="56"/>
        <item x="51"/>
        <item x="55"/>
        <item x="153"/>
        <item x="139"/>
        <item x="133"/>
        <item x="134"/>
        <item x="137"/>
        <item x="135"/>
        <item x="136"/>
        <item x="140"/>
        <item x="138"/>
        <item x="145"/>
        <item x="146"/>
        <item x="147"/>
        <item x="148"/>
        <item x="149"/>
        <item x="37"/>
        <item x="35"/>
        <item x="36"/>
        <item x="121"/>
        <item x="114"/>
        <item x="129"/>
        <item x="123"/>
        <item x="94"/>
        <item x="87"/>
        <item x="96"/>
        <item x="95"/>
        <item x="109"/>
        <item x="88"/>
        <item x="89"/>
        <item x="90"/>
        <item x="91"/>
        <item x="93"/>
        <item x="92"/>
        <item x="160"/>
        <item x="0"/>
        <item x="83"/>
        <item x="84"/>
        <item x="85"/>
        <item x="86"/>
        <item x="127"/>
        <item x="132"/>
        <item x="46"/>
        <item x="151"/>
        <item x="73"/>
        <item x="74"/>
        <item x="72"/>
        <item x="57"/>
        <item x="54"/>
        <item x="58"/>
        <item x="59"/>
        <item x="61"/>
        <item x="60"/>
        <item x="78"/>
        <item x="82"/>
        <item x="75"/>
        <item x="76"/>
        <item x="79"/>
        <item x="77"/>
        <item x="81"/>
        <item x="80"/>
        <item x="42"/>
        <item x="144"/>
        <item x="141"/>
        <item x="142"/>
        <item x="143"/>
        <item x="150"/>
        <item x="43"/>
        <item x="169"/>
        <item x="168"/>
        <item x="170"/>
        <item x="28"/>
        <item x="30"/>
        <item x="10"/>
        <item x="8"/>
        <item x="11"/>
        <item x="9"/>
        <item x="21"/>
        <item x="22"/>
        <item x="23"/>
        <item x="26"/>
        <item x="25"/>
        <item x="27"/>
        <item x="18"/>
        <item x="20"/>
        <item x="24"/>
        <item x="19"/>
        <item x="124"/>
        <item x="171"/>
        <item x="45"/>
        <item x="47"/>
        <item x="29"/>
        <item x="174"/>
        <item x="108"/>
        <item x="98"/>
        <item x="105"/>
        <item x="107"/>
        <item x="103"/>
        <item x="99"/>
        <item x="100"/>
        <item x="102"/>
        <item x="106"/>
        <item x="104"/>
        <item x="101"/>
        <item x="32"/>
        <item x="41"/>
        <item x="48"/>
        <item x="49"/>
        <item x="128"/>
        <item x="152"/>
        <item x="155"/>
        <item x="156"/>
        <item x="157"/>
        <item x="167"/>
        <item x="161"/>
        <item x="166"/>
        <item x="158"/>
        <item x="159"/>
        <item x="118"/>
        <item x="130"/>
        <item x="110"/>
        <item x="44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 defaultSubtotal="0">
      <items count="15">
        <item x="14"/>
        <item x="13"/>
        <item x="5"/>
        <item x="9"/>
        <item x="8"/>
        <item x="7"/>
        <item x="6"/>
        <item x="3"/>
        <item x="4"/>
        <item x="2"/>
        <item x="1"/>
        <item x="12"/>
        <item x="11"/>
        <item x="10"/>
        <item x="0"/>
      </items>
    </pivotField>
    <pivotField compact="0" outline="0" showAll="0"/>
    <pivotField axis="axisRow" compact="0" outline="0" showAll="0" defaultSubtotal="0">
      <items count="15">
        <item x="12"/>
        <item x="14"/>
        <item x="13"/>
        <item x="9"/>
        <item x="8"/>
        <item x="5"/>
        <item x="3"/>
        <item x="4"/>
        <item x="2"/>
        <item x="1"/>
        <item x="7"/>
        <item x="6"/>
        <item x="11"/>
        <item x="10"/>
        <item x="0"/>
      </items>
    </pivotField>
  </pivotFields>
  <rowFields count="3">
    <field x="19"/>
    <field x="21"/>
    <field x="10"/>
  </rowFields>
  <rowItems count="99">
    <i>
      <x/>
      <x v="1"/>
      <x v="38"/>
    </i>
    <i r="2">
      <x v="39"/>
    </i>
    <i>
      <x v="1"/>
      <x v="2"/>
      <x v="49"/>
    </i>
    <i>
      <x v="2"/>
      <x v="5"/>
      <x v="35"/>
    </i>
    <i r="2">
      <x v="53"/>
    </i>
    <i r="2">
      <x v="117"/>
    </i>
    <i r="2">
      <x v="145"/>
    </i>
    <i r="2">
      <x v="161"/>
    </i>
    <i r="2">
      <x v="175"/>
    </i>
    <i>
      <x v="3"/>
      <x v="3"/>
      <x v="45"/>
    </i>
    <i>
      <x v="4"/>
      <x v="4"/>
      <x v="79"/>
    </i>
    <i r="2">
      <x v="80"/>
    </i>
    <i r="2">
      <x v="92"/>
    </i>
    <i r="2">
      <x v="99"/>
    </i>
    <i r="2">
      <x v="109"/>
    </i>
    <i r="2">
      <x v="122"/>
    </i>
    <i r="2">
      <x v="165"/>
    </i>
    <i>
      <x v="5"/>
      <x v="10"/>
      <x v="100"/>
    </i>
    <i>
      <x v="6"/>
      <x v="11"/>
      <x v="102"/>
    </i>
    <i>
      <x v="7"/>
      <x v="6"/>
      <x v="19"/>
    </i>
    <i r="2">
      <x v="24"/>
    </i>
    <i r="2">
      <x v="26"/>
    </i>
    <i r="2">
      <x v="30"/>
    </i>
    <i r="2">
      <x v="54"/>
    </i>
    <i>
      <x v="8"/>
      <x v="7"/>
      <x v="20"/>
    </i>
    <i r="2">
      <x v="25"/>
    </i>
    <i r="2">
      <x v="27"/>
    </i>
    <i r="2">
      <x v="28"/>
    </i>
    <i r="2">
      <x v="29"/>
    </i>
    <i r="2">
      <x v="31"/>
    </i>
    <i r="2">
      <x v="32"/>
    </i>
    <i r="2">
      <x v="33"/>
    </i>
    <i r="2">
      <x v="56"/>
    </i>
    <i r="2">
      <x v="103"/>
    </i>
    <i r="2">
      <x v="110"/>
    </i>
    <i r="2">
      <x v="142"/>
    </i>
    <i>
      <x v="9"/>
      <x v="8"/>
      <x v="1"/>
    </i>
    <i r="2">
      <x v="7"/>
    </i>
    <i r="2">
      <x v="11"/>
    </i>
    <i r="2">
      <x v="21"/>
    </i>
    <i r="2">
      <x v="42"/>
    </i>
    <i r="2">
      <x v="43"/>
    </i>
    <i r="2">
      <x v="50"/>
    </i>
    <i r="2">
      <x v="124"/>
    </i>
    <i r="2">
      <x v="125"/>
    </i>
    <i r="2">
      <x v="133"/>
    </i>
    <i r="2">
      <x v="135"/>
    </i>
    <i r="2">
      <x v="137"/>
    </i>
    <i r="2">
      <x v="171"/>
    </i>
    <i>
      <x v="10"/>
      <x v="9"/>
      <x v="2"/>
    </i>
    <i r="2">
      <x v="4"/>
    </i>
    <i r="2">
      <x v="6"/>
    </i>
    <i r="2">
      <x v="8"/>
    </i>
    <i r="2">
      <x v="9"/>
    </i>
    <i r="2">
      <x v="17"/>
    </i>
    <i r="2">
      <x v="34"/>
    </i>
    <i r="2">
      <x v="44"/>
    </i>
    <i r="2">
      <x v="90"/>
    </i>
    <i r="2">
      <x v="126"/>
    </i>
    <i r="2">
      <x v="127"/>
    </i>
    <i r="2">
      <x v="129"/>
    </i>
    <i r="2">
      <x v="167"/>
    </i>
    <i r="2">
      <x v="168"/>
    </i>
    <i r="2">
      <x v="173"/>
    </i>
    <i r="2">
      <x v="177"/>
    </i>
    <i>
      <x v="11"/>
      <x/>
      <x v="149"/>
    </i>
    <i>
      <x v="12"/>
      <x v="12"/>
      <x v="151"/>
    </i>
    <i r="2">
      <x v="153"/>
    </i>
    <i r="2">
      <x v="155"/>
    </i>
    <i>
      <x v="13"/>
      <x v="13"/>
      <x v="150"/>
    </i>
    <i r="2">
      <x v="154"/>
    </i>
    <i r="2">
      <x v="156"/>
    </i>
    <i r="2">
      <x v="157"/>
    </i>
    <i r="2">
      <x v="158"/>
    </i>
    <i>
      <x v="14"/>
      <x v="14"/>
      <x v="12"/>
    </i>
    <i r="2">
      <x v="13"/>
    </i>
    <i r="2">
      <x v="14"/>
    </i>
    <i r="2">
      <x v="18"/>
    </i>
    <i r="2">
      <x v="22"/>
    </i>
    <i r="2">
      <x v="40"/>
    </i>
    <i r="2">
      <x v="41"/>
    </i>
    <i r="2">
      <x v="47"/>
    </i>
    <i r="2">
      <x v="48"/>
    </i>
    <i r="2">
      <x v="51"/>
    </i>
    <i r="2">
      <x v="52"/>
    </i>
    <i r="2">
      <x v="72"/>
    </i>
    <i r="2">
      <x v="73"/>
    </i>
    <i r="2">
      <x v="75"/>
    </i>
    <i r="2">
      <x v="77"/>
    </i>
    <i r="2">
      <x v="78"/>
    </i>
    <i r="2">
      <x v="91"/>
    </i>
    <i r="2">
      <x v="97"/>
    </i>
    <i r="2">
      <x v="98"/>
    </i>
    <i r="2">
      <x v="144"/>
    </i>
    <i r="2">
      <x v="148"/>
    </i>
    <i r="2">
      <x v="160"/>
    </i>
    <i r="2">
      <x v="163"/>
    </i>
    <i r="2">
      <x v="164"/>
    </i>
    <i t="grand">
      <x/>
    </i>
  </rowItems>
  <colItems count="1">
    <i/>
  </colItems>
  <pageFields count="2">
    <pageField fld="0" hier="-1"/>
    <pageField fld="5" hier="-1"/>
  </page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zoomScaleNormal="100" workbookViewId="0">
      <selection activeCell="B12" sqref="B12"/>
    </sheetView>
  </sheetViews>
  <sheetFormatPr defaultRowHeight="12.75" x14ac:dyDescent="0.2"/>
  <cols>
    <col min="1" max="1" width="4.140625" style="5" customWidth="1"/>
    <col min="2" max="2" width="80.7109375" style="1" customWidth="1"/>
    <col min="3" max="3" width="51.85546875" bestFit="1" customWidth="1"/>
    <col min="5" max="5" width="30.7109375" customWidth="1"/>
  </cols>
  <sheetData>
    <row r="1" spans="1:5" ht="9.75" customHeight="1" x14ac:dyDescent="0.2">
      <c r="A1" s="94" t="s">
        <v>344</v>
      </c>
      <c r="B1" s="93" t="s">
        <v>5</v>
      </c>
      <c r="C1" s="93" t="s">
        <v>401</v>
      </c>
      <c r="D1" s="93" t="s">
        <v>57</v>
      </c>
    </row>
    <row r="2" spans="1:5" s="11" customFormat="1" x14ac:dyDescent="0.2">
      <c r="A2" s="50" t="s">
        <v>61</v>
      </c>
      <c r="B2" s="51" t="s">
        <v>5926</v>
      </c>
      <c r="C2" s="51" t="s">
        <v>9537</v>
      </c>
      <c r="D2" s="52" t="s">
        <v>9535</v>
      </c>
      <c r="E2"/>
    </row>
    <row r="3" spans="1:5" x14ac:dyDescent="0.2">
      <c r="A3" s="50" t="s">
        <v>64</v>
      </c>
      <c r="B3" s="51" t="s">
        <v>9533</v>
      </c>
      <c r="C3" s="51" t="s">
        <v>9536</v>
      </c>
      <c r="D3" s="52" t="s">
        <v>9535</v>
      </c>
    </row>
    <row r="4" spans="1:5" x14ac:dyDescent="0.2">
      <c r="A4" s="50" t="s">
        <v>65</v>
      </c>
      <c r="B4" s="51" t="s">
        <v>5932</v>
      </c>
      <c r="C4" s="53"/>
      <c r="D4" s="52" t="s">
        <v>9534</v>
      </c>
    </row>
    <row r="5" spans="1:5" x14ac:dyDescent="0.2">
      <c r="A5" s="50" t="s">
        <v>66</v>
      </c>
      <c r="B5" s="51" t="s">
        <v>9530</v>
      </c>
      <c r="C5" s="51"/>
      <c r="D5" s="52" t="s">
        <v>9534</v>
      </c>
    </row>
    <row r="6" spans="1:5" x14ac:dyDescent="0.2">
      <c r="A6" s="50" t="s">
        <v>68</v>
      </c>
      <c r="B6" s="51" t="s">
        <v>9528</v>
      </c>
      <c r="C6" s="53"/>
      <c r="D6" s="52" t="s">
        <v>9534</v>
      </c>
    </row>
    <row r="7" spans="1:5" x14ac:dyDescent="0.2">
      <c r="A7" s="50" t="s">
        <v>69</v>
      </c>
      <c r="B7" s="51" t="s">
        <v>9529</v>
      </c>
      <c r="C7" s="53"/>
      <c r="D7" s="52" t="s">
        <v>9534</v>
      </c>
    </row>
    <row r="8" spans="1:5" x14ac:dyDescent="0.2">
      <c r="A8" s="50" t="s">
        <v>70</v>
      </c>
      <c r="B8" s="51" t="s">
        <v>9531</v>
      </c>
      <c r="C8" s="92"/>
      <c r="D8" s="52" t="s">
        <v>9534</v>
      </c>
    </row>
    <row r="9" spans="1:5" x14ac:dyDescent="0.2">
      <c r="A9" s="50" t="s">
        <v>71</v>
      </c>
      <c r="B9" s="51" t="s">
        <v>9532</v>
      </c>
      <c r="C9" s="53"/>
      <c r="D9" s="52" t="s">
        <v>9534</v>
      </c>
    </row>
    <row r="10" spans="1:5" x14ac:dyDescent="0.2">
      <c r="A10" s="50" t="s">
        <v>72</v>
      </c>
      <c r="B10" s="51" t="s">
        <v>9707</v>
      </c>
      <c r="C10" s="53"/>
      <c r="D10" s="52" t="s">
        <v>9534</v>
      </c>
    </row>
    <row r="11" spans="1:5" x14ac:dyDescent="0.2">
      <c r="A11" s="50" t="s">
        <v>73</v>
      </c>
      <c r="B11" s="51" t="s">
        <v>9709</v>
      </c>
      <c r="C11" s="51"/>
      <c r="D11" s="52"/>
    </row>
    <row r="12" spans="1:5" x14ac:dyDescent="0.2">
      <c r="A12" s="50" t="s">
        <v>74</v>
      </c>
      <c r="B12" s="51" t="s">
        <v>9713</v>
      </c>
      <c r="C12" s="51"/>
      <c r="D12" s="52" t="s">
        <v>9534</v>
      </c>
    </row>
    <row r="13" spans="1:5" x14ac:dyDescent="0.2">
      <c r="A13" s="50" t="s">
        <v>75</v>
      </c>
      <c r="B13" s="51"/>
      <c r="C13" s="51"/>
      <c r="D13" s="52"/>
    </row>
    <row r="14" spans="1:5" x14ac:dyDescent="0.2">
      <c r="A14" s="50" t="s">
        <v>76</v>
      </c>
      <c r="B14" s="51"/>
      <c r="C14" s="51"/>
      <c r="D14" s="52"/>
    </row>
    <row r="15" spans="1:5" x14ac:dyDescent="0.2">
      <c r="A15" s="54" t="s">
        <v>77</v>
      </c>
      <c r="B15" s="51"/>
      <c r="C15" s="51"/>
      <c r="D15" s="53"/>
    </row>
    <row r="16" spans="1:5" x14ac:dyDescent="0.2">
      <c r="A16" s="54" t="s">
        <v>78</v>
      </c>
      <c r="B16" s="51"/>
      <c r="C16" s="51"/>
      <c r="D16" s="53"/>
    </row>
    <row r="17" spans="1:4" x14ac:dyDescent="0.2">
      <c r="A17" s="54" t="s">
        <v>80</v>
      </c>
      <c r="B17" s="55"/>
      <c r="C17" s="53"/>
      <c r="D17" s="53"/>
    </row>
  </sheetData>
  <autoFilter ref="A1:D17" xr:uid="{00000000-0009-0000-0000-000000000000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Y261"/>
  <sheetViews>
    <sheetView topLeftCell="E1" zoomScale="90" zoomScaleNormal="100" workbookViewId="0">
      <pane ySplit="1" topLeftCell="A72" activePane="bottomLeft" state="frozen"/>
      <selection activeCell="C1" sqref="C1"/>
      <selection pane="bottomLeft" activeCell="K136" sqref="F136:K136"/>
    </sheetView>
  </sheetViews>
  <sheetFormatPr defaultColWidth="8.7109375" defaultRowHeight="12" x14ac:dyDescent="0.2"/>
  <cols>
    <col min="1" max="1" width="8.7109375" style="10"/>
    <col min="2" max="2" width="8.7109375" style="10" customWidth="1"/>
    <col min="3" max="3" width="8.42578125" style="13" customWidth="1"/>
    <col min="4" max="5" width="10.28515625" style="13" customWidth="1"/>
    <col min="6" max="6" width="17.140625" style="27" customWidth="1"/>
    <col min="7" max="7" width="57.42578125" style="27" bestFit="1" customWidth="1"/>
    <col min="8" max="8" width="9" style="22" bestFit="1" customWidth="1"/>
    <col min="9" max="9" width="35.42578125" style="24" customWidth="1"/>
    <col min="10" max="10" width="18.140625" style="22" customWidth="1"/>
    <col min="11" max="11" width="30.7109375" style="24" customWidth="1"/>
    <col min="12" max="12" width="18.28515625" style="41" customWidth="1"/>
    <col min="13" max="19" width="13.42578125" style="41" customWidth="1"/>
    <col min="20" max="20" width="16.42578125" style="41" customWidth="1"/>
    <col min="21" max="21" width="30.7109375" style="24" customWidth="1"/>
    <col min="22" max="22" width="12.7109375" style="22" customWidth="1"/>
    <col min="23" max="23" width="25.7109375" style="10" customWidth="1"/>
    <col min="24" max="24" width="29" style="10" customWidth="1"/>
    <col min="25" max="16384" width="8.7109375" style="10"/>
  </cols>
  <sheetData>
    <row r="1" spans="1:25" ht="24" x14ac:dyDescent="0.2">
      <c r="A1" s="14" t="s">
        <v>43</v>
      </c>
      <c r="B1" s="14" t="s">
        <v>41</v>
      </c>
      <c r="C1" s="15" t="s">
        <v>57</v>
      </c>
      <c r="D1" s="15" t="s">
        <v>0</v>
      </c>
      <c r="E1" s="15" t="s">
        <v>9694</v>
      </c>
      <c r="F1" s="14" t="s">
        <v>62</v>
      </c>
      <c r="G1" s="14" t="s">
        <v>5</v>
      </c>
      <c r="H1" s="16" t="s">
        <v>63</v>
      </c>
      <c r="I1" s="17" t="s">
        <v>5</v>
      </c>
      <c r="J1" s="16" t="s">
        <v>84</v>
      </c>
      <c r="K1" s="17" t="s">
        <v>5</v>
      </c>
      <c r="L1" s="33" t="s">
        <v>85</v>
      </c>
      <c r="M1" s="33" t="s">
        <v>9523</v>
      </c>
      <c r="N1" s="90" t="s">
        <v>9524</v>
      </c>
      <c r="O1" s="33" t="s">
        <v>90</v>
      </c>
      <c r="P1" s="90" t="s">
        <v>11332</v>
      </c>
      <c r="Q1" s="33" t="s">
        <v>350</v>
      </c>
      <c r="R1" s="90" t="s">
        <v>400</v>
      </c>
      <c r="S1" s="90" t="s">
        <v>13511</v>
      </c>
      <c r="T1" s="90" t="s">
        <v>13512</v>
      </c>
      <c r="U1" s="30" t="s">
        <v>11276</v>
      </c>
      <c r="V1" s="30" t="s">
        <v>9694</v>
      </c>
      <c r="W1" s="33" t="s">
        <v>5929</v>
      </c>
      <c r="X1" s="90" t="s">
        <v>11973</v>
      </c>
      <c r="Y1" s="10" t="s">
        <v>11275</v>
      </c>
    </row>
    <row r="2" spans="1:25" hidden="1" x14ac:dyDescent="0.2">
      <c r="A2" s="154">
        <f>COUNTIF(NETA!G:G,TCR!J2)+COUNTIF('SAP-SD'!G:G,TCR!J:J)+COUNTIF(XE!G:G,TCR!J:J)</f>
        <v>11</v>
      </c>
      <c r="B2" s="18" t="s">
        <v>58</v>
      </c>
      <c r="C2" s="20" t="s">
        <v>52</v>
      </c>
      <c r="D2" s="20"/>
      <c r="E2" s="70" t="str">
        <f>J2</f>
        <v>SCARTO</v>
      </c>
      <c r="F2" s="32" t="s">
        <v>81</v>
      </c>
      <c r="G2" s="32" t="s">
        <v>82</v>
      </c>
      <c r="H2" s="32" t="s">
        <v>81</v>
      </c>
      <c r="I2" s="32" t="s">
        <v>82</v>
      </c>
      <c r="J2" s="32" t="s">
        <v>81</v>
      </c>
      <c r="K2" s="32" t="s">
        <v>82</v>
      </c>
      <c r="L2" s="34" t="s">
        <v>86</v>
      </c>
      <c r="M2" s="34" t="str">
        <f>VLOOKUP(F2,FlagLv1!$A$1:$E$184,3,FALSE)</f>
        <v>N</v>
      </c>
      <c r="N2" s="91" t="str">
        <f>VLOOKUP(F2,FlagLv1!$A$1:$E$184,4,FALSE)</f>
        <v>N</v>
      </c>
      <c r="O2" s="34" t="s">
        <v>86</v>
      </c>
      <c r="P2" s="91" t="str">
        <f>VLOOKUP(F2,FlagLv1!$A$1:$E$184,5,FALSE)</f>
        <v>N</v>
      </c>
      <c r="Q2" s="60"/>
      <c r="R2" s="91"/>
      <c r="S2" s="91"/>
      <c r="T2" s="91"/>
      <c r="U2" s="28"/>
      <c r="V2" s="29"/>
      <c r="W2" s="95"/>
      <c r="X2" s="95"/>
      <c r="Y2" s="10" t="e">
        <v>#N/A</v>
      </c>
    </row>
    <row r="3" spans="1:25" ht="24" hidden="1" x14ac:dyDescent="0.2">
      <c r="A3" s="154">
        <f>COUNTIF(NETA!G:G,TCR!J3)+COUNTIF('SAP-SD'!G:G,TCR!J:J)+COUNTIF(XE!G:G,TCR!J:J)</f>
        <v>14</v>
      </c>
      <c r="B3" s="18" t="s">
        <v>13</v>
      </c>
      <c r="C3" s="20"/>
      <c r="D3" s="20"/>
      <c r="E3" s="70" t="str">
        <f t="shared" ref="E3:E74" si="0">J3</f>
        <v>A2V</v>
      </c>
      <c r="F3" s="75" t="s">
        <v>9726</v>
      </c>
      <c r="G3" s="75" t="s">
        <v>9727</v>
      </c>
      <c r="H3" s="75" t="s">
        <v>9742</v>
      </c>
      <c r="I3" s="75" t="s">
        <v>9743</v>
      </c>
      <c r="J3" s="75" t="s">
        <v>136</v>
      </c>
      <c r="K3" s="75" t="s">
        <v>148</v>
      </c>
      <c r="L3" s="76" t="s">
        <v>88</v>
      </c>
      <c r="M3" s="76" t="str">
        <f>VLOOKUP(F3,FlagLv1!$A$1:$E$184,3,FALSE)</f>
        <v>S</v>
      </c>
      <c r="N3" s="83" t="str">
        <f>VLOOKUP(F3,FlagLv1!$A$1:$E$184,4,FALSE)</f>
        <v>S</v>
      </c>
      <c r="O3" s="76" t="s">
        <v>87</v>
      </c>
      <c r="P3" s="83" t="str">
        <f>VLOOKUP(F3,FlagLv1!$A$1:$E$184,5,FALSE)</f>
        <v>S</v>
      </c>
      <c r="Q3" s="77"/>
      <c r="R3" s="83"/>
      <c r="S3" s="83"/>
      <c r="T3" s="83"/>
      <c r="U3" s="48" t="s">
        <v>220</v>
      </c>
      <c r="V3" s="47" t="s">
        <v>180</v>
      </c>
      <c r="W3" s="95">
        <v>709008</v>
      </c>
      <c r="X3" s="95"/>
      <c r="Y3" s="10" t="s">
        <v>11285</v>
      </c>
    </row>
    <row r="4" spans="1:25" ht="36" hidden="1" x14ac:dyDescent="0.2">
      <c r="A4" s="154">
        <f>COUNTIF(NETA!G:G,TCR!J4)+COUNTIF('SAP-SD'!G:G,TCR!J:J)+COUNTIF(XE!G:G,TCR!J:J)</f>
        <v>13</v>
      </c>
      <c r="B4" s="18" t="s">
        <v>13</v>
      </c>
      <c r="C4" s="20"/>
      <c r="D4" s="20"/>
      <c r="E4" s="70" t="str">
        <f t="shared" si="0"/>
        <v>A3V</v>
      </c>
      <c r="F4" s="75" t="s">
        <v>9726</v>
      </c>
      <c r="G4" s="75" t="s">
        <v>9727</v>
      </c>
      <c r="H4" s="75" t="s">
        <v>9742</v>
      </c>
      <c r="I4" s="75" t="s">
        <v>9743</v>
      </c>
      <c r="J4" s="75" t="s">
        <v>137</v>
      </c>
      <c r="K4" s="75" t="s">
        <v>149</v>
      </c>
      <c r="L4" s="76" t="s">
        <v>88</v>
      </c>
      <c r="M4" s="76" t="str">
        <f>VLOOKUP(F4,FlagLv1!$A$1:$E$184,3,FALSE)</f>
        <v>S</v>
      </c>
      <c r="N4" s="83" t="str">
        <f>VLOOKUP(F4,FlagLv1!$A$1:$E$184,4,FALSE)</f>
        <v>S</v>
      </c>
      <c r="O4" s="76" t="s">
        <v>87</v>
      </c>
      <c r="P4" s="83" t="str">
        <f>VLOOKUP(F4,FlagLv1!$A$1:$E$184,5,FALSE)</f>
        <v>S</v>
      </c>
      <c r="Q4" s="77"/>
      <c r="R4" s="83"/>
      <c r="S4" s="83"/>
      <c r="T4" s="83"/>
      <c r="U4" s="48" t="s">
        <v>221</v>
      </c>
      <c r="V4" s="47" t="s">
        <v>180</v>
      </c>
      <c r="W4" s="95">
        <v>709008</v>
      </c>
      <c r="X4" s="95"/>
      <c r="Y4" s="10" t="s">
        <v>11285</v>
      </c>
    </row>
    <row r="5" spans="1:25" ht="24" hidden="1" x14ac:dyDescent="0.2">
      <c r="A5" s="154">
        <f>COUNTIF(NETA!G:G,TCR!J5)+COUNTIF('SAP-SD'!G:G,TCR!J:J)+COUNTIF(XE!G:G,TCR!J:J)</f>
        <v>13</v>
      </c>
      <c r="B5" s="18" t="s">
        <v>13</v>
      </c>
      <c r="C5" s="20"/>
      <c r="D5" s="20"/>
      <c r="E5" s="70" t="str">
        <f t="shared" si="0"/>
        <v>A4V</v>
      </c>
      <c r="F5" s="75" t="s">
        <v>9726</v>
      </c>
      <c r="G5" s="75" t="s">
        <v>9727</v>
      </c>
      <c r="H5" s="75" t="s">
        <v>9742</v>
      </c>
      <c r="I5" s="75" t="s">
        <v>9743</v>
      </c>
      <c r="J5" s="75" t="s">
        <v>151</v>
      </c>
      <c r="K5" s="75" t="s">
        <v>152</v>
      </c>
      <c r="L5" s="76" t="s">
        <v>88</v>
      </c>
      <c r="M5" s="76" t="str">
        <f>VLOOKUP(F5,FlagLv1!$A$1:$E$184,3,FALSE)</f>
        <v>S</v>
      </c>
      <c r="N5" s="83" t="str">
        <f>VLOOKUP(F5,FlagLv1!$A$1:$E$184,4,FALSE)</f>
        <v>S</v>
      </c>
      <c r="O5" s="76" t="s">
        <v>87</v>
      </c>
      <c r="P5" s="83" t="str">
        <f>VLOOKUP(F5,FlagLv1!$A$1:$E$184,5,FALSE)</f>
        <v>S</v>
      </c>
      <c r="Q5" s="77"/>
      <c r="R5" s="83"/>
      <c r="S5" s="83"/>
      <c r="T5" s="83"/>
      <c r="U5" s="48" t="s">
        <v>222</v>
      </c>
      <c r="V5" s="47" t="s">
        <v>180</v>
      </c>
      <c r="W5" s="95">
        <v>709008</v>
      </c>
      <c r="X5" s="95"/>
      <c r="Y5" s="10" t="s">
        <v>11285</v>
      </c>
    </row>
    <row r="6" spans="1:25" ht="24" hidden="1" x14ac:dyDescent="0.2">
      <c r="A6" s="154">
        <f>COUNTIF(NETA!G:G,TCR!J6)+COUNTIF('SAP-SD'!G:G,TCR!J:J)+COUNTIF(XE!G:G,TCR!J:J)</f>
        <v>14</v>
      </c>
      <c r="B6" s="18" t="s">
        <v>13</v>
      </c>
      <c r="C6" s="20"/>
      <c r="D6" s="20"/>
      <c r="E6" s="70" t="str">
        <f t="shared" si="0"/>
        <v>A5V</v>
      </c>
      <c r="F6" s="75" t="s">
        <v>9726</v>
      </c>
      <c r="G6" s="75" t="s">
        <v>9727</v>
      </c>
      <c r="H6" s="75" t="s">
        <v>9742</v>
      </c>
      <c r="I6" s="75" t="s">
        <v>9743</v>
      </c>
      <c r="J6" s="75" t="s">
        <v>135</v>
      </c>
      <c r="K6" s="75" t="s">
        <v>150</v>
      </c>
      <c r="L6" s="76" t="s">
        <v>88</v>
      </c>
      <c r="M6" s="76" t="str">
        <f>VLOOKUP(F6,FlagLv1!$A$1:$E$184,3,FALSE)</f>
        <v>S</v>
      </c>
      <c r="N6" s="83" t="str">
        <f>VLOOKUP(F6,FlagLv1!$A$1:$E$184,4,FALSE)</f>
        <v>S</v>
      </c>
      <c r="O6" s="76" t="s">
        <v>87</v>
      </c>
      <c r="P6" s="83" t="str">
        <f>VLOOKUP(F6,FlagLv1!$A$1:$E$184,5,FALSE)</f>
        <v>S</v>
      </c>
      <c r="Q6" s="77"/>
      <c r="R6" s="83"/>
      <c r="S6" s="83"/>
      <c r="T6" s="83"/>
      <c r="U6" s="48" t="s">
        <v>223</v>
      </c>
      <c r="V6" s="47" t="s">
        <v>180</v>
      </c>
      <c r="W6" s="95">
        <v>709008</v>
      </c>
      <c r="X6" s="95"/>
      <c r="Y6" s="10" t="s">
        <v>11285</v>
      </c>
    </row>
    <row r="7" spans="1:25" ht="48" hidden="1" x14ac:dyDescent="0.2">
      <c r="A7" s="154">
        <f>COUNTIF(NETA!G:G,TCR!J7)+COUNTIF('SAP-SD'!G:G,TCR!J:J)+COUNTIF(XE!G:G,TCR!J:J)</f>
        <v>4</v>
      </c>
      <c r="B7" s="18" t="s">
        <v>13</v>
      </c>
      <c r="C7" s="20"/>
      <c r="D7" s="20"/>
      <c r="E7" s="70" t="str">
        <f t="shared" si="0"/>
        <v>A6</v>
      </c>
      <c r="F7" s="75" t="s">
        <v>9726</v>
      </c>
      <c r="G7" s="75" t="s">
        <v>9727</v>
      </c>
      <c r="H7" s="75" t="s">
        <v>9742</v>
      </c>
      <c r="I7" s="75" t="s">
        <v>9743</v>
      </c>
      <c r="J7" s="75" t="s">
        <v>98</v>
      </c>
      <c r="K7" s="75" t="s">
        <v>98</v>
      </c>
      <c r="L7" s="76" t="s">
        <v>88</v>
      </c>
      <c r="M7" s="76" t="str">
        <f>VLOOKUP(F7,FlagLv1!$A$1:$E$184,3,FALSE)</f>
        <v>S</v>
      </c>
      <c r="N7" s="83" t="str">
        <f>VLOOKUP(F7,FlagLv1!$A$1:$E$184,4,FALSE)</f>
        <v>S</v>
      </c>
      <c r="O7" s="76" t="s">
        <v>87</v>
      </c>
      <c r="P7" s="83" t="str">
        <f>VLOOKUP(F7,FlagLv1!$A$1:$E$184,5,FALSE)</f>
        <v>S</v>
      </c>
      <c r="Q7" s="77"/>
      <c r="R7" s="83"/>
      <c r="S7" s="83"/>
      <c r="T7" s="83"/>
      <c r="U7" s="48" t="s">
        <v>224</v>
      </c>
      <c r="V7" s="47" t="s">
        <v>180</v>
      </c>
      <c r="W7" s="95">
        <v>709008</v>
      </c>
      <c r="X7" s="95"/>
      <c r="Y7" s="10" t="s">
        <v>11285</v>
      </c>
    </row>
    <row r="8" spans="1:25" ht="36" hidden="1" x14ac:dyDescent="0.2">
      <c r="A8" s="154">
        <f>COUNTIF(NETA!G:G,TCR!J8)+COUNTIF('SAP-SD'!G:G,TCR!J:J)+COUNTIF(XE!G:G,TCR!J:J)</f>
        <v>14</v>
      </c>
      <c r="B8" s="18" t="s">
        <v>13</v>
      </c>
      <c r="C8" s="20"/>
      <c r="D8" s="20"/>
      <c r="E8" s="70" t="str">
        <f t="shared" si="0"/>
        <v>AE</v>
      </c>
      <c r="F8" s="75" t="s">
        <v>9726</v>
      </c>
      <c r="G8" s="75" t="s">
        <v>9727</v>
      </c>
      <c r="H8" s="75" t="s">
        <v>9742</v>
      </c>
      <c r="I8" s="75" t="s">
        <v>9743</v>
      </c>
      <c r="J8" s="75" t="s">
        <v>104</v>
      </c>
      <c r="K8" s="75" t="s">
        <v>104</v>
      </c>
      <c r="L8" s="76" t="s">
        <v>88</v>
      </c>
      <c r="M8" s="76" t="str">
        <f>VLOOKUP(F8,FlagLv1!$A$1:$E$184,3,FALSE)</f>
        <v>S</v>
      </c>
      <c r="N8" s="83" t="str">
        <f>VLOOKUP(F8,FlagLv1!$A$1:$E$184,4,FALSE)</f>
        <v>S</v>
      </c>
      <c r="O8" s="76" t="s">
        <v>87</v>
      </c>
      <c r="P8" s="83" t="str">
        <f>VLOOKUP(F8,FlagLv1!$A$1:$E$184,5,FALSE)</f>
        <v>S</v>
      </c>
      <c r="Q8" s="77"/>
      <c r="R8" s="83"/>
      <c r="S8" s="83"/>
      <c r="T8" s="83"/>
      <c r="U8" s="48" t="s">
        <v>233</v>
      </c>
      <c r="V8" s="47" t="s">
        <v>180</v>
      </c>
      <c r="W8" s="95">
        <v>709008</v>
      </c>
      <c r="X8" s="95"/>
      <c r="Y8" s="10" t="s">
        <v>11285</v>
      </c>
    </row>
    <row r="9" spans="1:25" ht="72" hidden="1" x14ac:dyDescent="0.2">
      <c r="A9" s="154">
        <f>COUNTIF(NETA!G:G,TCR!J9)+COUNTIF('SAP-SD'!G:G,TCR!J:J)+COUNTIF(XE!G:G,TCR!J:J)</f>
        <v>12</v>
      </c>
      <c r="B9" s="18" t="s">
        <v>13</v>
      </c>
      <c r="C9" s="20"/>
      <c r="D9" s="20"/>
      <c r="E9" s="70" t="str">
        <f t="shared" si="0"/>
        <v>AS</v>
      </c>
      <c r="F9" s="75" t="s">
        <v>9726</v>
      </c>
      <c r="G9" s="75" t="s">
        <v>9727</v>
      </c>
      <c r="H9" s="75" t="s">
        <v>9742</v>
      </c>
      <c r="I9" s="75" t="s">
        <v>9743</v>
      </c>
      <c r="J9" s="75" t="s">
        <v>99</v>
      </c>
      <c r="K9" s="75" t="s">
        <v>99</v>
      </c>
      <c r="L9" s="76" t="s">
        <v>88</v>
      </c>
      <c r="M9" s="76" t="str">
        <f>VLOOKUP(F9,FlagLv1!$A$1:$E$184,3,FALSE)</f>
        <v>S</v>
      </c>
      <c r="N9" s="83" t="str">
        <f>VLOOKUP(F9,FlagLv1!$A$1:$E$184,4,FALSE)</f>
        <v>S</v>
      </c>
      <c r="O9" s="76" t="s">
        <v>87</v>
      </c>
      <c r="P9" s="83" t="str">
        <f>VLOOKUP(F9,FlagLv1!$A$1:$E$184,5,FALSE)</f>
        <v>S</v>
      </c>
      <c r="Q9" s="77"/>
      <c r="R9" s="83"/>
      <c r="S9" s="83"/>
      <c r="T9" s="83"/>
      <c r="U9" s="48" t="s">
        <v>225</v>
      </c>
      <c r="V9" s="47" t="s">
        <v>180</v>
      </c>
      <c r="W9" s="95">
        <v>709008</v>
      </c>
      <c r="X9" s="95"/>
      <c r="Y9" s="10" t="s">
        <v>11285</v>
      </c>
    </row>
    <row r="10" spans="1:25" hidden="1" x14ac:dyDescent="0.2">
      <c r="A10" s="154">
        <f>COUNTIF(NETA!G:G,TCR!J10)+COUNTIF('SAP-SD'!G:G,TCR!J:J)+COUNTIF(XE!G:G,TCR!J:J)</f>
        <v>0</v>
      </c>
      <c r="B10" s="18" t="s">
        <v>13</v>
      </c>
      <c r="C10" s="20"/>
      <c r="D10" s="20"/>
      <c r="E10" s="70" t="str">
        <f t="shared" si="0"/>
        <v>QVRE1</v>
      </c>
      <c r="F10" s="84" t="s">
        <v>9726</v>
      </c>
      <c r="G10" s="84" t="s">
        <v>9727</v>
      </c>
      <c r="H10" s="84" t="s">
        <v>381</v>
      </c>
      <c r="I10" s="84" t="s">
        <v>380</v>
      </c>
      <c r="J10" s="84" t="s">
        <v>167</v>
      </c>
      <c r="K10" s="84" t="s">
        <v>169</v>
      </c>
      <c r="L10" s="36" t="s">
        <v>337</v>
      </c>
      <c r="M10" s="36" t="str">
        <f>VLOOKUP(F10,FlagLv1!$A$1:$E$184,3,FALSE)</f>
        <v>S</v>
      </c>
      <c r="N10" s="85" t="str">
        <f>VLOOKUP(F10,FlagLv1!$A$1:$E$184,4,FALSE)</f>
        <v>S</v>
      </c>
      <c r="O10" s="36" t="s">
        <v>87</v>
      </c>
      <c r="P10" s="85" t="str">
        <f>VLOOKUP(F10,FlagLv1!$A$1:$E$184,5,FALSE)</f>
        <v>S</v>
      </c>
      <c r="Q10" s="61" t="s">
        <v>360</v>
      </c>
      <c r="R10" s="61"/>
      <c r="S10" s="85"/>
      <c r="T10" s="85"/>
      <c r="U10" s="48"/>
      <c r="V10" s="47" t="s">
        <v>182</v>
      </c>
      <c r="W10" s="95">
        <v>709008</v>
      </c>
      <c r="X10" s="95"/>
      <c r="Y10" s="10" t="s">
        <v>11285</v>
      </c>
    </row>
    <row r="11" spans="1:25" hidden="1" x14ac:dyDescent="0.2">
      <c r="A11" s="154">
        <f>COUNTIF(NETA!G:G,TCR!J11)+COUNTIF('SAP-SD'!G:G,TCR!J:J)+COUNTIF(XE!G:G,TCR!J:J)</f>
        <v>0</v>
      </c>
      <c r="B11" s="18" t="s">
        <v>13</v>
      </c>
      <c r="C11" s="20"/>
      <c r="D11" s="20"/>
      <c r="E11" s="70" t="str">
        <f t="shared" si="0"/>
        <v>QVRE2</v>
      </c>
      <c r="F11" s="84" t="s">
        <v>9726</v>
      </c>
      <c r="G11" s="84" t="s">
        <v>9727</v>
      </c>
      <c r="H11" s="84" t="s">
        <v>381</v>
      </c>
      <c r="I11" s="84" t="s">
        <v>380</v>
      </c>
      <c r="J11" s="84" t="s">
        <v>168</v>
      </c>
      <c r="K11" s="84" t="s">
        <v>170</v>
      </c>
      <c r="L11" s="36" t="s">
        <v>337</v>
      </c>
      <c r="M11" s="36" t="str">
        <f>VLOOKUP(F11,FlagLv1!$A$1:$E$184,3,FALSE)</f>
        <v>S</v>
      </c>
      <c r="N11" s="85" t="str">
        <f>VLOOKUP(F11,FlagLv1!$A$1:$E$184,4,FALSE)</f>
        <v>S</v>
      </c>
      <c r="O11" s="36" t="s">
        <v>87</v>
      </c>
      <c r="P11" s="85" t="str">
        <f>VLOOKUP(F11,FlagLv1!$A$1:$E$184,5,FALSE)</f>
        <v>S</v>
      </c>
      <c r="Q11" s="61" t="s">
        <v>361</v>
      </c>
      <c r="R11" s="61"/>
      <c r="S11" s="85"/>
      <c r="T11" s="85"/>
      <c r="U11" s="48"/>
      <c r="V11" s="47" t="s">
        <v>182</v>
      </c>
      <c r="W11" s="95">
        <v>709008</v>
      </c>
      <c r="X11" s="95"/>
      <c r="Y11" s="10" t="s">
        <v>11285</v>
      </c>
    </row>
    <row r="12" spans="1:25" hidden="1" x14ac:dyDescent="0.2">
      <c r="A12" s="154">
        <f>COUNTIF(NETA!G:G,TCR!J12)+COUNTIF('SAP-SD'!G:G,TCR!J:J)+COUNTIF(XE!G:G,TCR!J:J)</f>
        <v>61</v>
      </c>
      <c r="B12" s="18" t="s">
        <v>13</v>
      </c>
      <c r="C12" s="20"/>
      <c r="D12" s="20"/>
      <c r="E12" s="70" t="str">
        <f t="shared" si="0"/>
        <v>QVRE</v>
      </c>
      <c r="F12" s="84" t="s">
        <v>9726</v>
      </c>
      <c r="G12" s="84" t="s">
        <v>9727</v>
      </c>
      <c r="H12" s="84" t="s">
        <v>381</v>
      </c>
      <c r="I12" s="84" t="s">
        <v>380</v>
      </c>
      <c r="J12" s="84" t="s">
        <v>275</v>
      </c>
      <c r="K12" s="84" t="s">
        <v>276</v>
      </c>
      <c r="L12" s="36" t="s">
        <v>337</v>
      </c>
      <c r="M12" s="36" t="str">
        <f>VLOOKUP(F12,FlagLv1!$A$1:$E$184,3,FALSE)</f>
        <v>S</v>
      </c>
      <c r="N12" s="85" t="str">
        <f>VLOOKUP(F12,FlagLv1!$A$1:$E$184,4,FALSE)</f>
        <v>S</v>
      </c>
      <c r="O12" s="36" t="s">
        <v>87</v>
      </c>
      <c r="P12" s="85" t="str">
        <f>VLOOKUP(F12,FlagLv1!$A$1:$E$184,5,FALSE)</f>
        <v>S</v>
      </c>
      <c r="Q12" s="61"/>
      <c r="R12" s="61"/>
      <c r="S12" s="85"/>
      <c r="T12" s="85"/>
      <c r="U12" s="48"/>
      <c r="V12" s="47" t="s">
        <v>182</v>
      </c>
      <c r="W12" s="95">
        <v>709008</v>
      </c>
      <c r="X12" s="95"/>
      <c r="Y12" s="10" t="s">
        <v>11285</v>
      </c>
    </row>
    <row r="13" spans="1:25" hidden="1" x14ac:dyDescent="0.2">
      <c r="A13" s="154">
        <f>COUNTIF(NETA!G:G,TCR!J13)+COUNTIF('SAP-SD'!G:G,TCR!J:J)+COUNTIF(XE!G:G,TCR!J:J)</f>
        <v>0</v>
      </c>
      <c r="B13" s="97" t="s">
        <v>58</v>
      </c>
      <c r="C13" s="70"/>
      <c r="D13" s="70"/>
      <c r="E13" s="70"/>
      <c r="F13" s="84" t="s">
        <v>11130</v>
      </c>
      <c r="G13" s="84" t="s">
        <v>11124</v>
      </c>
      <c r="H13" s="84" t="s">
        <v>11126</v>
      </c>
      <c r="I13" s="84" t="s">
        <v>11120</v>
      </c>
      <c r="J13" s="84" t="s">
        <v>11101</v>
      </c>
      <c r="K13" s="84" t="s">
        <v>11102</v>
      </c>
      <c r="L13" s="85" t="s">
        <v>337</v>
      </c>
      <c r="M13" s="85" t="str">
        <f>VLOOKUP(F13,FlagLv1!$A$1:$E$184,3,FALSE)</f>
        <v>A</v>
      </c>
      <c r="N13" s="85" t="str">
        <f>VLOOKUP(F13,FlagLv1!$A$1:$E$184,4,FALSE)</f>
        <v>S</v>
      </c>
      <c r="O13" s="85" t="s">
        <v>87</v>
      </c>
      <c r="P13" s="85" t="str">
        <f>VLOOKUP(F13,FlagLv1!$A$1:$E$184,5,FALSE)</f>
        <v>S</v>
      </c>
      <c r="Q13" s="85"/>
      <c r="R13" s="85"/>
      <c r="S13" s="85" t="s">
        <v>255</v>
      </c>
      <c r="T13" s="85" t="s">
        <v>217</v>
      </c>
      <c r="U13" s="73"/>
      <c r="V13" s="74" t="s">
        <v>182</v>
      </c>
      <c r="W13" s="95">
        <v>709008</v>
      </c>
      <c r="X13" s="95"/>
      <c r="Y13" s="10" t="s">
        <v>11285</v>
      </c>
    </row>
    <row r="14" spans="1:25" ht="24" hidden="1" x14ac:dyDescent="0.2">
      <c r="A14" s="154">
        <f>COUNTIF(NETA!G:G,TCR!J14)+COUNTIF('SAP-SD'!G:G,TCR!J:J)+COUNTIF(XE!G:G,TCR!J:J)</f>
        <v>12</v>
      </c>
      <c r="B14" s="18" t="s">
        <v>13</v>
      </c>
      <c r="C14" s="20"/>
      <c r="D14" s="20"/>
      <c r="E14" s="70" t="str">
        <f t="shared" si="0"/>
        <v>A2F</v>
      </c>
      <c r="F14" s="75" t="s">
        <v>9728</v>
      </c>
      <c r="G14" s="75" t="s">
        <v>9729</v>
      </c>
      <c r="H14" s="75" t="s">
        <v>9740</v>
      </c>
      <c r="I14" s="75" t="s">
        <v>9741</v>
      </c>
      <c r="J14" s="75" t="s">
        <v>138</v>
      </c>
      <c r="K14" s="75" t="s">
        <v>141</v>
      </c>
      <c r="L14" s="76" t="s">
        <v>89</v>
      </c>
      <c r="M14" s="76" t="str">
        <f>VLOOKUP(F14,FlagLv1!$A$1:$E$184,3,FALSE)</f>
        <v>S</v>
      </c>
      <c r="N14" s="83" t="str">
        <f>VLOOKUP(F14,FlagLv1!$A$1:$E$184,4,FALSE)</f>
        <v>S</v>
      </c>
      <c r="O14" s="76" t="s">
        <v>87</v>
      </c>
      <c r="P14" s="83" t="str">
        <f>VLOOKUP(F14,FlagLv1!$A$1:$E$184,5,FALSE)</f>
        <v>S</v>
      </c>
      <c r="Q14" s="77"/>
      <c r="R14" s="83"/>
      <c r="S14" s="83"/>
      <c r="T14" s="83"/>
      <c r="U14" s="48" t="s">
        <v>220</v>
      </c>
      <c r="V14" s="47" t="s">
        <v>1</v>
      </c>
      <c r="W14" s="95">
        <v>709007</v>
      </c>
      <c r="X14" s="95"/>
      <c r="Y14" s="10" t="s">
        <v>11284</v>
      </c>
    </row>
    <row r="15" spans="1:25" hidden="1" x14ac:dyDescent="0.2">
      <c r="A15" s="154">
        <f>COUNTIF(NETA!G:G,TCR!J15)+COUNTIF('SAP-SD'!G:G,TCR!J:J)+COUNTIF(XE!G:G,TCR!J:J)</f>
        <v>5</v>
      </c>
      <c r="B15" s="18" t="s">
        <v>58</v>
      </c>
      <c r="C15" s="7"/>
      <c r="D15" s="7"/>
      <c r="E15" s="70" t="str">
        <f t="shared" si="0"/>
        <v>DGPOT</v>
      </c>
      <c r="F15" s="110" t="s">
        <v>9728</v>
      </c>
      <c r="G15" s="84" t="s">
        <v>9729</v>
      </c>
      <c r="H15" s="84" t="s">
        <v>339</v>
      </c>
      <c r="I15" s="84" t="s">
        <v>383</v>
      </c>
      <c r="J15" s="84" t="s">
        <v>324</v>
      </c>
      <c r="K15" s="84" t="s">
        <v>325</v>
      </c>
      <c r="L15" s="36" t="s">
        <v>179</v>
      </c>
      <c r="M15" s="36" t="str">
        <f>VLOOKUP(F15,FlagLv1!$A$1:$E$184,3,FALSE)</f>
        <v>S</v>
      </c>
      <c r="N15" s="85" t="str">
        <f>VLOOKUP(F15,FlagLv1!$A$1:$E$184,4,FALSE)</f>
        <v>S</v>
      </c>
      <c r="O15" s="36" t="s">
        <v>87</v>
      </c>
      <c r="P15" s="85" t="str">
        <f>VLOOKUP(F15,FlagLv1!$A$1:$E$184,5,FALSE)</f>
        <v>S</v>
      </c>
      <c r="Q15" s="61"/>
      <c r="R15" s="61"/>
      <c r="S15" s="85"/>
      <c r="T15" s="85"/>
      <c r="U15" s="48"/>
      <c r="V15" s="47" t="s">
        <v>181</v>
      </c>
      <c r="W15" s="95">
        <v>709007</v>
      </c>
      <c r="X15" s="95"/>
      <c r="Y15" s="10" t="s">
        <v>11284</v>
      </c>
    </row>
    <row r="16" spans="1:25" hidden="1" x14ac:dyDescent="0.2">
      <c r="A16" s="154">
        <f>COUNTIF(NETA!G:G,TCR!J16)+COUNTIF('SAP-SD'!G:G,TCR!J:J)+COUNTIF(XE!G:G,TCR!J:J)</f>
        <v>5</v>
      </c>
      <c r="B16" s="18" t="s">
        <v>58</v>
      </c>
      <c r="C16" s="7"/>
      <c r="D16" s="7"/>
      <c r="E16" s="70" t="str">
        <f t="shared" si="0"/>
        <v>DGFIS</v>
      </c>
      <c r="F16" s="110" t="s">
        <v>9728</v>
      </c>
      <c r="G16" s="84" t="s">
        <v>9729</v>
      </c>
      <c r="H16" s="84" t="s">
        <v>50</v>
      </c>
      <c r="I16" s="84" t="s">
        <v>14</v>
      </c>
      <c r="J16" s="84" t="s">
        <v>315</v>
      </c>
      <c r="K16" s="84" t="s">
        <v>317</v>
      </c>
      <c r="L16" s="36" t="s">
        <v>89</v>
      </c>
      <c r="M16" s="36" t="str">
        <f>VLOOKUP(F16,FlagLv1!$A$1:$E$184,3,FALSE)</f>
        <v>S</v>
      </c>
      <c r="N16" s="85" t="str">
        <f>VLOOKUP(F16,FlagLv1!$A$1:$E$184,4,FALSE)</f>
        <v>S</v>
      </c>
      <c r="O16" s="36" t="s">
        <v>87</v>
      </c>
      <c r="P16" s="85" t="str">
        <f>VLOOKUP(F16,FlagLv1!$A$1:$E$184,5,FALSE)</f>
        <v>S</v>
      </c>
      <c r="Q16" s="61"/>
      <c r="R16" s="61"/>
      <c r="S16" s="85"/>
      <c r="T16" s="85"/>
      <c r="U16" s="48"/>
      <c r="V16" s="47" t="s">
        <v>1</v>
      </c>
      <c r="W16" s="95">
        <v>709007</v>
      </c>
      <c r="X16" s="95"/>
      <c r="Y16" s="10" t="s">
        <v>11284</v>
      </c>
    </row>
    <row r="17" spans="1:25" hidden="1" x14ac:dyDescent="0.2">
      <c r="A17" s="154">
        <f>COUNTIF(NETA!G:G,TCR!J17)+COUNTIF('SAP-SD'!G:G,TCR!J:J)+COUNTIF(XE!G:G,TCR!J:J)</f>
        <v>33</v>
      </c>
      <c r="B17" s="18" t="s">
        <v>58</v>
      </c>
      <c r="C17" s="7"/>
      <c r="D17" s="7"/>
      <c r="E17" s="70" t="str">
        <f t="shared" si="0"/>
        <v>DGVAR</v>
      </c>
      <c r="F17" s="84" t="s">
        <v>9726</v>
      </c>
      <c r="G17" s="84" t="s">
        <v>9727</v>
      </c>
      <c r="H17" s="84" t="s">
        <v>379</v>
      </c>
      <c r="I17" s="84" t="s">
        <v>332</v>
      </c>
      <c r="J17" s="84" t="s">
        <v>314</v>
      </c>
      <c r="K17" s="84" t="s">
        <v>316</v>
      </c>
      <c r="L17" s="36" t="s">
        <v>88</v>
      </c>
      <c r="M17" s="36" t="str">
        <f>VLOOKUP(F17,FlagLv1!$A$1:$E$184,3,FALSE)</f>
        <v>S</v>
      </c>
      <c r="N17" s="85" t="str">
        <f>VLOOKUP(F17,FlagLv1!$A$1:$E$184,4,FALSE)</f>
        <v>S</v>
      </c>
      <c r="O17" s="36" t="s">
        <v>87</v>
      </c>
      <c r="P17" s="85" t="str">
        <f>VLOOKUP(F17,FlagLv1!$A$1:$E$184,5,FALSE)</f>
        <v>S</v>
      </c>
      <c r="Q17" s="61"/>
      <c r="R17" s="61"/>
      <c r="S17" s="85"/>
      <c r="T17" s="85"/>
      <c r="U17" s="48"/>
      <c r="V17" s="47" t="s">
        <v>180</v>
      </c>
      <c r="W17" s="95">
        <v>709008</v>
      </c>
      <c r="X17" s="95"/>
      <c r="Y17" s="10" t="s">
        <v>11285</v>
      </c>
    </row>
    <row r="18" spans="1:25" ht="36" hidden="1" x14ac:dyDescent="0.2">
      <c r="A18" s="154">
        <f>COUNTIF(NETA!G:G,TCR!J18)+COUNTIF('SAP-SD'!G:G,TCR!J:J)+COUNTIF(XE!G:G,TCR!J:J)</f>
        <v>0</v>
      </c>
      <c r="B18" s="18" t="s">
        <v>13</v>
      </c>
      <c r="C18" s="20"/>
      <c r="D18" s="20"/>
      <c r="E18" s="70" t="str">
        <f t="shared" si="0"/>
        <v>A3F</v>
      </c>
      <c r="F18" s="75" t="s">
        <v>9728</v>
      </c>
      <c r="G18" s="75" t="s">
        <v>9729</v>
      </c>
      <c r="H18" s="75" t="s">
        <v>9740</v>
      </c>
      <c r="I18" s="75" t="s">
        <v>9741</v>
      </c>
      <c r="J18" s="75" t="s">
        <v>139</v>
      </c>
      <c r="K18" s="75" t="s">
        <v>142</v>
      </c>
      <c r="L18" s="76" t="s">
        <v>89</v>
      </c>
      <c r="M18" s="76" t="str">
        <f>VLOOKUP(F18,FlagLv1!$A$1:$E$184,3,FALSE)</f>
        <v>S</v>
      </c>
      <c r="N18" s="83" t="str">
        <f>VLOOKUP(F18,FlagLv1!$A$1:$E$184,4,FALSE)</f>
        <v>S</v>
      </c>
      <c r="O18" s="76" t="s">
        <v>87</v>
      </c>
      <c r="P18" s="83" t="str">
        <f>VLOOKUP(F18,FlagLv1!$A$1:$E$184,5,FALSE)</f>
        <v>S</v>
      </c>
      <c r="Q18" s="77"/>
      <c r="R18" s="83"/>
      <c r="S18" s="83"/>
      <c r="T18" s="83"/>
      <c r="U18" s="48" t="s">
        <v>221</v>
      </c>
      <c r="V18" s="47" t="s">
        <v>1</v>
      </c>
      <c r="W18" s="95">
        <v>709007</v>
      </c>
      <c r="X18" s="95"/>
      <c r="Y18" s="10" t="s">
        <v>11284</v>
      </c>
    </row>
    <row r="19" spans="1:25" hidden="1" x14ac:dyDescent="0.2">
      <c r="A19" s="154">
        <f>COUNTIF(NETA!G:G,TCR!J19)+COUNTIF('SAP-SD'!G:G,TCR!J:J)+COUNTIF(XE!G:G,TCR!J:J)</f>
        <v>8</v>
      </c>
      <c r="B19" s="18" t="s">
        <v>58</v>
      </c>
      <c r="C19" s="7"/>
      <c r="D19" s="20" t="s">
        <v>394</v>
      </c>
      <c r="E19" s="70" t="str">
        <f t="shared" si="0"/>
        <v>ODIST</v>
      </c>
      <c r="F19" s="84" t="s">
        <v>9728</v>
      </c>
      <c r="G19" s="84" t="s">
        <v>9729</v>
      </c>
      <c r="H19" s="84" t="s">
        <v>7</v>
      </c>
      <c r="I19" s="84" t="s">
        <v>67</v>
      </c>
      <c r="J19" s="84" t="s">
        <v>271</v>
      </c>
      <c r="K19" s="84" t="s">
        <v>270</v>
      </c>
      <c r="L19" s="36" t="s">
        <v>89</v>
      </c>
      <c r="M19" s="36" t="str">
        <f>VLOOKUP(F19,FlagLv1!$A$1:$E$184,3,FALSE)</f>
        <v>S</v>
      </c>
      <c r="N19" s="85" t="str">
        <f>VLOOKUP(F19,FlagLv1!$A$1:$E$184,4,FALSE)</f>
        <v>S</v>
      </c>
      <c r="O19" s="36" t="s">
        <v>86</v>
      </c>
      <c r="P19" s="85" t="str">
        <f>VLOOKUP(F19,FlagLv1!$A$1:$E$184,5,FALSE)</f>
        <v>S</v>
      </c>
      <c r="Q19" s="61"/>
      <c r="R19" s="61"/>
      <c r="S19" s="85"/>
      <c r="T19" s="85"/>
      <c r="U19" s="48"/>
      <c r="V19" s="47" t="s">
        <v>1</v>
      </c>
      <c r="W19" s="95">
        <v>709007</v>
      </c>
      <c r="X19" s="95"/>
      <c r="Y19" s="10" t="s">
        <v>11284</v>
      </c>
    </row>
    <row r="20" spans="1:25" hidden="1" x14ac:dyDescent="0.2">
      <c r="A20" s="154">
        <f>COUNTIF(NETA!G:G,TCR!J20)+COUNTIF('SAP-SD'!G:G,TCR!J:J)+COUNTIF(XE!G:G,TCR!J:J)</f>
        <v>1</v>
      </c>
      <c r="B20" s="18" t="s">
        <v>13</v>
      </c>
      <c r="C20" s="20"/>
      <c r="D20" s="44"/>
      <c r="E20" s="70" t="str">
        <f t="shared" si="0"/>
        <v>QP_T</v>
      </c>
      <c r="F20" s="84" t="s">
        <v>9730</v>
      </c>
      <c r="G20" s="84" t="s">
        <v>9731</v>
      </c>
      <c r="H20" s="84" t="s">
        <v>9730</v>
      </c>
      <c r="I20" s="84" t="s">
        <v>9756</v>
      </c>
      <c r="J20" s="84" t="s">
        <v>184</v>
      </c>
      <c r="K20" s="84" t="s">
        <v>246</v>
      </c>
      <c r="L20" s="36" t="s">
        <v>179</v>
      </c>
      <c r="M20" s="36" t="str">
        <f>VLOOKUP(F20,FlagLv1!$A$1:$E$184,3,FALSE)</f>
        <v>S</v>
      </c>
      <c r="N20" s="85" t="str">
        <f>VLOOKUP(F20,FlagLv1!$A$1:$E$184,4,FALSE)</f>
        <v>S</v>
      </c>
      <c r="O20" s="36" t="s">
        <v>87</v>
      </c>
      <c r="P20" s="85" t="str">
        <f>VLOOKUP(F20,FlagLv1!$A$1:$E$184,5,FALSE)</f>
        <v>S</v>
      </c>
      <c r="Q20" s="61"/>
      <c r="R20" s="61"/>
      <c r="S20" s="85"/>
      <c r="T20" s="85"/>
      <c r="U20" s="48" t="s">
        <v>187</v>
      </c>
      <c r="V20" s="47" t="s">
        <v>181</v>
      </c>
      <c r="W20" s="95">
        <v>709005</v>
      </c>
      <c r="X20" s="95"/>
      <c r="Y20" s="10" t="s">
        <v>11282</v>
      </c>
    </row>
    <row r="21" spans="1:25" x14ac:dyDescent="0.2">
      <c r="A21" s="154">
        <f>COUNTIF(NETA!G:G,TCR!J21)+COUNTIF('SAP-SD'!G:G,TCR!J:J)+COUNTIF(XE!G:G,TCR!J:J)</f>
        <v>2</v>
      </c>
      <c r="B21" s="18" t="s">
        <v>13</v>
      </c>
      <c r="C21" s="20"/>
      <c r="D21" s="44"/>
      <c r="E21" s="70" t="str">
        <f t="shared" si="0"/>
        <v>QV_T</v>
      </c>
      <c r="F21" s="84" t="s">
        <v>9732</v>
      </c>
      <c r="G21" s="84" t="s">
        <v>9733</v>
      </c>
      <c r="H21" s="84" t="s">
        <v>9732</v>
      </c>
      <c r="I21" s="84" t="s">
        <v>9757</v>
      </c>
      <c r="J21" s="84" t="s">
        <v>183</v>
      </c>
      <c r="K21" s="84" t="s">
        <v>186</v>
      </c>
      <c r="L21" s="36" t="s">
        <v>88</v>
      </c>
      <c r="M21" s="36" t="str">
        <f>VLOOKUP(F21,FlagLv1!$A$1:$E$184,3,FALSE)</f>
        <v>S</v>
      </c>
      <c r="N21" s="85" t="str">
        <f>VLOOKUP(F21,FlagLv1!$A$1:$E$184,4,FALSE)</f>
        <v>S</v>
      </c>
      <c r="O21" s="36" t="s">
        <v>87</v>
      </c>
      <c r="P21" s="85" t="str">
        <f>VLOOKUP(F21,FlagLv1!$A$1:$E$184,5,FALSE)</f>
        <v>S</v>
      </c>
      <c r="Q21" s="61"/>
      <c r="R21" s="61"/>
      <c r="S21" s="85"/>
      <c r="T21" s="85"/>
      <c r="U21" s="48"/>
      <c r="V21" s="47" t="s">
        <v>180</v>
      </c>
      <c r="W21" s="95">
        <v>709006</v>
      </c>
      <c r="X21" s="95"/>
      <c r="Y21" s="10" t="s">
        <v>11283</v>
      </c>
    </row>
    <row r="22" spans="1:25" hidden="1" x14ac:dyDescent="0.2">
      <c r="A22" s="154">
        <f>COUNTIF(NETA!G:G,TCR!J22)+COUNTIF('SAP-SD'!G:G,TCR!J:J)+COUNTIF(XE!G:G,TCR!J:J)</f>
        <v>0</v>
      </c>
      <c r="B22" s="18" t="s">
        <v>33</v>
      </c>
      <c r="C22" s="20"/>
      <c r="D22" s="20"/>
      <c r="E22" s="70" t="str">
        <f t="shared" si="0"/>
        <v>QF_T</v>
      </c>
      <c r="F22" s="84" t="s">
        <v>9730</v>
      </c>
      <c r="G22" s="84" t="s">
        <v>9731</v>
      </c>
      <c r="H22" s="84" t="s">
        <v>9730</v>
      </c>
      <c r="I22" s="84" t="s">
        <v>9756</v>
      </c>
      <c r="J22" s="84" t="s">
        <v>162</v>
      </c>
      <c r="K22" s="84" t="s">
        <v>185</v>
      </c>
      <c r="L22" s="36" t="s">
        <v>89</v>
      </c>
      <c r="M22" s="36" t="str">
        <f>VLOOKUP(F22,FlagLv1!$A$1:$E$184,3,FALSE)</f>
        <v>S</v>
      </c>
      <c r="N22" s="85" t="str">
        <f>VLOOKUP(F22,FlagLv1!$A$1:$E$184,4,FALSE)</f>
        <v>S</v>
      </c>
      <c r="O22" s="36" t="s">
        <v>86</v>
      </c>
      <c r="P22" s="85" t="str">
        <f>VLOOKUP(F22,FlagLv1!$A$1:$E$184,5,FALSE)</f>
        <v>S</v>
      </c>
      <c r="Q22" s="61"/>
      <c r="R22" s="61"/>
      <c r="S22" s="85"/>
      <c r="T22" s="85"/>
      <c r="U22" s="48" t="s">
        <v>53</v>
      </c>
      <c r="V22" s="47" t="s">
        <v>1</v>
      </c>
      <c r="W22" s="95">
        <v>709005</v>
      </c>
      <c r="X22" s="95"/>
      <c r="Y22" s="10" t="s">
        <v>11282</v>
      </c>
    </row>
    <row r="23" spans="1:25" hidden="1" x14ac:dyDescent="0.2">
      <c r="A23" s="154">
        <f>COUNTIF(NETA!G:G,TCR!J23)+COUNTIF('SAP-SD'!G:G,TCR!J:J)+COUNTIF(XE!G:G,TCR!J:J)</f>
        <v>229</v>
      </c>
      <c r="B23" s="18" t="s">
        <v>13</v>
      </c>
      <c r="C23" s="20"/>
      <c r="D23" s="20"/>
      <c r="E23" s="70" t="str">
        <f t="shared" si="0"/>
        <v>QF_D</v>
      </c>
      <c r="F23" s="110" t="s">
        <v>9728</v>
      </c>
      <c r="G23" s="84" t="s">
        <v>9729</v>
      </c>
      <c r="H23" s="84" t="s">
        <v>50</v>
      </c>
      <c r="I23" s="84" t="s">
        <v>14</v>
      </c>
      <c r="J23" s="84" t="s">
        <v>2</v>
      </c>
      <c r="K23" s="84" t="s">
        <v>161</v>
      </c>
      <c r="L23" s="36" t="s">
        <v>89</v>
      </c>
      <c r="M23" s="36" t="str">
        <f>VLOOKUP(F23,FlagLv1!$A$1:$E$184,3,FALSE)</f>
        <v>S</v>
      </c>
      <c r="N23" s="85" t="str">
        <f>VLOOKUP(F23,FlagLv1!$A$1:$E$184,4,FALSE)</f>
        <v>S</v>
      </c>
      <c r="O23" s="36" t="s">
        <v>87</v>
      </c>
      <c r="P23" s="85" t="str">
        <f>VLOOKUP(F23,FlagLv1!$A$1:$E$184,5,FALSE)</f>
        <v>S</v>
      </c>
      <c r="Q23" s="61"/>
      <c r="R23" s="61"/>
      <c r="S23" s="85"/>
      <c r="T23" s="85"/>
      <c r="U23" s="48"/>
      <c r="V23" s="47" t="s">
        <v>1</v>
      </c>
      <c r="W23" s="95">
        <v>709007</v>
      </c>
      <c r="X23" s="95"/>
      <c r="Y23" s="10" t="s">
        <v>11284</v>
      </c>
    </row>
    <row r="24" spans="1:25" hidden="1" x14ac:dyDescent="0.2">
      <c r="A24" s="154">
        <f>COUNTIF(NETA!G:G,TCR!J24)+COUNTIF('SAP-SD'!G:G,TCR!J:J)+COUNTIF(XE!G:G,TCR!J:J)</f>
        <v>0</v>
      </c>
      <c r="B24" s="97" t="s">
        <v>58</v>
      </c>
      <c r="C24" s="70"/>
      <c r="D24" s="70"/>
      <c r="E24" s="70"/>
      <c r="F24" s="110" t="s">
        <v>11131</v>
      </c>
      <c r="G24" s="84" t="s">
        <v>11125</v>
      </c>
      <c r="H24" s="84" t="s">
        <v>11127</v>
      </c>
      <c r="I24" s="84" t="s">
        <v>11121</v>
      </c>
      <c r="J24" s="84" t="s">
        <v>11103</v>
      </c>
      <c r="K24" s="84" t="s">
        <v>11104</v>
      </c>
      <c r="L24" s="85" t="s">
        <v>89</v>
      </c>
      <c r="M24" s="85" t="str">
        <f>VLOOKUP(F24,FlagLv1!$A$1:$E$184,3,FALSE)</f>
        <v>A</v>
      </c>
      <c r="N24" s="85" t="str">
        <f>VLOOKUP(F24,FlagLv1!$A$1:$E$184,4,FALSE)</f>
        <v>S</v>
      </c>
      <c r="O24" s="85" t="s">
        <v>87</v>
      </c>
      <c r="P24" s="85" t="str">
        <f>VLOOKUP(F24,FlagLv1!$A$1:$E$184,5,FALSE)</f>
        <v>S</v>
      </c>
      <c r="Q24" s="85"/>
      <c r="R24" s="85"/>
      <c r="S24" s="85" t="s">
        <v>217</v>
      </c>
      <c r="T24" s="85" t="s">
        <v>217</v>
      </c>
      <c r="U24" s="73"/>
      <c r="V24" s="74" t="s">
        <v>1</v>
      </c>
      <c r="W24" s="95">
        <v>709007</v>
      </c>
      <c r="X24" s="95"/>
      <c r="Y24" s="10" t="s">
        <v>11284</v>
      </c>
    </row>
    <row r="25" spans="1:25" hidden="1" x14ac:dyDescent="0.2">
      <c r="A25" s="154">
        <f>COUNTIF(NETA!G:G,TCR!J25)+COUNTIF('SAP-SD'!G:G,TCR!J:J)+COUNTIF(XE!G:G,TCR!J:J)</f>
        <v>21</v>
      </c>
      <c r="B25" s="18" t="s">
        <v>13</v>
      </c>
      <c r="C25" s="20"/>
      <c r="D25" s="20"/>
      <c r="E25" s="70" t="str">
        <f t="shared" si="0"/>
        <v>QF_M</v>
      </c>
      <c r="F25" s="110" t="s">
        <v>9728</v>
      </c>
      <c r="G25" s="84" t="s">
        <v>9729</v>
      </c>
      <c r="H25" s="84" t="s">
        <v>9759</v>
      </c>
      <c r="I25" s="84" t="s">
        <v>9761</v>
      </c>
      <c r="J25" s="84" t="s">
        <v>3</v>
      </c>
      <c r="K25" s="84" t="s">
        <v>163</v>
      </c>
      <c r="L25" s="36" t="s">
        <v>89</v>
      </c>
      <c r="M25" s="36" t="str">
        <f>VLOOKUP(F25,FlagLv1!$A$1:$E$184,3,FALSE)</f>
        <v>S</v>
      </c>
      <c r="N25" s="85" t="str">
        <f>VLOOKUP(F25,FlagLv1!$A$1:$E$184,4,FALSE)</f>
        <v>S</v>
      </c>
      <c r="O25" s="36" t="s">
        <v>87</v>
      </c>
      <c r="P25" s="85" t="str">
        <f>VLOOKUP(F25,FlagLv1!$A$1:$E$184,5,FALSE)</f>
        <v>S</v>
      </c>
      <c r="Q25" s="61"/>
      <c r="R25" s="61"/>
      <c r="S25" s="85"/>
      <c r="T25" s="85"/>
      <c r="U25" s="48"/>
      <c r="V25" s="47" t="s">
        <v>1</v>
      </c>
      <c r="W25" s="95">
        <v>709007</v>
      </c>
      <c r="X25" s="95"/>
      <c r="Y25" s="10" t="s">
        <v>11284</v>
      </c>
    </row>
    <row r="26" spans="1:25" hidden="1" x14ac:dyDescent="0.2">
      <c r="A26" s="154">
        <f>COUNTIF(NETA!G:G,TCR!J26)+COUNTIF('SAP-SD'!G:G,TCR!J:J)+COUNTIF(XE!G:G,TCR!J:J)</f>
        <v>0</v>
      </c>
      <c r="B26" s="18" t="s">
        <v>13</v>
      </c>
      <c r="C26" s="70"/>
      <c r="D26" s="70"/>
      <c r="E26" s="70" t="str">
        <f t="shared" si="0"/>
        <v>MIS</v>
      </c>
      <c r="F26" s="84" t="s">
        <v>9726</v>
      </c>
      <c r="G26" s="84" t="s">
        <v>9727</v>
      </c>
      <c r="H26" s="84" t="s">
        <v>382</v>
      </c>
      <c r="I26" s="84" t="s">
        <v>103</v>
      </c>
      <c r="J26" s="84" t="s">
        <v>103</v>
      </c>
      <c r="K26" s="84" t="s">
        <v>248</v>
      </c>
      <c r="L26" s="36" t="s">
        <v>88</v>
      </c>
      <c r="M26" s="36" t="str">
        <f>VLOOKUP(F26,FlagLv1!$A$1:$E$184,3,FALSE)</f>
        <v>S</v>
      </c>
      <c r="N26" s="85" t="str">
        <f>VLOOKUP(F26,FlagLv1!$A$1:$E$184,4,FALSE)</f>
        <v>S</v>
      </c>
      <c r="O26" s="36" t="s">
        <v>87</v>
      </c>
      <c r="P26" s="85" t="str">
        <f>VLOOKUP(F26,FlagLv1!$A$1:$E$184,5,FALSE)</f>
        <v>S</v>
      </c>
      <c r="Q26" s="85"/>
      <c r="R26" s="61"/>
      <c r="S26" s="85"/>
      <c r="T26" s="85"/>
      <c r="U26" s="73"/>
      <c r="V26" s="47" t="s">
        <v>180</v>
      </c>
      <c r="W26" s="95">
        <v>709008</v>
      </c>
      <c r="X26" s="95"/>
      <c r="Y26" s="10" t="s">
        <v>11285</v>
      </c>
    </row>
    <row r="27" spans="1:25" hidden="1" x14ac:dyDescent="0.2">
      <c r="A27" s="154">
        <f>COUNTIF(NETA!G:G,TCR!J27)+COUNTIF('SAP-SD'!G:G,TCR!J:J)+COUNTIF(XE!G:G,TCR!J:J)</f>
        <v>275</v>
      </c>
      <c r="B27" s="18" t="s">
        <v>13</v>
      </c>
      <c r="C27" s="20"/>
      <c r="D27" s="20"/>
      <c r="E27" s="70" t="str">
        <f t="shared" si="0"/>
        <v>QF_P</v>
      </c>
      <c r="F27" s="110" t="s">
        <v>9728</v>
      </c>
      <c r="G27" s="84" t="s">
        <v>9729</v>
      </c>
      <c r="H27" s="84" t="s">
        <v>339</v>
      </c>
      <c r="I27" s="84" t="s">
        <v>383</v>
      </c>
      <c r="J27" s="84" t="s">
        <v>166</v>
      </c>
      <c r="K27" s="84" t="s">
        <v>165</v>
      </c>
      <c r="L27" s="36" t="s">
        <v>179</v>
      </c>
      <c r="M27" s="36" t="str">
        <f>VLOOKUP(F27,FlagLv1!$A$1:$E$184,3,FALSE)</f>
        <v>S</v>
      </c>
      <c r="N27" s="85" t="str">
        <f>VLOOKUP(F27,FlagLv1!$A$1:$E$184,4,FALSE)</f>
        <v>S</v>
      </c>
      <c r="O27" s="36" t="s">
        <v>87</v>
      </c>
      <c r="P27" s="85" t="str">
        <f>VLOOKUP(F27,FlagLv1!$A$1:$E$184,5,FALSE)</f>
        <v>S</v>
      </c>
      <c r="Q27" s="61"/>
      <c r="R27" s="61"/>
      <c r="S27" s="85"/>
      <c r="T27" s="85"/>
      <c r="U27" s="48"/>
      <c r="V27" s="47" t="s">
        <v>181</v>
      </c>
      <c r="W27" s="95">
        <v>709007</v>
      </c>
      <c r="X27" s="95"/>
      <c r="Y27" s="10" t="s">
        <v>11284</v>
      </c>
    </row>
    <row r="28" spans="1:25" hidden="1" x14ac:dyDescent="0.2">
      <c r="A28" s="154">
        <f>COUNTIF(NETA!G:G,TCR!J28)+COUNTIF('SAP-SD'!G:G,TCR!J:J)+COUNTIF(XE!G:G,TCR!J:J)</f>
        <v>0</v>
      </c>
      <c r="B28" s="18" t="s">
        <v>13</v>
      </c>
      <c r="C28" s="20"/>
      <c r="D28" s="20" t="s">
        <v>394</v>
      </c>
      <c r="E28" s="70" t="str">
        <f t="shared" si="0"/>
        <v>NOLO</v>
      </c>
      <c r="F28" s="98" t="s">
        <v>9730</v>
      </c>
      <c r="G28" s="98" t="s">
        <v>9731</v>
      </c>
      <c r="H28" s="98" t="s">
        <v>9748</v>
      </c>
      <c r="I28" s="98" t="s">
        <v>9749</v>
      </c>
      <c r="J28" s="98" t="s">
        <v>26</v>
      </c>
      <c r="K28" s="98" t="s">
        <v>266</v>
      </c>
      <c r="L28" s="40"/>
      <c r="M28" s="40" t="str">
        <f>VLOOKUP(F28,FlagLv1!$A$1:$E$184,3,FALSE)</f>
        <v>S</v>
      </c>
      <c r="N28" s="78" t="str">
        <f>VLOOKUP(F28,FlagLv1!$A$1:$E$184,4,FALSE)</f>
        <v>S</v>
      </c>
      <c r="O28" s="40" t="s">
        <v>86</v>
      </c>
      <c r="P28" s="78" t="str">
        <f>VLOOKUP(F28,FlagLv1!$A$1:$E$184,5,FALSE)</f>
        <v>S</v>
      </c>
      <c r="Q28" s="40"/>
      <c r="R28" s="40"/>
      <c r="S28" s="78"/>
      <c r="T28" s="78"/>
      <c r="U28" s="48"/>
      <c r="V28" s="47"/>
      <c r="W28" s="95">
        <v>709005</v>
      </c>
      <c r="X28" s="95"/>
      <c r="Y28" s="10" t="s">
        <v>11282</v>
      </c>
    </row>
    <row r="29" spans="1:25" hidden="1" x14ac:dyDescent="0.2">
      <c r="A29" s="154">
        <f>COUNTIF(NETA!G:G,TCR!J29)+COUNTIF('SAP-SD'!G:G,TCR!J:J)+COUNTIF(XE!G:G,TCR!J:J)</f>
        <v>0</v>
      </c>
      <c r="B29" s="18" t="s">
        <v>13</v>
      </c>
      <c r="C29" s="20"/>
      <c r="D29" s="44"/>
      <c r="E29" s="70" t="str">
        <f t="shared" si="0"/>
        <v>QV_M</v>
      </c>
      <c r="F29" s="84" t="s">
        <v>9726</v>
      </c>
      <c r="G29" s="84" t="s">
        <v>9727</v>
      </c>
      <c r="H29" s="84" t="s">
        <v>9760</v>
      </c>
      <c r="I29" s="84" t="s">
        <v>9762</v>
      </c>
      <c r="J29" s="84" t="s">
        <v>247</v>
      </c>
      <c r="K29" s="84" t="s">
        <v>248</v>
      </c>
      <c r="L29" s="36" t="s">
        <v>88</v>
      </c>
      <c r="M29" s="36" t="str">
        <f>VLOOKUP(F29,FlagLv1!$A$1:$E$184,3,FALSE)</f>
        <v>S</v>
      </c>
      <c r="N29" s="85" t="str">
        <f>VLOOKUP(F29,FlagLv1!$A$1:$E$184,4,FALSE)</f>
        <v>S</v>
      </c>
      <c r="O29" s="36" t="s">
        <v>87</v>
      </c>
      <c r="P29" s="85" t="str">
        <f>VLOOKUP(F29,FlagLv1!$A$1:$E$184,5,FALSE)</f>
        <v>S</v>
      </c>
      <c r="Q29" s="61"/>
      <c r="R29" s="61"/>
      <c r="S29" s="85"/>
      <c r="T29" s="85"/>
      <c r="U29" s="48"/>
      <c r="V29" s="47" t="s">
        <v>180</v>
      </c>
      <c r="W29" s="95">
        <v>709008</v>
      </c>
      <c r="X29" s="95"/>
      <c r="Y29" s="10" t="s">
        <v>11285</v>
      </c>
    </row>
    <row r="30" spans="1:25" hidden="1" x14ac:dyDescent="0.2">
      <c r="A30" s="154">
        <f>COUNTIF(NETA!G:G,TCR!J30)+COUNTIF('SAP-SD'!G:G,TCR!J:J)+COUNTIF(XE!G:G,TCR!J:J)</f>
        <v>0</v>
      </c>
      <c r="B30" s="97" t="s">
        <v>58</v>
      </c>
      <c r="C30" s="70"/>
      <c r="D30" s="44"/>
      <c r="E30" s="70"/>
      <c r="F30" s="110" t="s">
        <v>11131</v>
      </c>
      <c r="G30" s="84" t="s">
        <v>11125</v>
      </c>
      <c r="H30" s="84" t="s">
        <v>11128</v>
      </c>
      <c r="I30" s="84" t="s">
        <v>11122</v>
      </c>
      <c r="J30" s="84" t="s">
        <v>11105</v>
      </c>
      <c r="K30" s="84" t="s">
        <v>11106</v>
      </c>
      <c r="L30" s="85" t="s">
        <v>179</v>
      </c>
      <c r="M30" s="85" t="str">
        <f>VLOOKUP(F30,FlagLv1!$A$1:$E$184,3,FALSE)</f>
        <v>A</v>
      </c>
      <c r="N30" s="85" t="str">
        <f>VLOOKUP(F30,FlagLv1!$A$1:$E$184,4,FALSE)</f>
        <v>S</v>
      </c>
      <c r="O30" s="85" t="s">
        <v>87</v>
      </c>
      <c r="P30" s="85" t="str">
        <f>VLOOKUP(F30,FlagLv1!$A$1:$E$184,5,FALSE)</f>
        <v>S</v>
      </c>
      <c r="Q30" s="85"/>
      <c r="R30" s="85"/>
      <c r="S30" s="85" t="s">
        <v>217</v>
      </c>
      <c r="T30" s="85" t="s">
        <v>217</v>
      </c>
      <c r="U30" s="73"/>
      <c r="V30" s="74" t="s">
        <v>181</v>
      </c>
      <c r="W30" s="95">
        <v>709007</v>
      </c>
      <c r="X30" s="95"/>
      <c r="Y30" s="10" t="s">
        <v>11284</v>
      </c>
    </row>
    <row r="31" spans="1:25" hidden="1" x14ac:dyDescent="0.2">
      <c r="A31" s="154">
        <f>COUNTIF(NETA!G:G,TCR!J31)+COUNTIF('SAP-SD'!G:G,TCR!J:J)+COUNTIF(XE!G:G,TCR!J:J)</f>
        <v>232</v>
      </c>
      <c r="B31" s="18" t="s">
        <v>13</v>
      </c>
      <c r="C31" s="20"/>
      <c r="D31" s="20"/>
      <c r="E31" s="70" t="str">
        <f t="shared" si="0"/>
        <v>QV</v>
      </c>
      <c r="F31" s="84" t="s">
        <v>9726</v>
      </c>
      <c r="G31" s="84" t="s">
        <v>9727</v>
      </c>
      <c r="H31" s="84" t="s">
        <v>379</v>
      </c>
      <c r="I31" s="84" t="s">
        <v>332</v>
      </c>
      <c r="J31" s="84" t="s">
        <v>4</v>
      </c>
      <c r="K31" s="84" t="s">
        <v>164</v>
      </c>
      <c r="L31" s="36" t="s">
        <v>88</v>
      </c>
      <c r="M31" s="36" t="str">
        <f>VLOOKUP(F31,FlagLv1!$A$1:$E$184,3,FALSE)</f>
        <v>S</v>
      </c>
      <c r="N31" s="85" t="str">
        <f>VLOOKUP(F31,FlagLv1!$A$1:$E$184,4,FALSE)</f>
        <v>S</v>
      </c>
      <c r="O31" s="36" t="s">
        <v>87</v>
      </c>
      <c r="P31" s="85" t="str">
        <f>VLOOKUP(F31,FlagLv1!$A$1:$E$184,5,FALSE)</f>
        <v>S</v>
      </c>
      <c r="Q31" s="61"/>
      <c r="R31" s="61"/>
      <c r="S31" s="85"/>
      <c r="T31" s="85"/>
      <c r="U31" s="48"/>
      <c r="V31" s="47" t="s">
        <v>180</v>
      </c>
      <c r="W31" s="95">
        <v>709008</v>
      </c>
      <c r="X31" s="95"/>
      <c r="Y31" s="10" t="s">
        <v>11285</v>
      </c>
    </row>
    <row r="32" spans="1:25" x14ac:dyDescent="0.2">
      <c r="A32" s="154">
        <f>COUNTIF(NETA!G:G,TCR!J32)+COUNTIF('SAP-SD'!G:G,TCR!J:J)+COUNTIF(XE!G:G,TCR!J:J)</f>
        <v>0</v>
      </c>
      <c r="B32" s="18" t="s">
        <v>13</v>
      </c>
      <c r="C32" s="70"/>
      <c r="D32" s="70"/>
      <c r="E32" s="70" t="str">
        <f t="shared" si="0"/>
        <v>REQV</v>
      </c>
      <c r="F32" s="84" t="s">
        <v>9732</v>
      </c>
      <c r="G32" s="84" t="s">
        <v>9733</v>
      </c>
      <c r="H32" s="84" t="s">
        <v>9732</v>
      </c>
      <c r="I32" s="84" t="s">
        <v>9757</v>
      </c>
      <c r="J32" s="84" t="s">
        <v>397</v>
      </c>
      <c r="K32" s="84" t="s">
        <v>398</v>
      </c>
      <c r="L32" s="85" t="s">
        <v>88</v>
      </c>
      <c r="M32" s="85" t="str">
        <f>VLOOKUP(F32,FlagLv1!$A$1:$E$184,3,FALSE)</f>
        <v>S</v>
      </c>
      <c r="N32" s="85" t="str">
        <f>VLOOKUP(F32,FlagLv1!$A$1:$E$184,4,FALSE)</f>
        <v>S</v>
      </c>
      <c r="O32" s="85" t="s">
        <v>86</v>
      </c>
      <c r="P32" s="85" t="str">
        <f>VLOOKUP(F32,FlagLv1!$A$1:$E$184,5,FALSE)</f>
        <v>S</v>
      </c>
      <c r="Q32" s="85"/>
      <c r="R32" s="61"/>
      <c r="S32" s="85"/>
      <c r="T32" s="85"/>
      <c r="U32" s="73"/>
      <c r="V32" s="74"/>
      <c r="W32" s="95">
        <v>709006</v>
      </c>
      <c r="X32" s="95"/>
      <c r="Y32" s="10" t="s">
        <v>11283</v>
      </c>
    </row>
    <row r="33" spans="1:25" hidden="1" x14ac:dyDescent="0.2">
      <c r="A33" s="154">
        <f>COUNTIF(NETA!G:G,TCR!J33)+COUNTIF('SAP-SD'!G:G,TCR!J:J)+COUNTIF(XE!G:G,TCR!J:J)</f>
        <v>0</v>
      </c>
      <c r="B33" s="97" t="s">
        <v>58</v>
      </c>
      <c r="C33" s="70"/>
      <c r="D33" s="70"/>
      <c r="E33" s="70"/>
      <c r="F33" s="84" t="s">
        <v>11130</v>
      </c>
      <c r="G33" s="84" t="s">
        <v>11124</v>
      </c>
      <c r="H33" s="84" t="s">
        <v>11129</v>
      </c>
      <c r="I33" s="84" t="s">
        <v>11123</v>
      </c>
      <c r="J33" s="84" t="s">
        <v>11107</v>
      </c>
      <c r="K33" s="84" t="s">
        <v>11108</v>
      </c>
      <c r="L33" s="85" t="s">
        <v>88</v>
      </c>
      <c r="M33" s="85" t="str">
        <f>VLOOKUP(F33,FlagLv1!$A$1:$E$184,3,FALSE)</f>
        <v>A</v>
      </c>
      <c r="N33" s="85" t="str">
        <f>VLOOKUP(F33,FlagLv1!$A$1:$E$184,4,FALSE)</f>
        <v>S</v>
      </c>
      <c r="O33" s="85" t="s">
        <v>87</v>
      </c>
      <c r="P33" s="85" t="str">
        <f>VLOOKUP(F33,FlagLv1!$A$1:$E$184,5,FALSE)</f>
        <v>S</v>
      </c>
      <c r="Q33" s="85"/>
      <c r="R33" s="85"/>
      <c r="S33" s="85" t="s">
        <v>255</v>
      </c>
      <c r="T33" s="85" t="s">
        <v>217</v>
      </c>
      <c r="U33" s="73"/>
      <c r="V33" s="74" t="s">
        <v>180</v>
      </c>
      <c r="W33" s="95">
        <v>709008</v>
      </c>
      <c r="X33" s="95"/>
      <c r="Y33" s="10" t="s">
        <v>11285</v>
      </c>
    </row>
    <row r="34" spans="1:25" ht="96" hidden="1" x14ac:dyDescent="0.2">
      <c r="A34" s="154">
        <f>COUNTIF(NETA!G:G,TCR!J34)+COUNTIF('SAP-SD'!G:G,TCR!J:J)+COUNTIF(XE!G:G,TCR!J:J)</f>
        <v>1</v>
      </c>
      <c r="B34" s="18" t="s">
        <v>13</v>
      </c>
      <c r="C34" s="7"/>
      <c r="D34" s="7"/>
      <c r="E34" s="70" t="str">
        <f t="shared" si="0"/>
        <v>CTS</v>
      </c>
      <c r="F34" s="110" t="s">
        <v>9728</v>
      </c>
      <c r="G34" s="84" t="s">
        <v>9729</v>
      </c>
      <c r="H34" s="84" t="s">
        <v>102</v>
      </c>
      <c r="I34" s="84" t="s">
        <v>102</v>
      </c>
      <c r="J34" s="84" t="s">
        <v>102</v>
      </c>
      <c r="K34" s="84" t="s">
        <v>102</v>
      </c>
      <c r="L34" s="36" t="s">
        <v>89</v>
      </c>
      <c r="M34" s="36" t="str">
        <f>VLOOKUP(F34,FlagLv1!$A$1:$E$184,3,FALSE)</f>
        <v>S</v>
      </c>
      <c r="N34" s="85" t="str">
        <f>VLOOKUP(F34,FlagLv1!$A$1:$E$184,4,FALSE)</f>
        <v>S</v>
      </c>
      <c r="O34" s="36" t="s">
        <v>86</v>
      </c>
      <c r="P34" s="85" t="str">
        <f>VLOOKUP(F34,FlagLv1!$A$1:$E$184,5,FALSE)</f>
        <v>S</v>
      </c>
      <c r="Q34" s="61"/>
      <c r="R34" s="61"/>
      <c r="S34" s="85"/>
      <c r="T34" s="85"/>
      <c r="U34" s="48" t="s">
        <v>234</v>
      </c>
      <c r="V34" s="47" t="s">
        <v>1</v>
      </c>
      <c r="W34" s="95">
        <v>709007</v>
      </c>
      <c r="X34" s="95"/>
      <c r="Y34" s="10" t="s">
        <v>11284</v>
      </c>
    </row>
    <row r="35" spans="1:25" hidden="1" x14ac:dyDescent="0.2">
      <c r="A35" s="154">
        <f>COUNTIF(NETA!G:G,TCR!J35)+COUNTIF('SAP-SD'!G:G,TCR!J:J)+COUNTIF(XE!G:G,TCR!J:J)</f>
        <v>20</v>
      </c>
      <c r="B35" s="97" t="s">
        <v>13</v>
      </c>
      <c r="C35" s="139"/>
      <c r="D35" s="139"/>
      <c r="E35" s="139" t="str">
        <f t="shared" si="0"/>
        <v>SCTRF</v>
      </c>
      <c r="F35" s="84" t="s">
        <v>9728</v>
      </c>
      <c r="G35" s="84" t="s">
        <v>9729</v>
      </c>
      <c r="H35" s="84" t="s">
        <v>11373</v>
      </c>
      <c r="I35" s="84" t="s">
        <v>11375</v>
      </c>
      <c r="J35" s="84" t="s">
        <v>11373</v>
      </c>
      <c r="K35" s="84" t="s">
        <v>11375</v>
      </c>
      <c r="L35" s="85" t="s">
        <v>89</v>
      </c>
      <c r="M35" s="85" t="str">
        <f>VLOOKUP(F35,FlagLv1!$A$1:$E$184,3,FALSE)</f>
        <v>S</v>
      </c>
      <c r="N35" s="85" t="str">
        <f>VLOOKUP(F35,FlagLv1!$A$1:$E$184,4,FALSE)</f>
        <v>S</v>
      </c>
      <c r="O35" s="85" t="s">
        <v>86</v>
      </c>
      <c r="P35" s="85" t="str">
        <f>VLOOKUP(F35,FlagLv1!$A$1:$E$184,5,FALSE)</f>
        <v>S</v>
      </c>
      <c r="Q35" s="85"/>
      <c r="R35" s="85"/>
      <c r="S35" s="85"/>
      <c r="T35" s="85"/>
      <c r="U35" s="73"/>
      <c r="V35" s="74" t="s">
        <v>1</v>
      </c>
      <c r="W35" s="95">
        <v>709094</v>
      </c>
      <c r="X35" s="95"/>
      <c r="Y35" s="10" t="s">
        <v>11412</v>
      </c>
    </row>
    <row r="36" spans="1:25" hidden="1" x14ac:dyDescent="0.2">
      <c r="A36" s="154">
        <f>COUNTIF(NETA!G:G,TCR!J36)+COUNTIF('SAP-SD'!G:G,TCR!J:J)+COUNTIF(XE!G:G,TCR!J:J)</f>
        <v>11</v>
      </c>
      <c r="B36" s="97" t="s">
        <v>13</v>
      </c>
      <c r="C36" s="139"/>
      <c r="D36" s="139"/>
      <c r="E36" s="139" t="str">
        <f t="shared" si="0"/>
        <v>SCTRV</v>
      </c>
      <c r="F36" s="84" t="s">
        <v>9726</v>
      </c>
      <c r="G36" s="84" t="s">
        <v>9727</v>
      </c>
      <c r="H36" s="84" t="s">
        <v>11374</v>
      </c>
      <c r="I36" s="84" t="s">
        <v>11376</v>
      </c>
      <c r="J36" s="84" t="s">
        <v>11374</v>
      </c>
      <c r="K36" s="84" t="s">
        <v>11376</v>
      </c>
      <c r="L36" s="85" t="s">
        <v>88</v>
      </c>
      <c r="M36" s="85" t="str">
        <f>VLOOKUP(F36,FlagLv1!$A$1:$E$184,3,FALSE)</f>
        <v>S</v>
      </c>
      <c r="N36" s="85" t="str">
        <f>VLOOKUP(F36,FlagLv1!$A$1:$E$184,4,FALSE)</f>
        <v>S</v>
      </c>
      <c r="O36" s="85" t="s">
        <v>86</v>
      </c>
      <c r="P36" s="85" t="str">
        <f>VLOOKUP(F36,FlagLv1!$A$1:$E$184,5,FALSE)</f>
        <v>S</v>
      </c>
      <c r="Q36" s="85"/>
      <c r="R36" s="85"/>
      <c r="S36" s="85"/>
      <c r="T36" s="85"/>
      <c r="U36" s="73"/>
      <c r="V36" s="74" t="s">
        <v>180</v>
      </c>
      <c r="W36" s="95">
        <v>709095</v>
      </c>
      <c r="X36" s="95"/>
      <c r="Y36" s="10" t="s">
        <v>11413</v>
      </c>
    </row>
    <row r="37" spans="1:25" hidden="1" x14ac:dyDescent="0.2">
      <c r="A37" s="154">
        <f>COUNTIF(NETA!G:G,TCR!J37)+COUNTIF('SAP-SD'!G:G,TCR!J:J)+COUNTIF(XE!G:G,TCR!J:J)</f>
        <v>17</v>
      </c>
      <c r="B37" s="18" t="s">
        <v>58</v>
      </c>
      <c r="C37" s="20"/>
      <c r="D37" s="20"/>
      <c r="E37" s="70" t="str">
        <f t="shared" si="0"/>
        <v>ADPV</v>
      </c>
      <c r="F37" s="111" t="s">
        <v>45</v>
      </c>
      <c r="G37" s="23" t="s">
        <v>24</v>
      </c>
      <c r="H37" s="23" t="s">
        <v>30</v>
      </c>
      <c r="I37" s="23" t="s">
        <v>31</v>
      </c>
      <c r="J37" s="23" t="s">
        <v>30</v>
      </c>
      <c r="K37" s="23" t="s">
        <v>31</v>
      </c>
      <c r="L37" s="38" t="s">
        <v>86</v>
      </c>
      <c r="M37" s="38" t="str">
        <f>VLOOKUP(F37,FlagLv1!$A$1:$E$184,3,FALSE)</f>
        <v>S</v>
      </c>
      <c r="N37" s="62" t="str">
        <f>VLOOKUP(F37,FlagLv1!$A$1:$E$184,4,FALSE)</f>
        <v>S</v>
      </c>
      <c r="O37" s="38" t="s">
        <v>86</v>
      </c>
      <c r="P37" s="62" t="str">
        <f>VLOOKUP(F37,FlagLv1!$A$1:$E$184,5,FALSE)</f>
        <v>N</v>
      </c>
      <c r="Q37" s="62"/>
      <c r="R37" s="38"/>
      <c r="S37" s="62"/>
      <c r="T37" s="62"/>
      <c r="U37" s="48"/>
      <c r="V37" s="47"/>
      <c r="W37" s="95"/>
      <c r="X37" s="95"/>
      <c r="Y37" s="10" t="e">
        <v>#N/A</v>
      </c>
    </row>
    <row r="38" spans="1:25" hidden="1" x14ac:dyDescent="0.2">
      <c r="A38" s="154">
        <f>COUNTIF(NETA!G:G,TCR!J38)+COUNTIF('SAP-SD'!G:G,TCR!J:J)+COUNTIF(XE!G:G,TCR!J:J)</f>
        <v>0</v>
      </c>
      <c r="B38" s="18" t="s">
        <v>58</v>
      </c>
      <c r="C38" s="7"/>
      <c r="D38" s="7"/>
      <c r="E38" s="70" t="str">
        <f t="shared" si="0"/>
        <v>ADRG</v>
      </c>
      <c r="F38" s="111" t="s">
        <v>45</v>
      </c>
      <c r="G38" s="23" t="s">
        <v>24</v>
      </c>
      <c r="H38" s="23" t="s">
        <v>29</v>
      </c>
      <c r="I38" s="23" t="s">
        <v>25</v>
      </c>
      <c r="J38" s="23" t="s">
        <v>29</v>
      </c>
      <c r="K38" s="23" t="s">
        <v>25</v>
      </c>
      <c r="L38" s="38" t="s">
        <v>86</v>
      </c>
      <c r="M38" s="38" t="str">
        <f>VLOOKUP(F38,FlagLv1!$A$1:$E$184,3,FALSE)</f>
        <v>S</v>
      </c>
      <c r="N38" s="62" t="str">
        <f>VLOOKUP(F38,FlagLv1!$A$1:$E$184,4,FALSE)</f>
        <v>S</v>
      </c>
      <c r="O38" s="38" t="s">
        <v>86</v>
      </c>
      <c r="P38" s="62" t="str">
        <f>VLOOKUP(F38,FlagLv1!$A$1:$E$184,5,FALSE)</f>
        <v>N</v>
      </c>
      <c r="Q38" s="62"/>
      <c r="R38" s="38"/>
      <c r="S38" s="62"/>
      <c r="T38" s="62"/>
      <c r="U38" s="48"/>
      <c r="V38" s="47"/>
      <c r="W38" s="95"/>
      <c r="X38" s="95"/>
      <c r="Y38" s="10" t="e">
        <v>#N/A</v>
      </c>
    </row>
    <row r="39" spans="1:25" hidden="1" x14ac:dyDescent="0.2">
      <c r="A39" s="154">
        <f>COUNTIF(NETA!G:G,TCR!J39)+COUNTIF('SAP-SD'!G:G,TCR!J:J)+COUNTIF(XE!G:G,TCR!J:J)</f>
        <v>112</v>
      </c>
      <c r="B39" s="18" t="s">
        <v>58</v>
      </c>
      <c r="C39" s="20"/>
      <c r="D39" s="20"/>
      <c r="E39" s="70" t="str">
        <f t="shared" si="0"/>
        <v>IMER</v>
      </c>
      <c r="F39" s="111" t="s">
        <v>45</v>
      </c>
      <c r="G39" s="23" t="s">
        <v>24</v>
      </c>
      <c r="H39" s="23" t="s">
        <v>39</v>
      </c>
      <c r="I39" s="23" t="s">
        <v>40</v>
      </c>
      <c r="J39" s="23" t="s">
        <v>39</v>
      </c>
      <c r="K39" s="23" t="s">
        <v>40</v>
      </c>
      <c r="L39" s="38" t="s">
        <v>86</v>
      </c>
      <c r="M39" s="38" t="str">
        <f>VLOOKUP(F39,FlagLv1!$A$1:$E$184,3,FALSE)</f>
        <v>S</v>
      </c>
      <c r="N39" s="62" t="str">
        <f>VLOOKUP(F39,FlagLv1!$A$1:$E$184,4,FALSE)</f>
        <v>S</v>
      </c>
      <c r="O39" s="38" t="s">
        <v>86</v>
      </c>
      <c r="P39" s="62" t="str">
        <f>VLOOKUP(F39,FlagLv1!$A$1:$E$184,5,FALSE)</f>
        <v>N</v>
      </c>
      <c r="Q39" s="62"/>
      <c r="R39" s="38"/>
      <c r="S39" s="62"/>
      <c r="T39" s="62"/>
      <c r="U39" s="48"/>
      <c r="V39" s="47"/>
      <c r="W39" s="95"/>
      <c r="X39" s="95"/>
      <c r="Y39" s="10" t="e">
        <v>#N/A</v>
      </c>
    </row>
    <row r="40" spans="1:25" hidden="1" x14ac:dyDescent="0.2">
      <c r="A40" s="154">
        <f>COUNTIF(NETA!G:G,TCR!J40)+COUNTIF('SAP-SD'!G:G,TCR!J:J)+COUNTIF(XE!G:G,TCR!J:J)</f>
        <v>0</v>
      </c>
      <c r="B40" s="18" t="s">
        <v>58</v>
      </c>
      <c r="C40" s="7"/>
      <c r="D40" s="7"/>
      <c r="E40" s="70" t="str">
        <f t="shared" si="0"/>
        <v>ACGEN</v>
      </c>
      <c r="F40" s="111" t="s">
        <v>45</v>
      </c>
      <c r="G40" s="23" t="s">
        <v>24</v>
      </c>
      <c r="H40" s="23" t="s">
        <v>27</v>
      </c>
      <c r="I40" s="23" t="s">
        <v>28</v>
      </c>
      <c r="J40" s="23" t="s">
        <v>322</v>
      </c>
      <c r="K40" s="23" t="s">
        <v>323</v>
      </c>
      <c r="L40" s="38" t="s">
        <v>86</v>
      </c>
      <c r="M40" s="38" t="str">
        <f>VLOOKUP(F40,FlagLv1!$A$1:$E$184,3,FALSE)</f>
        <v>S</v>
      </c>
      <c r="N40" s="62" t="str">
        <f>VLOOKUP(F40,FlagLv1!$A$1:$E$184,4,FALSE)</f>
        <v>S</v>
      </c>
      <c r="O40" s="38" t="s">
        <v>86</v>
      </c>
      <c r="P40" s="62" t="str">
        <f>VLOOKUP(F40,FlagLv1!$A$1:$E$184,5,FALSE)</f>
        <v>N</v>
      </c>
      <c r="Q40" s="62"/>
      <c r="R40" s="38"/>
      <c r="S40" s="62"/>
      <c r="T40" s="62"/>
      <c r="U40" s="48"/>
      <c r="V40" s="47"/>
      <c r="W40" s="95"/>
      <c r="X40" s="95"/>
      <c r="Y40" s="10" t="e">
        <v>#N/A</v>
      </c>
    </row>
    <row r="41" spans="1:25" hidden="1" x14ac:dyDescent="0.2">
      <c r="A41" s="154">
        <f>COUNTIF(NETA!G:G,TCR!J41)+COUNTIF('SAP-SD'!G:G,TCR!J:J)+COUNTIF(XE!G:G,TCR!J:J)</f>
        <v>11</v>
      </c>
      <c r="B41" s="97" t="s">
        <v>58</v>
      </c>
      <c r="C41" s="69"/>
      <c r="D41" s="69"/>
      <c r="E41" s="70" t="str">
        <f t="shared" si="0"/>
        <v>IBOL</v>
      </c>
      <c r="F41" s="121" t="s">
        <v>10821</v>
      </c>
      <c r="G41" s="121" t="s">
        <v>10820</v>
      </c>
      <c r="H41" s="124" t="s">
        <v>10821</v>
      </c>
      <c r="I41" s="121" t="s">
        <v>10820</v>
      </c>
      <c r="J41" s="121" t="s">
        <v>9704</v>
      </c>
      <c r="K41" s="121" t="s">
        <v>9705</v>
      </c>
      <c r="L41" s="123" t="s">
        <v>86</v>
      </c>
      <c r="M41" s="123" t="str">
        <f>VLOOKUP(F41,FlagLv1!$A$1:$E$184,3,FALSE)</f>
        <v>S</v>
      </c>
      <c r="N41" s="123" t="str">
        <f>VLOOKUP(F41,FlagLv1!$A$1:$E$184,4,FALSE)</f>
        <v>N</v>
      </c>
      <c r="O41" s="123" t="s">
        <v>86</v>
      </c>
      <c r="P41" s="123" t="str">
        <f>VLOOKUP(F41,FlagLv1!$A$1:$E$184,5,FALSE)</f>
        <v>N</v>
      </c>
      <c r="Q41" s="123"/>
      <c r="R41" s="123"/>
      <c r="S41" s="123"/>
      <c r="T41" s="123"/>
      <c r="U41" s="73"/>
      <c r="V41" s="74"/>
      <c r="W41" s="95"/>
      <c r="X41" s="95"/>
      <c r="Y41" s="10" t="e">
        <v>#N/A</v>
      </c>
    </row>
    <row r="42" spans="1:25" hidden="1" x14ac:dyDescent="0.2">
      <c r="A42" s="154">
        <f>COUNTIF(NETA!G:G,TCR!J42)+COUNTIF('SAP-SD'!G:G,TCR!J:J)+COUNTIF(XE!G:G,TCR!J:J)</f>
        <v>6</v>
      </c>
      <c r="B42" s="18" t="s">
        <v>58</v>
      </c>
      <c r="C42" s="20"/>
      <c r="D42" s="20"/>
      <c r="E42" s="70" t="str">
        <f t="shared" si="0"/>
        <v>ADCO</v>
      </c>
      <c r="F42" s="111" t="s">
        <v>45</v>
      </c>
      <c r="G42" s="23" t="s">
        <v>24</v>
      </c>
      <c r="H42" s="23" t="s">
        <v>119</v>
      </c>
      <c r="I42" s="23" t="s">
        <v>118</v>
      </c>
      <c r="J42" s="23" t="s">
        <v>119</v>
      </c>
      <c r="K42" s="23" t="s">
        <v>118</v>
      </c>
      <c r="L42" s="38" t="s">
        <v>86</v>
      </c>
      <c r="M42" s="38" t="str">
        <f>VLOOKUP(F42,FlagLv1!$A$1:$E$184,3,FALSE)</f>
        <v>S</v>
      </c>
      <c r="N42" s="62" t="str">
        <f>VLOOKUP(F42,FlagLv1!$A$1:$E$184,4,FALSE)</f>
        <v>S</v>
      </c>
      <c r="O42" s="38" t="s">
        <v>86</v>
      </c>
      <c r="P42" s="62" t="str">
        <f>VLOOKUP(F42,FlagLv1!$A$1:$E$184,5,FALSE)</f>
        <v>N</v>
      </c>
      <c r="Q42" s="62"/>
      <c r="R42" s="38"/>
      <c r="S42" s="62"/>
      <c r="T42" s="62"/>
      <c r="U42" s="48"/>
      <c r="V42" s="47"/>
      <c r="W42" s="95"/>
      <c r="X42" s="95"/>
      <c r="Y42" s="10" t="e">
        <v>#N/A</v>
      </c>
    </row>
    <row r="43" spans="1:25" x14ac:dyDescent="0.2">
      <c r="A43" s="154">
        <f>COUNTIF(NETA!G:G,TCR!J43)+COUNTIF('SAP-SD'!G:G,TCR!J:J)+COUNTIF(XE!G:G,TCR!J:J)</f>
        <v>0</v>
      </c>
      <c r="B43" s="18" t="s">
        <v>58</v>
      </c>
      <c r="C43" s="20"/>
      <c r="D43" s="20"/>
      <c r="E43" s="70" t="str">
        <f t="shared" si="0"/>
        <v>AVDS</v>
      </c>
      <c r="F43" s="71" t="s">
        <v>47</v>
      </c>
      <c r="G43" s="71" t="s">
        <v>16</v>
      </c>
      <c r="H43" s="71" t="s">
        <v>46</v>
      </c>
      <c r="I43" s="71" t="s">
        <v>17</v>
      </c>
      <c r="J43" s="71" t="s">
        <v>42</v>
      </c>
      <c r="K43" s="71" t="s">
        <v>55</v>
      </c>
      <c r="L43" s="35" t="s">
        <v>86</v>
      </c>
      <c r="M43" s="35" t="str">
        <f>VLOOKUP(F43,FlagLv1!$A$1:$E$184,3,FALSE)</f>
        <v>S</v>
      </c>
      <c r="N43" s="72" t="str">
        <f>VLOOKUP(F43,FlagLv1!$A$1:$E$184,4,FALSE)</f>
        <v>N</v>
      </c>
      <c r="O43" s="35" t="s">
        <v>86</v>
      </c>
      <c r="P43" s="72" t="str">
        <f>VLOOKUP(F43,FlagLv1!$A$1:$E$184,5,FALSE)</f>
        <v>N</v>
      </c>
      <c r="Q43" s="63"/>
      <c r="R43" s="35"/>
      <c r="S43" s="72"/>
      <c r="T43" s="72"/>
      <c r="U43" s="48"/>
      <c r="V43" s="47"/>
      <c r="W43" s="95"/>
      <c r="X43" s="95"/>
      <c r="Y43" s="10" t="e">
        <v>#N/A</v>
      </c>
    </row>
    <row r="44" spans="1:25" hidden="1" x14ac:dyDescent="0.2">
      <c r="A44" s="154">
        <f>COUNTIF(NETA!G:G,TCR!J44)+COUNTIF('SAP-SD'!G:G,TCR!J:J)+COUNTIF(XE!G:G,TCR!J:J)</f>
        <v>7</v>
      </c>
      <c r="B44" s="18" t="s">
        <v>58</v>
      </c>
      <c r="C44" s="20"/>
      <c r="D44" s="20"/>
      <c r="E44" s="70" t="str">
        <f t="shared" si="0"/>
        <v>DISA</v>
      </c>
      <c r="F44" s="71" t="s">
        <v>9708</v>
      </c>
      <c r="G44" s="71" t="s">
        <v>835</v>
      </c>
      <c r="H44" s="71" t="s">
        <v>9708</v>
      </c>
      <c r="I44" s="71" t="s">
        <v>835</v>
      </c>
      <c r="J44" s="71" t="s">
        <v>34</v>
      </c>
      <c r="K44" s="71" t="s">
        <v>18</v>
      </c>
      <c r="L44" s="35" t="s">
        <v>86</v>
      </c>
      <c r="M44" s="35" t="str">
        <f>VLOOKUP(F44,FlagLv1!$A$1:$E$184,3,FALSE)</f>
        <v>S</v>
      </c>
      <c r="N44" s="72" t="str">
        <f>VLOOKUP(F44,FlagLv1!$A$1:$E$184,4,FALSE)</f>
        <v>N</v>
      </c>
      <c r="O44" s="35" t="s">
        <v>86</v>
      </c>
      <c r="P44" s="72" t="str">
        <f>VLOOKUP(F44,FlagLv1!$A$1:$E$184,5,FALSE)</f>
        <v>S</v>
      </c>
      <c r="Q44" s="63"/>
      <c r="R44" s="35"/>
      <c r="S44" s="72"/>
      <c r="T44" s="72"/>
      <c r="U44" s="48"/>
      <c r="V44" s="47"/>
      <c r="W44" s="95">
        <v>702157</v>
      </c>
      <c r="X44" s="95"/>
      <c r="Y44" s="10" t="s">
        <v>11281</v>
      </c>
    </row>
    <row r="45" spans="1:25" hidden="1" x14ac:dyDescent="0.2">
      <c r="A45" s="154">
        <f>COUNTIF(NETA!G:G,TCR!J45)+COUNTIF('SAP-SD'!G:G,TCR!J:J)+COUNTIF(XE!G:G,TCR!J:J)</f>
        <v>22</v>
      </c>
      <c r="B45" s="18" t="s">
        <v>58</v>
      </c>
      <c r="C45" s="7"/>
      <c r="D45" s="20"/>
      <c r="E45" s="70" t="str">
        <f t="shared" si="0"/>
        <v>SPLV</v>
      </c>
      <c r="F45" s="71" t="s">
        <v>9708</v>
      </c>
      <c r="G45" s="71" t="s">
        <v>835</v>
      </c>
      <c r="H45" s="71" t="s">
        <v>9708</v>
      </c>
      <c r="I45" s="71" t="s">
        <v>835</v>
      </c>
      <c r="J45" s="71" t="s">
        <v>328</v>
      </c>
      <c r="K45" s="71" t="s">
        <v>329</v>
      </c>
      <c r="L45" s="35" t="s">
        <v>86</v>
      </c>
      <c r="M45" s="35" t="str">
        <f>VLOOKUP(F45,FlagLv1!$A$1:$E$184,3,FALSE)</f>
        <v>S</v>
      </c>
      <c r="N45" s="72" t="str">
        <f>VLOOKUP(F45,FlagLv1!$A$1:$E$184,4,FALSE)</f>
        <v>N</v>
      </c>
      <c r="O45" s="35" t="s">
        <v>86</v>
      </c>
      <c r="P45" s="72" t="str">
        <f>VLOOKUP(F45,FlagLv1!$A$1:$E$184,5,FALSE)</f>
        <v>S</v>
      </c>
      <c r="Q45" s="63"/>
      <c r="R45" s="35"/>
      <c r="S45" s="72"/>
      <c r="T45" s="72"/>
      <c r="U45" s="48"/>
      <c r="V45" s="47"/>
      <c r="W45" s="95">
        <v>702157</v>
      </c>
      <c r="X45" s="95"/>
      <c r="Y45" s="10" t="s">
        <v>11281</v>
      </c>
    </row>
    <row r="46" spans="1:25" hidden="1" x14ac:dyDescent="0.2">
      <c r="A46" s="154">
        <f>COUNTIF(NETA!G:G,TCR!J46)+COUNTIF('SAP-SD'!G:G,TCR!J:J)+COUNTIF(XE!G:G,TCR!J:J)</f>
        <v>21</v>
      </c>
      <c r="B46" s="18" t="s">
        <v>58</v>
      </c>
      <c r="C46" s="20"/>
      <c r="D46" s="20"/>
      <c r="E46" s="70" t="str">
        <f t="shared" si="0"/>
        <v>POSR</v>
      </c>
      <c r="F46" s="71" t="s">
        <v>9708</v>
      </c>
      <c r="G46" s="71" t="s">
        <v>835</v>
      </c>
      <c r="H46" s="71" t="s">
        <v>9708</v>
      </c>
      <c r="I46" s="71" t="s">
        <v>835</v>
      </c>
      <c r="J46" s="71" t="s">
        <v>35</v>
      </c>
      <c r="K46" s="71" t="s">
        <v>19</v>
      </c>
      <c r="L46" s="35" t="s">
        <v>86</v>
      </c>
      <c r="M46" s="35" t="str">
        <f>VLOOKUP(F46,FlagLv1!$A$1:$E$184,3,FALSE)</f>
        <v>S</v>
      </c>
      <c r="N46" s="72" t="str">
        <f>VLOOKUP(F46,FlagLv1!$A$1:$E$184,4,FALSE)</f>
        <v>N</v>
      </c>
      <c r="O46" s="35" t="s">
        <v>86</v>
      </c>
      <c r="P46" s="72" t="str">
        <f>VLOOKUP(F46,FlagLv1!$A$1:$E$184,5,FALSE)</f>
        <v>S</v>
      </c>
      <c r="Q46" s="63"/>
      <c r="R46" s="35"/>
      <c r="S46" s="72"/>
      <c r="T46" s="72"/>
      <c r="U46" s="48"/>
      <c r="V46" s="47"/>
      <c r="W46" s="95">
        <v>702157</v>
      </c>
      <c r="X46" s="95"/>
      <c r="Y46" s="10" t="s">
        <v>11281</v>
      </c>
    </row>
    <row r="47" spans="1:25" hidden="1" x14ac:dyDescent="0.2">
      <c r="A47" s="154">
        <f>COUNTIF(NETA!G:G,TCR!J47)+COUNTIF('SAP-SD'!G:G,TCR!J:J)+COUNTIF(XE!G:G,TCR!J:J)</f>
        <v>0</v>
      </c>
      <c r="B47" s="18" t="s">
        <v>58</v>
      </c>
      <c r="C47" s="20"/>
      <c r="D47" s="20"/>
      <c r="E47" s="70" t="str">
        <f t="shared" si="0"/>
        <v>PRCO</v>
      </c>
      <c r="F47" s="71" t="s">
        <v>9708</v>
      </c>
      <c r="G47" s="71" t="s">
        <v>835</v>
      </c>
      <c r="H47" s="71" t="s">
        <v>9708</v>
      </c>
      <c r="I47" s="71" t="s">
        <v>835</v>
      </c>
      <c r="J47" s="71" t="s">
        <v>36</v>
      </c>
      <c r="K47" s="71" t="s">
        <v>20</v>
      </c>
      <c r="L47" s="35" t="s">
        <v>86</v>
      </c>
      <c r="M47" s="35" t="str">
        <f>VLOOKUP(F47,FlagLv1!$A$1:$E$184,3,FALSE)</f>
        <v>S</v>
      </c>
      <c r="N47" s="72" t="str">
        <f>VLOOKUP(F47,FlagLv1!$A$1:$E$184,4,FALSE)</f>
        <v>N</v>
      </c>
      <c r="O47" s="35" t="s">
        <v>86</v>
      </c>
      <c r="P47" s="72" t="str">
        <f>VLOOKUP(F47,FlagLv1!$A$1:$E$184,5,FALSE)</f>
        <v>S</v>
      </c>
      <c r="Q47" s="63"/>
      <c r="R47" s="35"/>
      <c r="S47" s="72"/>
      <c r="T47" s="72"/>
      <c r="U47" s="48"/>
      <c r="V47" s="47"/>
      <c r="W47" s="95">
        <v>702157</v>
      </c>
      <c r="X47" s="95"/>
      <c r="Y47" s="10" t="s">
        <v>11281</v>
      </c>
    </row>
    <row r="48" spans="1:25" hidden="1" x14ac:dyDescent="0.2">
      <c r="A48" s="154">
        <f>COUNTIF(NETA!G:G,TCR!J48)+COUNTIF('SAP-SD'!G:G,TCR!J:J)+COUNTIF(XE!G:G,TCR!J:J)</f>
        <v>2</v>
      </c>
      <c r="B48" s="18" t="s">
        <v>58</v>
      </c>
      <c r="C48" s="20"/>
      <c r="D48" s="20"/>
      <c r="E48" s="70" t="str">
        <f t="shared" si="0"/>
        <v>VIN1</v>
      </c>
      <c r="F48" s="84" t="s">
        <v>9726</v>
      </c>
      <c r="G48" s="84" t="s">
        <v>9729</v>
      </c>
      <c r="H48" s="84" t="s">
        <v>274</v>
      </c>
      <c r="I48" s="84" t="s">
        <v>273</v>
      </c>
      <c r="J48" s="84" t="s">
        <v>274</v>
      </c>
      <c r="K48" s="84" t="s">
        <v>273</v>
      </c>
      <c r="L48" s="36" t="s">
        <v>88</v>
      </c>
      <c r="M48" s="36" t="str">
        <f>VLOOKUP(F48,FlagLv1!$A$1:$E$184,3,FALSE)</f>
        <v>S</v>
      </c>
      <c r="N48" s="85" t="str">
        <f>VLOOKUP(F48,FlagLv1!$A$1:$E$184,4,FALSE)</f>
        <v>S</v>
      </c>
      <c r="O48" s="36" t="s">
        <v>86</v>
      </c>
      <c r="P48" s="85" t="str">
        <f>VLOOKUP(F48,FlagLv1!$A$1:$E$184,5,FALSE)</f>
        <v>S</v>
      </c>
      <c r="Q48" s="61"/>
      <c r="R48" s="61"/>
      <c r="S48" s="85"/>
      <c r="T48" s="85"/>
      <c r="U48" s="48"/>
      <c r="V48" s="47"/>
      <c r="W48" s="95">
        <v>709008</v>
      </c>
      <c r="X48" s="95"/>
      <c r="Y48" s="10" t="s">
        <v>11285</v>
      </c>
    </row>
    <row r="49" spans="1:25" hidden="1" x14ac:dyDescent="0.2">
      <c r="A49" s="154">
        <f>COUNTIF(NETA!G:G,TCR!J49)+COUNTIF('SAP-SD'!G:G,TCR!J:J)+COUNTIF(XE!G:G,TCR!J:J)</f>
        <v>9</v>
      </c>
      <c r="B49" s="18" t="s">
        <v>58</v>
      </c>
      <c r="C49" s="20"/>
      <c r="D49" s="20"/>
      <c r="E49" s="70" t="str">
        <f t="shared" si="0"/>
        <v>RSVT</v>
      </c>
      <c r="F49" s="71" t="s">
        <v>9708</v>
      </c>
      <c r="G49" s="71" t="s">
        <v>835</v>
      </c>
      <c r="H49" s="71" t="s">
        <v>9708</v>
      </c>
      <c r="I49" s="71" t="s">
        <v>835</v>
      </c>
      <c r="J49" s="71" t="s">
        <v>38</v>
      </c>
      <c r="K49" s="71" t="s">
        <v>21</v>
      </c>
      <c r="L49" s="35" t="s">
        <v>86</v>
      </c>
      <c r="M49" s="35" t="str">
        <f>VLOOKUP(F49,FlagLv1!$A$1:$E$184,3,FALSE)</f>
        <v>S</v>
      </c>
      <c r="N49" s="72" t="str">
        <f>VLOOKUP(F49,FlagLv1!$A$1:$E$184,4,FALSE)</f>
        <v>N</v>
      </c>
      <c r="O49" s="35" t="s">
        <v>86</v>
      </c>
      <c r="P49" s="72" t="str">
        <f>VLOOKUP(F49,FlagLv1!$A$1:$E$184,5,FALSE)</f>
        <v>S</v>
      </c>
      <c r="Q49" s="63"/>
      <c r="R49" s="35"/>
      <c r="S49" s="72"/>
      <c r="T49" s="72"/>
      <c r="U49" s="48"/>
      <c r="V49" s="47"/>
      <c r="W49" s="95">
        <v>702157</v>
      </c>
      <c r="X49" s="95"/>
      <c r="Y49" s="10" t="s">
        <v>11281</v>
      </c>
    </row>
    <row r="50" spans="1:25" x14ac:dyDescent="0.2">
      <c r="A50" s="154">
        <f>COUNTIF(NETA!G:G,TCR!J50)+COUNTIF('SAP-SD'!G:G,TCR!J:J)+COUNTIF(XE!G:G,TCR!J:J)</f>
        <v>16</v>
      </c>
      <c r="B50" s="18" t="s">
        <v>58</v>
      </c>
      <c r="C50" s="20"/>
      <c r="D50" s="20"/>
      <c r="E50" s="70" t="str">
        <f t="shared" si="0"/>
        <v>PPVE</v>
      </c>
      <c r="F50" s="71" t="s">
        <v>47</v>
      </c>
      <c r="G50" s="71" t="s">
        <v>16</v>
      </c>
      <c r="H50" s="71" t="s">
        <v>48</v>
      </c>
      <c r="I50" s="71" t="s">
        <v>22</v>
      </c>
      <c r="J50" s="71" t="s">
        <v>51</v>
      </c>
      <c r="K50" s="71" t="s">
        <v>22</v>
      </c>
      <c r="L50" s="35" t="s">
        <v>86</v>
      </c>
      <c r="M50" s="35" t="str">
        <f>VLOOKUP(F50,FlagLv1!$A$1:$E$184,3,FALSE)</f>
        <v>S</v>
      </c>
      <c r="N50" s="72" t="str">
        <f>VLOOKUP(F50,FlagLv1!$A$1:$E$184,4,FALSE)</f>
        <v>N</v>
      </c>
      <c r="O50" s="35" t="s">
        <v>86</v>
      </c>
      <c r="P50" s="72" t="str">
        <f>VLOOKUP(F50,FlagLv1!$A$1:$E$184,5,FALSE)</f>
        <v>N</v>
      </c>
      <c r="Q50" s="63"/>
      <c r="R50" s="35"/>
      <c r="S50" s="72"/>
      <c r="T50" s="72"/>
      <c r="U50" s="48"/>
      <c r="V50" s="47"/>
      <c r="W50" s="95"/>
      <c r="X50" s="95"/>
      <c r="Y50" s="10" t="e">
        <v>#N/A</v>
      </c>
    </row>
    <row r="51" spans="1:25" x14ac:dyDescent="0.2">
      <c r="A51" s="154">
        <f>COUNTIF(NETA!G:G,TCR!J51)+COUNTIF('SAP-SD'!G:G,TCR!J:J)+COUNTIF(XE!G:G,TCR!J:J)</f>
        <v>0</v>
      </c>
      <c r="B51" s="18" t="s">
        <v>58</v>
      </c>
      <c r="C51" s="7"/>
      <c r="D51" s="7"/>
      <c r="E51" s="70" t="str">
        <f t="shared" si="0"/>
        <v>RPOS</v>
      </c>
      <c r="F51" s="71" t="s">
        <v>47</v>
      </c>
      <c r="G51" s="71" t="s">
        <v>16</v>
      </c>
      <c r="H51" s="71" t="s">
        <v>392</v>
      </c>
      <c r="I51" s="71" t="s">
        <v>393</v>
      </c>
      <c r="J51" s="71" t="s">
        <v>44</v>
      </c>
      <c r="K51" s="71" t="s">
        <v>56</v>
      </c>
      <c r="L51" s="35" t="s">
        <v>86</v>
      </c>
      <c r="M51" s="35" t="str">
        <f>VLOOKUP(F51,FlagLv1!$A$1:$E$184,3,FALSE)</f>
        <v>S</v>
      </c>
      <c r="N51" s="72" t="str">
        <f>VLOOKUP(F51,FlagLv1!$A$1:$E$184,4,FALSE)</f>
        <v>N</v>
      </c>
      <c r="O51" s="45" t="s">
        <v>86</v>
      </c>
      <c r="P51" s="64" t="str">
        <f>VLOOKUP(F51,FlagLv1!$A$1:$E$184,5,FALSE)</f>
        <v>N</v>
      </c>
      <c r="Q51" s="64"/>
      <c r="R51" s="35"/>
      <c r="S51" s="72"/>
      <c r="T51" s="72"/>
      <c r="U51" s="48"/>
      <c r="V51" s="47"/>
      <c r="W51" s="95"/>
      <c r="X51" s="95"/>
      <c r="Y51" s="10" t="e">
        <v>#N/A</v>
      </c>
    </row>
    <row r="52" spans="1:25" x14ac:dyDescent="0.2">
      <c r="A52" s="154">
        <f>COUNTIF(NETA!G:G,TCR!J52)+COUNTIF('SAP-SD'!G:G,TCR!J:J)+COUNTIF(XE!G:G,TCR!J:J)</f>
        <v>0</v>
      </c>
      <c r="B52" s="18" t="s">
        <v>58</v>
      </c>
      <c r="C52" s="7"/>
      <c r="D52" s="7"/>
      <c r="E52" s="70" t="str">
        <f t="shared" si="0"/>
        <v>SPLE</v>
      </c>
      <c r="F52" s="71" t="s">
        <v>47</v>
      </c>
      <c r="G52" s="71" t="s">
        <v>16</v>
      </c>
      <c r="H52" s="71" t="s">
        <v>392</v>
      </c>
      <c r="I52" s="71" t="s">
        <v>393</v>
      </c>
      <c r="J52" s="71" t="s">
        <v>326</v>
      </c>
      <c r="K52" s="71" t="s">
        <v>327</v>
      </c>
      <c r="L52" s="35" t="s">
        <v>86</v>
      </c>
      <c r="M52" s="35" t="str">
        <f>VLOOKUP(F52,FlagLv1!$A$1:$E$184,3,FALSE)</f>
        <v>S</v>
      </c>
      <c r="N52" s="72" t="str">
        <f>VLOOKUP(F52,FlagLv1!$A$1:$E$184,4,FALSE)</f>
        <v>N</v>
      </c>
      <c r="O52" s="35" t="s">
        <v>86</v>
      </c>
      <c r="P52" s="72" t="str">
        <f>VLOOKUP(F52,FlagLv1!$A$1:$E$184,5,FALSE)</f>
        <v>N</v>
      </c>
      <c r="Q52" s="63"/>
      <c r="R52" s="35"/>
      <c r="S52" s="72"/>
      <c r="T52" s="72"/>
      <c r="U52" s="48"/>
      <c r="V52" s="47"/>
      <c r="W52" s="95"/>
      <c r="X52" s="95"/>
      <c r="Y52" s="10" t="e">
        <v>#N/A</v>
      </c>
    </row>
    <row r="53" spans="1:25" x14ac:dyDescent="0.2">
      <c r="A53" s="154">
        <f>COUNTIF(NETA!G:G,TCR!J53)+COUNTIF('SAP-SD'!G:G,TCR!J:J)+COUNTIF(XE!G:G,TCR!J:J)</f>
        <v>4</v>
      </c>
      <c r="B53" s="18" t="s">
        <v>58</v>
      </c>
      <c r="C53" s="20"/>
      <c r="D53" s="20"/>
      <c r="E53" s="70" t="str">
        <f t="shared" si="0"/>
        <v>SPSO</v>
      </c>
      <c r="F53" s="71" t="s">
        <v>47</v>
      </c>
      <c r="G53" s="71" t="s">
        <v>16</v>
      </c>
      <c r="H53" s="71" t="s">
        <v>392</v>
      </c>
      <c r="I53" s="71" t="s">
        <v>393</v>
      </c>
      <c r="J53" s="71" t="s">
        <v>37</v>
      </c>
      <c r="K53" s="71" t="s">
        <v>23</v>
      </c>
      <c r="L53" s="35" t="s">
        <v>86</v>
      </c>
      <c r="M53" s="35" t="str">
        <f>VLOOKUP(F53,FlagLv1!$A$1:$E$184,3,FALSE)</f>
        <v>S</v>
      </c>
      <c r="N53" s="72" t="str">
        <f>VLOOKUP(F53,FlagLv1!$A$1:$E$184,4,FALSE)</f>
        <v>N</v>
      </c>
      <c r="O53" s="35" t="s">
        <v>86</v>
      </c>
      <c r="P53" s="72" t="str">
        <f>VLOOKUP(F53,FlagLv1!$A$1:$E$184,5,FALSE)</f>
        <v>N</v>
      </c>
      <c r="Q53" s="63"/>
      <c r="R53" s="35"/>
      <c r="S53" s="72"/>
      <c r="T53" s="72"/>
      <c r="U53" s="48"/>
      <c r="V53" s="47"/>
      <c r="W53" s="95"/>
      <c r="X53" s="95"/>
      <c r="Y53" s="10" t="e">
        <v>#N/A</v>
      </c>
    </row>
    <row r="54" spans="1:25" hidden="1" x14ac:dyDescent="0.2">
      <c r="A54" s="154">
        <f>COUNTIF(NETA!G:G,TCR!J54)+COUNTIF('SAP-SD'!G:G,TCR!J:J)+COUNTIF(XE!G:G,TCR!J:J)</f>
        <v>40</v>
      </c>
      <c r="B54" s="49" t="s">
        <v>13</v>
      </c>
      <c r="C54" s="20"/>
      <c r="D54" s="20"/>
      <c r="E54" s="70" t="str">
        <f t="shared" si="0"/>
        <v>DSP_F</v>
      </c>
      <c r="F54" s="98" t="s">
        <v>9730</v>
      </c>
      <c r="G54" s="98" t="s">
        <v>9731</v>
      </c>
      <c r="H54" s="98" t="s">
        <v>9748</v>
      </c>
      <c r="I54" s="98" t="s">
        <v>9749</v>
      </c>
      <c r="J54" s="98" t="s">
        <v>173</v>
      </c>
      <c r="K54" s="98" t="s">
        <v>171</v>
      </c>
      <c r="L54" s="40" t="s">
        <v>89</v>
      </c>
      <c r="M54" s="40" t="str">
        <f>VLOOKUP(F54,FlagLv1!$A$1:$E$184,3,FALSE)</f>
        <v>S</v>
      </c>
      <c r="N54" s="78" t="str">
        <f>VLOOKUP(F54,FlagLv1!$A$1:$E$184,4,FALSE)</f>
        <v>S</v>
      </c>
      <c r="O54" s="40" t="s">
        <v>87</v>
      </c>
      <c r="P54" s="78" t="str">
        <f>VLOOKUP(F54,FlagLv1!$A$1:$E$184,5,FALSE)</f>
        <v>S</v>
      </c>
      <c r="Q54" s="26"/>
      <c r="R54" s="40"/>
      <c r="S54" s="78"/>
      <c r="T54" s="78"/>
      <c r="U54" s="48"/>
      <c r="V54" s="47" t="s">
        <v>1</v>
      </c>
      <c r="W54" s="95">
        <v>709005</v>
      </c>
      <c r="X54" s="95"/>
      <c r="Y54" s="10" t="s">
        <v>11282</v>
      </c>
    </row>
    <row r="55" spans="1:25" x14ac:dyDescent="0.2">
      <c r="A55" s="154">
        <f>COUNTIF(NETA!G:G,TCR!J55)+COUNTIF('SAP-SD'!G:G,TCR!J:J)+COUNTIF(XE!G:G,TCR!J:J)</f>
        <v>21</v>
      </c>
      <c r="B55" s="49" t="s">
        <v>13</v>
      </c>
      <c r="C55" s="20"/>
      <c r="D55" s="20"/>
      <c r="E55" s="70" t="str">
        <f t="shared" si="0"/>
        <v>DSP_V</v>
      </c>
      <c r="F55" s="98" t="s">
        <v>9732</v>
      </c>
      <c r="G55" s="98" t="s">
        <v>9733</v>
      </c>
      <c r="H55" s="98" t="s">
        <v>9750</v>
      </c>
      <c r="I55" s="98" t="s">
        <v>9751</v>
      </c>
      <c r="J55" s="98" t="s">
        <v>174</v>
      </c>
      <c r="K55" s="98" t="s">
        <v>172</v>
      </c>
      <c r="L55" s="40" t="s">
        <v>88</v>
      </c>
      <c r="M55" s="40" t="str">
        <f>VLOOKUP(F55,FlagLv1!$A$1:$E$184,3,FALSE)</f>
        <v>S</v>
      </c>
      <c r="N55" s="78" t="str">
        <f>VLOOKUP(F55,FlagLv1!$A$1:$E$184,4,FALSE)</f>
        <v>S</v>
      </c>
      <c r="O55" s="40" t="s">
        <v>87</v>
      </c>
      <c r="P55" s="78" t="str">
        <f>VLOOKUP(F55,FlagLv1!$A$1:$E$184,5,FALSE)</f>
        <v>S</v>
      </c>
      <c r="Q55" s="26"/>
      <c r="R55" s="40"/>
      <c r="S55" s="78"/>
      <c r="T55" s="78"/>
      <c r="U55" s="48"/>
      <c r="V55" s="47" t="s">
        <v>180</v>
      </c>
      <c r="W55" s="95">
        <v>709006</v>
      </c>
      <c r="X55" s="95"/>
      <c r="Y55" s="10" t="s">
        <v>11283</v>
      </c>
    </row>
    <row r="56" spans="1:25" hidden="1" x14ac:dyDescent="0.2">
      <c r="A56" s="154">
        <f>COUNTIF(NETA!G:G,TCR!J56)+COUNTIF('SAP-SD'!G:G,TCR!J:J)+COUNTIF(XE!G:G,TCR!J:J)</f>
        <v>13</v>
      </c>
      <c r="B56" s="18" t="s">
        <v>58</v>
      </c>
      <c r="C56" s="20"/>
      <c r="D56" s="20"/>
      <c r="E56" s="70" t="str">
        <f t="shared" si="0"/>
        <v>DSP_FX</v>
      </c>
      <c r="F56" s="98" t="s">
        <v>9730</v>
      </c>
      <c r="G56" s="98" t="s">
        <v>9731</v>
      </c>
      <c r="H56" s="98" t="s">
        <v>9748</v>
      </c>
      <c r="I56" s="98" t="s">
        <v>9749</v>
      </c>
      <c r="J56" s="98" t="s">
        <v>175</v>
      </c>
      <c r="K56" s="98" t="s">
        <v>177</v>
      </c>
      <c r="L56" s="40" t="s">
        <v>89</v>
      </c>
      <c r="M56" s="40" t="str">
        <f>VLOOKUP(F56,FlagLv1!$A$1:$E$184,3,FALSE)</f>
        <v>S</v>
      </c>
      <c r="N56" s="78" t="str">
        <f>VLOOKUP(F56,FlagLv1!$A$1:$E$184,4,FALSE)</f>
        <v>S</v>
      </c>
      <c r="O56" s="40" t="s">
        <v>87</v>
      </c>
      <c r="P56" s="78" t="str">
        <f>VLOOKUP(F56,FlagLv1!$A$1:$E$184,5,FALSE)</f>
        <v>S</v>
      </c>
      <c r="Q56" s="65"/>
      <c r="R56" s="40"/>
      <c r="S56" s="78"/>
      <c r="T56" s="78"/>
      <c r="U56" s="48"/>
      <c r="V56" s="47" t="s">
        <v>1</v>
      </c>
      <c r="W56" s="95">
        <v>709005</v>
      </c>
      <c r="X56" s="95"/>
      <c r="Y56" s="10" t="s">
        <v>11282</v>
      </c>
    </row>
    <row r="57" spans="1:25" x14ac:dyDescent="0.2">
      <c r="A57" s="154">
        <f>COUNTIF(NETA!G:G,TCR!J57)+COUNTIF('SAP-SD'!G:G,TCR!J:J)+COUNTIF(XE!G:G,TCR!J:J)</f>
        <v>25</v>
      </c>
      <c r="B57" s="18" t="s">
        <v>58</v>
      </c>
      <c r="C57" s="20"/>
      <c r="D57" s="20"/>
      <c r="E57" s="70" t="str">
        <f t="shared" si="0"/>
        <v>DSP_VX</v>
      </c>
      <c r="F57" s="98" t="s">
        <v>9732</v>
      </c>
      <c r="G57" s="98" t="s">
        <v>9733</v>
      </c>
      <c r="H57" s="98" t="s">
        <v>9750</v>
      </c>
      <c r="I57" s="98" t="s">
        <v>9751</v>
      </c>
      <c r="J57" s="98" t="s">
        <v>176</v>
      </c>
      <c r="K57" s="98" t="s">
        <v>178</v>
      </c>
      <c r="L57" s="40" t="s">
        <v>88</v>
      </c>
      <c r="M57" s="40" t="str">
        <f>VLOOKUP(F57,FlagLv1!$A$1:$E$184,3,FALSE)</f>
        <v>S</v>
      </c>
      <c r="N57" s="78" t="str">
        <f>VLOOKUP(F57,FlagLv1!$A$1:$E$184,4,FALSE)</f>
        <v>S</v>
      </c>
      <c r="O57" s="40" t="s">
        <v>87</v>
      </c>
      <c r="P57" s="78" t="str">
        <f>VLOOKUP(F57,FlagLv1!$A$1:$E$184,5,FALSE)</f>
        <v>S</v>
      </c>
      <c r="Q57" s="65"/>
      <c r="R57" s="40"/>
      <c r="S57" s="78"/>
      <c r="T57" s="78"/>
      <c r="U57" s="48"/>
      <c r="V57" s="47" t="s">
        <v>180</v>
      </c>
      <c r="W57" s="95">
        <v>709006</v>
      </c>
      <c r="X57" s="95"/>
      <c r="Y57" s="10" t="s">
        <v>11283</v>
      </c>
    </row>
    <row r="58" spans="1:25" x14ac:dyDescent="0.2">
      <c r="A58" s="154">
        <f>COUNTIF(NETA!G:G,TCR!J58)+COUNTIF('SAP-SD'!G:G,TCR!J:J)+COUNTIF(XE!G:G,TCR!J:J)</f>
        <v>0</v>
      </c>
      <c r="B58" s="97" t="s">
        <v>58</v>
      </c>
      <c r="C58" s="70"/>
      <c r="D58" s="70"/>
      <c r="E58" s="139" t="str">
        <f t="shared" si="0"/>
        <v>PD_ALL</v>
      </c>
      <c r="F58" s="98" t="s">
        <v>11132</v>
      </c>
      <c r="G58" s="98" t="s">
        <v>11139</v>
      </c>
      <c r="H58" s="98" t="s">
        <v>11137</v>
      </c>
      <c r="I58" s="98" t="s">
        <v>11141</v>
      </c>
      <c r="J58" s="98" t="s">
        <v>11134</v>
      </c>
      <c r="K58" s="98" t="s">
        <v>11143</v>
      </c>
      <c r="L58" s="78" t="s">
        <v>88</v>
      </c>
      <c r="M58" s="78" t="str">
        <f>VLOOKUP(F58,FlagLv1!$A$1:$E$184,3,FALSE)</f>
        <v>A</v>
      </c>
      <c r="N58" s="78" t="str">
        <f>VLOOKUP(F58,FlagLv1!$A$1:$E$184,4,FALSE)</f>
        <v>S</v>
      </c>
      <c r="O58" s="78" t="s">
        <v>87</v>
      </c>
      <c r="P58" s="78" t="str">
        <f>VLOOKUP(F58,FlagLv1!$A$1:$E$184,5,FALSE)</f>
        <v>S</v>
      </c>
      <c r="Q58" s="78"/>
      <c r="R58" s="78"/>
      <c r="S58" s="85" t="s">
        <v>255</v>
      </c>
      <c r="T58" s="85" t="s">
        <v>217</v>
      </c>
      <c r="U58" s="73"/>
      <c r="V58" s="74" t="s">
        <v>180</v>
      </c>
      <c r="W58" s="95">
        <v>709006</v>
      </c>
      <c r="X58" s="95"/>
      <c r="Y58" s="10" t="s">
        <v>11283</v>
      </c>
    </row>
    <row r="59" spans="1:25" x14ac:dyDescent="0.2">
      <c r="A59" s="154">
        <f>COUNTIF(NETA!G:G,TCR!J59)+COUNTIF('SAP-SD'!G:G,TCR!J:J)+COUNTIF(XE!G:G,TCR!J:J)</f>
        <v>0</v>
      </c>
      <c r="B59" s="97" t="s">
        <v>58</v>
      </c>
      <c r="C59" s="70"/>
      <c r="D59" s="70"/>
      <c r="E59" s="139" t="str">
        <f t="shared" si="0"/>
        <v>DSP_V_ALL</v>
      </c>
      <c r="F59" s="98" t="s">
        <v>11132</v>
      </c>
      <c r="G59" s="98" t="s">
        <v>11139</v>
      </c>
      <c r="H59" s="98" t="s">
        <v>11137</v>
      </c>
      <c r="I59" s="98" t="s">
        <v>11141</v>
      </c>
      <c r="J59" s="98" t="s">
        <v>11135</v>
      </c>
      <c r="K59" s="98" t="s">
        <v>11144</v>
      </c>
      <c r="L59" s="78" t="s">
        <v>88</v>
      </c>
      <c r="M59" s="78" t="str">
        <f>VLOOKUP(F59,FlagLv1!$A$1:$E$184,3,FALSE)</f>
        <v>A</v>
      </c>
      <c r="N59" s="78" t="str">
        <f>VLOOKUP(F59,FlagLv1!$A$1:$E$184,4,FALSE)</f>
        <v>S</v>
      </c>
      <c r="O59" s="78" t="s">
        <v>87</v>
      </c>
      <c r="P59" s="78" t="str">
        <f>VLOOKUP(F59,FlagLv1!$A$1:$E$184,5,FALSE)</f>
        <v>S</v>
      </c>
      <c r="Q59" s="78"/>
      <c r="R59" s="78"/>
      <c r="S59" s="85" t="s">
        <v>255</v>
      </c>
      <c r="T59" s="85" t="s">
        <v>217</v>
      </c>
      <c r="U59" s="73"/>
      <c r="V59" s="74" t="s">
        <v>180</v>
      </c>
      <c r="W59" s="95">
        <v>709006</v>
      </c>
      <c r="X59" s="95"/>
      <c r="Y59" s="10" t="s">
        <v>11283</v>
      </c>
    </row>
    <row r="60" spans="1:25" hidden="1" x14ac:dyDescent="0.2">
      <c r="A60" s="154">
        <f>COUNTIF(NETA!G:G,TCR!J60)+COUNTIF('SAP-SD'!G:G,TCR!J:J)+COUNTIF(XE!G:G,TCR!J:J)</f>
        <v>0</v>
      </c>
      <c r="B60" s="97" t="s">
        <v>58</v>
      </c>
      <c r="C60" s="70"/>
      <c r="D60" s="70"/>
      <c r="E60" s="139" t="str">
        <f t="shared" si="0"/>
        <v>DSP_F_ALL</v>
      </c>
      <c r="F60" s="98" t="s">
        <v>11133</v>
      </c>
      <c r="G60" s="98" t="s">
        <v>11140</v>
      </c>
      <c r="H60" s="98" t="s">
        <v>11138</v>
      </c>
      <c r="I60" s="98" t="s">
        <v>11142</v>
      </c>
      <c r="J60" s="98" t="s">
        <v>11136</v>
      </c>
      <c r="K60" s="98" t="s">
        <v>11145</v>
      </c>
      <c r="L60" s="78" t="s">
        <v>89</v>
      </c>
      <c r="M60" s="78" t="str">
        <f>VLOOKUP(F60,FlagLv1!$A$1:$E$184,3,FALSE)</f>
        <v>A</v>
      </c>
      <c r="N60" s="78" t="str">
        <f>VLOOKUP(F60,FlagLv1!$A$1:$E$184,4,FALSE)</f>
        <v>S</v>
      </c>
      <c r="O60" s="78" t="s">
        <v>87</v>
      </c>
      <c r="P60" s="78" t="str">
        <f>VLOOKUP(F60,FlagLv1!$A$1:$E$184,5,FALSE)</f>
        <v>S</v>
      </c>
      <c r="Q60" s="78"/>
      <c r="R60" s="78"/>
      <c r="S60" s="85" t="s">
        <v>217</v>
      </c>
      <c r="T60" s="85" t="s">
        <v>217</v>
      </c>
      <c r="U60" s="73"/>
      <c r="V60" s="74" t="s">
        <v>1</v>
      </c>
      <c r="W60" s="95">
        <v>709005</v>
      </c>
      <c r="X60" s="95"/>
      <c r="Y60" s="10" t="s">
        <v>11282</v>
      </c>
    </row>
    <row r="61" spans="1:25" x14ac:dyDescent="0.2">
      <c r="A61" s="154">
        <f>COUNTIF(NETA!G:G,TCR!J61)+COUNTIF('SAP-SD'!G:G,TCR!J:J)+COUNTIF(XE!G:G,TCR!J:J)</f>
        <v>107</v>
      </c>
      <c r="B61" s="49" t="s">
        <v>13</v>
      </c>
      <c r="C61" s="20"/>
      <c r="D61" s="20"/>
      <c r="E61" s="70" t="str">
        <f t="shared" si="0"/>
        <v>PD</v>
      </c>
      <c r="F61" s="98" t="s">
        <v>9732</v>
      </c>
      <c r="G61" s="98" t="s">
        <v>9733</v>
      </c>
      <c r="H61" s="98" t="s">
        <v>9750</v>
      </c>
      <c r="I61" s="98" t="s">
        <v>9751</v>
      </c>
      <c r="J61" s="98" t="s">
        <v>112</v>
      </c>
      <c r="K61" s="98" t="s">
        <v>112</v>
      </c>
      <c r="L61" s="40" t="s">
        <v>88</v>
      </c>
      <c r="M61" s="40" t="str">
        <f>VLOOKUP(F61,FlagLv1!$A$1:$E$184,3,FALSE)</f>
        <v>S</v>
      </c>
      <c r="N61" s="78" t="str">
        <f>VLOOKUP(F61,FlagLv1!$A$1:$E$184,4,FALSE)</f>
        <v>S</v>
      </c>
      <c r="O61" s="40" t="s">
        <v>87</v>
      </c>
      <c r="P61" s="78" t="str">
        <f>VLOOKUP(F61,FlagLv1!$A$1:$E$184,5,FALSE)</f>
        <v>S</v>
      </c>
      <c r="Q61" s="65" t="s">
        <v>356</v>
      </c>
      <c r="R61" s="40"/>
      <c r="S61" s="78"/>
      <c r="T61" s="78"/>
      <c r="U61" s="48"/>
      <c r="V61" s="47" t="s">
        <v>180</v>
      </c>
      <c r="W61" s="95">
        <v>709006</v>
      </c>
      <c r="X61" s="95"/>
      <c r="Y61" s="10" t="s">
        <v>11283</v>
      </c>
    </row>
    <row r="62" spans="1:25" x14ac:dyDescent="0.2">
      <c r="A62" s="154">
        <f>COUNTIF(NETA!G:G,TCR!J62)+COUNTIF('SAP-SD'!G:G,TCR!J:J)+COUNTIF(XE!G:G,TCR!J:J)</f>
        <v>0</v>
      </c>
      <c r="B62" s="49" t="s">
        <v>13</v>
      </c>
      <c r="C62" s="20"/>
      <c r="D62" s="20"/>
      <c r="E62" s="70" t="str">
        <f t="shared" si="0"/>
        <v>PD_F1</v>
      </c>
      <c r="F62" s="98" t="s">
        <v>9732</v>
      </c>
      <c r="G62" s="98" t="s">
        <v>9733</v>
      </c>
      <c r="H62" s="98" t="s">
        <v>9750</v>
      </c>
      <c r="I62" s="98" t="s">
        <v>9751</v>
      </c>
      <c r="J62" s="98" t="s">
        <v>249</v>
      </c>
      <c r="K62" s="98" t="s">
        <v>252</v>
      </c>
      <c r="L62" s="40" t="s">
        <v>88</v>
      </c>
      <c r="M62" s="40" t="str">
        <f>VLOOKUP(F62,FlagLv1!$A$1:$E$184,3,FALSE)</f>
        <v>S</v>
      </c>
      <c r="N62" s="78" t="str">
        <f>VLOOKUP(F62,FlagLv1!$A$1:$E$184,4,FALSE)</f>
        <v>S</v>
      </c>
      <c r="O62" s="40" t="s">
        <v>87</v>
      </c>
      <c r="P62" s="78" t="str">
        <f>VLOOKUP(F62,FlagLv1!$A$1:$E$184,5,FALSE)</f>
        <v>S</v>
      </c>
      <c r="Q62" s="65" t="s">
        <v>351</v>
      </c>
      <c r="R62" s="40"/>
      <c r="S62" s="78"/>
      <c r="T62" s="78"/>
      <c r="U62" s="48"/>
      <c r="V62" s="47" t="s">
        <v>180</v>
      </c>
      <c r="W62" s="95">
        <v>709006</v>
      </c>
      <c r="X62" s="95"/>
      <c r="Y62" s="10" t="s">
        <v>11283</v>
      </c>
    </row>
    <row r="63" spans="1:25" x14ac:dyDescent="0.2">
      <c r="A63" s="154">
        <f>COUNTIF(NETA!G:G,TCR!J63)+COUNTIF('SAP-SD'!G:G,TCR!J:J)+COUNTIF(XE!G:G,TCR!J:J)</f>
        <v>0</v>
      </c>
      <c r="B63" s="49" t="s">
        <v>13</v>
      </c>
      <c r="C63" s="20"/>
      <c r="D63" s="20"/>
      <c r="E63" s="70" t="str">
        <f t="shared" si="0"/>
        <v>PD_F2</v>
      </c>
      <c r="F63" s="98" t="s">
        <v>9732</v>
      </c>
      <c r="G63" s="98" t="s">
        <v>9733</v>
      </c>
      <c r="H63" s="98" t="s">
        <v>9750</v>
      </c>
      <c r="I63" s="98" t="s">
        <v>9751</v>
      </c>
      <c r="J63" s="98" t="s">
        <v>250</v>
      </c>
      <c r="K63" s="98" t="s">
        <v>253</v>
      </c>
      <c r="L63" s="40" t="s">
        <v>88</v>
      </c>
      <c r="M63" s="40" t="str">
        <f>VLOOKUP(F63,FlagLv1!$A$1:$E$184,3,FALSE)</f>
        <v>S</v>
      </c>
      <c r="N63" s="78" t="str">
        <f>VLOOKUP(F63,FlagLv1!$A$1:$E$184,4,FALSE)</f>
        <v>S</v>
      </c>
      <c r="O63" s="40" t="s">
        <v>87</v>
      </c>
      <c r="P63" s="78" t="str">
        <f>VLOOKUP(F63,FlagLv1!$A$1:$E$184,5,FALSE)</f>
        <v>S</v>
      </c>
      <c r="Q63" s="65" t="s">
        <v>352</v>
      </c>
      <c r="R63" s="40"/>
      <c r="S63" s="78"/>
      <c r="T63" s="78"/>
      <c r="U63" s="48"/>
      <c r="V63" s="47" t="s">
        <v>180</v>
      </c>
      <c r="W63" s="95">
        <v>709006</v>
      </c>
      <c r="X63" s="95"/>
      <c r="Y63" s="10" t="s">
        <v>11283</v>
      </c>
    </row>
    <row r="64" spans="1:25" x14ac:dyDescent="0.2">
      <c r="A64" s="154">
        <f>COUNTIF(NETA!G:G,TCR!J64)+COUNTIF('SAP-SD'!G:G,TCR!J:J)+COUNTIF(XE!G:G,TCR!J:J)</f>
        <v>0</v>
      </c>
      <c r="B64" s="49" t="s">
        <v>13</v>
      </c>
      <c r="C64" s="20"/>
      <c r="D64" s="20"/>
      <c r="E64" s="70" t="str">
        <f t="shared" si="0"/>
        <v>PD_F3</v>
      </c>
      <c r="F64" s="98" t="s">
        <v>9732</v>
      </c>
      <c r="G64" s="98" t="s">
        <v>9733</v>
      </c>
      <c r="H64" s="98" t="s">
        <v>9750</v>
      </c>
      <c r="I64" s="98" t="s">
        <v>9751</v>
      </c>
      <c r="J64" s="98" t="s">
        <v>251</v>
      </c>
      <c r="K64" s="98" t="s">
        <v>254</v>
      </c>
      <c r="L64" s="40" t="s">
        <v>88</v>
      </c>
      <c r="M64" s="40" t="str">
        <f>VLOOKUP(F64,FlagLv1!$A$1:$E$184,3,FALSE)</f>
        <v>S</v>
      </c>
      <c r="N64" s="78" t="str">
        <f>VLOOKUP(F64,FlagLv1!$A$1:$E$184,4,FALSE)</f>
        <v>S</v>
      </c>
      <c r="O64" s="40" t="s">
        <v>87</v>
      </c>
      <c r="P64" s="78" t="str">
        <f>VLOOKUP(F64,FlagLv1!$A$1:$E$184,5,FALSE)</f>
        <v>S</v>
      </c>
      <c r="Q64" s="40" t="s">
        <v>353</v>
      </c>
      <c r="R64" s="40"/>
      <c r="S64" s="78"/>
      <c r="T64" s="78"/>
      <c r="U64" s="48"/>
      <c r="V64" s="47" t="s">
        <v>180</v>
      </c>
      <c r="W64" s="95">
        <v>709006</v>
      </c>
      <c r="X64" s="95"/>
      <c r="Y64" s="10" t="s">
        <v>11283</v>
      </c>
    </row>
    <row r="65" spans="1:25" x14ac:dyDescent="0.2">
      <c r="A65" s="154">
        <f>COUNTIF(NETA!G:G,TCR!J65)+COUNTIF('SAP-SD'!G:G,TCR!J:J)+COUNTIF(XE!G:G,TCR!J:J)</f>
        <v>0</v>
      </c>
      <c r="B65" s="49" t="s">
        <v>13</v>
      </c>
      <c r="C65" s="20"/>
      <c r="D65" s="20"/>
      <c r="E65" s="70" t="str">
        <f t="shared" si="0"/>
        <v>PD_F23</v>
      </c>
      <c r="F65" s="98" t="s">
        <v>9732</v>
      </c>
      <c r="G65" s="98" t="s">
        <v>9733</v>
      </c>
      <c r="H65" s="98" t="s">
        <v>9750</v>
      </c>
      <c r="I65" s="98" t="s">
        <v>9751</v>
      </c>
      <c r="J65" s="98" t="s">
        <v>341</v>
      </c>
      <c r="K65" s="98" t="s">
        <v>342</v>
      </c>
      <c r="L65" s="40" t="s">
        <v>88</v>
      </c>
      <c r="M65" s="40" t="str">
        <f>VLOOKUP(F65,FlagLv1!$A$1:$E$184,3,FALSE)</f>
        <v>S</v>
      </c>
      <c r="N65" s="78" t="str">
        <f>VLOOKUP(F65,FlagLv1!$A$1:$E$184,4,FALSE)</f>
        <v>S</v>
      </c>
      <c r="O65" s="40" t="s">
        <v>87</v>
      </c>
      <c r="P65" s="78" t="str">
        <f>VLOOKUP(F65,FlagLv1!$A$1:$E$184,5,FALSE)</f>
        <v>S</v>
      </c>
      <c r="Q65" s="65" t="s">
        <v>357</v>
      </c>
      <c r="R65" s="40"/>
      <c r="S65" s="78"/>
      <c r="T65" s="78"/>
      <c r="U65" s="48"/>
      <c r="V65" s="47" t="s">
        <v>180</v>
      </c>
      <c r="W65" s="95">
        <v>709006</v>
      </c>
      <c r="X65" s="95"/>
      <c r="Y65" s="10" t="s">
        <v>11283</v>
      </c>
    </row>
    <row r="66" spans="1:25" ht="48" x14ac:dyDescent="0.2">
      <c r="A66" s="154">
        <f>COUNTIF(NETA!G:G,TCR!J66)+COUNTIF('SAP-SD'!G:G,TCR!J:J)+COUNTIF(XE!G:G,TCR!J:J)</f>
        <v>21</v>
      </c>
      <c r="B66" s="49" t="s">
        <v>13</v>
      </c>
      <c r="C66" s="20"/>
      <c r="D66" s="20"/>
      <c r="E66" s="70" t="str">
        <f t="shared" si="0"/>
        <v>111_48</v>
      </c>
      <c r="F66" s="98" t="s">
        <v>9732</v>
      </c>
      <c r="G66" s="98" t="s">
        <v>9733</v>
      </c>
      <c r="H66" s="98" t="s">
        <v>9750</v>
      </c>
      <c r="I66" s="98" t="s">
        <v>9751</v>
      </c>
      <c r="J66" s="98" t="s">
        <v>284</v>
      </c>
      <c r="K66" s="98" t="s">
        <v>285</v>
      </c>
      <c r="L66" s="40" t="s">
        <v>88</v>
      </c>
      <c r="M66" s="40" t="str">
        <f>VLOOKUP(F66,FlagLv1!$A$1:$E$184,3,FALSE)</f>
        <v>S</v>
      </c>
      <c r="N66" s="78" t="str">
        <f>VLOOKUP(F66,FlagLv1!$A$1:$E$184,4,FALSE)</f>
        <v>S</v>
      </c>
      <c r="O66" s="40" t="s">
        <v>87</v>
      </c>
      <c r="P66" s="78" t="str">
        <f>VLOOKUP(F66,FlagLv1!$A$1:$E$184,5,FALSE)</f>
        <v>S</v>
      </c>
      <c r="Q66" s="65"/>
      <c r="R66" s="40"/>
      <c r="S66" s="78"/>
      <c r="T66" s="78"/>
      <c r="U66" s="48" t="s">
        <v>289</v>
      </c>
      <c r="V66" s="47" t="s">
        <v>180</v>
      </c>
      <c r="W66" s="95">
        <v>709006</v>
      </c>
      <c r="X66" s="95"/>
      <c r="Y66" s="10" t="s">
        <v>11283</v>
      </c>
    </row>
    <row r="67" spans="1:25" ht="48" x14ac:dyDescent="0.2">
      <c r="A67" s="154">
        <f>COUNTIF(NETA!G:G,TCR!J67)+COUNTIF('SAP-SD'!G:G,TCR!J:J)+COUNTIF(XE!G:G,TCR!J:J)</f>
        <v>20</v>
      </c>
      <c r="B67" s="49" t="s">
        <v>13</v>
      </c>
      <c r="C67" s="20"/>
      <c r="D67" s="20"/>
      <c r="E67" s="70" t="str">
        <f t="shared" si="0"/>
        <v>111_45</v>
      </c>
      <c r="F67" s="98" t="s">
        <v>9732</v>
      </c>
      <c r="G67" s="98" t="s">
        <v>9733</v>
      </c>
      <c r="H67" s="98" t="s">
        <v>9750</v>
      </c>
      <c r="I67" s="98" t="s">
        <v>9751</v>
      </c>
      <c r="J67" s="98" t="s">
        <v>286</v>
      </c>
      <c r="K67" s="98" t="s">
        <v>287</v>
      </c>
      <c r="L67" s="40" t="s">
        <v>88</v>
      </c>
      <c r="M67" s="40" t="str">
        <f>VLOOKUP(F67,FlagLv1!$A$1:$E$184,3,FALSE)</f>
        <v>S</v>
      </c>
      <c r="N67" s="78" t="str">
        <f>VLOOKUP(F67,FlagLv1!$A$1:$E$184,4,FALSE)</f>
        <v>S</v>
      </c>
      <c r="O67" s="40" t="s">
        <v>87</v>
      </c>
      <c r="P67" s="78" t="str">
        <f>VLOOKUP(F67,FlagLv1!$A$1:$E$184,5,FALSE)</f>
        <v>S</v>
      </c>
      <c r="Q67" s="65"/>
      <c r="R67" s="40"/>
      <c r="S67" s="78"/>
      <c r="T67" s="78"/>
      <c r="U67" s="48" t="s">
        <v>288</v>
      </c>
      <c r="V67" s="47" t="s">
        <v>180</v>
      </c>
      <c r="W67" s="95">
        <v>709006</v>
      </c>
      <c r="X67" s="95"/>
      <c r="Y67" s="10" t="s">
        <v>11283</v>
      </c>
    </row>
    <row r="68" spans="1:25" ht="37.5" customHeight="1" x14ac:dyDescent="0.2">
      <c r="A68" s="154">
        <f>COUNTIF(NETA!G:G,TCR!J68)+COUNTIF('SAP-SD'!G:G,TCR!J:J)+COUNTIF(XE!G:G,TCR!J:J)</f>
        <v>20</v>
      </c>
      <c r="B68" s="49" t="s">
        <v>13</v>
      </c>
      <c r="C68" s="20"/>
      <c r="D68" s="20"/>
      <c r="E68" s="70" t="str">
        <f t="shared" si="0"/>
        <v>111_44b</v>
      </c>
      <c r="F68" s="98" t="s">
        <v>9732</v>
      </c>
      <c r="G68" s="98" t="s">
        <v>9733</v>
      </c>
      <c r="H68" s="98" t="s">
        <v>9750</v>
      </c>
      <c r="I68" s="98" t="s">
        <v>9751</v>
      </c>
      <c r="J68" s="98" t="s">
        <v>290</v>
      </c>
      <c r="K68" s="98" t="s">
        <v>291</v>
      </c>
      <c r="L68" s="40" t="s">
        <v>88</v>
      </c>
      <c r="M68" s="40" t="str">
        <f>VLOOKUP(F68,FlagLv1!$A$1:$E$184,3,FALSE)</f>
        <v>S</v>
      </c>
      <c r="N68" s="78" t="str">
        <f>VLOOKUP(F68,FlagLv1!$A$1:$E$184,4,FALSE)</f>
        <v>S</v>
      </c>
      <c r="O68" s="40" t="s">
        <v>87</v>
      </c>
      <c r="P68" s="78" t="str">
        <f>VLOOKUP(F68,FlagLv1!$A$1:$E$184,5,FALSE)</f>
        <v>S</v>
      </c>
      <c r="Q68" s="65"/>
      <c r="R68" s="40"/>
      <c r="S68" s="78"/>
      <c r="T68" s="78"/>
      <c r="U68" s="48" t="s">
        <v>292</v>
      </c>
      <c r="V68" s="47" t="s">
        <v>180</v>
      </c>
      <c r="W68" s="95">
        <v>709006</v>
      </c>
      <c r="X68" s="95"/>
      <c r="Y68" s="10" t="s">
        <v>11283</v>
      </c>
    </row>
    <row r="69" spans="1:25" ht="22.5" customHeight="1" x14ac:dyDescent="0.2">
      <c r="A69" s="154">
        <f>COUNTIF(NETA!G:G,TCR!J69)+COUNTIF('SAP-SD'!G:G,TCR!J:J)+COUNTIF(XE!G:G,TCR!J:J)</f>
        <v>17</v>
      </c>
      <c r="B69" s="49" t="s">
        <v>13</v>
      </c>
      <c r="C69" s="20"/>
      <c r="D69" s="20"/>
      <c r="E69" s="70" t="str">
        <f t="shared" si="0"/>
        <v>TIS_25</v>
      </c>
      <c r="F69" s="98" t="s">
        <v>9732</v>
      </c>
      <c r="G69" s="98" t="s">
        <v>9733</v>
      </c>
      <c r="H69" s="98" t="s">
        <v>9750</v>
      </c>
      <c r="I69" s="98" t="s">
        <v>9751</v>
      </c>
      <c r="J69" s="98" t="s">
        <v>294</v>
      </c>
      <c r="K69" s="98" t="s">
        <v>295</v>
      </c>
      <c r="L69" s="40" t="s">
        <v>88</v>
      </c>
      <c r="M69" s="40" t="str">
        <f>VLOOKUP(F69,FlagLv1!$A$1:$E$184,3,FALSE)</f>
        <v>S</v>
      </c>
      <c r="N69" s="78" t="str">
        <f>VLOOKUP(F69,FlagLv1!$A$1:$E$184,4,FALSE)</f>
        <v>S</v>
      </c>
      <c r="O69" s="40" t="s">
        <v>87</v>
      </c>
      <c r="P69" s="78" t="str">
        <f>VLOOKUP(F69,FlagLv1!$A$1:$E$184,5,FALSE)</f>
        <v>S</v>
      </c>
      <c r="Q69" s="65"/>
      <c r="R69" s="40"/>
      <c r="S69" s="78"/>
      <c r="T69" s="78"/>
      <c r="U69" s="48" t="s">
        <v>293</v>
      </c>
      <c r="V69" s="47" t="s">
        <v>180</v>
      </c>
      <c r="W69" s="95">
        <v>709006</v>
      </c>
      <c r="X69" s="95"/>
      <c r="Y69" s="10" t="s">
        <v>11283</v>
      </c>
    </row>
    <row r="70" spans="1:25" ht="36" x14ac:dyDescent="0.2">
      <c r="A70" s="154">
        <f>COUNTIF(NETA!G:G,TCR!J70)+COUNTIF('SAP-SD'!G:G,TCR!J:J)+COUNTIF(XE!G:G,TCR!J:J)</f>
        <v>19</v>
      </c>
      <c r="B70" s="49" t="s">
        <v>13</v>
      </c>
      <c r="C70" s="20"/>
      <c r="D70" s="20"/>
      <c r="E70" s="70" t="str">
        <f t="shared" si="0"/>
        <v>111_46</v>
      </c>
      <c r="F70" s="98" t="s">
        <v>9732</v>
      </c>
      <c r="G70" s="98" t="s">
        <v>9733</v>
      </c>
      <c r="H70" s="98" t="s">
        <v>9750</v>
      </c>
      <c r="I70" s="98" t="s">
        <v>9751</v>
      </c>
      <c r="J70" s="98" t="s">
        <v>296</v>
      </c>
      <c r="K70" s="98" t="s">
        <v>297</v>
      </c>
      <c r="L70" s="40" t="s">
        <v>88</v>
      </c>
      <c r="M70" s="40" t="str">
        <f>VLOOKUP(F70,FlagLv1!$A$1:$E$184,3,FALSE)</f>
        <v>S</v>
      </c>
      <c r="N70" s="78" t="str">
        <f>VLOOKUP(F70,FlagLv1!$A$1:$E$184,4,FALSE)</f>
        <v>S</v>
      </c>
      <c r="O70" s="40" t="s">
        <v>87</v>
      </c>
      <c r="P70" s="78" t="str">
        <f>VLOOKUP(F70,FlagLv1!$A$1:$E$184,5,FALSE)</f>
        <v>S</v>
      </c>
      <c r="Q70" s="65"/>
      <c r="R70" s="40"/>
      <c r="S70" s="78"/>
      <c r="T70" s="78"/>
      <c r="U70" s="48" t="s">
        <v>298</v>
      </c>
      <c r="V70" s="47" t="s">
        <v>180</v>
      </c>
      <c r="W70" s="95">
        <v>709006</v>
      </c>
      <c r="X70" s="95"/>
      <c r="Y70" s="10" t="s">
        <v>11283</v>
      </c>
    </row>
    <row r="71" spans="1:25" ht="48" x14ac:dyDescent="0.2">
      <c r="A71" s="154">
        <f>COUNTIF(NETA!G:G,TCR!J71)+COUNTIF('SAP-SD'!G:G,TCR!J:J)+COUNTIF(XE!G:G,TCR!J:J)</f>
        <v>16</v>
      </c>
      <c r="B71" s="49" t="s">
        <v>13</v>
      </c>
      <c r="C71" s="20"/>
      <c r="D71" s="20"/>
      <c r="E71" s="70" t="str">
        <f t="shared" si="0"/>
        <v>111_73</v>
      </c>
      <c r="F71" s="98" t="s">
        <v>9732</v>
      </c>
      <c r="G71" s="98" t="s">
        <v>9733</v>
      </c>
      <c r="H71" s="98" t="s">
        <v>9750</v>
      </c>
      <c r="I71" s="98" t="s">
        <v>9751</v>
      </c>
      <c r="J71" s="98" t="s">
        <v>299</v>
      </c>
      <c r="K71" s="98" t="s">
        <v>300</v>
      </c>
      <c r="L71" s="40" t="s">
        <v>88</v>
      </c>
      <c r="M71" s="40" t="str">
        <f>VLOOKUP(F71,FlagLv1!$A$1:$E$184,3,FALSE)</f>
        <v>S</v>
      </c>
      <c r="N71" s="78" t="str">
        <f>VLOOKUP(F71,FlagLv1!$A$1:$E$184,4,FALSE)</f>
        <v>S</v>
      </c>
      <c r="O71" s="40" t="s">
        <v>87</v>
      </c>
      <c r="P71" s="78" t="str">
        <f>VLOOKUP(F71,FlagLv1!$A$1:$E$184,5,FALSE)</f>
        <v>S</v>
      </c>
      <c r="Q71" s="65"/>
      <c r="R71" s="40"/>
      <c r="S71" s="78"/>
      <c r="T71" s="78"/>
      <c r="U71" s="48" t="s">
        <v>301</v>
      </c>
      <c r="V71" s="47" t="s">
        <v>180</v>
      </c>
      <c r="W71" s="95">
        <v>709006</v>
      </c>
      <c r="X71" s="95"/>
      <c r="Y71" s="10" t="s">
        <v>11283</v>
      </c>
    </row>
    <row r="72" spans="1:25" ht="48" x14ac:dyDescent="0.2">
      <c r="A72" s="154">
        <f>COUNTIF(NETA!G:G,TCR!J72)+COUNTIF('SAP-SD'!G:G,TCR!J:J)+COUNTIF(XE!G:G,TCR!J:J)</f>
        <v>21</v>
      </c>
      <c r="B72" s="49" t="s">
        <v>13</v>
      </c>
      <c r="C72" s="20"/>
      <c r="D72" s="20"/>
      <c r="E72" s="70" t="str">
        <f t="shared" si="0"/>
        <v>111_44</v>
      </c>
      <c r="F72" s="98" t="s">
        <v>9732</v>
      </c>
      <c r="G72" s="98" t="s">
        <v>9733</v>
      </c>
      <c r="H72" s="98" t="s">
        <v>9750</v>
      </c>
      <c r="I72" s="98" t="s">
        <v>9751</v>
      </c>
      <c r="J72" s="98" t="s">
        <v>302</v>
      </c>
      <c r="K72" s="98" t="s">
        <v>303</v>
      </c>
      <c r="L72" s="40" t="s">
        <v>88</v>
      </c>
      <c r="M72" s="40" t="str">
        <f>VLOOKUP(F72,FlagLv1!$A$1:$E$184,3,FALSE)</f>
        <v>S</v>
      </c>
      <c r="N72" s="78" t="str">
        <f>VLOOKUP(F72,FlagLv1!$A$1:$E$184,4,FALSE)</f>
        <v>S</v>
      </c>
      <c r="O72" s="40" t="s">
        <v>87</v>
      </c>
      <c r="P72" s="78" t="str">
        <f>VLOOKUP(F72,FlagLv1!$A$1:$E$184,5,FALSE)</f>
        <v>S</v>
      </c>
      <c r="Q72" s="65"/>
      <c r="R72" s="40"/>
      <c r="S72" s="78"/>
      <c r="T72" s="78"/>
      <c r="U72" s="48" t="s">
        <v>304</v>
      </c>
      <c r="V72" s="47" t="s">
        <v>180</v>
      </c>
      <c r="W72" s="95">
        <v>709006</v>
      </c>
      <c r="X72" s="95"/>
      <c r="Y72" s="10" t="s">
        <v>11283</v>
      </c>
    </row>
    <row r="73" spans="1:25" ht="24" hidden="1" x14ac:dyDescent="0.2">
      <c r="A73" s="154">
        <f>COUNTIF(NETA!G:G,TCR!J73)+COUNTIF('SAP-SD'!G:G,TCR!J:J)+COUNTIF(XE!G:G,TCR!J:J)</f>
        <v>15</v>
      </c>
      <c r="B73" s="49" t="s">
        <v>13</v>
      </c>
      <c r="C73" s="20"/>
      <c r="D73" s="20"/>
      <c r="E73" s="70" t="str">
        <f t="shared" si="0"/>
        <v>TIS_24</v>
      </c>
      <c r="F73" s="98" t="s">
        <v>9730</v>
      </c>
      <c r="G73" s="98" t="s">
        <v>9731</v>
      </c>
      <c r="H73" s="98" t="s">
        <v>9748</v>
      </c>
      <c r="I73" s="98" t="s">
        <v>9749</v>
      </c>
      <c r="J73" s="98" t="s">
        <v>305</v>
      </c>
      <c r="K73" s="98" t="s">
        <v>306</v>
      </c>
      <c r="L73" s="40" t="s">
        <v>89</v>
      </c>
      <c r="M73" s="40" t="str">
        <f>VLOOKUP(F73,FlagLv1!$A$1:$E$184,3,FALSE)</f>
        <v>S</v>
      </c>
      <c r="N73" s="78" t="str">
        <f>VLOOKUP(F73,FlagLv1!$A$1:$E$184,4,FALSE)</f>
        <v>S</v>
      </c>
      <c r="O73" s="40" t="s">
        <v>87</v>
      </c>
      <c r="P73" s="78" t="str">
        <f>VLOOKUP(F73,FlagLv1!$A$1:$E$184,5,FALSE)</f>
        <v>S</v>
      </c>
      <c r="Q73" s="65"/>
      <c r="R73" s="40"/>
      <c r="S73" s="78"/>
      <c r="T73" s="78"/>
      <c r="U73" s="48" t="s">
        <v>307</v>
      </c>
      <c r="V73" s="47" t="s">
        <v>308</v>
      </c>
      <c r="W73" s="95">
        <v>709005</v>
      </c>
      <c r="X73" s="95"/>
      <c r="Y73" s="10" t="s">
        <v>11282</v>
      </c>
    </row>
    <row r="74" spans="1:25" ht="24" hidden="1" x14ac:dyDescent="0.2">
      <c r="A74" s="154">
        <f>COUNTIF(NETA!G:G,TCR!J74)+COUNTIF('SAP-SD'!G:G,TCR!J:J)+COUNTIF(XE!G:G,TCR!J:J)</f>
        <v>19</v>
      </c>
      <c r="B74" s="49" t="s">
        <v>13</v>
      </c>
      <c r="C74" s="70"/>
      <c r="D74" s="70"/>
      <c r="E74" s="70" t="str">
        <f t="shared" si="0"/>
        <v>111_36</v>
      </c>
      <c r="F74" s="98" t="s">
        <v>9730</v>
      </c>
      <c r="G74" s="98" t="s">
        <v>9731</v>
      </c>
      <c r="H74" s="98" t="s">
        <v>9748</v>
      </c>
      <c r="I74" s="98" t="s">
        <v>9749</v>
      </c>
      <c r="J74" s="98" t="s">
        <v>9521</v>
      </c>
      <c r="K74" s="98" t="s">
        <v>9520</v>
      </c>
      <c r="L74" s="40" t="s">
        <v>89</v>
      </c>
      <c r="M74" s="40" t="str">
        <f>VLOOKUP(F74,FlagLv1!$A$1:$E$184,3,FALSE)</f>
        <v>S</v>
      </c>
      <c r="N74" s="78" t="str">
        <f>VLOOKUP(F74,FlagLv1!$A$1:$E$184,4,FALSE)</f>
        <v>S</v>
      </c>
      <c r="O74" s="40" t="s">
        <v>87</v>
      </c>
      <c r="P74" s="78" t="str">
        <f>VLOOKUP(F74,FlagLv1!$A$1:$E$184,5,FALSE)</f>
        <v>S</v>
      </c>
      <c r="Q74" s="78"/>
      <c r="R74" s="78"/>
      <c r="S74" s="78"/>
      <c r="T74" s="78"/>
      <c r="U74" s="48" t="s">
        <v>9522</v>
      </c>
      <c r="V74" s="47" t="s">
        <v>308</v>
      </c>
      <c r="W74" s="95">
        <v>709005</v>
      </c>
      <c r="X74" s="95"/>
      <c r="Y74" s="10" t="s">
        <v>11282</v>
      </c>
    </row>
    <row r="75" spans="1:25" ht="24" hidden="1" x14ac:dyDescent="0.2">
      <c r="A75" s="154">
        <f>COUNTIF(NETA!G:G,TCR!J75)+COUNTIF('SAP-SD'!G:G,TCR!J:J)+COUNTIF(XE!G:G,TCR!J:J)</f>
        <v>6</v>
      </c>
      <c r="B75" s="49" t="s">
        <v>13</v>
      </c>
      <c r="C75" s="20"/>
      <c r="D75" s="20"/>
      <c r="E75" s="70" t="str">
        <f t="shared" ref="E75:E159" si="1">J75</f>
        <v>TIS_46</v>
      </c>
      <c r="F75" s="98" t="s">
        <v>9730</v>
      </c>
      <c r="G75" s="98" t="s">
        <v>9731</v>
      </c>
      <c r="H75" s="98" t="s">
        <v>9748</v>
      </c>
      <c r="I75" s="98" t="s">
        <v>9749</v>
      </c>
      <c r="J75" s="98" t="s">
        <v>310</v>
      </c>
      <c r="K75" s="98" t="s">
        <v>311</v>
      </c>
      <c r="L75" s="40" t="s">
        <v>89</v>
      </c>
      <c r="M75" s="40" t="str">
        <f>VLOOKUP(F75,FlagLv1!$A$1:$E$184,3,FALSE)</f>
        <v>S</v>
      </c>
      <c r="N75" s="78" t="str">
        <f>VLOOKUP(F75,FlagLv1!$A$1:$E$184,4,FALSE)</f>
        <v>S</v>
      </c>
      <c r="O75" s="40" t="s">
        <v>87</v>
      </c>
      <c r="P75" s="78" t="str">
        <f>VLOOKUP(F75,FlagLv1!$A$1:$E$184,5,FALSE)</f>
        <v>S</v>
      </c>
      <c r="Q75" s="65"/>
      <c r="R75" s="40"/>
      <c r="S75" s="78"/>
      <c r="T75" s="78"/>
      <c r="U75" s="48" t="s">
        <v>309</v>
      </c>
      <c r="V75" s="47" t="s">
        <v>308</v>
      </c>
      <c r="W75" s="95">
        <v>709005</v>
      </c>
      <c r="X75" s="95"/>
      <c r="Y75" s="10" t="s">
        <v>11282</v>
      </c>
    </row>
    <row r="76" spans="1:25" x14ac:dyDescent="0.2">
      <c r="A76" s="154">
        <f>COUNTIF(NETA!G:G,TCR!J76)+COUNTIF('SAP-SD'!G:G,TCR!J:J)+COUNTIF(XE!G:G,TCR!J:J)</f>
        <v>11</v>
      </c>
      <c r="B76" s="79" t="s">
        <v>13</v>
      </c>
      <c r="C76" s="139"/>
      <c r="D76" s="139"/>
      <c r="E76" s="139" t="str">
        <f t="shared" si="1"/>
        <v>PRD_111_48</v>
      </c>
      <c r="F76" s="141" t="s">
        <v>9732</v>
      </c>
      <c r="G76" s="141" t="s">
        <v>9733</v>
      </c>
      <c r="H76" s="141" t="s">
        <v>9750</v>
      </c>
      <c r="I76" s="141" t="s">
        <v>9751</v>
      </c>
      <c r="J76" s="141" t="s">
        <v>11500</v>
      </c>
      <c r="K76" s="141" t="s">
        <v>11507</v>
      </c>
      <c r="L76" s="78" t="s">
        <v>88</v>
      </c>
      <c r="M76" s="78" t="str">
        <f>VLOOKUP(F76,FlagLv1!$A$1:$E$184,3,FALSE)</f>
        <v>S</v>
      </c>
      <c r="N76" s="78" t="str">
        <f>VLOOKUP(F76,FlagLv1!$A$1:$E$184,4,FALSE)</f>
        <v>S</v>
      </c>
      <c r="O76" s="78" t="s">
        <v>87</v>
      </c>
      <c r="P76" s="78" t="str">
        <f>VLOOKUP(F76,FlagLv1!$A$1:$E$184,5,FALSE)</f>
        <v>S</v>
      </c>
      <c r="Q76" s="78"/>
      <c r="R76" s="78"/>
      <c r="S76" s="78"/>
      <c r="T76" s="78"/>
      <c r="U76" s="73"/>
      <c r="V76" s="74" t="s">
        <v>180</v>
      </c>
      <c r="W76" s="95">
        <v>709006</v>
      </c>
      <c r="X76" s="95"/>
      <c r="Y76" s="10" t="s">
        <v>11283</v>
      </c>
    </row>
    <row r="77" spans="1:25" x14ac:dyDescent="0.2">
      <c r="A77" s="154">
        <f>COUNTIF(NETA!G:G,TCR!J77)+COUNTIF('SAP-SD'!G:G,TCR!J:J)+COUNTIF(XE!G:G,TCR!J:J)</f>
        <v>10</v>
      </c>
      <c r="B77" s="79" t="s">
        <v>13</v>
      </c>
      <c r="C77" s="139"/>
      <c r="D77" s="139"/>
      <c r="E77" s="139" t="str">
        <f t="shared" si="1"/>
        <v>PRD_111_45</v>
      </c>
      <c r="F77" s="141" t="s">
        <v>9732</v>
      </c>
      <c r="G77" s="141" t="s">
        <v>9733</v>
      </c>
      <c r="H77" s="141" t="s">
        <v>9750</v>
      </c>
      <c r="I77" s="141" t="s">
        <v>9751</v>
      </c>
      <c r="J77" s="141" t="s">
        <v>11501</v>
      </c>
      <c r="K77" s="141" t="s">
        <v>11508</v>
      </c>
      <c r="L77" s="78" t="s">
        <v>88</v>
      </c>
      <c r="M77" s="78" t="str">
        <f>VLOOKUP(F77,FlagLv1!$A$1:$E$184,3,FALSE)</f>
        <v>S</v>
      </c>
      <c r="N77" s="78" t="str">
        <f>VLOOKUP(F77,FlagLv1!$A$1:$E$184,4,FALSE)</f>
        <v>S</v>
      </c>
      <c r="O77" s="78" t="s">
        <v>87</v>
      </c>
      <c r="P77" s="78" t="str">
        <f>VLOOKUP(F77,FlagLv1!$A$1:$E$184,5,FALSE)</f>
        <v>S</v>
      </c>
      <c r="Q77" s="78"/>
      <c r="R77" s="78"/>
      <c r="S77" s="78"/>
      <c r="T77" s="78"/>
      <c r="U77" s="73"/>
      <c r="V77" s="74" t="s">
        <v>180</v>
      </c>
      <c r="W77" s="95">
        <v>709006</v>
      </c>
      <c r="X77" s="95"/>
      <c r="Y77" s="10" t="s">
        <v>11283</v>
      </c>
    </row>
    <row r="78" spans="1:25" x14ac:dyDescent="0.2">
      <c r="A78" s="154">
        <f>COUNTIF(NETA!G:G,TCR!J78)+COUNTIF('SAP-SD'!G:G,TCR!J:J)+COUNTIF(XE!G:G,TCR!J:J)</f>
        <v>13</v>
      </c>
      <c r="B78" s="79" t="s">
        <v>13</v>
      </c>
      <c r="C78" s="139"/>
      <c r="D78" s="139"/>
      <c r="E78" s="139" t="str">
        <f t="shared" si="1"/>
        <v>PRD_111_44b</v>
      </c>
      <c r="F78" s="141" t="s">
        <v>9732</v>
      </c>
      <c r="G78" s="141" t="s">
        <v>9733</v>
      </c>
      <c r="H78" s="141" t="s">
        <v>9750</v>
      </c>
      <c r="I78" s="141" t="s">
        <v>9751</v>
      </c>
      <c r="J78" s="141" t="s">
        <v>11502</v>
      </c>
      <c r="K78" s="141" t="s">
        <v>11509</v>
      </c>
      <c r="L78" s="78" t="s">
        <v>88</v>
      </c>
      <c r="M78" s="78" t="str">
        <f>VLOOKUP(F78,FlagLv1!$A$1:$E$184,3,FALSE)</f>
        <v>S</v>
      </c>
      <c r="N78" s="78" t="str">
        <f>VLOOKUP(F78,FlagLv1!$A$1:$E$184,4,FALSE)</f>
        <v>S</v>
      </c>
      <c r="O78" s="78" t="s">
        <v>87</v>
      </c>
      <c r="P78" s="78" t="str">
        <f>VLOOKUP(F78,FlagLv1!$A$1:$E$184,5,FALSE)</f>
        <v>S</v>
      </c>
      <c r="Q78" s="78"/>
      <c r="R78" s="78"/>
      <c r="S78" s="78"/>
      <c r="T78" s="78"/>
      <c r="U78" s="73"/>
      <c r="V78" s="74" t="s">
        <v>180</v>
      </c>
      <c r="W78" s="95">
        <v>709006</v>
      </c>
      <c r="X78" s="95"/>
      <c r="Y78" s="10" t="s">
        <v>11283</v>
      </c>
    </row>
    <row r="79" spans="1:25" x14ac:dyDescent="0.2">
      <c r="A79" s="154">
        <f>COUNTIF(NETA!G:G,TCR!J79)+COUNTIF('SAP-SD'!G:G,TCR!J:J)+COUNTIF(XE!G:G,TCR!J:J)</f>
        <v>9</v>
      </c>
      <c r="B79" s="79" t="s">
        <v>13</v>
      </c>
      <c r="C79" s="139"/>
      <c r="D79" s="139"/>
      <c r="E79" s="139" t="str">
        <f t="shared" si="1"/>
        <v>PRD_TIS_25</v>
      </c>
      <c r="F79" s="141" t="s">
        <v>9732</v>
      </c>
      <c r="G79" s="141" t="s">
        <v>9733</v>
      </c>
      <c r="H79" s="141" t="s">
        <v>9750</v>
      </c>
      <c r="I79" s="141" t="s">
        <v>9751</v>
      </c>
      <c r="J79" s="141" t="s">
        <v>11503</v>
      </c>
      <c r="K79" s="141" t="s">
        <v>11510</v>
      </c>
      <c r="L79" s="78" t="s">
        <v>88</v>
      </c>
      <c r="M79" s="78" t="str">
        <f>VLOOKUP(F79,FlagLv1!$A$1:$E$184,3,FALSE)</f>
        <v>S</v>
      </c>
      <c r="N79" s="78" t="str">
        <f>VLOOKUP(F79,FlagLv1!$A$1:$E$184,4,FALSE)</f>
        <v>S</v>
      </c>
      <c r="O79" s="78" t="s">
        <v>87</v>
      </c>
      <c r="P79" s="78" t="str">
        <f>VLOOKUP(F79,FlagLv1!$A$1:$E$184,5,FALSE)</f>
        <v>S</v>
      </c>
      <c r="Q79" s="78"/>
      <c r="R79" s="78"/>
      <c r="S79" s="78"/>
      <c r="T79" s="78"/>
      <c r="U79" s="73"/>
      <c r="V79" s="74" t="s">
        <v>180</v>
      </c>
      <c r="W79" s="95">
        <v>709006</v>
      </c>
      <c r="X79" s="95"/>
      <c r="Y79" s="10" t="s">
        <v>11283</v>
      </c>
    </row>
    <row r="80" spans="1:25" x14ac:dyDescent="0.2">
      <c r="A80" s="154">
        <f>COUNTIF(NETA!G:G,TCR!J80)+COUNTIF('SAP-SD'!G:G,TCR!J:J)+COUNTIF(XE!G:G,TCR!J:J)</f>
        <v>9</v>
      </c>
      <c r="B80" s="79" t="s">
        <v>13</v>
      </c>
      <c r="C80" s="139"/>
      <c r="D80" s="139"/>
      <c r="E80" s="139" t="str">
        <f t="shared" si="1"/>
        <v>PRD_111_46</v>
      </c>
      <c r="F80" s="141" t="s">
        <v>9732</v>
      </c>
      <c r="G80" s="141" t="s">
        <v>9733</v>
      </c>
      <c r="H80" s="141" t="s">
        <v>9750</v>
      </c>
      <c r="I80" s="141" t="s">
        <v>9751</v>
      </c>
      <c r="J80" s="141" t="s">
        <v>11504</v>
      </c>
      <c r="K80" s="141" t="s">
        <v>11511</v>
      </c>
      <c r="L80" s="78" t="s">
        <v>88</v>
      </c>
      <c r="M80" s="78" t="str">
        <f>VLOOKUP(F80,FlagLv1!$A$1:$E$184,3,FALSE)</f>
        <v>S</v>
      </c>
      <c r="N80" s="78" t="str">
        <f>VLOOKUP(F80,FlagLv1!$A$1:$E$184,4,FALSE)</f>
        <v>S</v>
      </c>
      <c r="O80" s="78" t="s">
        <v>87</v>
      </c>
      <c r="P80" s="78" t="str">
        <f>VLOOKUP(F80,FlagLv1!$A$1:$E$184,5,FALSE)</f>
        <v>S</v>
      </c>
      <c r="Q80" s="78"/>
      <c r="R80" s="78"/>
      <c r="S80" s="78"/>
      <c r="T80" s="78"/>
      <c r="U80" s="73"/>
      <c r="V80" s="74" t="s">
        <v>180</v>
      </c>
      <c r="W80" s="95">
        <v>709006</v>
      </c>
      <c r="X80" s="95"/>
      <c r="Y80" s="10" t="s">
        <v>11283</v>
      </c>
    </row>
    <row r="81" spans="1:25" x14ac:dyDescent="0.2">
      <c r="A81" s="154">
        <f>COUNTIF(NETA!G:G,TCR!J81)+COUNTIF('SAP-SD'!G:G,TCR!J:J)+COUNTIF(XE!G:G,TCR!J:J)</f>
        <v>11</v>
      </c>
      <c r="B81" s="79" t="s">
        <v>13</v>
      </c>
      <c r="C81" s="139"/>
      <c r="D81" s="139"/>
      <c r="E81" s="139" t="str">
        <f t="shared" si="1"/>
        <v>PRD_111_73</v>
      </c>
      <c r="F81" s="141" t="s">
        <v>9732</v>
      </c>
      <c r="G81" s="141" t="s">
        <v>9733</v>
      </c>
      <c r="H81" s="141" t="s">
        <v>9750</v>
      </c>
      <c r="I81" s="141" t="s">
        <v>9751</v>
      </c>
      <c r="J81" s="141" t="s">
        <v>11505</v>
      </c>
      <c r="K81" s="141" t="s">
        <v>11512</v>
      </c>
      <c r="L81" s="78" t="s">
        <v>88</v>
      </c>
      <c r="M81" s="78" t="str">
        <f>VLOOKUP(F81,FlagLv1!$A$1:$E$184,3,FALSE)</f>
        <v>S</v>
      </c>
      <c r="N81" s="78" t="str">
        <f>VLOOKUP(F81,FlagLv1!$A$1:$E$184,4,FALSE)</f>
        <v>S</v>
      </c>
      <c r="O81" s="78" t="s">
        <v>87</v>
      </c>
      <c r="P81" s="78" t="str">
        <f>VLOOKUP(F81,FlagLv1!$A$1:$E$184,5,FALSE)</f>
        <v>S</v>
      </c>
      <c r="Q81" s="78"/>
      <c r="R81" s="78"/>
      <c r="S81" s="78"/>
      <c r="T81" s="78"/>
      <c r="U81" s="73"/>
      <c r="V81" s="74" t="s">
        <v>180</v>
      </c>
      <c r="W81" s="95">
        <v>709006</v>
      </c>
      <c r="X81" s="95"/>
      <c r="Y81" s="10" t="s">
        <v>11283</v>
      </c>
    </row>
    <row r="82" spans="1:25" x14ac:dyDescent="0.2">
      <c r="A82" s="154">
        <f>COUNTIF(NETA!G:G,TCR!J82)+COUNTIF('SAP-SD'!G:G,TCR!J:J)+COUNTIF(XE!G:G,TCR!J:J)</f>
        <v>10</v>
      </c>
      <c r="B82" s="79" t="s">
        <v>13</v>
      </c>
      <c r="C82" s="139"/>
      <c r="D82" s="139"/>
      <c r="E82" s="139" t="str">
        <f t="shared" si="1"/>
        <v>PRD_111_44</v>
      </c>
      <c r="F82" s="141" t="s">
        <v>9732</v>
      </c>
      <c r="G82" s="141" t="s">
        <v>9733</v>
      </c>
      <c r="H82" s="141" t="s">
        <v>9750</v>
      </c>
      <c r="I82" s="141" t="s">
        <v>9751</v>
      </c>
      <c r="J82" s="141" t="s">
        <v>11506</v>
      </c>
      <c r="K82" s="141" t="s">
        <v>11513</v>
      </c>
      <c r="L82" s="78" t="s">
        <v>88</v>
      </c>
      <c r="M82" s="78" t="str">
        <f>VLOOKUP(F82,FlagLv1!$A$1:$E$184,3,FALSE)</f>
        <v>S</v>
      </c>
      <c r="N82" s="78" t="str">
        <f>VLOOKUP(F82,FlagLv1!$A$1:$E$184,4,FALSE)</f>
        <v>S</v>
      </c>
      <c r="O82" s="78" t="s">
        <v>87</v>
      </c>
      <c r="P82" s="78" t="str">
        <f>VLOOKUP(F82,FlagLv1!$A$1:$E$184,5,FALSE)</f>
        <v>S</v>
      </c>
      <c r="Q82" s="78"/>
      <c r="R82" s="78"/>
      <c r="S82" s="78"/>
      <c r="T82" s="78"/>
      <c r="U82" s="73"/>
      <c r="V82" s="74" t="s">
        <v>180</v>
      </c>
      <c r="W82" s="95">
        <v>709006</v>
      </c>
      <c r="X82" s="95"/>
      <c r="Y82" s="10" t="s">
        <v>11283</v>
      </c>
    </row>
    <row r="83" spans="1:25" x14ac:dyDescent="0.2">
      <c r="A83" s="154">
        <f>COUNTIF(NETA!G:G,TCR!J83)+COUNTIF('SAP-SD'!G:G,TCR!J:J)+COUNTIF(XE!G:G,TCR!J:J)</f>
        <v>1</v>
      </c>
      <c r="B83" s="79" t="s">
        <v>13</v>
      </c>
      <c r="C83" s="139"/>
      <c r="D83" s="139"/>
      <c r="E83" s="139" t="str">
        <f t="shared" si="1"/>
        <v>PRD_111</v>
      </c>
      <c r="F83" s="141" t="s">
        <v>9732</v>
      </c>
      <c r="G83" s="141" t="s">
        <v>9733</v>
      </c>
      <c r="H83" s="141" t="s">
        <v>9750</v>
      </c>
      <c r="I83" s="141" t="s">
        <v>9751</v>
      </c>
      <c r="J83" s="141" t="s">
        <v>11514</v>
      </c>
      <c r="K83" s="141" t="s">
        <v>11515</v>
      </c>
      <c r="L83" s="78" t="s">
        <v>88</v>
      </c>
      <c r="M83" s="78" t="str">
        <f>VLOOKUP(F83,FlagLv1!$A$1:$E$184,3,FALSE)</f>
        <v>S</v>
      </c>
      <c r="N83" s="78" t="str">
        <f>VLOOKUP(F83,FlagLv1!$A$1:$E$184,4,FALSE)</f>
        <v>S</v>
      </c>
      <c r="O83" s="78" t="s">
        <v>87</v>
      </c>
      <c r="P83" s="78" t="str">
        <f>VLOOKUP(F83,FlagLv1!$A$1:$E$184,5,FALSE)</f>
        <v>S</v>
      </c>
      <c r="Q83" s="78"/>
      <c r="R83" s="78"/>
      <c r="S83" s="78"/>
      <c r="T83" s="78"/>
      <c r="U83" s="73"/>
      <c r="V83" s="74" t="s">
        <v>180</v>
      </c>
      <c r="W83" s="95">
        <v>709006</v>
      </c>
      <c r="X83" s="95"/>
      <c r="Y83" s="10" t="s">
        <v>11283</v>
      </c>
    </row>
    <row r="84" spans="1:25" hidden="1" x14ac:dyDescent="0.2">
      <c r="A84" s="154">
        <f>COUNTIF(NETA!G:G,TCR!J84)+COUNTIF('SAP-SD'!G:G,TCR!J:J)+COUNTIF(XE!G:G,TCR!J:J)</f>
        <v>12</v>
      </c>
      <c r="B84" s="18"/>
      <c r="C84" s="7"/>
      <c r="D84" s="7"/>
      <c r="E84" s="70" t="str">
        <f t="shared" si="1"/>
        <v>PCV_V</v>
      </c>
      <c r="F84" s="98" t="s">
        <v>9734</v>
      </c>
      <c r="G84" s="98" t="s">
        <v>9735</v>
      </c>
      <c r="H84" s="98" t="s">
        <v>9744</v>
      </c>
      <c r="I84" s="98" t="s">
        <v>9746</v>
      </c>
      <c r="J84" s="98" t="s">
        <v>188</v>
      </c>
      <c r="K84" s="98" t="s">
        <v>190</v>
      </c>
      <c r="L84" s="40" t="s">
        <v>88</v>
      </c>
      <c r="M84" s="40" t="str">
        <f>VLOOKUP(F84,FlagLv1!$A$1:$E$184,3,FALSE)</f>
        <v>S</v>
      </c>
      <c r="N84" s="78" t="str">
        <f>VLOOKUP(F84,FlagLv1!$A$1:$E$184,4,FALSE)</f>
        <v>S</v>
      </c>
      <c r="O84" s="40" t="s">
        <v>87</v>
      </c>
      <c r="P84" s="78" t="str">
        <f>VLOOKUP(F84,FlagLv1!$A$1:$E$184,5,FALSE)</f>
        <v>S</v>
      </c>
      <c r="Q84" s="65"/>
      <c r="R84" s="40"/>
      <c r="S84" s="78"/>
      <c r="T84" s="78"/>
      <c r="U84" s="48"/>
      <c r="V84" s="47" t="s">
        <v>180</v>
      </c>
      <c r="W84" s="95">
        <v>709004</v>
      </c>
      <c r="X84" s="95"/>
      <c r="Y84" s="10" t="s">
        <v>11287</v>
      </c>
    </row>
    <row r="85" spans="1:25" hidden="1" x14ac:dyDescent="0.2">
      <c r="A85" s="154">
        <f>COUNTIF(NETA!G:G,TCR!J85)+COUNTIF('SAP-SD'!G:G,TCR!J:J)+COUNTIF(XE!G:G,TCR!J:J)</f>
        <v>33</v>
      </c>
      <c r="B85" s="18"/>
      <c r="C85" s="7"/>
      <c r="D85" s="7"/>
      <c r="E85" s="70" t="str">
        <f t="shared" si="1"/>
        <v>PCV_F</v>
      </c>
      <c r="F85" s="98" t="s">
        <v>9736</v>
      </c>
      <c r="G85" s="98" t="s">
        <v>9737</v>
      </c>
      <c r="H85" s="98" t="s">
        <v>9745</v>
      </c>
      <c r="I85" s="98" t="s">
        <v>9747</v>
      </c>
      <c r="J85" s="98" t="s">
        <v>189</v>
      </c>
      <c r="K85" s="98" t="s">
        <v>191</v>
      </c>
      <c r="L85" s="40" t="s">
        <v>89</v>
      </c>
      <c r="M85" s="40" t="str">
        <f>VLOOKUP(F85,FlagLv1!$A$1:$E$184,3,FALSE)</f>
        <v>S</v>
      </c>
      <c r="N85" s="78" t="str">
        <f>VLOOKUP(F85,FlagLv1!$A$1:$E$184,4,FALSE)</f>
        <v>S</v>
      </c>
      <c r="O85" s="40" t="s">
        <v>87</v>
      </c>
      <c r="P85" s="78" t="str">
        <f>VLOOKUP(F85,FlagLv1!$A$1:$E$184,5,FALSE)</f>
        <v>S</v>
      </c>
      <c r="Q85" s="65"/>
      <c r="R85" s="40"/>
      <c r="S85" s="78"/>
      <c r="T85" s="78"/>
      <c r="U85" s="48"/>
      <c r="V85" s="47" t="s">
        <v>1</v>
      </c>
      <c r="W85" s="95">
        <v>709003</v>
      </c>
      <c r="X85" s="95"/>
      <c r="Y85" s="10" t="s">
        <v>11286</v>
      </c>
    </row>
    <row r="86" spans="1:25" hidden="1" x14ac:dyDescent="0.2">
      <c r="A86" s="154">
        <f>COUNTIF(NETA!G:G,TCR!J86)+COUNTIF('SAP-SD'!G:G,TCR!J:J)+COUNTIF(XE!G:G,TCR!J:J)</f>
        <v>2</v>
      </c>
      <c r="B86" s="97"/>
      <c r="C86" s="69"/>
      <c r="D86" s="69"/>
      <c r="E86" s="70" t="str">
        <f t="shared" si="1"/>
        <v>PCV_X</v>
      </c>
      <c r="F86" s="98" t="s">
        <v>9734</v>
      </c>
      <c r="G86" s="98" t="s">
        <v>9735</v>
      </c>
      <c r="H86" s="98" t="s">
        <v>9744</v>
      </c>
      <c r="I86" s="98" t="s">
        <v>9746</v>
      </c>
      <c r="J86" s="98" t="s">
        <v>5927</v>
      </c>
      <c r="K86" s="98" t="s">
        <v>5928</v>
      </c>
      <c r="L86" s="78"/>
      <c r="M86" s="78" t="str">
        <f>VLOOKUP(F86,FlagLv1!$A$1:$E$184,3,FALSE)</f>
        <v>S</v>
      </c>
      <c r="N86" s="78" t="str">
        <f>VLOOKUP(F86,FlagLv1!$A$1:$E$184,4,FALSE)</f>
        <v>S</v>
      </c>
      <c r="O86" s="78"/>
      <c r="P86" s="78" t="str">
        <f>VLOOKUP(F86,FlagLv1!$A$1:$E$184,5,FALSE)</f>
        <v>S</v>
      </c>
      <c r="Q86" s="78"/>
      <c r="R86" s="78"/>
      <c r="S86" s="78"/>
      <c r="T86" s="78"/>
      <c r="U86" s="73"/>
      <c r="V86" s="74"/>
      <c r="W86" s="95">
        <v>709004</v>
      </c>
      <c r="X86" s="95"/>
      <c r="Y86" s="10" t="s">
        <v>11287</v>
      </c>
    </row>
    <row r="87" spans="1:25" hidden="1" x14ac:dyDescent="0.2">
      <c r="A87" s="154">
        <f>COUNTIF(NETA!G:G,TCR!J87)+COUNTIF('SAP-SD'!G:G,TCR!J:J)+COUNTIF(XE!G:G,TCR!J:J)</f>
        <v>0</v>
      </c>
      <c r="B87" s="18"/>
      <c r="C87" s="7"/>
      <c r="D87" s="7"/>
      <c r="E87" s="70" t="str">
        <f t="shared" si="1"/>
        <v>PRD_F1</v>
      </c>
      <c r="F87" s="112" t="s">
        <v>9738</v>
      </c>
      <c r="G87" s="98" t="s">
        <v>9764</v>
      </c>
      <c r="H87" s="98" t="s">
        <v>9754</v>
      </c>
      <c r="I87" s="98" t="s">
        <v>9755</v>
      </c>
      <c r="J87" s="98" t="s">
        <v>194</v>
      </c>
      <c r="K87" s="98" t="s">
        <v>197</v>
      </c>
      <c r="L87" s="40" t="s">
        <v>88</v>
      </c>
      <c r="M87" s="40" t="str">
        <f>VLOOKUP(F87,FlagLv1!$A$1:$E$184,3,FALSE)</f>
        <v>S</v>
      </c>
      <c r="N87" s="78" t="str">
        <f>VLOOKUP(F87,FlagLv1!$A$1:$E$184,4,FALSE)</f>
        <v>S</v>
      </c>
      <c r="O87" s="40" t="s">
        <v>87</v>
      </c>
      <c r="P87" s="78" t="str">
        <f>VLOOKUP(F87,FlagLv1!$A$1:$E$184,5,FALSE)</f>
        <v>S</v>
      </c>
      <c r="Q87" s="65" t="s">
        <v>351</v>
      </c>
      <c r="R87" s="40" t="s">
        <v>86</v>
      </c>
      <c r="S87" s="78"/>
      <c r="T87" s="78"/>
      <c r="U87" s="48"/>
      <c r="V87" s="47" t="s">
        <v>180</v>
      </c>
      <c r="W87" s="95">
        <v>709002</v>
      </c>
      <c r="X87" s="95"/>
      <c r="Y87" s="10" t="s">
        <v>11280</v>
      </c>
    </row>
    <row r="88" spans="1:25" hidden="1" x14ac:dyDescent="0.2">
      <c r="A88" s="154">
        <f>COUNTIF(NETA!G:G,TCR!J88)+COUNTIF('SAP-SD'!G:G,TCR!J:J)+COUNTIF(XE!G:G,TCR!J:J)</f>
        <v>0</v>
      </c>
      <c r="B88" s="18"/>
      <c r="C88" s="7"/>
      <c r="D88" s="7"/>
      <c r="E88" s="70" t="str">
        <f t="shared" si="1"/>
        <v>PRD_F2</v>
      </c>
      <c r="F88" s="112" t="s">
        <v>9738</v>
      </c>
      <c r="G88" s="98" t="s">
        <v>9764</v>
      </c>
      <c r="H88" s="98" t="s">
        <v>9754</v>
      </c>
      <c r="I88" s="98" t="s">
        <v>9755</v>
      </c>
      <c r="J88" s="98" t="s">
        <v>195</v>
      </c>
      <c r="K88" s="98" t="s">
        <v>198</v>
      </c>
      <c r="L88" s="40" t="s">
        <v>88</v>
      </c>
      <c r="M88" s="40" t="str">
        <f>VLOOKUP(F88,FlagLv1!$A$1:$E$184,3,FALSE)</f>
        <v>S</v>
      </c>
      <c r="N88" s="78" t="str">
        <f>VLOOKUP(F88,FlagLv1!$A$1:$E$184,4,FALSE)</f>
        <v>S</v>
      </c>
      <c r="O88" s="40" t="s">
        <v>87</v>
      </c>
      <c r="P88" s="78" t="str">
        <f>VLOOKUP(F88,FlagLv1!$A$1:$E$184,5,FALSE)</f>
        <v>S</v>
      </c>
      <c r="Q88" s="65" t="s">
        <v>352</v>
      </c>
      <c r="R88" s="40" t="s">
        <v>86</v>
      </c>
      <c r="S88" s="78"/>
      <c r="T88" s="78"/>
      <c r="U88" s="48"/>
      <c r="V88" s="47" t="s">
        <v>180</v>
      </c>
      <c r="W88" s="95">
        <v>709002</v>
      </c>
      <c r="X88" s="95"/>
      <c r="Y88" s="10" t="s">
        <v>11280</v>
      </c>
    </row>
    <row r="89" spans="1:25" hidden="1" x14ac:dyDescent="0.2">
      <c r="A89" s="154">
        <f>COUNTIF(NETA!G:G,TCR!J89)+COUNTIF('SAP-SD'!G:G,TCR!J:J)+COUNTIF(XE!G:G,TCR!J:J)</f>
        <v>0</v>
      </c>
      <c r="B89" s="18"/>
      <c r="C89" s="7"/>
      <c r="D89" s="7"/>
      <c r="E89" s="70" t="str">
        <f t="shared" si="1"/>
        <v>PRD_F3</v>
      </c>
      <c r="F89" s="112" t="s">
        <v>9738</v>
      </c>
      <c r="G89" s="98" t="s">
        <v>9764</v>
      </c>
      <c r="H89" s="98" t="s">
        <v>9754</v>
      </c>
      <c r="I89" s="98" t="s">
        <v>9755</v>
      </c>
      <c r="J89" s="98" t="s">
        <v>196</v>
      </c>
      <c r="K89" s="98" t="s">
        <v>199</v>
      </c>
      <c r="L89" s="40" t="s">
        <v>88</v>
      </c>
      <c r="M89" s="40" t="str">
        <f>VLOOKUP(F89,FlagLv1!$A$1:$E$184,3,FALSE)</f>
        <v>S</v>
      </c>
      <c r="N89" s="78" t="str">
        <f>VLOOKUP(F89,FlagLv1!$A$1:$E$184,4,FALSE)</f>
        <v>S</v>
      </c>
      <c r="O89" s="40" t="s">
        <v>87</v>
      </c>
      <c r="P89" s="78" t="str">
        <f>VLOOKUP(F89,FlagLv1!$A$1:$E$184,5,FALSE)</f>
        <v>S</v>
      </c>
      <c r="Q89" s="65" t="s">
        <v>353</v>
      </c>
      <c r="R89" s="40" t="s">
        <v>86</v>
      </c>
      <c r="S89" s="78"/>
      <c r="T89" s="78"/>
      <c r="U89" s="48"/>
      <c r="V89" s="47" t="s">
        <v>180</v>
      </c>
      <c r="W89" s="95">
        <v>709002</v>
      </c>
      <c r="X89" s="95"/>
      <c r="Y89" s="10" t="s">
        <v>11280</v>
      </c>
    </row>
    <row r="90" spans="1:25" hidden="1" x14ac:dyDescent="0.2">
      <c r="A90" s="154">
        <f>COUNTIF(NETA!G:G,TCR!J90)+COUNTIF('SAP-SD'!G:G,TCR!J:J)+COUNTIF(XE!G:G,TCR!J:J)</f>
        <v>435</v>
      </c>
      <c r="B90" s="18"/>
      <c r="C90" s="7"/>
      <c r="D90" s="7"/>
      <c r="E90" s="70" t="str">
        <f t="shared" si="1"/>
        <v>PRD</v>
      </c>
      <c r="F90" s="112" t="s">
        <v>9738</v>
      </c>
      <c r="G90" s="98" t="s">
        <v>9764</v>
      </c>
      <c r="H90" s="98" t="s">
        <v>9754</v>
      </c>
      <c r="I90" s="98" t="s">
        <v>9755</v>
      </c>
      <c r="J90" s="98" t="s">
        <v>192</v>
      </c>
      <c r="K90" s="98" t="s">
        <v>193</v>
      </c>
      <c r="L90" s="40" t="s">
        <v>88</v>
      </c>
      <c r="M90" s="40" t="str">
        <f>VLOOKUP(F90,FlagLv1!$A$1:$E$184,3,FALSE)</f>
        <v>S</v>
      </c>
      <c r="N90" s="78" t="str">
        <f>VLOOKUP(F90,FlagLv1!$A$1:$E$184,4,FALSE)</f>
        <v>S</v>
      </c>
      <c r="O90" s="40" t="s">
        <v>87</v>
      </c>
      <c r="P90" s="78" t="str">
        <f>VLOOKUP(F90,FlagLv1!$A$1:$E$184,5,FALSE)</f>
        <v>S</v>
      </c>
      <c r="Q90" s="65" t="s">
        <v>356</v>
      </c>
      <c r="R90" s="40" t="s">
        <v>86</v>
      </c>
      <c r="S90" s="78"/>
      <c r="T90" s="78"/>
      <c r="U90" s="48"/>
      <c r="V90" s="47" t="s">
        <v>180</v>
      </c>
      <c r="W90" s="95">
        <v>709002</v>
      </c>
      <c r="X90" s="95"/>
      <c r="Y90" s="10" t="s">
        <v>11280</v>
      </c>
    </row>
    <row r="91" spans="1:25" hidden="1" x14ac:dyDescent="0.2">
      <c r="A91" s="154">
        <f>COUNTIF(NETA!G:G,TCR!J91)+COUNTIF('SAP-SD'!G:G,TCR!J:J)+COUNTIF(XE!G:G,TCR!J:J)</f>
        <v>0</v>
      </c>
      <c r="B91" s="57"/>
      <c r="C91" s="58"/>
      <c r="D91" s="58"/>
      <c r="E91" s="70" t="str">
        <f t="shared" si="1"/>
        <v>PRD_F23</v>
      </c>
      <c r="F91" s="112" t="s">
        <v>9738</v>
      </c>
      <c r="G91" s="98" t="s">
        <v>9764</v>
      </c>
      <c r="H91" s="98" t="s">
        <v>9754</v>
      </c>
      <c r="I91" s="98" t="s">
        <v>9755</v>
      </c>
      <c r="J91" s="98" t="s">
        <v>345</v>
      </c>
      <c r="K91" s="98" t="s">
        <v>346</v>
      </c>
      <c r="L91" s="40" t="s">
        <v>88</v>
      </c>
      <c r="M91" s="40" t="str">
        <f>VLOOKUP(F91,FlagLv1!$A$1:$E$184,3,FALSE)</f>
        <v>S</v>
      </c>
      <c r="N91" s="78" t="str">
        <f>VLOOKUP(F91,FlagLv1!$A$1:$E$184,4,FALSE)</f>
        <v>S</v>
      </c>
      <c r="O91" s="40" t="s">
        <v>87</v>
      </c>
      <c r="P91" s="78" t="str">
        <f>VLOOKUP(F91,FlagLv1!$A$1:$E$184,5,FALSE)</f>
        <v>S</v>
      </c>
      <c r="Q91" s="65" t="s">
        <v>357</v>
      </c>
      <c r="R91" s="40" t="s">
        <v>86</v>
      </c>
      <c r="S91" s="78"/>
      <c r="T91" s="78"/>
      <c r="U91" s="59"/>
      <c r="V91" s="47" t="s">
        <v>180</v>
      </c>
      <c r="W91" s="95">
        <v>709002</v>
      </c>
      <c r="X91" s="95"/>
      <c r="Y91" s="10" t="s">
        <v>11280</v>
      </c>
    </row>
    <row r="92" spans="1:25" hidden="1" x14ac:dyDescent="0.2">
      <c r="A92" s="154">
        <f>COUNTIF(NETA!G:G,TCR!J92)+COUNTIF('SAP-SD'!G:G,TCR!J:J)+COUNTIF(XE!G:G,TCR!J:J)</f>
        <v>0</v>
      </c>
      <c r="B92" s="57"/>
      <c r="C92" s="58"/>
      <c r="D92" s="58"/>
      <c r="E92" s="70" t="str">
        <f t="shared" si="1"/>
        <v>PRD_PK</v>
      </c>
      <c r="F92" s="112" t="s">
        <v>9738</v>
      </c>
      <c r="G92" s="98" t="s">
        <v>9764</v>
      </c>
      <c r="H92" s="98" t="s">
        <v>9754</v>
      </c>
      <c r="I92" s="98" t="s">
        <v>9755</v>
      </c>
      <c r="J92" s="98" t="s">
        <v>347</v>
      </c>
      <c r="K92" s="98" t="s">
        <v>348</v>
      </c>
      <c r="L92" s="40" t="s">
        <v>88</v>
      </c>
      <c r="M92" s="40" t="str">
        <f>VLOOKUP(F92,FlagLv1!$A$1:$E$184,3,FALSE)</f>
        <v>S</v>
      </c>
      <c r="N92" s="78" t="str">
        <f>VLOOKUP(F92,FlagLv1!$A$1:$E$184,4,FALSE)</f>
        <v>S</v>
      </c>
      <c r="O92" s="40" t="s">
        <v>87</v>
      </c>
      <c r="P92" s="78" t="str">
        <f>VLOOKUP(F92,FlagLv1!$A$1:$E$184,5,FALSE)</f>
        <v>S</v>
      </c>
      <c r="Q92" s="65" t="s">
        <v>355</v>
      </c>
      <c r="R92" s="40" t="s">
        <v>86</v>
      </c>
      <c r="S92" s="78"/>
      <c r="T92" s="78"/>
      <c r="U92" s="59"/>
      <c r="V92" s="47" t="s">
        <v>180</v>
      </c>
      <c r="W92" s="95">
        <v>709002</v>
      </c>
      <c r="X92" s="95"/>
      <c r="Y92" s="10" t="s">
        <v>11280</v>
      </c>
    </row>
    <row r="93" spans="1:25" hidden="1" x14ac:dyDescent="0.2">
      <c r="A93" s="154">
        <f>COUNTIF(NETA!G:G,TCR!J93)+COUNTIF('SAP-SD'!G:G,TCR!J:J)+COUNTIF(XE!G:G,TCR!J:J)</f>
        <v>0</v>
      </c>
      <c r="B93" s="57"/>
      <c r="C93" s="58"/>
      <c r="D93" s="58"/>
      <c r="E93" s="70" t="str">
        <f t="shared" si="1"/>
        <v>PRD_OP</v>
      </c>
      <c r="F93" s="112" t="s">
        <v>9738</v>
      </c>
      <c r="G93" s="98" t="s">
        <v>9764</v>
      </c>
      <c r="H93" s="98" t="s">
        <v>9754</v>
      </c>
      <c r="I93" s="98" t="s">
        <v>9755</v>
      </c>
      <c r="J93" s="98" t="s">
        <v>363</v>
      </c>
      <c r="K93" s="98" t="s">
        <v>349</v>
      </c>
      <c r="L93" s="40" t="s">
        <v>88</v>
      </c>
      <c r="M93" s="40" t="str">
        <f>VLOOKUP(F93,FlagLv1!$A$1:$E$184,3,FALSE)</f>
        <v>S</v>
      </c>
      <c r="N93" s="78" t="str">
        <f>VLOOKUP(F93,FlagLv1!$A$1:$E$184,4,FALSE)</f>
        <v>S</v>
      </c>
      <c r="O93" s="40" t="s">
        <v>87</v>
      </c>
      <c r="P93" s="78" t="str">
        <f>VLOOKUP(F93,FlagLv1!$A$1:$E$184,5,FALSE)</f>
        <v>S</v>
      </c>
      <c r="Q93" s="65" t="s">
        <v>362</v>
      </c>
      <c r="R93" s="40" t="s">
        <v>86</v>
      </c>
      <c r="S93" s="78"/>
      <c r="T93" s="78"/>
      <c r="U93" s="59"/>
      <c r="V93" s="47" t="s">
        <v>180</v>
      </c>
      <c r="W93" s="95">
        <v>709002</v>
      </c>
      <c r="X93" s="95"/>
      <c r="Y93" s="10" t="s">
        <v>11280</v>
      </c>
    </row>
    <row r="94" spans="1:25" x14ac:dyDescent="0.2">
      <c r="A94" s="154">
        <f>COUNTIF(NETA!G:G,TCR!J94)+COUNTIF('SAP-SD'!G:G,TCR!J:J)+COUNTIF(XE!G:G,TCR!J:J)</f>
        <v>23</v>
      </c>
      <c r="B94" s="18"/>
      <c r="C94" s="7"/>
      <c r="D94" s="7"/>
      <c r="E94" s="70" t="str">
        <f t="shared" si="1"/>
        <v>PRD_D</v>
      </c>
      <c r="F94" s="112" t="s">
        <v>9732</v>
      </c>
      <c r="G94" s="98" t="s">
        <v>9733</v>
      </c>
      <c r="H94" s="98" t="s">
        <v>9750</v>
      </c>
      <c r="I94" s="98" t="s">
        <v>9751</v>
      </c>
      <c r="J94" s="98" t="s">
        <v>277</v>
      </c>
      <c r="K94" s="98" t="s">
        <v>278</v>
      </c>
      <c r="L94" s="40" t="s">
        <v>88</v>
      </c>
      <c r="M94" s="40" t="str">
        <f>VLOOKUP(F94,FlagLv1!$A$1:$E$184,3,FALSE)</f>
        <v>S</v>
      </c>
      <c r="N94" s="78" t="str">
        <f>VLOOKUP(F94,FlagLv1!$A$1:$E$184,4,FALSE)</f>
        <v>S</v>
      </c>
      <c r="O94" s="40" t="s">
        <v>87</v>
      </c>
      <c r="P94" s="78" t="str">
        <f>VLOOKUP(F94,FlagLv1!$A$1:$E$184,5,FALSE)</f>
        <v>S</v>
      </c>
      <c r="Q94" s="65"/>
      <c r="R94" s="40" t="s">
        <v>86</v>
      </c>
      <c r="S94" s="78"/>
      <c r="T94" s="78"/>
      <c r="U94" s="48"/>
      <c r="V94" s="47" t="s">
        <v>180</v>
      </c>
      <c r="W94" s="95">
        <v>709006</v>
      </c>
      <c r="X94" s="95"/>
      <c r="Y94" s="10" t="s">
        <v>11283</v>
      </c>
    </row>
    <row r="95" spans="1:25" hidden="1" x14ac:dyDescent="0.2">
      <c r="A95" s="154">
        <f>COUNTIF(NETA!G:G,TCR!J95)+COUNTIF('SAP-SD'!G:G,TCR!J:J)+COUNTIF(XE!G:G,TCR!J:J)</f>
        <v>24</v>
      </c>
      <c r="B95" s="18"/>
      <c r="C95" s="7"/>
      <c r="D95" s="7"/>
      <c r="E95" s="70" t="str">
        <f t="shared" si="1"/>
        <v>BIL</v>
      </c>
      <c r="F95" s="112" t="s">
        <v>9738</v>
      </c>
      <c r="G95" s="98" t="s">
        <v>9764</v>
      </c>
      <c r="H95" s="141" t="s">
        <v>5930</v>
      </c>
      <c r="I95" s="141" t="s">
        <v>5931</v>
      </c>
      <c r="J95" s="98" t="s">
        <v>330</v>
      </c>
      <c r="K95" s="98" t="s">
        <v>11341</v>
      </c>
      <c r="L95" s="40" t="s">
        <v>88</v>
      </c>
      <c r="M95" s="40" t="str">
        <f>VLOOKUP(F95,FlagLv1!$A$1:$E$184,3,FALSE)</f>
        <v>S</v>
      </c>
      <c r="N95" s="78" t="str">
        <f>VLOOKUP(F95,FlagLv1!$A$1:$E$184,4,FALSE)</f>
        <v>S</v>
      </c>
      <c r="O95" s="40" t="s">
        <v>87</v>
      </c>
      <c r="P95" s="78" t="str">
        <f>VLOOKUP(F95,FlagLv1!$A$1:$E$184,5,FALSE)</f>
        <v>S</v>
      </c>
      <c r="Q95" s="65" t="s">
        <v>356</v>
      </c>
      <c r="R95" s="40" t="s">
        <v>86</v>
      </c>
      <c r="S95" s="78"/>
      <c r="T95" s="78"/>
      <c r="U95" s="48"/>
      <c r="V95" s="47" t="s">
        <v>180</v>
      </c>
      <c r="W95" s="95">
        <v>709097</v>
      </c>
      <c r="X95" s="95"/>
      <c r="Y95" s="10" t="s">
        <v>11277</v>
      </c>
    </row>
    <row r="96" spans="1:25" hidden="1" x14ac:dyDescent="0.2">
      <c r="A96" s="154">
        <f>COUNTIF(NETA!G:G,TCR!J96)+COUNTIF('SAP-SD'!G:G,TCR!J:J)+COUNTIF(XE!G:G,TCR!J:J)</f>
        <v>0</v>
      </c>
      <c r="B96" s="18"/>
      <c r="C96" s="7"/>
      <c r="D96" s="7"/>
      <c r="E96" s="70" t="str">
        <f t="shared" si="1"/>
        <v>BIL_F1</v>
      </c>
      <c r="F96" s="112" t="s">
        <v>9738</v>
      </c>
      <c r="G96" s="98" t="s">
        <v>9764</v>
      </c>
      <c r="H96" s="141" t="s">
        <v>5930</v>
      </c>
      <c r="I96" s="141" t="s">
        <v>5931</v>
      </c>
      <c r="J96" s="98" t="s">
        <v>200</v>
      </c>
      <c r="K96" s="98" t="s">
        <v>11342</v>
      </c>
      <c r="L96" s="40" t="s">
        <v>88</v>
      </c>
      <c r="M96" s="40" t="str">
        <f>VLOOKUP(F96,FlagLv1!$A$1:$E$184,3,FALSE)</f>
        <v>S</v>
      </c>
      <c r="N96" s="78" t="str">
        <f>VLOOKUP(F96,FlagLv1!$A$1:$E$184,4,FALSE)</f>
        <v>S</v>
      </c>
      <c r="O96" s="40" t="s">
        <v>87</v>
      </c>
      <c r="P96" s="78" t="str">
        <f>VLOOKUP(F96,FlagLv1!$A$1:$E$184,5,FALSE)</f>
        <v>S</v>
      </c>
      <c r="Q96" s="65" t="s">
        <v>351</v>
      </c>
      <c r="R96" s="40" t="s">
        <v>86</v>
      </c>
      <c r="S96" s="78"/>
      <c r="T96" s="78"/>
      <c r="U96" s="48"/>
      <c r="V96" s="47" t="s">
        <v>180</v>
      </c>
      <c r="W96" s="95">
        <v>709097</v>
      </c>
      <c r="X96" s="95"/>
      <c r="Y96" s="10" t="s">
        <v>11277</v>
      </c>
    </row>
    <row r="97" spans="1:25" hidden="1" x14ac:dyDescent="0.2">
      <c r="A97" s="154">
        <f>COUNTIF(NETA!G:G,TCR!J97)+COUNTIF('SAP-SD'!G:G,TCR!J:J)+COUNTIF(XE!G:G,TCR!J:J)</f>
        <v>0</v>
      </c>
      <c r="B97" s="18"/>
      <c r="C97" s="7"/>
      <c r="D97" s="7"/>
      <c r="E97" s="70" t="str">
        <f t="shared" si="1"/>
        <v>BIL_F2</v>
      </c>
      <c r="F97" s="112" t="s">
        <v>9738</v>
      </c>
      <c r="G97" s="98" t="s">
        <v>9764</v>
      </c>
      <c r="H97" s="141" t="s">
        <v>5930</v>
      </c>
      <c r="I97" s="141" t="s">
        <v>5931</v>
      </c>
      <c r="J97" s="98" t="s">
        <v>201</v>
      </c>
      <c r="K97" s="98" t="s">
        <v>11343</v>
      </c>
      <c r="L97" s="40" t="s">
        <v>88</v>
      </c>
      <c r="M97" s="40" t="str">
        <f>VLOOKUP(F97,FlagLv1!$A$1:$E$184,3,FALSE)</f>
        <v>S</v>
      </c>
      <c r="N97" s="78" t="str">
        <f>VLOOKUP(F97,FlagLv1!$A$1:$E$184,4,FALSE)</f>
        <v>S</v>
      </c>
      <c r="O97" s="40" t="s">
        <v>87</v>
      </c>
      <c r="P97" s="78" t="str">
        <f>VLOOKUP(F97,FlagLv1!$A$1:$E$184,5,FALSE)</f>
        <v>S</v>
      </c>
      <c r="Q97" s="65" t="s">
        <v>352</v>
      </c>
      <c r="R97" s="40" t="s">
        <v>86</v>
      </c>
      <c r="S97" s="78"/>
      <c r="T97" s="78"/>
      <c r="U97" s="48"/>
      <c r="V97" s="47" t="s">
        <v>180</v>
      </c>
      <c r="W97" s="95">
        <v>709097</v>
      </c>
      <c r="X97" s="95"/>
      <c r="Y97" s="10" t="s">
        <v>11277</v>
      </c>
    </row>
    <row r="98" spans="1:25" hidden="1" x14ac:dyDescent="0.2">
      <c r="A98" s="154">
        <f>COUNTIF(NETA!G:G,TCR!J98)+COUNTIF('SAP-SD'!G:G,TCR!J:J)+COUNTIF(XE!G:G,TCR!J:J)</f>
        <v>0</v>
      </c>
      <c r="B98" s="18"/>
      <c r="C98" s="7"/>
      <c r="D98" s="7"/>
      <c r="E98" s="70" t="str">
        <f t="shared" si="1"/>
        <v>BIL_F3</v>
      </c>
      <c r="F98" s="112" t="s">
        <v>9738</v>
      </c>
      <c r="G98" s="98" t="s">
        <v>9764</v>
      </c>
      <c r="H98" s="141" t="s">
        <v>5930</v>
      </c>
      <c r="I98" s="141" t="s">
        <v>5931</v>
      </c>
      <c r="J98" s="98" t="s">
        <v>202</v>
      </c>
      <c r="K98" s="98" t="s">
        <v>11344</v>
      </c>
      <c r="L98" s="40" t="s">
        <v>88</v>
      </c>
      <c r="M98" s="40" t="str">
        <f>VLOOKUP(F98,FlagLv1!$A$1:$E$184,3,FALSE)</f>
        <v>S</v>
      </c>
      <c r="N98" s="78" t="str">
        <f>VLOOKUP(F98,FlagLv1!$A$1:$E$184,4,FALSE)</f>
        <v>S</v>
      </c>
      <c r="O98" s="40" t="s">
        <v>87</v>
      </c>
      <c r="P98" s="78" t="str">
        <f>VLOOKUP(F98,FlagLv1!$A$1:$E$184,5,FALSE)</f>
        <v>S</v>
      </c>
      <c r="Q98" s="65" t="s">
        <v>353</v>
      </c>
      <c r="R98" s="40" t="s">
        <v>86</v>
      </c>
      <c r="S98" s="78"/>
      <c r="T98" s="78"/>
      <c r="U98" s="48"/>
      <c r="V98" s="47" t="s">
        <v>180</v>
      </c>
      <c r="W98" s="95">
        <v>709097</v>
      </c>
      <c r="X98" s="95"/>
      <c r="Y98" s="10" t="s">
        <v>11277</v>
      </c>
    </row>
    <row r="99" spans="1:25" hidden="1" x14ac:dyDescent="0.2">
      <c r="A99" s="154">
        <f>COUNTIF(NETA!G:G,TCR!J99)+COUNTIF('SAP-SD'!G:G,TCR!J:J)+COUNTIF(XE!G:G,TCR!J:J)</f>
        <v>784</v>
      </c>
      <c r="B99" s="18"/>
      <c r="C99" s="7"/>
      <c r="D99" s="7"/>
      <c r="E99" s="70" t="str">
        <f t="shared" si="1"/>
        <v>MP</v>
      </c>
      <c r="F99" s="112" t="s">
        <v>9738</v>
      </c>
      <c r="G99" s="98" t="s">
        <v>9764</v>
      </c>
      <c r="H99" s="98" t="s">
        <v>9754</v>
      </c>
      <c r="I99" s="98" t="s">
        <v>9755</v>
      </c>
      <c r="J99" s="98" t="s">
        <v>255</v>
      </c>
      <c r="K99" s="98" t="s">
        <v>8</v>
      </c>
      <c r="L99" s="40" t="s">
        <v>88</v>
      </c>
      <c r="M99" s="40" t="str">
        <f>VLOOKUP(F99,FlagLv1!$A$1:$E$184,3,FALSE)</f>
        <v>S</v>
      </c>
      <c r="N99" s="78" t="str">
        <f>VLOOKUP(F99,FlagLv1!$A$1:$E$184,4,FALSE)</f>
        <v>S</v>
      </c>
      <c r="O99" s="40" t="s">
        <v>87</v>
      </c>
      <c r="P99" s="78" t="str">
        <f>VLOOKUP(F99,FlagLv1!$A$1:$E$184,5,FALSE)</f>
        <v>S</v>
      </c>
      <c r="Q99" s="65" t="s">
        <v>356</v>
      </c>
      <c r="R99" s="40" t="s">
        <v>86</v>
      </c>
      <c r="S99" s="78"/>
      <c r="T99" s="78"/>
      <c r="U99" s="48"/>
      <c r="V99" s="47" t="s">
        <v>180</v>
      </c>
      <c r="W99" s="95">
        <v>709002</v>
      </c>
      <c r="X99" s="95"/>
      <c r="Y99" s="10" t="s">
        <v>11280</v>
      </c>
    </row>
    <row r="100" spans="1:25" hidden="1" x14ac:dyDescent="0.2">
      <c r="A100" s="154">
        <f>COUNTIF(NETA!G:G,TCR!J100)+COUNTIF('SAP-SD'!G:G,TCR!J:J)+COUNTIF(XE!G:G,TCR!J:J)</f>
        <v>0</v>
      </c>
      <c r="B100" s="18"/>
      <c r="C100" s="7"/>
      <c r="D100" s="7"/>
      <c r="E100" s="70" t="str">
        <f t="shared" si="1"/>
        <v>MP_F1</v>
      </c>
      <c r="F100" s="112" t="s">
        <v>9738</v>
      </c>
      <c r="G100" s="98" t="s">
        <v>9764</v>
      </c>
      <c r="H100" s="98" t="s">
        <v>9754</v>
      </c>
      <c r="I100" s="98" t="s">
        <v>9755</v>
      </c>
      <c r="J100" s="98" t="s">
        <v>203</v>
      </c>
      <c r="K100" s="98" t="s">
        <v>208</v>
      </c>
      <c r="L100" s="40" t="s">
        <v>88</v>
      </c>
      <c r="M100" s="40" t="str">
        <f>VLOOKUP(F100,FlagLv1!$A$1:$E$184,3,FALSE)</f>
        <v>S</v>
      </c>
      <c r="N100" s="78" t="str">
        <f>VLOOKUP(F100,FlagLv1!$A$1:$E$184,4,FALSE)</f>
        <v>S</v>
      </c>
      <c r="O100" s="40" t="s">
        <v>87</v>
      </c>
      <c r="P100" s="78" t="str">
        <f>VLOOKUP(F100,FlagLv1!$A$1:$E$184,5,FALSE)</f>
        <v>S</v>
      </c>
      <c r="Q100" s="65" t="s">
        <v>351</v>
      </c>
      <c r="R100" s="40" t="s">
        <v>86</v>
      </c>
      <c r="S100" s="78"/>
      <c r="T100" s="78"/>
      <c r="U100" s="48"/>
      <c r="V100" s="47" t="s">
        <v>180</v>
      </c>
      <c r="W100" s="95">
        <v>709002</v>
      </c>
      <c r="X100" s="95"/>
      <c r="Y100" s="10" t="s">
        <v>11280</v>
      </c>
    </row>
    <row r="101" spans="1:25" hidden="1" x14ac:dyDescent="0.2">
      <c r="A101" s="154">
        <f>COUNTIF(NETA!G:G,TCR!J101)+COUNTIF('SAP-SD'!G:G,TCR!J:J)+COUNTIF(XE!G:G,TCR!J:J)</f>
        <v>0</v>
      </c>
      <c r="B101" s="18"/>
      <c r="C101" s="7"/>
      <c r="D101" s="7"/>
      <c r="E101" s="70" t="str">
        <f t="shared" si="1"/>
        <v>MP_F2</v>
      </c>
      <c r="F101" s="112" t="s">
        <v>9738</v>
      </c>
      <c r="G101" s="98" t="s">
        <v>9764</v>
      </c>
      <c r="H101" s="98" t="s">
        <v>9754</v>
      </c>
      <c r="I101" s="98" t="s">
        <v>9755</v>
      </c>
      <c r="J101" s="98" t="s">
        <v>204</v>
      </c>
      <c r="K101" s="98" t="s">
        <v>209</v>
      </c>
      <c r="L101" s="40" t="s">
        <v>88</v>
      </c>
      <c r="M101" s="40" t="str">
        <f>VLOOKUP(F101,FlagLv1!$A$1:$E$184,3,FALSE)</f>
        <v>S</v>
      </c>
      <c r="N101" s="78" t="str">
        <f>VLOOKUP(F101,FlagLv1!$A$1:$E$184,4,FALSE)</f>
        <v>S</v>
      </c>
      <c r="O101" s="40" t="s">
        <v>87</v>
      </c>
      <c r="P101" s="78" t="str">
        <f>VLOOKUP(F101,FlagLv1!$A$1:$E$184,5,FALSE)</f>
        <v>S</v>
      </c>
      <c r="Q101" s="65" t="s">
        <v>352</v>
      </c>
      <c r="R101" s="40" t="s">
        <v>86</v>
      </c>
      <c r="S101" s="78"/>
      <c r="T101" s="78"/>
      <c r="U101" s="48"/>
      <c r="V101" s="47" t="s">
        <v>180</v>
      </c>
      <c r="W101" s="95">
        <v>709002</v>
      </c>
      <c r="X101" s="95"/>
      <c r="Y101" s="10" t="s">
        <v>11280</v>
      </c>
    </row>
    <row r="102" spans="1:25" hidden="1" x14ac:dyDescent="0.2">
      <c r="A102" s="154">
        <f>COUNTIF(NETA!G:G,TCR!J102)+COUNTIF('SAP-SD'!G:G,TCR!J:J)+COUNTIF(XE!G:G,TCR!J:J)</f>
        <v>0</v>
      </c>
      <c r="B102" s="18"/>
      <c r="C102" s="7"/>
      <c r="D102" s="7"/>
      <c r="E102" s="70" t="str">
        <f t="shared" si="1"/>
        <v>MP_F23</v>
      </c>
      <c r="F102" s="112" t="s">
        <v>9738</v>
      </c>
      <c r="G102" s="98" t="s">
        <v>9764</v>
      </c>
      <c r="H102" s="98" t="s">
        <v>9754</v>
      </c>
      <c r="I102" s="98" t="s">
        <v>9755</v>
      </c>
      <c r="J102" s="98" t="s">
        <v>256</v>
      </c>
      <c r="K102" s="98" t="s">
        <v>257</v>
      </c>
      <c r="L102" s="40" t="s">
        <v>88</v>
      </c>
      <c r="M102" s="40" t="str">
        <f>VLOOKUP(F102,FlagLv1!$A$1:$E$184,3,FALSE)</f>
        <v>S</v>
      </c>
      <c r="N102" s="78" t="str">
        <f>VLOOKUP(F102,FlagLv1!$A$1:$E$184,4,FALSE)</f>
        <v>S</v>
      </c>
      <c r="O102" s="40" t="s">
        <v>87</v>
      </c>
      <c r="P102" s="78" t="str">
        <f>VLOOKUP(F102,FlagLv1!$A$1:$E$184,5,FALSE)</f>
        <v>S</v>
      </c>
      <c r="Q102" s="65" t="s">
        <v>357</v>
      </c>
      <c r="R102" s="40" t="s">
        <v>86</v>
      </c>
      <c r="S102" s="78"/>
      <c r="T102" s="78"/>
      <c r="U102" s="48"/>
      <c r="V102" s="47" t="s">
        <v>180</v>
      </c>
      <c r="W102" s="95">
        <v>709002</v>
      </c>
      <c r="X102" s="95"/>
      <c r="Y102" s="10" t="s">
        <v>11280</v>
      </c>
    </row>
    <row r="103" spans="1:25" hidden="1" x14ac:dyDescent="0.2">
      <c r="A103" s="154">
        <f>COUNTIF(NETA!G:G,TCR!J103)+COUNTIF('SAP-SD'!G:G,TCR!J:J)+COUNTIF(XE!G:G,TCR!J:J)</f>
        <v>0</v>
      </c>
      <c r="B103" s="18"/>
      <c r="C103" s="7"/>
      <c r="D103" s="7"/>
      <c r="E103" s="70" t="str">
        <f t="shared" si="1"/>
        <v>MP_F3</v>
      </c>
      <c r="F103" s="112" t="s">
        <v>9738</v>
      </c>
      <c r="G103" s="98" t="s">
        <v>9764</v>
      </c>
      <c r="H103" s="98" t="s">
        <v>9754</v>
      </c>
      <c r="I103" s="98" t="s">
        <v>9755</v>
      </c>
      <c r="J103" s="98" t="s">
        <v>205</v>
      </c>
      <c r="K103" s="98" t="s">
        <v>210</v>
      </c>
      <c r="L103" s="40" t="s">
        <v>88</v>
      </c>
      <c r="M103" s="40" t="str">
        <f>VLOOKUP(F103,FlagLv1!$A$1:$E$184,3,FALSE)</f>
        <v>S</v>
      </c>
      <c r="N103" s="78" t="str">
        <f>VLOOKUP(F103,FlagLv1!$A$1:$E$184,4,FALSE)</f>
        <v>S</v>
      </c>
      <c r="O103" s="40" t="s">
        <v>87</v>
      </c>
      <c r="P103" s="78" t="str">
        <f>VLOOKUP(F103,FlagLv1!$A$1:$E$184,5,FALSE)</f>
        <v>S</v>
      </c>
      <c r="Q103" s="65" t="s">
        <v>353</v>
      </c>
      <c r="R103" s="40" t="s">
        <v>86</v>
      </c>
      <c r="S103" s="78"/>
      <c r="T103" s="78"/>
      <c r="U103" s="48"/>
      <c r="V103" s="47" t="s">
        <v>180</v>
      </c>
      <c r="W103" s="95">
        <v>709002</v>
      </c>
      <c r="X103" s="95"/>
      <c r="Y103" s="10" t="s">
        <v>11280</v>
      </c>
    </row>
    <row r="104" spans="1:25" hidden="1" x14ac:dyDescent="0.2">
      <c r="A104" s="154">
        <f>COUNTIF(NETA!G:G,TCR!J104)+COUNTIF('SAP-SD'!G:G,TCR!J:J)+COUNTIF(XE!G:G,TCR!J:J)</f>
        <v>0</v>
      </c>
      <c r="B104" s="18"/>
      <c r="C104" s="7"/>
      <c r="D104" s="7"/>
      <c r="E104" s="70" t="str">
        <f t="shared" si="1"/>
        <v>MP_PK</v>
      </c>
      <c r="F104" s="112" t="s">
        <v>9738</v>
      </c>
      <c r="G104" s="98" t="s">
        <v>9764</v>
      </c>
      <c r="H104" s="98" t="s">
        <v>9754</v>
      </c>
      <c r="I104" s="98" t="s">
        <v>9755</v>
      </c>
      <c r="J104" s="98" t="s">
        <v>207</v>
      </c>
      <c r="K104" s="98" t="s">
        <v>211</v>
      </c>
      <c r="L104" s="40" t="s">
        <v>88</v>
      </c>
      <c r="M104" s="40" t="str">
        <f>VLOOKUP(F104,FlagLv1!$A$1:$E$184,3,FALSE)</f>
        <v>S</v>
      </c>
      <c r="N104" s="78" t="str">
        <f>VLOOKUP(F104,FlagLv1!$A$1:$E$184,4,FALSE)</f>
        <v>S</v>
      </c>
      <c r="O104" s="40" t="s">
        <v>87</v>
      </c>
      <c r="P104" s="78" t="str">
        <f>VLOOKUP(F104,FlagLv1!$A$1:$E$184,5,FALSE)</f>
        <v>S</v>
      </c>
      <c r="Q104" s="65" t="s">
        <v>355</v>
      </c>
      <c r="R104" s="40" t="s">
        <v>86</v>
      </c>
      <c r="S104" s="78"/>
      <c r="T104" s="78"/>
      <c r="U104" s="48"/>
      <c r="V104" s="47" t="s">
        <v>180</v>
      </c>
      <c r="W104" s="95">
        <v>709002</v>
      </c>
      <c r="X104" s="95"/>
      <c r="Y104" s="10" t="s">
        <v>11280</v>
      </c>
    </row>
    <row r="105" spans="1:25" hidden="1" x14ac:dyDescent="0.2">
      <c r="A105" s="154">
        <f>COUNTIF(NETA!G:G,TCR!J105)+COUNTIF('SAP-SD'!G:G,TCR!J:J)+COUNTIF(XE!G:G,TCR!J:J)</f>
        <v>0</v>
      </c>
      <c r="B105" s="18"/>
      <c r="C105" s="7"/>
      <c r="D105" s="7"/>
      <c r="E105" s="70" t="str">
        <f t="shared" si="1"/>
        <v>MP_OP</v>
      </c>
      <c r="F105" s="112" t="s">
        <v>9738</v>
      </c>
      <c r="G105" s="98" t="s">
        <v>9764</v>
      </c>
      <c r="H105" s="98" t="s">
        <v>9754</v>
      </c>
      <c r="I105" s="98" t="s">
        <v>9755</v>
      </c>
      <c r="J105" s="98" t="s">
        <v>206</v>
      </c>
      <c r="K105" s="98" t="s">
        <v>212</v>
      </c>
      <c r="L105" s="40" t="s">
        <v>88</v>
      </c>
      <c r="M105" s="40" t="str">
        <f>VLOOKUP(F105,FlagLv1!$A$1:$E$184,3,FALSE)</f>
        <v>S</v>
      </c>
      <c r="N105" s="78" t="str">
        <f>VLOOKUP(F105,FlagLv1!$A$1:$E$184,4,FALSE)</f>
        <v>S</v>
      </c>
      <c r="O105" s="40" t="s">
        <v>87</v>
      </c>
      <c r="P105" s="78" t="str">
        <f>VLOOKUP(F105,FlagLv1!$A$1:$E$184,5,FALSE)</f>
        <v>S</v>
      </c>
      <c r="Q105" s="65" t="s">
        <v>362</v>
      </c>
      <c r="R105" s="40" t="s">
        <v>86</v>
      </c>
      <c r="S105" s="78"/>
      <c r="T105" s="78"/>
      <c r="U105" s="48"/>
      <c r="V105" s="47" t="s">
        <v>180</v>
      </c>
      <c r="W105" s="95">
        <v>709002</v>
      </c>
      <c r="X105" s="95"/>
      <c r="Y105" s="10" t="s">
        <v>11280</v>
      </c>
    </row>
    <row r="106" spans="1:25" hidden="1" x14ac:dyDescent="0.2">
      <c r="A106" s="154">
        <f>COUNTIF(NETA!G:G,TCR!J106)+COUNTIF('SAP-SD'!G:G,TCR!J:J)+COUNTIF(XE!G:G,TCR!J:J)</f>
        <v>0</v>
      </c>
      <c r="B106" s="18"/>
      <c r="C106" s="7"/>
      <c r="D106" s="7"/>
      <c r="E106" s="70" t="str">
        <f t="shared" si="1"/>
        <v>MAGG</v>
      </c>
      <c r="F106" s="112" t="s">
        <v>9738</v>
      </c>
      <c r="G106" s="98" t="s">
        <v>9764</v>
      </c>
      <c r="H106" s="98" t="s">
        <v>9754</v>
      </c>
      <c r="I106" s="98" t="s">
        <v>9755</v>
      </c>
      <c r="J106" s="98" t="s">
        <v>213</v>
      </c>
      <c r="K106" s="98" t="s">
        <v>214</v>
      </c>
      <c r="L106" s="40" t="s">
        <v>88</v>
      </c>
      <c r="M106" s="40" t="str">
        <f>VLOOKUP(F106,FlagLv1!$A$1:$E$184,3,FALSE)</f>
        <v>S</v>
      </c>
      <c r="N106" s="78" t="str">
        <f>VLOOKUP(F106,FlagLv1!$A$1:$E$184,4,FALSE)</f>
        <v>S</v>
      </c>
      <c r="O106" s="40" t="s">
        <v>87</v>
      </c>
      <c r="P106" s="78" t="str">
        <f>VLOOKUP(F106,FlagLv1!$A$1:$E$184,5,FALSE)</f>
        <v>S</v>
      </c>
      <c r="Q106" s="65"/>
      <c r="R106" s="40" t="s">
        <v>86</v>
      </c>
      <c r="S106" s="78"/>
      <c r="T106" s="78"/>
      <c r="U106" s="48"/>
      <c r="V106" s="47" t="s">
        <v>180</v>
      </c>
      <c r="W106" s="95">
        <v>709002</v>
      </c>
      <c r="X106" s="95"/>
      <c r="Y106" s="10" t="s">
        <v>11280</v>
      </c>
    </row>
    <row r="107" spans="1:25" hidden="1" x14ac:dyDescent="0.2">
      <c r="A107" s="154">
        <f>COUNTIF(NETA!G:G,TCR!J107)+COUNTIF('SAP-SD'!G:G,TCR!J:J)+COUNTIF(XE!G:G,TCR!J:J)</f>
        <v>0</v>
      </c>
      <c r="B107" s="18"/>
      <c r="C107" s="7"/>
      <c r="D107" s="7"/>
      <c r="E107" s="70" t="str">
        <f t="shared" si="1"/>
        <v>MP_VX</v>
      </c>
      <c r="F107" s="112" t="s">
        <v>9738</v>
      </c>
      <c r="G107" s="98" t="s">
        <v>9764</v>
      </c>
      <c r="H107" s="98" t="s">
        <v>9754</v>
      </c>
      <c r="I107" s="98" t="s">
        <v>9755</v>
      </c>
      <c r="J107" s="98" t="s">
        <v>215</v>
      </c>
      <c r="K107" s="98" t="s">
        <v>216</v>
      </c>
      <c r="L107" s="40" t="s">
        <v>88</v>
      </c>
      <c r="M107" s="40" t="str">
        <f>VLOOKUP(F107,FlagLv1!$A$1:$E$184,3,FALSE)</f>
        <v>S</v>
      </c>
      <c r="N107" s="78" t="str">
        <f>VLOOKUP(F107,FlagLv1!$A$1:$E$184,4,FALSE)</f>
        <v>S</v>
      </c>
      <c r="O107" s="40" t="s">
        <v>87</v>
      </c>
      <c r="P107" s="78" t="str">
        <f>VLOOKUP(F107,FlagLv1!$A$1:$E$184,5,FALSE)</f>
        <v>S</v>
      </c>
      <c r="Q107" s="65"/>
      <c r="R107" s="40" t="s">
        <v>86</v>
      </c>
      <c r="S107" s="78"/>
      <c r="T107" s="78"/>
      <c r="U107" s="48"/>
      <c r="V107" s="47" t="s">
        <v>180</v>
      </c>
      <c r="W107" s="95">
        <v>709002</v>
      </c>
      <c r="X107" s="95"/>
      <c r="Y107" s="10" t="s">
        <v>11280</v>
      </c>
    </row>
    <row r="108" spans="1:25" hidden="1" x14ac:dyDescent="0.2">
      <c r="A108" s="154">
        <f>COUNTIF(NETA!G:G,TCR!J108)+COUNTIF('SAP-SD'!G:G,TCR!J:J)+COUNTIF(XE!G:G,TCR!J:J)</f>
        <v>85</v>
      </c>
      <c r="B108" s="18"/>
      <c r="C108" s="7"/>
      <c r="D108" s="7"/>
      <c r="E108" s="70" t="str">
        <f t="shared" si="1"/>
        <v>MP_FX</v>
      </c>
      <c r="F108" s="112" t="s">
        <v>9739</v>
      </c>
      <c r="G108" s="98" t="s">
        <v>9763</v>
      </c>
      <c r="H108" s="98" t="s">
        <v>9752</v>
      </c>
      <c r="I108" s="98" t="s">
        <v>9753</v>
      </c>
      <c r="J108" s="98" t="s">
        <v>217</v>
      </c>
      <c r="K108" s="98" t="s">
        <v>218</v>
      </c>
      <c r="L108" s="40" t="s">
        <v>89</v>
      </c>
      <c r="M108" s="40" t="str">
        <f>VLOOKUP(F108,FlagLv1!$A$1:$E$184,3,FALSE)</f>
        <v>S</v>
      </c>
      <c r="N108" s="78" t="str">
        <f>VLOOKUP(F108,FlagLv1!$A$1:$E$184,4,FALSE)</f>
        <v>S</v>
      </c>
      <c r="O108" s="40" t="s">
        <v>87</v>
      </c>
      <c r="P108" s="78" t="str">
        <f>VLOOKUP(F108,FlagLv1!$A$1:$E$184,5,FALSE)</f>
        <v>S</v>
      </c>
      <c r="Q108" s="65"/>
      <c r="R108" s="40" t="s">
        <v>86</v>
      </c>
      <c r="S108" s="78"/>
      <c r="T108" s="78"/>
      <c r="U108" s="48"/>
      <c r="V108" s="47" t="s">
        <v>1</v>
      </c>
      <c r="W108" s="95">
        <v>709001</v>
      </c>
      <c r="X108" s="95"/>
      <c r="Y108" s="10" t="s">
        <v>11279</v>
      </c>
    </row>
    <row r="109" spans="1:25" hidden="1" x14ac:dyDescent="0.2">
      <c r="A109" s="154">
        <f>COUNTIF(NETA!G:G,TCR!J109)+COUNTIF('SAP-SD'!G:G,TCR!J:J)+COUNTIF(XE!G:G,TCR!J:J)</f>
        <v>0</v>
      </c>
      <c r="B109" s="18" t="s">
        <v>58</v>
      </c>
      <c r="C109" s="44"/>
      <c r="D109" s="7"/>
      <c r="E109" s="70" t="str">
        <f t="shared" si="1"/>
        <v>ARMP</v>
      </c>
      <c r="F109" s="112" t="s">
        <v>9738</v>
      </c>
      <c r="G109" s="98" t="s">
        <v>9764</v>
      </c>
      <c r="H109" s="98" t="s">
        <v>9754</v>
      </c>
      <c r="I109" s="98" t="s">
        <v>9755</v>
      </c>
      <c r="J109" s="98" t="s">
        <v>54</v>
      </c>
      <c r="K109" s="98" t="s">
        <v>245</v>
      </c>
      <c r="L109" s="40" t="s">
        <v>88</v>
      </c>
      <c r="M109" s="40" t="str">
        <f>VLOOKUP(F109,FlagLv1!$A$1:$E$184,3,FALSE)</f>
        <v>S</v>
      </c>
      <c r="N109" s="78" t="str">
        <f>VLOOKUP(F109,FlagLv1!$A$1:$E$184,4,FALSE)</f>
        <v>S</v>
      </c>
      <c r="O109" s="40" t="s">
        <v>86</v>
      </c>
      <c r="P109" s="78" t="str">
        <f>VLOOKUP(F109,FlagLv1!$A$1:$E$184,5,FALSE)</f>
        <v>S</v>
      </c>
      <c r="Q109" s="65"/>
      <c r="R109" s="40" t="s">
        <v>86</v>
      </c>
      <c r="S109" s="78"/>
      <c r="T109" s="78"/>
      <c r="U109" s="48"/>
      <c r="V109" s="47"/>
      <c r="W109" s="95">
        <v>709002</v>
      </c>
      <c r="X109" s="95"/>
      <c r="Y109" s="10" t="s">
        <v>11280</v>
      </c>
    </row>
    <row r="110" spans="1:25" hidden="1" x14ac:dyDescent="0.2">
      <c r="A110" s="154">
        <f>COUNTIF(NETA!G:G,TCR!J110)+COUNTIF('SAP-SD'!G:G,TCR!J:J)+COUNTIF(XE!G:G,TCR!J:J)</f>
        <v>245</v>
      </c>
      <c r="B110" s="97" t="s">
        <v>58</v>
      </c>
      <c r="C110" s="20"/>
      <c r="D110" s="20"/>
      <c r="E110" s="70" t="str">
        <f t="shared" si="1"/>
        <v>SCON</v>
      </c>
      <c r="F110" s="112" t="s">
        <v>9738</v>
      </c>
      <c r="G110" s="98" t="s">
        <v>9764</v>
      </c>
      <c r="H110" s="98" t="s">
        <v>13385</v>
      </c>
      <c r="I110" s="98" t="s">
        <v>13386</v>
      </c>
      <c r="J110" s="98" t="s">
        <v>32</v>
      </c>
      <c r="K110" s="98" t="s">
        <v>15</v>
      </c>
      <c r="L110" s="40" t="s">
        <v>88</v>
      </c>
      <c r="M110" s="40" t="str">
        <f>VLOOKUP(F110,FlagLv1!$A$1:$E$184,3,FALSE)</f>
        <v>S</v>
      </c>
      <c r="N110" s="78" t="str">
        <f>VLOOKUP(F110,FlagLv1!$A$1:$E$184,4,FALSE)</f>
        <v>S</v>
      </c>
      <c r="O110" s="40" t="s">
        <v>87</v>
      </c>
      <c r="P110" s="78" t="str">
        <f>VLOOKUP(F110,FlagLv1!$A$1:$E$184,5,FALSE)</f>
        <v>S</v>
      </c>
      <c r="Q110" s="65"/>
      <c r="R110" s="40" t="s">
        <v>86</v>
      </c>
      <c r="S110" s="78"/>
      <c r="T110" s="78"/>
      <c r="U110" s="48"/>
      <c r="V110" s="47" t="s">
        <v>180</v>
      </c>
      <c r="W110" s="95">
        <v>709099</v>
      </c>
      <c r="X110" s="95"/>
      <c r="Y110" s="10" t="s">
        <v>11289</v>
      </c>
    </row>
    <row r="111" spans="1:25" hidden="1" x14ac:dyDescent="0.2">
      <c r="A111" s="154">
        <f>COUNTIF(NETA!G:G,TCR!J111)+COUNTIF('SAP-SD'!G:G,TCR!J:J)+COUNTIF(XE!G:G,TCR!J:J)</f>
        <v>64</v>
      </c>
      <c r="B111" s="97" t="s">
        <v>58</v>
      </c>
      <c r="C111" s="70"/>
      <c r="D111" s="70"/>
      <c r="E111" s="70" t="str">
        <f t="shared" si="1"/>
        <v>SCON_PRD</v>
      </c>
      <c r="F111" s="112" t="s">
        <v>9738</v>
      </c>
      <c r="G111" s="98" t="s">
        <v>9764</v>
      </c>
      <c r="H111" s="179" t="s">
        <v>13385</v>
      </c>
      <c r="I111" s="179" t="s">
        <v>13386</v>
      </c>
      <c r="J111" s="98" t="s">
        <v>10944</v>
      </c>
      <c r="K111" s="98" t="s">
        <v>10945</v>
      </c>
      <c r="L111" s="78" t="s">
        <v>88</v>
      </c>
      <c r="M111" s="78" t="str">
        <f>VLOOKUP(F111,FlagLv1!$A$1:$E$184,3,FALSE)</f>
        <v>S</v>
      </c>
      <c r="N111" s="78" t="str">
        <f>VLOOKUP(F111,FlagLv1!$A$1:$E$184,4,FALSE)</f>
        <v>S</v>
      </c>
      <c r="O111" s="78" t="s">
        <v>87</v>
      </c>
      <c r="P111" s="78" t="str">
        <f>VLOOKUP(F111,FlagLv1!$A$1:$E$184,5,FALSE)</f>
        <v>S</v>
      </c>
      <c r="Q111" s="78"/>
      <c r="R111" s="78" t="s">
        <v>86</v>
      </c>
      <c r="S111" s="78"/>
      <c r="T111" s="78"/>
      <c r="U111" s="73"/>
      <c r="V111" s="74" t="s">
        <v>180</v>
      </c>
      <c r="W111" s="95">
        <v>709099</v>
      </c>
      <c r="X111" s="95"/>
      <c r="Y111" s="10" t="s">
        <v>11289</v>
      </c>
    </row>
    <row r="112" spans="1:25" hidden="1" x14ac:dyDescent="0.2">
      <c r="A112" s="154">
        <f>COUNTIF(NETA!G:G,TCR!J112)+COUNTIF('SAP-SD'!G:G,TCR!J:J)+COUNTIF(XE!G:G,TCR!J:J)</f>
        <v>51</v>
      </c>
      <c r="B112" s="97" t="s">
        <v>58</v>
      </c>
      <c r="C112" s="139"/>
      <c r="D112" s="139"/>
      <c r="E112" s="139" t="str">
        <f t="shared" si="1"/>
        <v>SCON_PRD_MP</v>
      </c>
      <c r="F112" s="112" t="s">
        <v>9738</v>
      </c>
      <c r="G112" s="141" t="s">
        <v>9764</v>
      </c>
      <c r="H112" s="179" t="s">
        <v>13385</v>
      </c>
      <c r="I112" s="179" t="s">
        <v>13386</v>
      </c>
      <c r="J112" s="141" t="s">
        <v>11436</v>
      </c>
      <c r="K112" s="141" t="s">
        <v>11437</v>
      </c>
      <c r="L112" s="78" t="s">
        <v>88</v>
      </c>
      <c r="M112" s="78" t="str">
        <f>VLOOKUP(F112,FlagLv1!$A$1:$E$184,3,FALSE)</f>
        <v>S</v>
      </c>
      <c r="N112" s="78" t="str">
        <f>VLOOKUP(F112,FlagLv1!$A$1:$E$184,4,FALSE)</f>
        <v>S</v>
      </c>
      <c r="O112" s="78" t="s">
        <v>87</v>
      </c>
      <c r="P112" s="78" t="str">
        <f>VLOOKUP(F112,FlagLv1!$A$1:$E$184,5,FALSE)</f>
        <v>S</v>
      </c>
      <c r="Q112" s="78"/>
      <c r="R112" s="78" t="s">
        <v>86</v>
      </c>
      <c r="S112" s="78"/>
      <c r="T112" s="78"/>
      <c r="U112" s="73"/>
      <c r="V112" s="74" t="s">
        <v>180</v>
      </c>
      <c r="W112" s="95">
        <v>709002</v>
      </c>
      <c r="X112" s="95"/>
      <c r="Y112" s="10" t="s">
        <v>11280</v>
      </c>
    </row>
    <row r="113" spans="1:25" hidden="1" x14ac:dyDescent="0.2">
      <c r="A113" s="154">
        <f>COUNTIF(NETA!G:G,TCR!J113)+COUNTIF('SAP-SD'!G:G,TCR!J:J)+COUNTIF(XE!G:G,TCR!J:J)</f>
        <v>14</v>
      </c>
      <c r="B113" s="97" t="s">
        <v>58</v>
      </c>
      <c r="C113" s="139"/>
      <c r="D113" s="139"/>
      <c r="E113" s="139" t="str">
        <f t="shared" si="1"/>
        <v>SCON_PRD_BIL</v>
      </c>
      <c r="F113" s="112" t="s">
        <v>9738</v>
      </c>
      <c r="G113" s="141" t="s">
        <v>9764</v>
      </c>
      <c r="H113" s="179" t="s">
        <v>13385</v>
      </c>
      <c r="I113" s="179" t="s">
        <v>13386</v>
      </c>
      <c r="J113" s="141" t="s">
        <v>11346</v>
      </c>
      <c r="K113" s="141" t="s">
        <v>11345</v>
      </c>
      <c r="L113" s="78" t="s">
        <v>88</v>
      </c>
      <c r="M113" s="78" t="str">
        <f>VLOOKUP(F113,FlagLv1!$A$1:$E$184,3,FALSE)</f>
        <v>S</v>
      </c>
      <c r="N113" s="78" t="str">
        <f>VLOOKUP(F113,FlagLv1!$A$1:$E$184,4,FALSE)</f>
        <v>S</v>
      </c>
      <c r="O113" s="78" t="s">
        <v>87</v>
      </c>
      <c r="P113" s="78" t="str">
        <f>VLOOKUP(F113,FlagLv1!$A$1:$E$184,5,FALSE)</f>
        <v>S</v>
      </c>
      <c r="Q113" s="78"/>
      <c r="R113" s="78" t="s">
        <v>86</v>
      </c>
      <c r="S113" s="78"/>
      <c r="T113" s="78"/>
      <c r="U113" s="73"/>
      <c r="V113" s="74" t="s">
        <v>180</v>
      </c>
      <c r="W113" s="95">
        <v>709097</v>
      </c>
      <c r="X113" s="95"/>
      <c r="Y113" s="10" t="s">
        <v>11277</v>
      </c>
    </row>
    <row r="114" spans="1:25" hidden="1" x14ac:dyDescent="0.2">
      <c r="A114" s="154">
        <f>COUNTIF(NETA!G:G,TCR!J114)+COUNTIF('SAP-SD'!G:G,TCR!J:J)+COUNTIF(XE!G:G,TCR!J:J)</f>
        <v>24</v>
      </c>
      <c r="B114" s="97" t="s">
        <v>58</v>
      </c>
      <c r="C114" s="70"/>
      <c r="D114" s="70"/>
      <c r="E114" s="70" t="str">
        <f t="shared" si="1"/>
        <v>SCONF</v>
      </c>
      <c r="F114" s="112" t="s">
        <v>9739</v>
      </c>
      <c r="G114" s="98" t="s">
        <v>9763</v>
      </c>
      <c r="H114" s="98" t="s">
        <v>9526</v>
      </c>
      <c r="I114" s="98" t="s">
        <v>13384</v>
      </c>
      <c r="J114" s="98" t="s">
        <v>9526</v>
      </c>
      <c r="K114" s="98" t="s">
        <v>9527</v>
      </c>
      <c r="L114" s="78" t="s">
        <v>89</v>
      </c>
      <c r="M114" s="78" t="str">
        <f>VLOOKUP(F114,FlagLv1!$A$1:$E$184,3,FALSE)</f>
        <v>S</v>
      </c>
      <c r="N114" s="78" t="str">
        <f>VLOOKUP(F114,FlagLv1!$A$1:$E$184,4,FALSE)</f>
        <v>S</v>
      </c>
      <c r="O114" s="78" t="s">
        <v>87</v>
      </c>
      <c r="P114" s="78" t="str">
        <f>VLOOKUP(F114,FlagLv1!$A$1:$E$184,5,FALSE)</f>
        <v>S</v>
      </c>
      <c r="Q114" s="78"/>
      <c r="R114" s="78" t="s">
        <v>86</v>
      </c>
      <c r="S114" s="78"/>
      <c r="T114" s="78"/>
      <c r="U114" s="73"/>
      <c r="V114" s="74" t="s">
        <v>1</v>
      </c>
      <c r="W114" s="95">
        <v>709098</v>
      </c>
      <c r="X114" s="95"/>
      <c r="Y114" s="10" t="s">
        <v>11288</v>
      </c>
    </row>
    <row r="115" spans="1:25" hidden="1" x14ac:dyDescent="0.2">
      <c r="A115" s="154">
        <f>COUNTIF(NETA!G:G,TCR!J115)+COUNTIF('SAP-SD'!G:G,TCR!J:J)+COUNTIF(XE!G:G,TCR!J:J)</f>
        <v>0</v>
      </c>
      <c r="B115" s="97" t="s">
        <v>58</v>
      </c>
      <c r="C115" s="70"/>
      <c r="D115" s="70"/>
      <c r="E115" s="70" t="str">
        <f t="shared" ref="E115:E122" si="2">J115</f>
        <v>SCON_W</v>
      </c>
      <c r="F115" s="112" t="s">
        <v>9739</v>
      </c>
      <c r="G115" s="98" t="s">
        <v>9763</v>
      </c>
      <c r="H115" s="179" t="s">
        <v>9526</v>
      </c>
      <c r="I115" s="179" t="s">
        <v>13384</v>
      </c>
      <c r="J115" s="98" t="s">
        <v>10822</v>
      </c>
      <c r="K115" s="98" t="s">
        <v>10823</v>
      </c>
      <c r="L115" s="78" t="s">
        <v>89</v>
      </c>
      <c r="M115" s="78" t="str">
        <f>VLOOKUP(F115,FlagLv1!$A$1:$E$184,3,FALSE)</f>
        <v>S</v>
      </c>
      <c r="N115" s="78" t="str">
        <f>VLOOKUP(F115,FlagLv1!$A$1:$E$184,4,FALSE)</f>
        <v>S</v>
      </c>
      <c r="O115" s="78" t="s">
        <v>87</v>
      </c>
      <c r="P115" s="78" t="str">
        <f>VLOOKUP(F115,FlagLv1!$A$1:$E$184,5,FALSE)</f>
        <v>S</v>
      </c>
      <c r="Q115" s="78"/>
      <c r="R115" s="78" t="s">
        <v>86</v>
      </c>
      <c r="S115" s="78"/>
      <c r="T115" s="78"/>
      <c r="U115" s="73"/>
      <c r="V115" s="74" t="s">
        <v>1</v>
      </c>
      <c r="W115" s="95">
        <v>709098</v>
      </c>
      <c r="X115" s="95"/>
      <c r="Y115" s="10" t="s">
        <v>11288</v>
      </c>
    </row>
    <row r="116" spans="1:25" hidden="1" x14ac:dyDescent="0.2">
      <c r="A116" s="154">
        <f>COUNTIF(NETA!G:G,TCR!J116)+COUNTIF('SAP-SD'!G:G,TCR!J:J)+COUNTIF(XE!G:G,TCR!J:J)</f>
        <v>1</v>
      </c>
      <c r="B116" s="97" t="s">
        <v>58</v>
      </c>
      <c r="C116" s="70"/>
      <c r="D116" s="70"/>
      <c r="E116" s="70" t="str">
        <f t="shared" si="2"/>
        <v>SCON_D</v>
      </c>
      <c r="F116" s="112" t="s">
        <v>9738</v>
      </c>
      <c r="G116" s="98" t="s">
        <v>9764</v>
      </c>
      <c r="H116" s="179" t="s">
        <v>13385</v>
      </c>
      <c r="I116" s="179" t="s">
        <v>13386</v>
      </c>
      <c r="J116" s="98" t="s">
        <v>10824</v>
      </c>
      <c r="K116" s="98" t="s">
        <v>10825</v>
      </c>
      <c r="L116" s="78" t="s">
        <v>88</v>
      </c>
      <c r="M116" s="78" t="str">
        <f>VLOOKUP(F116,FlagLv1!$A$1:$E$184,3,FALSE)</f>
        <v>S</v>
      </c>
      <c r="N116" s="78" t="str">
        <f>VLOOKUP(F116,FlagLv1!$A$1:$E$184,4,FALSE)</f>
        <v>S</v>
      </c>
      <c r="O116" s="78" t="s">
        <v>87</v>
      </c>
      <c r="P116" s="78" t="str">
        <f>VLOOKUP(F116,FlagLv1!$A$1:$E$184,5,FALSE)</f>
        <v>S</v>
      </c>
      <c r="Q116" s="78"/>
      <c r="R116" s="78" t="s">
        <v>86</v>
      </c>
      <c r="S116" s="78"/>
      <c r="T116" s="78"/>
      <c r="U116" s="73"/>
      <c r="V116" s="74" t="s">
        <v>180</v>
      </c>
      <c r="W116" s="95">
        <v>709099</v>
      </c>
      <c r="X116" s="95"/>
      <c r="Y116" s="10" t="s">
        <v>11289</v>
      </c>
    </row>
    <row r="117" spans="1:25" hidden="1" x14ac:dyDescent="0.2">
      <c r="A117" s="154">
        <f>COUNTIF(NETA!G:G,TCR!J117)+COUNTIF('SAP-SD'!G:G,TCR!J:J)+COUNTIF(XE!G:G,TCR!J:J)</f>
        <v>0</v>
      </c>
      <c r="B117" s="97" t="s">
        <v>58</v>
      </c>
      <c r="C117" s="70"/>
      <c r="D117" s="70"/>
      <c r="E117" s="70" t="str">
        <f t="shared" si="2"/>
        <v>SCON_OC</v>
      </c>
      <c r="F117" s="112" t="s">
        <v>9739</v>
      </c>
      <c r="G117" s="98" t="s">
        <v>9763</v>
      </c>
      <c r="H117" s="179" t="s">
        <v>9526</v>
      </c>
      <c r="I117" s="179" t="s">
        <v>13384</v>
      </c>
      <c r="J117" s="98" t="s">
        <v>10826</v>
      </c>
      <c r="K117" s="98" t="s">
        <v>10827</v>
      </c>
      <c r="L117" s="78" t="s">
        <v>89</v>
      </c>
      <c r="M117" s="78" t="str">
        <f>VLOOKUP(F117,FlagLv1!$A$1:$E$184,3,FALSE)</f>
        <v>S</v>
      </c>
      <c r="N117" s="78" t="str">
        <f>VLOOKUP(F117,FlagLv1!$A$1:$E$184,4,FALSE)</f>
        <v>S</v>
      </c>
      <c r="O117" s="78" t="s">
        <v>87</v>
      </c>
      <c r="P117" s="78" t="str">
        <f>VLOOKUP(F117,FlagLv1!$A$1:$E$184,5,FALSE)</f>
        <v>S</v>
      </c>
      <c r="Q117" s="78"/>
      <c r="R117" s="78" t="s">
        <v>86</v>
      </c>
      <c r="S117" s="78"/>
      <c r="T117" s="78"/>
      <c r="U117" s="73"/>
      <c r="V117" s="74" t="s">
        <v>1</v>
      </c>
      <c r="W117" s="95">
        <v>709098</v>
      </c>
      <c r="X117" s="95"/>
      <c r="Y117" s="10" t="s">
        <v>11288</v>
      </c>
    </row>
    <row r="118" spans="1:25" hidden="1" x14ac:dyDescent="0.2">
      <c r="A118" s="154">
        <f>COUNTIF(NETA!G:G,TCR!J118)+COUNTIF('SAP-SD'!G:G,TCR!J:J)+COUNTIF(XE!G:G,TCR!J:J)</f>
        <v>20</v>
      </c>
      <c r="B118" s="97" t="s">
        <v>58</v>
      </c>
      <c r="C118" s="70"/>
      <c r="D118" s="70"/>
      <c r="E118" s="70" t="str">
        <f t="shared" si="2"/>
        <v>SCON_UT</v>
      </c>
      <c r="F118" s="112" t="s">
        <v>9739</v>
      </c>
      <c r="G118" s="98" t="s">
        <v>9763</v>
      </c>
      <c r="H118" s="179" t="s">
        <v>9526</v>
      </c>
      <c r="I118" s="179" t="s">
        <v>13384</v>
      </c>
      <c r="J118" s="98" t="s">
        <v>11295</v>
      </c>
      <c r="K118" s="98" t="s">
        <v>11296</v>
      </c>
      <c r="L118" s="78" t="s">
        <v>89</v>
      </c>
      <c r="M118" s="78" t="str">
        <f>VLOOKUP(F118,FlagLv1!$A$1:$E$184,3,FALSE)</f>
        <v>S</v>
      </c>
      <c r="N118" s="78" t="s">
        <v>86</v>
      </c>
      <c r="O118" s="78" t="s">
        <v>87</v>
      </c>
      <c r="P118" s="78" t="str">
        <f>VLOOKUP(F118,FlagLv1!$A$1:$E$184,5,FALSE)</f>
        <v>S</v>
      </c>
      <c r="Q118" s="78"/>
      <c r="R118" s="78" t="s">
        <v>86</v>
      </c>
      <c r="S118" s="78"/>
      <c r="T118" s="78"/>
      <c r="U118" s="73"/>
      <c r="V118" s="74" t="s">
        <v>1</v>
      </c>
      <c r="W118" s="95">
        <v>709098</v>
      </c>
      <c r="X118" s="95"/>
      <c r="Y118" s="10" t="s">
        <v>11288</v>
      </c>
    </row>
    <row r="119" spans="1:25" hidden="1" x14ac:dyDescent="0.2">
      <c r="A119" s="154">
        <f>COUNTIF(NETA!G:G,TCR!J119)+COUNTIF('SAP-SD'!G:G,TCR!J:J)+COUNTIF(XE!G:G,TCR!J:J)</f>
        <v>8</v>
      </c>
      <c r="B119" s="97" t="s">
        <v>58</v>
      </c>
      <c r="C119" s="70"/>
      <c r="D119" s="70"/>
      <c r="E119" s="70" t="str">
        <f t="shared" si="2"/>
        <v>SCON_R</v>
      </c>
      <c r="F119" s="112" t="s">
        <v>9738</v>
      </c>
      <c r="G119" s="98" t="s">
        <v>9764</v>
      </c>
      <c r="H119" s="179" t="s">
        <v>13385</v>
      </c>
      <c r="I119" s="179" t="s">
        <v>13386</v>
      </c>
      <c r="J119" s="98" t="s">
        <v>10828</v>
      </c>
      <c r="K119" s="98" t="s">
        <v>10829</v>
      </c>
      <c r="L119" s="78" t="s">
        <v>88</v>
      </c>
      <c r="M119" s="78" t="str">
        <f>VLOOKUP(F119,FlagLv1!$A$1:$E$184,3,FALSE)</f>
        <v>S</v>
      </c>
      <c r="N119" s="78" t="str">
        <f>VLOOKUP(F119,FlagLv1!$A$1:$E$184,4,FALSE)</f>
        <v>S</v>
      </c>
      <c r="O119" s="78" t="s">
        <v>87</v>
      </c>
      <c r="P119" s="78" t="str">
        <f>VLOOKUP(F119,FlagLv1!$A$1:$E$184,5,FALSE)</f>
        <v>S</v>
      </c>
      <c r="Q119" s="78"/>
      <c r="R119" s="78" t="s">
        <v>86</v>
      </c>
      <c r="S119" s="78"/>
      <c r="T119" s="78"/>
      <c r="U119" s="73"/>
      <c r="V119" s="74" t="s">
        <v>180</v>
      </c>
      <c r="W119" s="95">
        <v>709099</v>
      </c>
      <c r="X119" s="95"/>
      <c r="Y119" s="10" t="s">
        <v>11289</v>
      </c>
    </row>
    <row r="120" spans="1:25" hidden="1" x14ac:dyDescent="0.2">
      <c r="A120" s="154">
        <f>COUNTIF(NETA!G:G,TCR!J120)+COUNTIF('SAP-SD'!G:G,TCR!J:J)+COUNTIF(XE!G:G,TCR!J:J)</f>
        <v>15</v>
      </c>
      <c r="B120" s="97" t="s">
        <v>58</v>
      </c>
      <c r="C120" s="70"/>
      <c r="D120" s="70"/>
      <c r="E120" s="70" t="str">
        <f t="shared" si="2"/>
        <v>SCON_B</v>
      </c>
      <c r="F120" s="112" t="s">
        <v>9738</v>
      </c>
      <c r="G120" s="98" t="s">
        <v>9764</v>
      </c>
      <c r="H120" s="179" t="s">
        <v>13385</v>
      </c>
      <c r="I120" s="179" t="s">
        <v>13386</v>
      </c>
      <c r="J120" s="98" t="s">
        <v>10830</v>
      </c>
      <c r="K120" s="98" t="s">
        <v>10831</v>
      </c>
      <c r="L120" s="78" t="s">
        <v>88</v>
      </c>
      <c r="M120" s="78" t="str">
        <f>VLOOKUP(F120,FlagLv1!$A$1:$E$184,3,FALSE)</f>
        <v>S</v>
      </c>
      <c r="N120" s="78" t="str">
        <f>VLOOKUP(F120,FlagLv1!$A$1:$E$184,4,FALSE)</f>
        <v>S</v>
      </c>
      <c r="O120" s="78" t="s">
        <v>87</v>
      </c>
      <c r="P120" s="78" t="str">
        <f>VLOOKUP(F120,FlagLv1!$A$1:$E$184,5,FALSE)</f>
        <v>S</v>
      </c>
      <c r="Q120" s="78"/>
      <c r="R120" s="78" t="s">
        <v>86</v>
      </c>
      <c r="S120" s="78"/>
      <c r="T120" s="78"/>
      <c r="U120" s="73"/>
      <c r="V120" s="74" t="s">
        <v>180</v>
      </c>
      <c r="W120" s="95">
        <v>709099</v>
      </c>
      <c r="X120" s="95"/>
      <c r="Y120" s="10" t="s">
        <v>11289</v>
      </c>
    </row>
    <row r="121" spans="1:25" hidden="1" x14ac:dyDescent="0.2">
      <c r="A121" s="154">
        <f>COUNTIF(NETA!G:G,TCR!J121)+COUNTIF('SAP-SD'!G:G,TCR!J:J)+COUNTIF(XE!G:G,TCR!J:J)</f>
        <v>6</v>
      </c>
      <c r="B121" s="97" t="s">
        <v>58</v>
      </c>
      <c r="C121" s="70"/>
      <c r="D121" s="70" t="s">
        <v>10943</v>
      </c>
      <c r="E121" s="70" t="str">
        <f t="shared" si="2"/>
        <v>SCON_DG</v>
      </c>
      <c r="F121" s="112" t="s">
        <v>9738</v>
      </c>
      <c r="G121" s="141" t="s">
        <v>9764</v>
      </c>
      <c r="H121" s="179" t="s">
        <v>13385</v>
      </c>
      <c r="I121" s="179" t="s">
        <v>13386</v>
      </c>
      <c r="J121" s="98" t="s">
        <v>11305</v>
      </c>
      <c r="K121" s="98" t="s">
        <v>11306</v>
      </c>
      <c r="L121" s="78" t="s">
        <v>88</v>
      </c>
      <c r="M121" s="78" t="str">
        <f>VLOOKUP(F121,FlagLv1!$A$1:$E$184,3,FALSE)</f>
        <v>S</v>
      </c>
      <c r="N121" s="78" t="str">
        <f>VLOOKUP(F121,FlagLv1!$A$1:$E$184,4,FALSE)</f>
        <v>S</v>
      </c>
      <c r="O121" s="78" t="s">
        <v>87</v>
      </c>
      <c r="P121" s="78" t="str">
        <f>VLOOKUP(F121,FlagLv1!$A$1:$E$184,5,FALSE)</f>
        <v>S</v>
      </c>
      <c r="Q121" s="78"/>
      <c r="R121" s="78" t="s">
        <v>86</v>
      </c>
      <c r="S121" s="78"/>
      <c r="T121" s="78"/>
      <c r="U121" s="73"/>
      <c r="V121" s="74" t="s">
        <v>1</v>
      </c>
      <c r="W121" s="95">
        <v>709099</v>
      </c>
      <c r="X121" s="95"/>
      <c r="Y121" s="10" t="s">
        <v>11289</v>
      </c>
    </row>
    <row r="122" spans="1:25" hidden="1" x14ac:dyDescent="0.2">
      <c r="A122" s="154">
        <f>COUNTIF(NETA!G:G,TCR!J122)+COUNTIF('SAP-SD'!G:G,TCR!J:J)+COUNTIF(XE!G:G,TCR!J:J)</f>
        <v>1</v>
      </c>
      <c r="B122" s="97" t="s">
        <v>58</v>
      </c>
      <c r="C122" s="70"/>
      <c r="D122" s="70"/>
      <c r="E122" s="70" t="str">
        <f t="shared" si="2"/>
        <v>SCON_DU</v>
      </c>
      <c r="F122" s="112" t="s">
        <v>9738</v>
      </c>
      <c r="G122" s="98" t="s">
        <v>9764</v>
      </c>
      <c r="H122" s="179" t="s">
        <v>13385</v>
      </c>
      <c r="I122" s="179" t="s">
        <v>13386</v>
      </c>
      <c r="J122" s="98" t="s">
        <v>10832</v>
      </c>
      <c r="K122" s="98" t="s">
        <v>10833</v>
      </c>
      <c r="L122" s="78" t="s">
        <v>88</v>
      </c>
      <c r="M122" s="78" t="str">
        <f>VLOOKUP(F122,FlagLv1!$A$1:$E$184,3,FALSE)</f>
        <v>S</v>
      </c>
      <c r="N122" s="78" t="str">
        <f>VLOOKUP(F122,FlagLv1!$A$1:$E$184,4,FALSE)</f>
        <v>S</v>
      </c>
      <c r="O122" s="78" t="s">
        <v>87</v>
      </c>
      <c r="P122" s="78" t="str">
        <f>VLOOKUP(F122,FlagLv1!$A$1:$E$184,5,FALSE)</f>
        <v>S</v>
      </c>
      <c r="Q122" s="78"/>
      <c r="R122" s="78" t="s">
        <v>86</v>
      </c>
      <c r="S122" s="78"/>
      <c r="T122" s="78"/>
      <c r="U122" s="73"/>
      <c r="V122" s="74" t="s">
        <v>1</v>
      </c>
      <c r="W122" s="95">
        <v>709099</v>
      </c>
      <c r="X122" s="95"/>
      <c r="Y122" s="10" t="s">
        <v>11289</v>
      </c>
    </row>
    <row r="123" spans="1:25" hidden="1" x14ac:dyDescent="0.2">
      <c r="A123" s="154">
        <f>COUNTIF(NETA!G:G,TCR!J123)+COUNTIF('SAP-SD'!G:G,TCR!J:J)+COUNTIF(XE!G:G,TCR!J:J)</f>
        <v>0</v>
      </c>
      <c r="B123" s="18" t="s">
        <v>58</v>
      </c>
      <c r="C123" s="70"/>
      <c r="D123" s="70"/>
      <c r="E123" s="70" t="str">
        <f t="shared" si="1"/>
        <v>SCON_DIP</v>
      </c>
      <c r="F123" s="112" t="s">
        <v>9738</v>
      </c>
      <c r="G123" s="98" t="s">
        <v>9764</v>
      </c>
      <c r="H123" s="98" t="s">
        <v>378</v>
      </c>
      <c r="I123" s="98" t="s">
        <v>377</v>
      </c>
      <c r="J123" s="98" t="s">
        <v>376</v>
      </c>
      <c r="K123" s="98" t="s">
        <v>377</v>
      </c>
      <c r="L123" s="40" t="s">
        <v>88</v>
      </c>
      <c r="M123" s="40" t="str">
        <f>VLOOKUP(F123,FlagLv1!$A$1:$E$184,3,FALSE)</f>
        <v>S</v>
      </c>
      <c r="N123" s="78" t="str">
        <f>VLOOKUP(F123,FlagLv1!$A$1:$E$184,4,FALSE)</f>
        <v>S</v>
      </c>
      <c r="O123" s="78" t="s">
        <v>86</v>
      </c>
      <c r="P123" s="78" t="str">
        <f>VLOOKUP(F123,FlagLv1!$A$1:$E$184,5,FALSE)</f>
        <v>S</v>
      </c>
      <c r="Q123" s="78"/>
      <c r="R123" s="40" t="s">
        <v>86</v>
      </c>
      <c r="S123" s="78"/>
      <c r="T123" s="78"/>
      <c r="U123" s="73"/>
      <c r="V123" s="74" t="s">
        <v>180</v>
      </c>
      <c r="W123" s="95">
        <v>709099</v>
      </c>
      <c r="X123" s="95"/>
      <c r="Y123" s="10" t="s">
        <v>11289</v>
      </c>
    </row>
    <row r="124" spans="1:25" hidden="1" x14ac:dyDescent="0.2">
      <c r="A124" s="154">
        <f>COUNTIF(NETA!G:G,TCR!J124)+COUNTIF('SAP-SD'!G:G,TCR!J:J)+COUNTIF(XE!G:G,TCR!J:J)</f>
        <v>5</v>
      </c>
      <c r="B124" s="97" t="s">
        <v>58</v>
      </c>
      <c r="C124" s="139"/>
      <c r="D124" s="139"/>
      <c r="E124" s="139" t="str">
        <f t="shared" si="1"/>
        <v>SCTRV_E</v>
      </c>
      <c r="F124" s="112" t="s">
        <v>9738</v>
      </c>
      <c r="G124" s="141" t="s">
        <v>9764</v>
      </c>
      <c r="H124" s="141" t="s">
        <v>11438</v>
      </c>
      <c r="I124" s="141" t="s">
        <v>11440</v>
      </c>
      <c r="J124" s="141" t="s">
        <v>11438</v>
      </c>
      <c r="K124" s="141" t="s">
        <v>11440</v>
      </c>
      <c r="L124" s="78" t="s">
        <v>88</v>
      </c>
      <c r="M124" s="78" t="str">
        <f>VLOOKUP(F124,FlagLv1!$A$1:$E$184,3,FALSE)</f>
        <v>S</v>
      </c>
      <c r="N124" s="78" t="str">
        <f>VLOOKUP(F124,FlagLv1!$A$1:$E$184,4,FALSE)</f>
        <v>S</v>
      </c>
      <c r="O124" s="78" t="s">
        <v>86</v>
      </c>
      <c r="P124" s="78" t="str">
        <f>VLOOKUP(F124,FlagLv1!$A$1:$E$184,5,FALSE)</f>
        <v>S</v>
      </c>
      <c r="Q124" s="78"/>
      <c r="R124" s="78"/>
      <c r="S124" s="78"/>
      <c r="T124" s="78"/>
      <c r="U124" s="73"/>
      <c r="V124" s="74" t="s">
        <v>180</v>
      </c>
      <c r="W124" s="95">
        <v>709099</v>
      </c>
      <c r="X124" s="95"/>
      <c r="Y124" s="10" t="s">
        <v>11289</v>
      </c>
    </row>
    <row r="125" spans="1:25" hidden="1" x14ac:dyDescent="0.2">
      <c r="A125" s="154">
        <f>COUNTIF(NETA!G:G,TCR!J125)+COUNTIF('SAP-SD'!G:G,TCR!J:J)+COUNTIF(XE!G:G,TCR!J:J)</f>
        <v>7</v>
      </c>
      <c r="B125" s="97" t="s">
        <v>58</v>
      </c>
      <c r="C125" s="139"/>
      <c r="D125" s="139"/>
      <c r="E125" s="139" t="str">
        <f t="shared" si="1"/>
        <v>SCTRF_E</v>
      </c>
      <c r="F125" s="112" t="s">
        <v>9739</v>
      </c>
      <c r="G125" s="141" t="s">
        <v>9763</v>
      </c>
      <c r="H125" s="141" t="s">
        <v>11439</v>
      </c>
      <c r="I125" s="141" t="s">
        <v>11441</v>
      </c>
      <c r="J125" s="141" t="s">
        <v>11439</v>
      </c>
      <c r="K125" s="141" t="s">
        <v>11441</v>
      </c>
      <c r="L125" s="78" t="s">
        <v>89</v>
      </c>
      <c r="M125" s="78" t="str">
        <f>VLOOKUP(F125,FlagLv1!$A$1:$E$184,3,FALSE)</f>
        <v>S</v>
      </c>
      <c r="N125" s="78" t="str">
        <f>VLOOKUP(F125,FlagLv1!$A$1:$E$184,4,FALSE)</f>
        <v>S</v>
      </c>
      <c r="O125" s="78" t="s">
        <v>86</v>
      </c>
      <c r="P125" s="78" t="str">
        <f>VLOOKUP(F125,FlagLv1!$A$1:$E$184,5,FALSE)</f>
        <v>S</v>
      </c>
      <c r="Q125" s="78"/>
      <c r="R125" s="78"/>
      <c r="S125" s="78"/>
      <c r="T125" s="78"/>
      <c r="U125" s="73"/>
      <c r="V125" s="74" t="s">
        <v>1</v>
      </c>
      <c r="W125" s="95">
        <v>709098</v>
      </c>
      <c r="X125" s="95"/>
      <c r="Y125" s="10" t="s">
        <v>11288</v>
      </c>
    </row>
    <row r="126" spans="1:25" hidden="1" x14ac:dyDescent="0.2">
      <c r="A126" s="154">
        <f>COUNTIF(NETA!G:G,TCR!J126)+COUNTIF('SAP-SD'!G:G,TCR!J:J)+COUNTIF(XE!G:G,TCR!J:J)</f>
        <v>19</v>
      </c>
      <c r="B126" s="97" t="s">
        <v>58</v>
      </c>
      <c r="C126" s="139"/>
      <c r="D126" s="139"/>
      <c r="E126" s="139" t="str">
        <f t="shared" si="1"/>
        <v>PRD_BIL</v>
      </c>
      <c r="F126" s="112" t="s">
        <v>9738</v>
      </c>
      <c r="G126" s="141" t="s">
        <v>9764</v>
      </c>
      <c r="H126" s="141" t="s">
        <v>5930</v>
      </c>
      <c r="I126" s="141" t="s">
        <v>5931</v>
      </c>
      <c r="J126" s="141" t="s">
        <v>11340</v>
      </c>
      <c r="K126" s="141" t="s">
        <v>11339</v>
      </c>
      <c r="L126" s="78" t="s">
        <v>88</v>
      </c>
      <c r="M126" s="78" t="str">
        <f>VLOOKUP(F126,FlagLv1!$A$1:$E$184,3,FALSE)</f>
        <v>S</v>
      </c>
      <c r="N126" s="78" t="str">
        <f>VLOOKUP(F126,FlagLv1!$A$1:$E$184,4,FALSE)</f>
        <v>S</v>
      </c>
      <c r="O126" s="78" t="s">
        <v>87</v>
      </c>
      <c r="P126" s="78" t="str">
        <f>VLOOKUP(F126,FlagLv1!$A$1:$E$184,5,FALSE)</f>
        <v>S</v>
      </c>
      <c r="Q126" s="78"/>
      <c r="R126" s="78" t="s">
        <v>86</v>
      </c>
      <c r="S126" s="78"/>
      <c r="T126" s="78"/>
      <c r="U126" s="73"/>
      <c r="V126" s="74" t="s">
        <v>180</v>
      </c>
      <c r="W126" s="95">
        <v>709097</v>
      </c>
      <c r="X126" s="95"/>
      <c r="Y126" s="10" t="s">
        <v>11277</v>
      </c>
    </row>
    <row r="127" spans="1:25" hidden="1" x14ac:dyDescent="0.2">
      <c r="A127" s="154">
        <f>COUNTIF(NETA!G:G,TCR!J127)+COUNTIF('SAP-SD'!G:G,TCR!J:J)+COUNTIF(XE!G:G,TCR!J:J)</f>
        <v>8</v>
      </c>
      <c r="B127" s="18" t="s">
        <v>58</v>
      </c>
      <c r="C127" s="70"/>
      <c r="D127" s="70"/>
      <c r="E127" s="70" t="str">
        <f t="shared" si="1"/>
        <v>SBI</v>
      </c>
      <c r="F127" s="112" t="s">
        <v>9738</v>
      </c>
      <c r="G127" s="98" t="s">
        <v>9764</v>
      </c>
      <c r="H127" s="98" t="s">
        <v>5930</v>
      </c>
      <c r="I127" s="98" t="s">
        <v>5931</v>
      </c>
      <c r="J127" s="98" t="s">
        <v>5930</v>
      </c>
      <c r="K127" s="98" t="s">
        <v>5931</v>
      </c>
      <c r="L127" s="78" t="s">
        <v>88</v>
      </c>
      <c r="M127" s="78" t="str">
        <f>VLOOKUP(F127,FlagLv1!$A$1:$E$184,3,FALSE)</f>
        <v>S</v>
      </c>
      <c r="N127" s="78" t="str">
        <f>VLOOKUP(F127,FlagLv1!$A$1:$E$184,4,FALSE)</f>
        <v>S</v>
      </c>
      <c r="O127" s="78" t="s">
        <v>87</v>
      </c>
      <c r="P127" s="78" t="str">
        <f>VLOOKUP(F127,FlagLv1!$A$1:$E$184,5,FALSE)</f>
        <v>S</v>
      </c>
      <c r="Q127" s="78"/>
      <c r="R127" s="78" t="s">
        <v>86</v>
      </c>
      <c r="S127" s="78"/>
      <c r="T127" s="78"/>
      <c r="U127" s="73"/>
      <c r="V127" s="47" t="s">
        <v>180</v>
      </c>
      <c r="W127" s="95">
        <v>709097</v>
      </c>
      <c r="X127" s="95"/>
      <c r="Y127" s="10" t="s">
        <v>11277</v>
      </c>
    </row>
    <row r="128" spans="1:25" hidden="1" x14ac:dyDescent="0.2">
      <c r="A128" s="154">
        <f>COUNTIF(NETA!G:G,TCR!J128)+COUNTIF('SAP-SD'!G:G,TCR!J:J)+COUNTIF(XE!G:G,TCR!J:J)</f>
        <v>0</v>
      </c>
      <c r="B128" s="18" t="s">
        <v>58</v>
      </c>
      <c r="C128" s="7"/>
      <c r="D128" s="7"/>
      <c r="E128" s="70" t="str">
        <f t="shared" si="1"/>
        <v>MP_B</v>
      </c>
      <c r="F128" s="112" t="s">
        <v>9738</v>
      </c>
      <c r="G128" s="98" t="s">
        <v>9764</v>
      </c>
      <c r="H128" s="98" t="s">
        <v>9754</v>
      </c>
      <c r="I128" s="98" t="s">
        <v>9755</v>
      </c>
      <c r="J128" s="98" t="s">
        <v>60</v>
      </c>
      <c r="K128" s="98" t="s">
        <v>272</v>
      </c>
      <c r="L128" s="40" t="s">
        <v>88</v>
      </c>
      <c r="M128" s="40" t="str">
        <f>VLOOKUP(F128,FlagLv1!$A$1:$E$184,3,FALSE)</f>
        <v>S</v>
      </c>
      <c r="N128" s="78" t="str">
        <f>VLOOKUP(F128,FlagLv1!$A$1:$E$184,4,FALSE)</f>
        <v>S</v>
      </c>
      <c r="O128" s="40" t="s">
        <v>87</v>
      </c>
      <c r="P128" s="78" t="str">
        <f>VLOOKUP(F128,FlagLv1!$A$1:$E$184,5,FALSE)</f>
        <v>S</v>
      </c>
      <c r="Q128" s="65" t="s">
        <v>356</v>
      </c>
      <c r="R128" s="40" t="s">
        <v>86</v>
      </c>
      <c r="S128" s="78"/>
      <c r="T128" s="78"/>
      <c r="U128" s="48"/>
      <c r="V128" s="47" t="s">
        <v>180</v>
      </c>
      <c r="W128" s="95">
        <v>709002</v>
      </c>
      <c r="X128" s="95"/>
      <c r="Y128" s="10" t="s">
        <v>11280</v>
      </c>
    </row>
    <row r="129" spans="1:25" hidden="1" x14ac:dyDescent="0.2">
      <c r="A129" s="154">
        <f>COUNTIF(NETA!G:G,TCR!J129)+COUNTIF('SAP-SD'!G:G,TCR!J:J)+COUNTIF(XE!G:G,TCR!J:J)</f>
        <v>0</v>
      </c>
      <c r="B129" s="18" t="s">
        <v>58</v>
      </c>
      <c r="C129" s="7"/>
      <c r="D129" s="7"/>
      <c r="E129" s="70" t="str">
        <f t="shared" si="1"/>
        <v>VEND</v>
      </c>
      <c r="F129" s="112" t="s">
        <v>9738</v>
      </c>
      <c r="G129" s="98" t="s">
        <v>9764</v>
      </c>
      <c r="H129" s="98" t="s">
        <v>9754</v>
      </c>
      <c r="I129" s="98" t="s">
        <v>9755</v>
      </c>
      <c r="J129" s="98" t="s">
        <v>6</v>
      </c>
      <c r="K129" s="98" t="s">
        <v>79</v>
      </c>
      <c r="L129" s="40" t="s">
        <v>88</v>
      </c>
      <c r="M129" s="40" t="str">
        <f>VLOOKUP(F129,FlagLv1!$A$1:$E$184,3,FALSE)</f>
        <v>S</v>
      </c>
      <c r="N129" s="78" t="str">
        <f>VLOOKUP(F129,FlagLv1!$A$1:$E$184,4,FALSE)</f>
        <v>S</v>
      </c>
      <c r="O129" s="40" t="s">
        <v>87</v>
      </c>
      <c r="P129" s="78" t="str">
        <f>VLOOKUP(F129,FlagLv1!$A$1:$E$184,5,FALSE)</f>
        <v>S</v>
      </c>
      <c r="Q129" s="65"/>
      <c r="R129" s="40" t="s">
        <v>86</v>
      </c>
      <c r="S129" s="78"/>
      <c r="T129" s="78"/>
      <c r="U129" s="48"/>
      <c r="V129" s="47" t="s">
        <v>180</v>
      </c>
      <c r="W129" s="95">
        <v>709002</v>
      </c>
      <c r="X129" s="95"/>
      <c r="Y129" s="10" t="s">
        <v>11280</v>
      </c>
    </row>
    <row r="130" spans="1:25" hidden="1" x14ac:dyDescent="0.2">
      <c r="A130" s="154">
        <f>COUNTIF(NETA!G:G,TCR!J130)+COUNTIF('SAP-SD'!G:G,TCR!J:J)+COUNTIF(XE!G:G,TCR!J:J)</f>
        <v>58</v>
      </c>
      <c r="B130" s="18" t="s">
        <v>58</v>
      </c>
      <c r="C130" s="44"/>
      <c r="D130" s="7"/>
      <c r="E130" s="70" t="str">
        <f t="shared" si="1"/>
        <v>VGFIS</v>
      </c>
      <c r="F130" s="112" t="s">
        <v>9739</v>
      </c>
      <c r="G130" s="98" t="s">
        <v>9763</v>
      </c>
      <c r="H130" s="98" t="s">
        <v>9752</v>
      </c>
      <c r="I130" s="98" t="s">
        <v>9753</v>
      </c>
      <c r="J130" s="98" t="s">
        <v>320</v>
      </c>
      <c r="K130" s="98" t="s">
        <v>318</v>
      </c>
      <c r="L130" s="40" t="s">
        <v>89</v>
      </c>
      <c r="M130" s="40" t="str">
        <f>VLOOKUP(F130,FlagLv1!$A$1:$E$184,3,FALSE)</f>
        <v>S</v>
      </c>
      <c r="N130" s="78" t="str">
        <f>VLOOKUP(F130,FlagLv1!$A$1:$E$184,4,FALSE)</f>
        <v>S</v>
      </c>
      <c r="O130" s="40" t="s">
        <v>87</v>
      </c>
      <c r="P130" s="78" t="str">
        <f>VLOOKUP(F130,FlagLv1!$A$1:$E$184,5,FALSE)</f>
        <v>S</v>
      </c>
      <c r="Q130" s="65"/>
      <c r="R130" s="40" t="s">
        <v>86</v>
      </c>
      <c r="S130" s="78"/>
      <c r="T130" s="78"/>
      <c r="U130" s="48"/>
      <c r="V130" s="47" t="s">
        <v>1</v>
      </c>
      <c r="W130" s="95">
        <v>709001</v>
      </c>
      <c r="X130" s="95"/>
      <c r="Y130" s="10" t="s">
        <v>11279</v>
      </c>
    </row>
    <row r="131" spans="1:25" hidden="1" x14ac:dyDescent="0.2">
      <c r="A131" s="154">
        <f>COUNTIF(NETA!G:G,TCR!J131)+COUNTIF('SAP-SD'!G:G,TCR!J:J)+COUNTIF(XE!G:G,TCR!J:J)</f>
        <v>0</v>
      </c>
      <c r="B131" s="18" t="s">
        <v>58</v>
      </c>
      <c r="C131" s="44"/>
      <c r="D131" s="7"/>
      <c r="E131" s="70" t="str">
        <f t="shared" si="1"/>
        <v>VGVAR</v>
      </c>
      <c r="F131" s="112" t="s">
        <v>9738</v>
      </c>
      <c r="G131" s="98" t="s">
        <v>9764</v>
      </c>
      <c r="H131" s="98" t="s">
        <v>9754</v>
      </c>
      <c r="I131" s="98" t="s">
        <v>9755</v>
      </c>
      <c r="J131" s="98" t="s">
        <v>321</v>
      </c>
      <c r="K131" s="98" t="s">
        <v>319</v>
      </c>
      <c r="L131" s="40" t="s">
        <v>88</v>
      </c>
      <c r="M131" s="40" t="str">
        <f>VLOOKUP(F131,FlagLv1!$A$1:$E$184,3,FALSE)</f>
        <v>S</v>
      </c>
      <c r="N131" s="78" t="str">
        <f>VLOOKUP(F131,FlagLv1!$A$1:$E$184,4,FALSE)</f>
        <v>S</v>
      </c>
      <c r="O131" s="40" t="s">
        <v>87</v>
      </c>
      <c r="P131" s="78" t="str">
        <f>VLOOKUP(F131,FlagLv1!$A$1:$E$184,5,FALSE)</f>
        <v>S</v>
      </c>
      <c r="Q131" s="65"/>
      <c r="R131" s="40" t="s">
        <v>86</v>
      </c>
      <c r="S131" s="78"/>
      <c r="T131" s="78"/>
      <c r="U131" s="48"/>
      <c r="V131" s="47" t="s">
        <v>180</v>
      </c>
      <c r="W131" s="95">
        <v>709002</v>
      </c>
      <c r="X131" s="95"/>
      <c r="Y131" s="10" t="s">
        <v>11280</v>
      </c>
    </row>
    <row r="132" spans="1:25" hidden="1" x14ac:dyDescent="0.2">
      <c r="A132" s="154">
        <f>COUNTIF(NETA!G:G,TCR!J132)+COUNTIF('SAP-SD'!G:G,TCR!J:J)+COUNTIF(XE!G:G,TCR!J:J)</f>
        <v>0</v>
      </c>
      <c r="B132" s="21" t="s">
        <v>117</v>
      </c>
      <c r="C132" s="42"/>
      <c r="D132" s="42"/>
      <c r="E132" s="70" t="str">
        <f t="shared" si="1"/>
        <v>BLACK-LIST</v>
      </c>
      <c r="F132" s="113" t="s">
        <v>91</v>
      </c>
      <c r="G132" s="113" t="s">
        <v>91</v>
      </c>
      <c r="H132" s="113" t="s">
        <v>91</v>
      </c>
      <c r="I132" s="113" t="s">
        <v>91</v>
      </c>
      <c r="J132" s="113" t="s">
        <v>91</v>
      </c>
      <c r="K132" s="113" t="s">
        <v>91</v>
      </c>
      <c r="L132" s="43" t="s">
        <v>92</v>
      </c>
      <c r="M132" s="43" t="str">
        <f>VLOOKUP(F132,FlagLv1!$A$1:$E$184,3,FALSE)</f>
        <v>N</v>
      </c>
      <c r="N132" s="66" t="str">
        <f>VLOOKUP(F132,FlagLv1!$A$1:$E$184,4,FALSE)</f>
        <v>B</v>
      </c>
      <c r="O132" s="43" t="s">
        <v>92</v>
      </c>
      <c r="P132" s="66" t="str">
        <f>VLOOKUP(F132,FlagLv1!$A$1:$E$184,5,FALSE)</f>
        <v>N</v>
      </c>
      <c r="Q132" s="66"/>
      <c r="R132" s="66" t="s">
        <v>86</v>
      </c>
      <c r="S132" s="66"/>
      <c r="T132" s="66"/>
      <c r="U132" s="48"/>
      <c r="V132" s="47"/>
      <c r="W132" s="95"/>
      <c r="X132" s="95"/>
      <c r="Y132" s="10" t="e">
        <v>#N/A</v>
      </c>
    </row>
    <row r="133" spans="1:25" x14ac:dyDescent="0.2">
      <c r="A133" s="154">
        <f>COUNTIF(NETA!G:G,TCR!J133)+COUNTIF('SAP-SD'!G:G,TCR!J:J)+COUNTIF(XE!G:G,TCR!J:J)</f>
        <v>7</v>
      </c>
      <c r="B133" s="18" t="s">
        <v>58</v>
      </c>
      <c r="C133" s="20"/>
      <c r="D133" s="20"/>
      <c r="E133" s="70" t="str">
        <f t="shared" si="1"/>
        <v>INDD</v>
      </c>
      <c r="F133" s="71" t="s">
        <v>47</v>
      </c>
      <c r="G133" s="71" t="s">
        <v>16</v>
      </c>
      <c r="H133" s="71" t="s">
        <v>13110</v>
      </c>
      <c r="I133" s="71" t="s">
        <v>13111</v>
      </c>
      <c r="J133" s="71" t="s">
        <v>13112</v>
      </c>
      <c r="K133" s="71" t="s">
        <v>390</v>
      </c>
      <c r="L133" s="35" t="s">
        <v>86</v>
      </c>
      <c r="M133" s="35" t="str">
        <f>VLOOKUP(F133,FlagLv1!$A$1:$E$184,3,FALSE)</f>
        <v>S</v>
      </c>
      <c r="N133" s="72" t="str">
        <f>VLOOKUP(F133,FlagLv1!$A$1:$E$184,4,FALSE)</f>
        <v>N</v>
      </c>
      <c r="O133" s="35" t="s">
        <v>86</v>
      </c>
      <c r="P133" s="72" t="str">
        <f>VLOOKUP(F133,FlagLv1!$A$1:$E$184,5,FALSE)</f>
        <v>N</v>
      </c>
      <c r="Q133" s="63"/>
      <c r="R133" s="35" t="s">
        <v>86</v>
      </c>
      <c r="S133" s="72"/>
      <c r="T133" s="72"/>
      <c r="U133" s="48"/>
      <c r="V133" s="47"/>
      <c r="W133" s="95"/>
      <c r="X133" s="95"/>
      <c r="Y133" s="10" t="e">
        <v>#N/A</v>
      </c>
    </row>
    <row r="134" spans="1:25" x14ac:dyDescent="0.2">
      <c r="A134" s="154">
        <f>COUNTIF(NETA!G:G,TCR!J134)+COUNTIF('SAP-SD'!G:G,TCR!J:J)+COUNTIF(XE!G:G,TCR!J:J)</f>
        <v>5</v>
      </c>
      <c r="B134" s="18" t="s">
        <v>58</v>
      </c>
      <c r="C134" s="20"/>
      <c r="D134" s="20"/>
      <c r="E134" s="70" t="str">
        <f t="shared" si="1"/>
        <v>408S</v>
      </c>
      <c r="F134" s="71" t="s">
        <v>47</v>
      </c>
      <c r="G134" s="71" t="s">
        <v>16</v>
      </c>
      <c r="H134" s="71" t="s">
        <v>389</v>
      </c>
      <c r="I134" s="71" t="s">
        <v>388</v>
      </c>
      <c r="J134" s="71" t="s">
        <v>265</v>
      </c>
      <c r="K134" s="71" t="s">
        <v>267</v>
      </c>
      <c r="L134" s="35" t="s">
        <v>86</v>
      </c>
      <c r="M134" s="35" t="str">
        <f>VLOOKUP(F134,FlagLv1!$A$1:$E$184,3,FALSE)</f>
        <v>S</v>
      </c>
      <c r="N134" s="72" t="str">
        <f>VLOOKUP(F134,FlagLv1!$A$1:$E$184,4,FALSE)</f>
        <v>N</v>
      </c>
      <c r="O134" s="35" t="s">
        <v>86</v>
      </c>
      <c r="P134" s="72" t="str">
        <f>VLOOKUP(F134,FlagLv1!$A$1:$E$184,5,FALSE)</f>
        <v>N</v>
      </c>
      <c r="Q134" s="63"/>
      <c r="R134" s="35" t="s">
        <v>86</v>
      </c>
      <c r="S134" s="72"/>
      <c r="T134" s="72"/>
      <c r="U134" s="48"/>
      <c r="V134" s="47"/>
      <c r="W134" s="95"/>
      <c r="X134" s="95"/>
      <c r="Y134" s="10" t="e">
        <v>#N/A</v>
      </c>
    </row>
    <row r="135" spans="1:25" x14ac:dyDescent="0.2">
      <c r="A135" s="154">
        <f>COUNTIF(NETA!G:G,TCR!J135)+COUNTIF('SAP-SD'!G:G,TCR!J:J)+COUNTIF(XE!G:G,TCR!J:J)</f>
        <v>0</v>
      </c>
      <c r="B135" s="18" t="s">
        <v>58</v>
      </c>
      <c r="C135" s="70"/>
      <c r="D135" s="70"/>
      <c r="E135" s="70" t="str">
        <f t="shared" si="1"/>
        <v>ACTV</v>
      </c>
      <c r="F135" s="71" t="s">
        <v>47</v>
      </c>
      <c r="G135" s="71" t="s">
        <v>16</v>
      </c>
      <c r="H135" s="71" t="s">
        <v>367</v>
      </c>
      <c r="I135" s="71" t="s">
        <v>368</v>
      </c>
      <c r="J135" s="71" t="s">
        <v>367</v>
      </c>
      <c r="K135" s="71" t="s">
        <v>368</v>
      </c>
      <c r="L135" s="35" t="s">
        <v>86</v>
      </c>
      <c r="M135" s="35" t="str">
        <f>VLOOKUP(F135,FlagLv1!$A$1:$E$184,3,FALSE)</f>
        <v>S</v>
      </c>
      <c r="N135" s="72" t="str">
        <f>VLOOKUP(F135,FlagLv1!$A$1:$E$184,4,FALSE)</f>
        <v>N</v>
      </c>
      <c r="O135" s="35" t="s">
        <v>86</v>
      </c>
      <c r="P135" s="72" t="str">
        <f>VLOOKUP(F135,FlagLv1!$A$1:$E$184,5,FALSE)</f>
        <v>N</v>
      </c>
      <c r="Q135" s="72"/>
      <c r="R135" s="35" t="s">
        <v>86</v>
      </c>
      <c r="S135" s="72"/>
      <c r="T135" s="72"/>
      <c r="U135" s="73"/>
      <c r="V135" s="74"/>
      <c r="W135" s="95"/>
      <c r="X135" s="95"/>
      <c r="Y135" s="10" t="e">
        <v>#N/A</v>
      </c>
    </row>
    <row r="136" spans="1:25" x14ac:dyDescent="0.2">
      <c r="A136" s="154">
        <f>COUNTIF(NETA!G:G,TCR!J136)+COUNTIF('SAP-SD'!G:G,TCR!J:J)+COUNTIF(XE!G:G,TCR!J:J)</f>
        <v>6</v>
      </c>
      <c r="B136" s="18" t="s">
        <v>58</v>
      </c>
      <c r="C136" s="20"/>
      <c r="D136" s="20"/>
      <c r="E136" s="70" t="str">
        <f t="shared" si="1"/>
        <v>CMOR</v>
      </c>
      <c r="F136" s="71" t="s">
        <v>47</v>
      </c>
      <c r="G136" s="71" t="s">
        <v>16</v>
      </c>
      <c r="H136" s="71" t="s">
        <v>111</v>
      </c>
      <c r="I136" s="71" t="s">
        <v>268</v>
      </c>
      <c r="J136" s="71" t="s">
        <v>111</v>
      </c>
      <c r="K136" s="71" t="s">
        <v>268</v>
      </c>
      <c r="L136" s="35" t="s">
        <v>86</v>
      </c>
      <c r="M136" s="35" t="str">
        <f>VLOOKUP(F136,FlagLv1!$A$1:$E$184,3,FALSE)</f>
        <v>S</v>
      </c>
      <c r="N136" s="72" t="str">
        <f>VLOOKUP(F136,FlagLv1!$A$1:$E$184,4,FALSE)</f>
        <v>N</v>
      </c>
      <c r="O136" s="35" t="s">
        <v>86</v>
      </c>
      <c r="P136" s="72" t="str">
        <f>VLOOKUP(F136,FlagLv1!$A$1:$E$184,5,FALSE)</f>
        <v>N</v>
      </c>
      <c r="Q136" s="63"/>
      <c r="R136" s="35" t="s">
        <v>86</v>
      </c>
      <c r="S136" s="72"/>
      <c r="T136" s="72"/>
      <c r="U136" s="48"/>
      <c r="V136" s="47"/>
      <c r="W136" s="95">
        <v>702015</v>
      </c>
      <c r="X136" s="95"/>
      <c r="Y136" s="10" t="s">
        <v>11278</v>
      </c>
    </row>
    <row r="137" spans="1:25" hidden="1" x14ac:dyDescent="0.2">
      <c r="A137" s="154">
        <f>COUNTIF(NETA!G:G,TCR!J137)+COUNTIF('SAP-SD'!G:G,TCR!J:J)+COUNTIF(XE!G:G,TCR!J:J)</f>
        <v>0</v>
      </c>
      <c r="B137" s="18" t="s">
        <v>58</v>
      </c>
      <c r="C137" s="20"/>
      <c r="D137" s="20"/>
      <c r="E137" s="70" t="str">
        <f t="shared" si="1"/>
        <v>VARP</v>
      </c>
      <c r="F137" s="71" t="s">
        <v>9708</v>
      </c>
      <c r="G137" s="71" t="s">
        <v>835</v>
      </c>
      <c r="H137" s="71" t="s">
        <v>9708</v>
      </c>
      <c r="I137" s="71" t="s">
        <v>835</v>
      </c>
      <c r="J137" s="71" t="s">
        <v>109</v>
      </c>
      <c r="K137" s="71" t="s">
        <v>108</v>
      </c>
      <c r="L137" s="35" t="s">
        <v>86</v>
      </c>
      <c r="M137" s="35" t="str">
        <f>VLOOKUP(F137,FlagLv1!$A$1:$E$184,3,FALSE)</f>
        <v>S</v>
      </c>
      <c r="N137" s="72" t="str">
        <f>VLOOKUP(F137,FlagLv1!$A$1:$E$184,4,FALSE)</f>
        <v>N</v>
      </c>
      <c r="O137" s="35" t="s">
        <v>86</v>
      </c>
      <c r="P137" s="72" t="str">
        <f>VLOOKUP(F137,FlagLv1!$A$1:$E$184,5,FALSE)</f>
        <v>S</v>
      </c>
      <c r="Q137" s="63"/>
      <c r="R137" s="35" t="s">
        <v>86</v>
      </c>
      <c r="S137" s="72"/>
      <c r="T137" s="72"/>
      <c r="U137" s="48"/>
      <c r="V137" s="47"/>
      <c r="W137" s="95">
        <v>702157</v>
      </c>
      <c r="X137" s="95"/>
      <c r="Y137" s="10" t="s">
        <v>11281</v>
      </c>
    </row>
    <row r="138" spans="1:25" hidden="1" x14ac:dyDescent="0.2">
      <c r="A138" s="154">
        <f>COUNTIF(NETA!G:G,TCR!J138)+COUNTIF('SAP-SD'!G:G,TCR!J:J)+COUNTIF(XE!G:G,TCR!J:J)</f>
        <v>7</v>
      </c>
      <c r="B138" s="18" t="s">
        <v>58</v>
      </c>
      <c r="C138" s="20"/>
      <c r="D138" s="20"/>
      <c r="E138" s="70" t="str">
        <f t="shared" si="1"/>
        <v>BSOE</v>
      </c>
      <c r="F138" s="71" t="s">
        <v>9758</v>
      </c>
      <c r="G138" s="71" t="s">
        <v>9703</v>
      </c>
      <c r="H138" s="71" t="s">
        <v>9758</v>
      </c>
      <c r="I138" s="71" t="s">
        <v>9703</v>
      </c>
      <c r="J138" s="71" t="s">
        <v>110</v>
      </c>
      <c r="K138" s="71" t="s">
        <v>364</v>
      </c>
      <c r="L138" s="35" t="s">
        <v>86</v>
      </c>
      <c r="M138" s="35" t="str">
        <f>VLOOKUP(F138,FlagLv1!$A$1:$E$184,3,FALSE)</f>
        <v>S</v>
      </c>
      <c r="N138" s="72" t="str">
        <f>VLOOKUP(F138,FlagLv1!$A$1:$E$184,4,FALSE)</f>
        <v>N</v>
      </c>
      <c r="O138" s="35" t="s">
        <v>86</v>
      </c>
      <c r="P138" s="72" t="str">
        <f>VLOOKUP(F138,FlagLv1!$A$1:$E$184,5,FALSE)</f>
        <v>S</v>
      </c>
      <c r="Q138" s="63"/>
      <c r="R138" s="35" t="s">
        <v>86</v>
      </c>
      <c r="S138" s="72"/>
      <c r="T138" s="72"/>
      <c r="U138" s="48"/>
      <c r="V138" s="47"/>
      <c r="W138" s="95">
        <v>701017</v>
      </c>
      <c r="X138" s="95"/>
      <c r="Y138" s="10" t="s">
        <v>1263</v>
      </c>
    </row>
    <row r="139" spans="1:25" hidden="1" x14ac:dyDescent="0.2">
      <c r="A139" s="154">
        <f>COUNTIF(NETA!G:G,TCR!J139)+COUNTIF('SAP-SD'!G:G,TCR!J:J)+COUNTIF(XE!G:G,TCR!J:J)</f>
        <v>5</v>
      </c>
      <c r="B139" s="18" t="s">
        <v>58</v>
      </c>
      <c r="C139" s="70"/>
      <c r="D139" s="70"/>
      <c r="E139" s="70" t="str">
        <f t="shared" si="1"/>
        <v>BSOF</v>
      </c>
      <c r="F139" s="71" t="s">
        <v>9758</v>
      </c>
      <c r="G139" s="71" t="s">
        <v>9703</v>
      </c>
      <c r="H139" s="71" t="s">
        <v>9758</v>
      </c>
      <c r="I139" s="71" t="s">
        <v>9703</v>
      </c>
      <c r="J139" s="71" t="s">
        <v>366</v>
      </c>
      <c r="K139" s="71" t="s">
        <v>365</v>
      </c>
      <c r="L139" s="35" t="s">
        <v>86</v>
      </c>
      <c r="M139" s="35" t="str">
        <f>VLOOKUP(F139,FlagLv1!$A$1:$E$184,3,FALSE)</f>
        <v>S</v>
      </c>
      <c r="N139" s="72" t="str">
        <f>VLOOKUP(F139,FlagLv1!$A$1:$E$184,4,FALSE)</f>
        <v>N</v>
      </c>
      <c r="O139" s="35" t="s">
        <v>86</v>
      </c>
      <c r="P139" s="72" t="str">
        <f>VLOOKUP(F139,FlagLv1!$A$1:$E$184,5,FALSE)</f>
        <v>S</v>
      </c>
      <c r="Q139" s="72"/>
      <c r="R139" s="35" t="s">
        <v>86</v>
      </c>
      <c r="S139" s="72"/>
      <c r="T139" s="72"/>
      <c r="U139" s="73"/>
      <c r="V139" s="74"/>
      <c r="W139" s="95">
        <v>701017</v>
      </c>
      <c r="X139" s="95"/>
      <c r="Y139" s="10" t="s">
        <v>1263</v>
      </c>
    </row>
    <row r="140" spans="1:25" x14ac:dyDescent="0.2">
      <c r="A140" s="154">
        <f>COUNTIF(NETA!G:G,TCR!J140)+COUNTIF('SAP-SD'!G:G,TCR!J:J)+COUNTIF(XE!G:G,TCR!J:J)</f>
        <v>24</v>
      </c>
      <c r="B140" s="18" t="s">
        <v>58</v>
      </c>
      <c r="C140" s="20"/>
      <c r="D140" s="20"/>
      <c r="E140" s="70" t="str">
        <f t="shared" si="1"/>
        <v>INDV</v>
      </c>
      <c r="F140" s="114" t="s">
        <v>47</v>
      </c>
      <c r="G140" s="71" t="s">
        <v>16</v>
      </c>
      <c r="H140" s="71" t="s">
        <v>13110</v>
      </c>
      <c r="I140" s="71" t="s">
        <v>13111</v>
      </c>
      <c r="J140" s="71" t="s">
        <v>13113</v>
      </c>
      <c r="K140" s="71" t="s">
        <v>391</v>
      </c>
      <c r="L140" s="35" t="s">
        <v>86</v>
      </c>
      <c r="M140" s="35" t="str">
        <f>VLOOKUP(F140,FlagLv1!$A$1:$E$184,3,FALSE)</f>
        <v>S</v>
      </c>
      <c r="N140" s="72" t="str">
        <f>VLOOKUP(F140,FlagLv1!$A$1:$E$184,4,FALSE)</f>
        <v>N</v>
      </c>
      <c r="O140" s="35" t="s">
        <v>86</v>
      </c>
      <c r="P140" s="72" t="str">
        <f>VLOOKUP(F140,FlagLv1!$A$1:$E$184,5,FALSE)</f>
        <v>N</v>
      </c>
      <c r="Q140" s="63"/>
      <c r="R140" s="35" t="s">
        <v>86</v>
      </c>
      <c r="S140" s="72"/>
      <c r="T140" s="72"/>
      <c r="U140" s="48"/>
      <c r="V140" s="47"/>
      <c r="W140" s="95"/>
      <c r="X140" s="95"/>
      <c r="Y140" s="10" t="e">
        <v>#N/A</v>
      </c>
    </row>
    <row r="141" spans="1:25" x14ac:dyDescent="0.2">
      <c r="A141" s="154">
        <f>COUNTIF(NETA!G:G,TCR!J141)+COUNTIF('SAP-SD'!G:G,TCR!J:J)+COUNTIF(XE!G:G,TCR!J:J)</f>
        <v>19</v>
      </c>
      <c r="B141" s="18" t="s">
        <v>58</v>
      </c>
      <c r="C141" s="70"/>
      <c r="D141" s="70"/>
      <c r="E141" s="70" t="str">
        <f t="shared" si="1"/>
        <v>DEPC</v>
      </c>
      <c r="F141" s="114" t="s">
        <v>47</v>
      </c>
      <c r="G141" s="71" t="s">
        <v>16</v>
      </c>
      <c r="H141" s="71" t="s">
        <v>371</v>
      </c>
      <c r="I141" s="71" t="s">
        <v>372</v>
      </c>
      <c r="J141" s="71" t="s">
        <v>371</v>
      </c>
      <c r="K141" s="71" t="s">
        <v>372</v>
      </c>
      <c r="L141" s="35" t="s">
        <v>86</v>
      </c>
      <c r="M141" s="35" t="str">
        <f>VLOOKUP(F141,FlagLv1!$A$1:$E$184,3,FALSE)</f>
        <v>S</v>
      </c>
      <c r="N141" s="72" t="str">
        <f>VLOOKUP(F141,FlagLv1!$A$1:$E$184,4,FALSE)</f>
        <v>N</v>
      </c>
      <c r="O141" s="35" t="s">
        <v>86</v>
      </c>
      <c r="P141" s="72" t="str">
        <f>VLOOKUP(F141,FlagLv1!$A$1:$E$184,5,FALSE)</f>
        <v>N</v>
      </c>
      <c r="Q141" s="72"/>
      <c r="R141" s="35" t="s">
        <v>86</v>
      </c>
      <c r="S141" s="72"/>
      <c r="T141" s="72"/>
      <c r="U141" s="73"/>
      <c r="V141" s="74"/>
      <c r="W141" s="95"/>
      <c r="X141" s="95"/>
      <c r="Y141" s="10" t="e">
        <v>#N/A</v>
      </c>
    </row>
    <row r="142" spans="1:25" hidden="1" x14ac:dyDescent="0.2">
      <c r="A142" s="154">
        <f>COUNTIF(NETA!G:G,TCR!J142)+COUNTIF('SAP-SD'!G:G,TCR!J:J)+COUNTIF(XE!G:G,TCR!J:J)</f>
        <v>0</v>
      </c>
      <c r="B142" s="18" t="s">
        <v>58</v>
      </c>
      <c r="C142" s="70"/>
      <c r="D142" s="70"/>
      <c r="E142" s="70" t="str">
        <f t="shared" si="1"/>
        <v>IPDE</v>
      </c>
      <c r="F142" s="124" t="s">
        <v>10821</v>
      </c>
      <c r="G142" s="121" t="s">
        <v>10820</v>
      </c>
      <c r="H142" s="124" t="s">
        <v>10821</v>
      </c>
      <c r="I142" s="121" t="s">
        <v>10820</v>
      </c>
      <c r="J142" s="121" t="s">
        <v>395</v>
      </c>
      <c r="K142" s="121" t="s">
        <v>396</v>
      </c>
      <c r="L142" s="123" t="s">
        <v>86</v>
      </c>
      <c r="M142" s="123" t="str">
        <f>VLOOKUP(F142,FlagLv1!$A$1:$E$184,3,FALSE)</f>
        <v>S</v>
      </c>
      <c r="N142" s="123" t="str">
        <f>VLOOKUP(F142,FlagLv1!$A$1:$E$184,4,FALSE)</f>
        <v>N</v>
      </c>
      <c r="O142" s="123" t="s">
        <v>86</v>
      </c>
      <c r="P142" s="123" t="str">
        <f>VLOOKUP(F142,FlagLv1!$A$1:$E$184,5,FALSE)</f>
        <v>N</v>
      </c>
      <c r="Q142" s="123"/>
      <c r="R142" s="123" t="s">
        <v>86</v>
      </c>
      <c r="S142" s="123"/>
      <c r="T142" s="123"/>
      <c r="U142" s="73"/>
      <c r="V142" s="74"/>
      <c r="W142" s="95"/>
      <c r="X142" s="95"/>
      <c r="Y142" s="10" t="e">
        <v>#N/A</v>
      </c>
    </row>
    <row r="143" spans="1:25" x14ac:dyDescent="0.2">
      <c r="A143" s="154">
        <f>COUNTIF(NETA!G:G,TCR!J143)+COUNTIF('SAP-SD'!G:G,TCR!J:J)+COUNTIF(XE!G:G,TCR!J:J)</f>
        <v>14</v>
      </c>
      <c r="B143" s="18" t="s">
        <v>58</v>
      </c>
      <c r="C143" s="70"/>
      <c r="D143" s="70"/>
      <c r="E143" s="70" t="str">
        <f t="shared" si="1"/>
        <v>RAI</v>
      </c>
      <c r="F143" s="114" t="s">
        <v>47</v>
      </c>
      <c r="G143" s="71" t="s">
        <v>16</v>
      </c>
      <c r="H143" s="71" t="s">
        <v>374</v>
      </c>
      <c r="I143" s="71" t="s">
        <v>375</v>
      </c>
      <c r="J143" s="71" t="s">
        <v>374</v>
      </c>
      <c r="K143" s="71" t="s">
        <v>375</v>
      </c>
      <c r="L143" s="35" t="s">
        <v>86</v>
      </c>
      <c r="M143" s="35" t="str">
        <f>VLOOKUP(F143,FlagLv1!$A$1:$E$184,3,FALSE)</f>
        <v>S</v>
      </c>
      <c r="N143" s="72" t="str">
        <f>VLOOKUP(F143,FlagLv1!$A$1:$E$184,4,FALSE)</f>
        <v>N</v>
      </c>
      <c r="O143" s="35" t="s">
        <v>86</v>
      </c>
      <c r="P143" s="72" t="str">
        <f>VLOOKUP(F143,FlagLv1!$A$1:$E$184,5,FALSE)</f>
        <v>N</v>
      </c>
      <c r="Q143" s="72"/>
      <c r="R143" s="35" t="s">
        <v>86</v>
      </c>
      <c r="S143" s="72"/>
      <c r="T143" s="72"/>
      <c r="U143" s="73"/>
      <c r="V143" s="74"/>
      <c r="W143" s="95"/>
      <c r="X143" s="95"/>
      <c r="Y143" s="10" t="e">
        <v>#N/A</v>
      </c>
    </row>
    <row r="144" spans="1:25" x14ac:dyDescent="0.2">
      <c r="A144" s="154">
        <f>COUNTIF(NETA!G:G,TCR!J144)+COUNTIF('SAP-SD'!G:G,TCR!J:J)+COUNTIF(XE!G:G,TCR!J:J)</f>
        <v>0</v>
      </c>
      <c r="B144" s="18" t="s">
        <v>58</v>
      </c>
      <c r="C144" s="70"/>
      <c r="D144" s="70"/>
      <c r="E144" s="70" t="str">
        <f t="shared" si="1"/>
        <v>BFID</v>
      </c>
      <c r="F144" s="114" t="s">
        <v>47</v>
      </c>
      <c r="G144" s="71" t="s">
        <v>16</v>
      </c>
      <c r="H144" s="71" t="s">
        <v>373</v>
      </c>
      <c r="I144" s="71" t="s">
        <v>312</v>
      </c>
      <c r="J144" s="71" t="s">
        <v>373</v>
      </c>
      <c r="K144" s="71" t="s">
        <v>312</v>
      </c>
      <c r="L144" s="35" t="s">
        <v>86</v>
      </c>
      <c r="M144" s="35" t="str">
        <f>VLOOKUP(F144,FlagLv1!$A$1:$E$184,3,FALSE)</f>
        <v>S</v>
      </c>
      <c r="N144" s="72" t="str">
        <f>VLOOKUP(F144,FlagLv1!$A$1:$E$184,4,FALSE)</f>
        <v>N</v>
      </c>
      <c r="O144" s="35" t="s">
        <v>86</v>
      </c>
      <c r="P144" s="72" t="str">
        <f>VLOOKUP(F144,FlagLv1!$A$1:$E$184,5,FALSE)</f>
        <v>N</v>
      </c>
      <c r="Q144" s="72"/>
      <c r="R144" s="35" t="s">
        <v>86</v>
      </c>
      <c r="S144" s="72"/>
      <c r="T144" s="72"/>
      <c r="U144" s="73"/>
      <c r="V144" s="74"/>
      <c r="W144" s="95"/>
      <c r="X144" s="95"/>
      <c r="Y144" s="10" t="e">
        <v>#N/A</v>
      </c>
    </row>
    <row r="145" spans="1:25" x14ac:dyDescent="0.2">
      <c r="A145" s="154">
        <f>COUNTIF(NETA!G:G,TCR!J145)+COUNTIF('SAP-SD'!G:G,TCR!J:J)+COUNTIF(XE!G:G,TCR!J:J)</f>
        <v>0</v>
      </c>
      <c r="B145" s="18" t="s">
        <v>58</v>
      </c>
      <c r="C145" s="70"/>
      <c r="D145" s="70"/>
      <c r="E145" s="70" t="str">
        <f t="shared" si="1"/>
        <v>BORC</v>
      </c>
      <c r="F145" s="114" t="s">
        <v>47</v>
      </c>
      <c r="G145" s="71" t="s">
        <v>16</v>
      </c>
      <c r="H145" s="71" t="s">
        <v>370</v>
      </c>
      <c r="I145" s="71" t="s">
        <v>9706</v>
      </c>
      <c r="J145" s="71" t="s">
        <v>370</v>
      </c>
      <c r="K145" s="71" t="s">
        <v>9706</v>
      </c>
      <c r="L145" s="35" t="s">
        <v>86</v>
      </c>
      <c r="M145" s="35" t="str">
        <f>VLOOKUP(F145,FlagLv1!$A$1:$E$184,3,FALSE)</f>
        <v>S</v>
      </c>
      <c r="N145" s="72" t="str">
        <f>VLOOKUP(F145,FlagLv1!$A$1:$E$184,4,FALSE)</f>
        <v>N</v>
      </c>
      <c r="O145" s="35" t="s">
        <v>86</v>
      </c>
      <c r="P145" s="72" t="str">
        <f>VLOOKUP(F145,FlagLv1!$A$1:$E$184,5,FALSE)</f>
        <v>N</v>
      </c>
      <c r="Q145" s="72"/>
      <c r="R145" s="35" t="s">
        <v>86</v>
      </c>
      <c r="S145" s="72"/>
      <c r="T145" s="72"/>
      <c r="U145" s="73"/>
      <c r="V145" s="74"/>
      <c r="W145" s="95"/>
      <c r="X145" s="95"/>
      <c r="Y145" s="10" t="e">
        <v>#N/A</v>
      </c>
    </row>
    <row r="146" spans="1:25" x14ac:dyDescent="0.2">
      <c r="A146" s="154">
        <f>COUNTIF(NETA!G:G,TCR!J146)+COUNTIF('SAP-SD'!G:G,TCR!J:J)+COUNTIF(XE!G:G,TCR!J:J)</f>
        <v>0</v>
      </c>
      <c r="B146" s="97" t="s">
        <v>58</v>
      </c>
      <c r="C146" s="70"/>
      <c r="D146" s="70"/>
      <c r="E146" s="70" t="str">
        <f t="shared" si="1"/>
        <v>STBOL</v>
      </c>
      <c r="F146" s="114" t="s">
        <v>47</v>
      </c>
      <c r="G146" s="71" t="s">
        <v>16</v>
      </c>
      <c r="H146" s="71" t="s">
        <v>9711</v>
      </c>
      <c r="I146" s="71" t="s">
        <v>9712</v>
      </c>
      <c r="J146" s="71" t="s">
        <v>9711</v>
      </c>
      <c r="K146" s="71" t="s">
        <v>9712</v>
      </c>
      <c r="L146" s="72" t="s">
        <v>86</v>
      </c>
      <c r="M146" s="72" t="str">
        <f>VLOOKUP(F146,FlagLv1!$A$1:$E$184,3,FALSE)</f>
        <v>S</v>
      </c>
      <c r="N146" s="72" t="str">
        <f>VLOOKUP(F146,FlagLv1!$A$1:$E$184,4,FALSE)</f>
        <v>N</v>
      </c>
      <c r="O146" s="72" t="s">
        <v>86</v>
      </c>
      <c r="P146" s="72" t="str">
        <f>VLOOKUP(F146,FlagLv1!$A$1:$E$184,5,FALSE)</f>
        <v>N</v>
      </c>
      <c r="Q146" s="72"/>
      <c r="R146" s="72" t="s">
        <v>86</v>
      </c>
      <c r="S146" s="72"/>
      <c r="T146" s="72"/>
      <c r="U146" s="73"/>
      <c r="V146" s="74"/>
      <c r="W146" s="95"/>
      <c r="X146" s="95"/>
      <c r="Y146" s="10" t="e">
        <v>#N/A</v>
      </c>
    </row>
    <row r="147" spans="1:25" hidden="1" x14ac:dyDescent="0.2">
      <c r="A147" s="154">
        <f>COUNTIF(NETA!G:G,TCR!J147)+COUNTIF('SAP-SD'!G:G,TCR!J:J)+COUNTIF(XE!G:G,TCR!J:J)</f>
        <v>13</v>
      </c>
      <c r="B147" s="18" t="s">
        <v>58</v>
      </c>
      <c r="C147" s="70"/>
      <c r="D147" s="70"/>
      <c r="E147" s="70" t="str">
        <f t="shared" si="1"/>
        <v>IMOR</v>
      </c>
      <c r="F147" s="124" t="s">
        <v>10821</v>
      </c>
      <c r="G147" s="121" t="s">
        <v>10820</v>
      </c>
      <c r="H147" s="124" t="s">
        <v>10821</v>
      </c>
      <c r="I147" s="121" t="s">
        <v>10820</v>
      </c>
      <c r="J147" s="121" t="s">
        <v>369</v>
      </c>
      <c r="K147" s="121" t="s">
        <v>313</v>
      </c>
      <c r="L147" s="123" t="s">
        <v>86</v>
      </c>
      <c r="M147" s="123" t="str">
        <f>VLOOKUP(F147,FlagLv1!$A$1:$E$184,3,FALSE)</f>
        <v>S</v>
      </c>
      <c r="N147" s="123" t="str">
        <f>VLOOKUP(F147,FlagLv1!$A$1:$E$184,4,FALSE)</f>
        <v>N</v>
      </c>
      <c r="O147" s="123" t="s">
        <v>86</v>
      </c>
      <c r="P147" s="123" t="str">
        <f>VLOOKUP(F147,FlagLv1!$A$1:$E$184,5,FALSE)</f>
        <v>N</v>
      </c>
      <c r="Q147" s="123"/>
      <c r="R147" s="123" t="s">
        <v>86</v>
      </c>
      <c r="S147" s="123"/>
      <c r="T147" s="123"/>
      <c r="U147" s="73"/>
      <c r="V147" s="74"/>
      <c r="W147" s="95"/>
      <c r="X147" s="95"/>
      <c r="Y147" s="10" t="e">
        <v>#N/A</v>
      </c>
    </row>
    <row r="148" spans="1:25" hidden="1" x14ac:dyDescent="0.2">
      <c r="A148" s="154">
        <f>COUNTIF(NETA!G:G,TCR!J148)+COUNTIF('SAP-SD'!G:G,TCR!J:J)+COUNTIF(XE!G:G,TCR!J:J)</f>
        <v>14</v>
      </c>
      <c r="B148" s="18" t="s">
        <v>58</v>
      </c>
      <c r="C148" s="20"/>
      <c r="D148" s="20"/>
      <c r="E148" s="70" t="str">
        <f t="shared" si="1"/>
        <v>VVAP</v>
      </c>
      <c r="F148" s="71" t="s">
        <v>9708</v>
      </c>
      <c r="G148" s="71" t="s">
        <v>835</v>
      </c>
      <c r="H148" s="71" t="s">
        <v>9708</v>
      </c>
      <c r="I148" s="71" t="s">
        <v>835</v>
      </c>
      <c r="J148" s="71" t="s">
        <v>114</v>
      </c>
      <c r="K148" s="71" t="s">
        <v>9724</v>
      </c>
      <c r="L148" s="35" t="s">
        <v>86</v>
      </c>
      <c r="M148" s="35" t="str">
        <f>VLOOKUP(F148,FlagLv1!$A$1:$E$184,3,FALSE)</f>
        <v>S</v>
      </c>
      <c r="N148" s="72" t="str">
        <f>VLOOKUP(F148,FlagLv1!$A$1:$E$184,4,FALSE)</f>
        <v>N</v>
      </c>
      <c r="O148" s="35" t="s">
        <v>86</v>
      </c>
      <c r="P148" s="72" t="str">
        <f>VLOOKUP(F148,FlagLv1!$A$1:$E$184,5,FALSE)</f>
        <v>S</v>
      </c>
      <c r="Q148" s="63"/>
      <c r="R148" s="35" t="s">
        <v>86</v>
      </c>
      <c r="S148" s="72"/>
      <c r="T148" s="72"/>
      <c r="U148" s="48"/>
      <c r="V148" s="47"/>
      <c r="W148" s="95">
        <v>702157</v>
      </c>
      <c r="X148" s="95"/>
      <c r="Y148" s="10" t="s">
        <v>11281</v>
      </c>
    </row>
    <row r="149" spans="1:25" hidden="1" x14ac:dyDescent="0.2">
      <c r="A149" s="154">
        <f>COUNTIF(NETA!G:G,TCR!J149)+COUNTIF('SAP-SD'!G:G,TCR!J:J)+COUNTIF(XE!G:G,TCR!J:J)</f>
        <v>4</v>
      </c>
      <c r="B149" s="18" t="s">
        <v>58</v>
      </c>
      <c r="C149" s="20"/>
      <c r="D149" s="20"/>
      <c r="E149" s="70" t="str">
        <f t="shared" si="1"/>
        <v>VDIS</v>
      </c>
      <c r="F149" s="71" t="s">
        <v>9708</v>
      </c>
      <c r="G149" s="71" t="s">
        <v>835</v>
      </c>
      <c r="H149" s="71" t="s">
        <v>9708</v>
      </c>
      <c r="I149" s="71" t="s">
        <v>835</v>
      </c>
      <c r="J149" s="71" t="s">
        <v>115</v>
      </c>
      <c r="K149" s="71" t="s">
        <v>18</v>
      </c>
      <c r="L149" s="35" t="s">
        <v>86</v>
      </c>
      <c r="M149" s="35" t="str">
        <f>VLOOKUP(F149,FlagLv1!$A$1:$E$184,3,FALSE)</f>
        <v>S</v>
      </c>
      <c r="N149" s="72" t="str">
        <f>VLOOKUP(F149,FlagLv1!$A$1:$E$184,4,FALSE)</f>
        <v>N</v>
      </c>
      <c r="O149" s="35" t="s">
        <v>86</v>
      </c>
      <c r="P149" s="72" t="str">
        <f>VLOOKUP(F149,FlagLv1!$A$1:$E$184,5,FALSE)</f>
        <v>S</v>
      </c>
      <c r="Q149" s="63"/>
      <c r="R149" s="35" t="s">
        <v>86</v>
      </c>
      <c r="S149" s="72"/>
      <c r="T149" s="72"/>
      <c r="U149" s="48"/>
      <c r="V149" s="47"/>
      <c r="W149" s="95">
        <v>702157</v>
      </c>
      <c r="X149" s="95"/>
      <c r="Y149" s="10" t="s">
        <v>11281</v>
      </c>
    </row>
    <row r="150" spans="1:25" hidden="1" x14ac:dyDescent="0.2">
      <c r="A150" s="154">
        <f>COUNTIF(NETA!G:G,TCR!J150)+COUNTIF('SAP-SD'!G:G,TCR!J:J)+COUNTIF(XE!G:G,TCR!J:J)</f>
        <v>11</v>
      </c>
      <c r="B150" s="18" t="s">
        <v>58</v>
      </c>
      <c r="C150" s="20"/>
      <c r="D150" s="20"/>
      <c r="E150" s="70" t="str">
        <f t="shared" si="1"/>
        <v>VATT</v>
      </c>
      <c r="F150" s="71" t="s">
        <v>9708</v>
      </c>
      <c r="G150" s="71" t="s">
        <v>835</v>
      </c>
      <c r="H150" s="71" t="s">
        <v>9708</v>
      </c>
      <c r="I150" s="71" t="s">
        <v>835</v>
      </c>
      <c r="J150" s="71" t="s">
        <v>116</v>
      </c>
      <c r="K150" s="71" t="s">
        <v>107</v>
      </c>
      <c r="L150" s="35" t="s">
        <v>86</v>
      </c>
      <c r="M150" s="35" t="str">
        <f>VLOOKUP(F150,FlagLv1!$A$1:$E$184,3,FALSE)</f>
        <v>S</v>
      </c>
      <c r="N150" s="72" t="str">
        <f>VLOOKUP(F150,FlagLv1!$A$1:$E$184,4,FALSE)</f>
        <v>N</v>
      </c>
      <c r="O150" s="35" t="s">
        <v>86</v>
      </c>
      <c r="P150" s="72" t="str">
        <f>VLOOKUP(F150,FlagLv1!$A$1:$E$184,5,FALSE)</f>
        <v>S</v>
      </c>
      <c r="Q150" s="63"/>
      <c r="R150" s="35" t="s">
        <v>86</v>
      </c>
      <c r="S150" s="72"/>
      <c r="T150" s="72"/>
      <c r="U150" s="48"/>
      <c r="V150" s="47"/>
      <c r="W150" s="95">
        <v>702157</v>
      </c>
      <c r="X150" s="95"/>
      <c r="Y150" s="10" t="s">
        <v>11281</v>
      </c>
    </row>
    <row r="151" spans="1:25" hidden="1" x14ac:dyDescent="0.2">
      <c r="A151" s="154">
        <f>COUNTIF(NETA!G:G,TCR!J151)+COUNTIF('SAP-SD'!G:G,TCR!J:J)+COUNTIF(XE!G:G,TCR!J:J)</f>
        <v>2</v>
      </c>
      <c r="B151" s="97" t="s">
        <v>58</v>
      </c>
      <c r="C151" s="70"/>
      <c r="D151" s="70"/>
      <c r="E151" s="70" t="str">
        <f t="shared" si="1"/>
        <v>ONFIN</v>
      </c>
      <c r="F151" s="71" t="s">
        <v>9722</v>
      </c>
      <c r="G151" s="71" t="s">
        <v>9693</v>
      </c>
      <c r="H151" s="71" t="s">
        <v>9722</v>
      </c>
      <c r="I151" s="71" t="s">
        <v>9693</v>
      </c>
      <c r="J151" s="71" t="s">
        <v>9722</v>
      </c>
      <c r="K151" s="71" t="s">
        <v>9693</v>
      </c>
      <c r="L151" s="72" t="s">
        <v>86</v>
      </c>
      <c r="M151" s="72" t="str">
        <f>VLOOKUP(F151,FlagLv1!$A$1:$E$184,3,FALSE)</f>
        <v>S</v>
      </c>
      <c r="N151" s="72" t="str">
        <f>VLOOKUP(F151,FlagLv1!$A$1:$E$184,4,FALSE)</f>
        <v>N</v>
      </c>
      <c r="O151" s="72" t="s">
        <v>86</v>
      </c>
      <c r="P151" s="72" t="str">
        <f>VLOOKUP(F151,FlagLv1!$A$1:$E$184,5,FALSE)</f>
        <v>N</v>
      </c>
      <c r="Q151" s="72"/>
      <c r="R151" s="72" t="s">
        <v>86</v>
      </c>
      <c r="S151" s="72"/>
      <c r="T151" s="72"/>
      <c r="U151" s="73"/>
      <c r="V151" s="74"/>
      <c r="W151" s="95"/>
      <c r="X151" s="95"/>
      <c r="Y151" s="10" t="e">
        <v>#N/A</v>
      </c>
    </row>
    <row r="152" spans="1:25" hidden="1" x14ac:dyDescent="0.2">
      <c r="A152" s="154">
        <f>COUNTIF(NETA!G:G,TCR!J152)+COUNTIF('SAP-SD'!G:G,TCR!J:J)+COUNTIF(XE!G:G,TCR!J:J)</f>
        <v>0</v>
      </c>
      <c r="B152" s="18" t="s">
        <v>58</v>
      </c>
      <c r="C152" s="20" t="s">
        <v>52</v>
      </c>
      <c r="D152" s="20"/>
      <c r="E152" s="70" t="str">
        <f t="shared" si="1"/>
        <v>CONSUMO_F1</v>
      </c>
      <c r="F152" s="25" t="s">
        <v>83</v>
      </c>
      <c r="G152" s="25" t="s">
        <v>120</v>
      </c>
      <c r="H152" s="25" t="s">
        <v>83</v>
      </c>
      <c r="I152" s="25" t="s">
        <v>120</v>
      </c>
      <c r="J152" s="25" t="s">
        <v>122</v>
      </c>
      <c r="K152" s="25" t="s">
        <v>121</v>
      </c>
      <c r="L152" s="39" t="s">
        <v>86</v>
      </c>
      <c r="M152" s="39" t="str">
        <f>VLOOKUP(F152,FlagLv1!$A$1:$E$184,3,FALSE)</f>
        <v>S</v>
      </c>
      <c r="N152" s="67" t="str">
        <f>VLOOKUP(F152,FlagLv1!$A$1:$E$184,4,FALSE)</f>
        <v>S</v>
      </c>
      <c r="O152" s="39" t="s">
        <v>86</v>
      </c>
      <c r="P152" s="67" t="str">
        <f>VLOOKUP(F152,FlagLv1!$A$1:$E$184,5,FALSE)</f>
        <v>N</v>
      </c>
      <c r="Q152" s="67" t="s">
        <v>351</v>
      </c>
      <c r="R152" s="39" t="s">
        <v>86</v>
      </c>
      <c r="S152" s="67"/>
      <c r="T152" s="67"/>
      <c r="U152" s="48"/>
      <c r="V152" s="47" t="s">
        <v>123</v>
      </c>
      <c r="W152" s="95"/>
      <c r="X152" s="95"/>
      <c r="Y152" s="10" t="e">
        <v>#N/A</v>
      </c>
    </row>
    <row r="153" spans="1:25" hidden="1" x14ac:dyDescent="0.2">
      <c r="A153" s="154">
        <f>COUNTIF(NETA!G:G,TCR!J153)+COUNTIF('SAP-SD'!G:G,TCR!J:J)+COUNTIF(XE!G:G,TCR!J:J)</f>
        <v>0</v>
      </c>
      <c r="B153" s="18" t="s">
        <v>58</v>
      </c>
      <c r="C153" s="20" t="s">
        <v>52</v>
      </c>
      <c r="D153" s="20"/>
      <c r="E153" s="70" t="str">
        <f t="shared" si="1"/>
        <v>CONSUMO_F2</v>
      </c>
      <c r="F153" s="25" t="s">
        <v>83</v>
      </c>
      <c r="G153" s="25" t="s">
        <v>120</v>
      </c>
      <c r="H153" s="25" t="s">
        <v>83</v>
      </c>
      <c r="I153" s="25" t="s">
        <v>120</v>
      </c>
      <c r="J153" s="25" t="s">
        <v>124</v>
      </c>
      <c r="K153" s="25" t="s">
        <v>126</v>
      </c>
      <c r="L153" s="39" t="s">
        <v>86</v>
      </c>
      <c r="M153" s="39" t="str">
        <f>VLOOKUP(F153,FlagLv1!$A$1:$E$184,3,FALSE)</f>
        <v>S</v>
      </c>
      <c r="N153" s="67" t="str">
        <f>VLOOKUP(F153,FlagLv1!$A$1:$E$184,4,FALSE)</f>
        <v>S</v>
      </c>
      <c r="O153" s="39" t="s">
        <v>86</v>
      </c>
      <c r="P153" s="67" t="str">
        <f>VLOOKUP(F153,FlagLv1!$A$1:$E$184,5,FALSE)</f>
        <v>N</v>
      </c>
      <c r="Q153" s="67" t="s">
        <v>352</v>
      </c>
      <c r="R153" s="39" t="s">
        <v>86</v>
      </c>
      <c r="S153" s="67"/>
      <c r="T153" s="67"/>
      <c r="U153" s="48"/>
      <c r="V153" s="47" t="s">
        <v>123</v>
      </c>
      <c r="W153" s="95"/>
      <c r="X153" s="95"/>
      <c r="Y153" s="10" t="e">
        <v>#N/A</v>
      </c>
    </row>
    <row r="154" spans="1:25" hidden="1" x14ac:dyDescent="0.2">
      <c r="A154" s="154">
        <f>COUNTIF(NETA!G:G,TCR!J154)+COUNTIF('SAP-SD'!G:G,TCR!J:J)+COUNTIF(XE!G:G,TCR!J:J)</f>
        <v>0</v>
      </c>
      <c r="B154" s="18" t="s">
        <v>58</v>
      </c>
      <c r="C154" s="20" t="s">
        <v>52</v>
      </c>
      <c r="D154" s="20"/>
      <c r="E154" s="70" t="str">
        <f t="shared" si="1"/>
        <v>CONSUMO_F3</v>
      </c>
      <c r="F154" s="25" t="s">
        <v>83</v>
      </c>
      <c r="G154" s="25" t="s">
        <v>120</v>
      </c>
      <c r="H154" s="25" t="s">
        <v>83</v>
      </c>
      <c r="I154" s="25" t="s">
        <v>120</v>
      </c>
      <c r="J154" s="25" t="s">
        <v>125</v>
      </c>
      <c r="K154" s="25" t="s">
        <v>127</v>
      </c>
      <c r="L154" s="39" t="s">
        <v>86</v>
      </c>
      <c r="M154" s="39" t="str">
        <f>VLOOKUP(F154,FlagLv1!$A$1:$E$184,3,FALSE)</f>
        <v>S</v>
      </c>
      <c r="N154" s="67" t="str">
        <f>VLOOKUP(F154,FlagLv1!$A$1:$E$184,4,FALSE)</f>
        <v>S</v>
      </c>
      <c r="O154" s="39" t="s">
        <v>86</v>
      </c>
      <c r="P154" s="67" t="str">
        <f>VLOOKUP(F154,FlagLv1!$A$1:$E$184,5,FALSE)</f>
        <v>N</v>
      </c>
      <c r="Q154" s="67" t="s">
        <v>353</v>
      </c>
      <c r="R154" s="39" t="s">
        <v>86</v>
      </c>
      <c r="S154" s="67"/>
      <c r="T154" s="67"/>
      <c r="U154" s="48"/>
      <c r="V154" s="47" t="s">
        <v>123</v>
      </c>
      <c r="W154" s="95"/>
      <c r="X154" s="95"/>
      <c r="Y154" s="10" t="e">
        <v>#N/A</v>
      </c>
    </row>
    <row r="155" spans="1:25" hidden="1" x14ac:dyDescent="0.2">
      <c r="A155" s="154">
        <f>COUNTIF(NETA!G:G,TCR!J155)+COUNTIF('SAP-SD'!G:G,TCR!J:J)+COUNTIF(XE!G:G,TCR!J:J)</f>
        <v>0</v>
      </c>
      <c r="B155" s="18" t="s">
        <v>58</v>
      </c>
      <c r="C155" s="20" t="s">
        <v>52</v>
      </c>
      <c r="D155" s="20"/>
      <c r="E155" s="70" t="str">
        <f t="shared" si="1"/>
        <v>CONSUMO_F4</v>
      </c>
      <c r="F155" s="25" t="s">
        <v>83</v>
      </c>
      <c r="G155" s="25" t="s">
        <v>120</v>
      </c>
      <c r="H155" s="25" t="s">
        <v>83</v>
      </c>
      <c r="I155" s="25" t="s">
        <v>120</v>
      </c>
      <c r="J155" s="25" t="s">
        <v>258</v>
      </c>
      <c r="K155" s="25" t="s">
        <v>259</v>
      </c>
      <c r="L155" s="39" t="s">
        <v>86</v>
      </c>
      <c r="M155" s="39" t="str">
        <f>VLOOKUP(F155,FlagLv1!$A$1:$E$184,3,FALSE)</f>
        <v>S</v>
      </c>
      <c r="N155" s="67" t="str">
        <f>VLOOKUP(F155,FlagLv1!$A$1:$E$184,4,FALSE)</f>
        <v>S</v>
      </c>
      <c r="O155" s="39" t="s">
        <v>86</v>
      </c>
      <c r="P155" s="67" t="str">
        <f>VLOOKUP(F155,FlagLv1!$A$1:$E$184,5,FALSE)</f>
        <v>N</v>
      </c>
      <c r="Q155" s="67" t="s">
        <v>354</v>
      </c>
      <c r="R155" s="39" t="s">
        <v>86</v>
      </c>
      <c r="S155" s="67"/>
      <c r="T155" s="67"/>
      <c r="U155" s="48"/>
      <c r="V155" s="47" t="s">
        <v>123</v>
      </c>
      <c r="W155" s="95"/>
      <c r="X155" s="95"/>
      <c r="Y155" s="10" t="e">
        <v>#N/A</v>
      </c>
    </row>
    <row r="156" spans="1:25" hidden="1" x14ac:dyDescent="0.2">
      <c r="A156" s="154">
        <f>COUNTIF(NETA!G:G,TCR!J156)+COUNTIF('SAP-SD'!G:G,TCR!J:J)+COUNTIF(XE!G:G,TCR!J:J)</f>
        <v>0</v>
      </c>
      <c r="B156" s="18" t="s">
        <v>58</v>
      </c>
      <c r="C156" s="20" t="s">
        <v>52</v>
      </c>
      <c r="D156" s="68"/>
      <c r="E156" s="70" t="str">
        <f t="shared" si="1"/>
        <v>CONSUMO_F23</v>
      </c>
      <c r="F156" s="25" t="s">
        <v>83</v>
      </c>
      <c r="G156" s="25" t="s">
        <v>120</v>
      </c>
      <c r="H156" s="25" t="s">
        <v>83</v>
      </c>
      <c r="I156" s="25" t="s">
        <v>120</v>
      </c>
      <c r="J156" s="25" t="s">
        <v>358</v>
      </c>
      <c r="K156" s="25" t="s">
        <v>359</v>
      </c>
      <c r="L156" s="39" t="s">
        <v>86</v>
      </c>
      <c r="M156" s="39" t="str">
        <f>VLOOKUP(F156,FlagLv1!$A$1:$E$184,3,FALSE)</f>
        <v>S</v>
      </c>
      <c r="N156" s="67" t="str">
        <f>VLOOKUP(F156,FlagLv1!$A$1:$E$184,4,FALSE)</f>
        <v>S</v>
      </c>
      <c r="O156" s="39" t="s">
        <v>86</v>
      </c>
      <c r="P156" s="67" t="str">
        <f>VLOOKUP(F156,FlagLv1!$A$1:$E$184,5,FALSE)</f>
        <v>N</v>
      </c>
      <c r="Q156" s="67" t="s">
        <v>357</v>
      </c>
      <c r="R156" s="39" t="s">
        <v>86</v>
      </c>
      <c r="S156" s="67"/>
      <c r="T156" s="67"/>
      <c r="U156" s="59"/>
      <c r="V156" s="74" t="s">
        <v>123</v>
      </c>
      <c r="W156" s="95"/>
      <c r="X156" s="95"/>
      <c r="Y156" s="10" t="e">
        <v>#N/A</v>
      </c>
    </row>
    <row r="157" spans="1:25" hidden="1" x14ac:dyDescent="0.2">
      <c r="A157" s="154">
        <f>COUNTIF(NETA!G:G,TCR!J157)+COUNTIF('SAP-SD'!G:G,TCR!J:J)+COUNTIF(XE!G:G,TCR!J:J)</f>
        <v>0</v>
      </c>
      <c r="B157" s="18" t="s">
        <v>58</v>
      </c>
      <c r="C157" s="20" t="s">
        <v>52</v>
      </c>
      <c r="D157" s="20"/>
      <c r="E157" s="70" t="str">
        <f t="shared" si="1"/>
        <v>CONSUMO_PK</v>
      </c>
      <c r="F157" s="25" t="s">
        <v>83</v>
      </c>
      <c r="G157" s="25" t="s">
        <v>120</v>
      </c>
      <c r="H157" s="25" t="s">
        <v>83</v>
      </c>
      <c r="I157" s="25" t="s">
        <v>120</v>
      </c>
      <c r="J157" s="25" t="s">
        <v>260</v>
      </c>
      <c r="K157" s="25" t="s">
        <v>261</v>
      </c>
      <c r="L157" s="39" t="s">
        <v>86</v>
      </c>
      <c r="M157" s="39" t="str">
        <f>VLOOKUP(F157,FlagLv1!$A$1:$E$184,3,FALSE)</f>
        <v>S</v>
      </c>
      <c r="N157" s="67" t="str">
        <f>VLOOKUP(F157,FlagLv1!$A$1:$E$184,4,FALSE)</f>
        <v>S</v>
      </c>
      <c r="O157" s="39" t="s">
        <v>86</v>
      </c>
      <c r="P157" s="67" t="str">
        <f>VLOOKUP(F157,FlagLv1!$A$1:$E$184,5,FALSE)</f>
        <v>N</v>
      </c>
      <c r="Q157" s="67" t="s">
        <v>355</v>
      </c>
      <c r="R157" s="39" t="s">
        <v>86</v>
      </c>
      <c r="S157" s="67"/>
      <c r="T157" s="67"/>
      <c r="U157" s="48"/>
      <c r="V157" s="47" t="s">
        <v>123</v>
      </c>
      <c r="W157" s="95"/>
      <c r="X157" s="95"/>
      <c r="Y157" s="10" t="e">
        <v>#N/A</v>
      </c>
    </row>
    <row r="158" spans="1:25" hidden="1" x14ac:dyDescent="0.2">
      <c r="A158" s="154">
        <f>COUNTIF(NETA!G:G,TCR!J158)+COUNTIF('SAP-SD'!G:G,TCR!J:J)+COUNTIF(XE!G:G,TCR!J:J)</f>
        <v>3</v>
      </c>
      <c r="B158" s="18" t="s">
        <v>58</v>
      </c>
      <c r="C158" s="20" t="s">
        <v>52</v>
      </c>
      <c r="D158" s="20"/>
      <c r="E158" s="70" t="str">
        <f t="shared" si="1"/>
        <v>CONSUMO</v>
      </c>
      <c r="F158" s="25" t="s">
        <v>83</v>
      </c>
      <c r="G158" s="25" t="s">
        <v>120</v>
      </c>
      <c r="H158" s="25" t="s">
        <v>83</v>
      </c>
      <c r="I158" s="25" t="s">
        <v>120</v>
      </c>
      <c r="J158" s="25" t="s">
        <v>83</v>
      </c>
      <c r="K158" s="25" t="s">
        <v>332</v>
      </c>
      <c r="L158" s="39" t="s">
        <v>86</v>
      </c>
      <c r="M158" s="39" t="str">
        <f>VLOOKUP(F158,FlagLv1!$A$1:$E$184,3,FALSE)</f>
        <v>S</v>
      </c>
      <c r="N158" s="67" t="str">
        <f>VLOOKUP(F158,FlagLv1!$A$1:$E$184,4,FALSE)</f>
        <v>S</v>
      </c>
      <c r="O158" s="39" t="s">
        <v>86</v>
      </c>
      <c r="P158" s="67" t="str">
        <f>VLOOKUP(F158,FlagLv1!$A$1:$E$184,5,FALSE)</f>
        <v>N</v>
      </c>
      <c r="Q158" s="67" t="s">
        <v>356</v>
      </c>
      <c r="R158" s="39" t="s">
        <v>86</v>
      </c>
      <c r="S158" s="67"/>
      <c r="T158" s="67"/>
      <c r="U158" s="48"/>
      <c r="V158" s="47" t="s">
        <v>123</v>
      </c>
      <c r="W158" s="95"/>
      <c r="X158" s="95"/>
      <c r="Y158" s="10" t="e">
        <v>#N/A</v>
      </c>
    </row>
    <row r="159" spans="1:25" hidden="1" x14ac:dyDescent="0.2">
      <c r="A159" s="154">
        <f>COUNTIF(NETA!G:G,TCR!J159)+COUNTIF('SAP-SD'!G:G,TCR!J:J)+COUNTIF(XE!G:G,TCR!J:J)</f>
        <v>0</v>
      </c>
      <c r="B159" s="18" t="s">
        <v>58</v>
      </c>
      <c r="C159" s="20" t="s">
        <v>52</v>
      </c>
      <c r="D159" s="20"/>
      <c r="E159" s="70" t="str">
        <f t="shared" si="1"/>
        <v>CONSUMO_OP</v>
      </c>
      <c r="F159" s="25" t="s">
        <v>83</v>
      </c>
      <c r="G159" s="25" t="s">
        <v>120</v>
      </c>
      <c r="H159" s="25" t="s">
        <v>83</v>
      </c>
      <c r="I159" s="25" t="s">
        <v>120</v>
      </c>
      <c r="J159" s="25" t="s">
        <v>262</v>
      </c>
      <c r="K159" s="25" t="s">
        <v>263</v>
      </c>
      <c r="L159" s="39" t="s">
        <v>86</v>
      </c>
      <c r="M159" s="39" t="str">
        <f>VLOOKUP(F159,FlagLv1!$A$1:$E$184,3,FALSE)</f>
        <v>S</v>
      </c>
      <c r="N159" s="67" t="str">
        <f>VLOOKUP(F159,FlagLv1!$A$1:$E$184,4,FALSE)</f>
        <v>S</v>
      </c>
      <c r="O159" s="39" t="s">
        <v>86</v>
      </c>
      <c r="P159" s="67" t="str">
        <f>VLOOKUP(F159,FlagLv1!$A$1:$E$184,5,FALSE)</f>
        <v>N</v>
      </c>
      <c r="Q159" s="67" t="s">
        <v>362</v>
      </c>
      <c r="R159" s="39" t="s">
        <v>86</v>
      </c>
      <c r="S159" s="67"/>
      <c r="T159" s="67"/>
      <c r="U159" s="48"/>
      <c r="V159" s="47" t="s">
        <v>123</v>
      </c>
      <c r="W159" s="95"/>
      <c r="X159" s="95"/>
      <c r="Y159" s="10" t="e">
        <v>#N/A</v>
      </c>
    </row>
    <row r="160" spans="1:25" hidden="1" x14ac:dyDescent="0.2">
      <c r="A160" s="154">
        <f>COUNTIF(NETA!G:G,TCR!J160)+COUNTIF('SAP-SD'!G:G,TCR!J:J)+COUNTIF(XE!G:G,TCR!J:J)</f>
        <v>0</v>
      </c>
      <c r="B160" s="18" t="s">
        <v>58</v>
      </c>
      <c r="C160" s="20" t="s">
        <v>52</v>
      </c>
      <c r="D160" s="20"/>
      <c r="E160" s="70" t="str">
        <f t="shared" ref="E160:E198" si="3">J160</f>
        <v>POTENZA_F1</v>
      </c>
      <c r="F160" s="25" t="s">
        <v>94</v>
      </c>
      <c r="G160" s="25" t="s">
        <v>128</v>
      </c>
      <c r="H160" s="25" t="s">
        <v>94</v>
      </c>
      <c r="I160" s="25" t="s">
        <v>128</v>
      </c>
      <c r="J160" s="25" t="s">
        <v>129</v>
      </c>
      <c r="K160" s="25" t="s">
        <v>132</v>
      </c>
      <c r="L160" s="39" t="s">
        <v>86</v>
      </c>
      <c r="M160" s="39" t="str">
        <f>VLOOKUP(F160,FlagLv1!$A$1:$E$184,3,FALSE)</f>
        <v>S</v>
      </c>
      <c r="N160" s="67" t="str">
        <f>VLOOKUP(F160,FlagLv1!$A$1:$E$184,4,FALSE)</f>
        <v>S</v>
      </c>
      <c r="O160" s="39" t="s">
        <v>86</v>
      </c>
      <c r="P160" s="67" t="str">
        <f>VLOOKUP(F160,FlagLv1!$A$1:$E$184,5,FALSE)</f>
        <v>N</v>
      </c>
      <c r="Q160" s="67" t="s">
        <v>351</v>
      </c>
      <c r="R160" s="39" t="s">
        <v>86</v>
      </c>
      <c r="S160" s="67"/>
      <c r="T160" s="67"/>
      <c r="U160" s="48"/>
      <c r="V160" s="47" t="s">
        <v>264</v>
      </c>
      <c r="W160" s="95"/>
      <c r="X160" s="95"/>
      <c r="Y160" s="10" t="e">
        <v>#N/A</v>
      </c>
    </row>
    <row r="161" spans="1:25" hidden="1" x14ac:dyDescent="0.2">
      <c r="A161" s="154">
        <f>COUNTIF(NETA!G:G,TCR!J161)+COUNTIF('SAP-SD'!G:G,TCR!J:J)+COUNTIF(XE!G:G,TCR!J:J)</f>
        <v>0</v>
      </c>
      <c r="B161" s="18" t="s">
        <v>58</v>
      </c>
      <c r="C161" s="20" t="s">
        <v>52</v>
      </c>
      <c r="D161" s="20"/>
      <c r="E161" s="70" t="str">
        <f t="shared" si="3"/>
        <v>POTENZA_F2</v>
      </c>
      <c r="F161" s="25" t="s">
        <v>94</v>
      </c>
      <c r="G161" s="25" t="s">
        <v>128</v>
      </c>
      <c r="H161" s="25" t="s">
        <v>94</v>
      </c>
      <c r="I161" s="25" t="s">
        <v>128</v>
      </c>
      <c r="J161" s="25" t="s">
        <v>130</v>
      </c>
      <c r="K161" s="25" t="s">
        <v>133</v>
      </c>
      <c r="L161" s="39" t="s">
        <v>86</v>
      </c>
      <c r="M161" s="39" t="str">
        <f>VLOOKUP(F161,FlagLv1!$A$1:$E$184,3,FALSE)</f>
        <v>S</v>
      </c>
      <c r="N161" s="67" t="str">
        <f>VLOOKUP(F161,FlagLv1!$A$1:$E$184,4,FALSE)</f>
        <v>S</v>
      </c>
      <c r="O161" s="39" t="s">
        <v>86</v>
      </c>
      <c r="P161" s="67" t="str">
        <f>VLOOKUP(F161,FlagLv1!$A$1:$E$184,5,FALSE)</f>
        <v>N</v>
      </c>
      <c r="Q161" s="67" t="s">
        <v>352</v>
      </c>
      <c r="R161" s="39" t="s">
        <v>86</v>
      </c>
      <c r="S161" s="67"/>
      <c r="T161" s="67"/>
      <c r="U161" s="48"/>
      <c r="V161" s="47" t="s">
        <v>264</v>
      </c>
      <c r="W161" s="95"/>
      <c r="X161" s="95"/>
      <c r="Y161" s="10" t="e">
        <v>#N/A</v>
      </c>
    </row>
    <row r="162" spans="1:25" hidden="1" x14ac:dyDescent="0.2">
      <c r="A162" s="154">
        <f>COUNTIF(NETA!G:G,TCR!J162)+COUNTIF('SAP-SD'!G:G,TCR!J:J)+COUNTIF(XE!G:G,TCR!J:J)</f>
        <v>0</v>
      </c>
      <c r="B162" s="18" t="s">
        <v>58</v>
      </c>
      <c r="C162" s="20" t="s">
        <v>52</v>
      </c>
      <c r="D162" s="20"/>
      <c r="E162" s="70" t="str">
        <f t="shared" si="3"/>
        <v>POTENZA_F3</v>
      </c>
      <c r="F162" s="25" t="s">
        <v>94</v>
      </c>
      <c r="G162" s="25" t="s">
        <v>128</v>
      </c>
      <c r="H162" s="25" t="s">
        <v>94</v>
      </c>
      <c r="I162" s="25" t="s">
        <v>128</v>
      </c>
      <c r="J162" s="25" t="s">
        <v>131</v>
      </c>
      <c r="K162" s="25" t="s">
        <v>134</v>
      </c>
      <c r="L162" s="39" t="s">
        <v>86</v>
      </c>
      <c r="M162" s="39" t="str">
        <f>VLOOKUP(F162,FlagLv1!$A$1:$E$184,3,FALSE)</f>
        <v>S</v>
      </c>
      <c r="N162" s="67" t="str">
        <f>VLOOKUP(F162,FlagLv1!$A$1:$E$184,4,FALSE)</f>
        <v>S</v>
      </c>
      <c r="O162" s="39" t="s">
        <v>86</v>
      </c>
      <c r="P162" s="67" t="str">
        <f>VLOOKUP(F162,FlagLv1!$A$1:$E$184,5,FALSE)</f>
        <v>N</v>
      </c>
      <c r="Q162" s="67" t="s">
        <v>353</v>
      </c>
      <c r="R162" s="39" t="s">
        <v>86</v>
      </c>
      <c r="S162" s="67"/>
      <c r="T162" s="67"/>
      <c r="U162" s="48"/>
      <c r="V162" s="47" t="s">
        <v>264</v>
      </c>
      <c r="W162" s="95"/>
      <c r="X162" s="95"/>
      <c r="Y162" s="10" t="e">
        <v>#N/A</v>
      </c>
    </row>
    <row r="163" spans="1:25" hidden="1" x14ac:dyDescent="0.2">
      <c r="A163" s="154">
        <f>COUNTIF(NETA!G:G,TCR!J163)+COUNTIF('SAP-SD'!G:G,TCR!J:J)+COUNTIF(XE!G:G,TCR!J:J)</f>
        <v>0</v>
      </c>
      <c r="B163" s="18" t="s">
        <v>58</v>
      </c>
      <c r="C163" s="20" t="s">
        <v>52</v>
      </c>
      <c r="D163" s="20"/>
      <c r="E163" s="70" t="str">
        <f t="shared" si="3"/>
        <v>POTENZA</v>
      </c>
      <c r="F163" s="25" t="s">
        <v>94</v>
      </c>
      <c r="G163" s="25" t="s">
        <v>128</v>
      </c>
      <c r="H163" s="25" t="s">
        <v>94</v>
      </c>
      <c r="I163" s="25" t="s">
        <v>128</v>
      </c>
      <c r="J163" s="25" t="s">
        <v>94</v>
      </c>
      <c r="K163" s="25" t="s">
        <v>279</v>
      </c>
      <c r="L163" s="39" t="s">
        <v>86</v>
      </c>
      <c r="M163" s="39" t="str">
        <f>VLOOKUP(F163,FlagLv1!$A$1:$E$184,3,FALSE)</f>
        <v>S</v>
      </c>
      <c r="N163" s="67" t="str">
        <f>VLOOKUP(F163,FlagLv1!$A$1:$E$184,4,FALSE)</f>
        <v>S</v>
      </c>
      <c r="O163" s="39" t="s">
        <v>86</v>
      </c>
      <c r="P163" s="67" t="str">
        <f>VLOOKUP(F163,FlagLv1!$A$1:$E$184,5,FALSE)</f>
        <v>N</v>
      </c>
      <c r="Q163" s="67" t="s">
        <v>356</v>
      </c>
      <c r="R163" s="39" t="s">
        <v>86</v>
      </c>
      <c r="S163" s="67"/>
      <c r="T163" s="67"/>
      <c r="U163" s="48"/>
      <c r="V163" s="47" t="s">
        <v>264</v>
      </c>
      <c r="W163" s="95"/>
      <c r="X163" s="95"/>
      <c r="Y163" s="10" t="e">
        <v>#N/A</v>
      </c>
    </row>
    <row r="164" spans="1:25" hidden="1" x14ac:dyDescent="0.2">
      <c r="A164" s="154">
        <f>COUNTIF(NETA!G:G,TCR!J164)+COUNTIF('SAP-SD'!G:G,TCR!J:J)+COUNTIF(XE!G:G,TCR!J:J)</f>
        <v>0</v>
      </c>
      <c r="B164" s="18" t="s">
        <v>58</v>
      </c>
      <c r="C164" s="20" t="s">
        <v>52</v>
      </c>
      <c r="D164" s="20"/>
      <c r="E164" s="70" t="str">
        <f t="shared" si="3"/>
        <v>REATTIVA_F1</v>
      </c>
      <c r="F164" s="25" t="s">
        <v>236</v>
      </c>
      <c r="G164" s="25" t="s">
        <v>235</v>
      </c>
      <c r="H164" s="25" t="s">
        <v>236</v>
      </c>
      <c r="I164" s="25" t="s">
        <v>235</v>
      </c>
      <c r="J164" s="25" t="s">
        <v>243</v>
      </c>
      <c r="K164" s="25" t="s">
        <v>242</v>
      </c>
      <c r="L164" s="39" t="s">
        <v>86</v>
      </c>
      <c r="M164" s="39" t="str">
        <f>VLOOKUP(F164,FlagLv1!$A$1:$E$184,3,FALSE)</f>
        <v>S</v>
      </c>
      <c r="N164" s="67" t="str">
        <f>VLOOKUP(F164,FlagLv1!$A$1:$E$184,4,FALSE)</f>
        <v>S</v>
      </c>
      <c r="O164" s="39" t="s">
        <v>86</v>
      </c>
      <c r="P164" s="67" t="str">
        <f>VLOOKUP(F164,FlagLv1!$A$1:$E$184,5,FALSE)</f>
        <v>N</v>
      </c>
      <c r="Q164" s="67" t="s">
        <v>351</v>
      </c>
      <c r="R164" s="39" t="s">
        <v>86</v>
      </c>
      <c r="S164" s="67"/>
      <c r="T164" s="67"/>
      <c r="U164" s="48" t="s">
        <v>244</v>
      </c>
      <c r="V164" s="47" t="s">
        <v>241</v>
      </c>
      <c r="W164" s="95"/>
      <c r="X164" s="95"/>
      <c r="Y164" s="10" t="e">
        <v>#N/A</v>
      </c>
    </row>
    <row r="165" spans="1:25" hidden="1" x14ac:dyDescent="0.2">
      <c r="A165" s="154">
        <f>COUNTIF(NETA!G:G,TCR!J165)+COUNTIF('SAP-SD'!G:G,TCR!J:J)+COUNTIF(XE!G:G,TCR!J:J)</f>
        <v>0</v>
      </c>
      <c r="B165" s="18" t="s">
        <v>58</v>
      </c>
      <c r="C165" s="20" t="s">
        <v>52</v>
      </c>
      <c r="D165" s="20"/>
      <c r="E165" s="70" t="str">
        <f t="shared" si="3"/>
        <v>REATTIVA_F2</v>
      </c>
      <c r="F165" s="25" t="s">
        <v>236</v>
      </c>
      <c r="G165" s="25" t="s">
        <v>235</v>
      </c>
      <c r="H165" s="25" t="s">
        <v>236</v>
      </c>
      <c r="I165" s="25" t="s">
        <v>235</v>
      </c>
      <c r="J165" s="25" t="s">
        <v>237</v>
      </c>
      <c r="K165" s="25" t="s">
        <v>239</v>
      </c>
      <c r="L165" s="39" t="s">
        <v>86</v>
      </c>
      <c r="M165" s="39" t="str">
        <f>VLOOKUP(F165,FlagLv1!$A$1:$E$184,3,FALSE)</f>
        <v>S</v>
      </c>
      <c r="N165" s="67" t="str">
        <f>VLOOKUP(F165,FlagLv1!$A$1:$E$184,4,FALSE)</f>
        <v>S</v>
      </c>
      <c r="O165" s="39" t="s">
        <v>86</v>
      </c>
      <c r="P165" s="67" t="str">
        <f>VLOOKUP(F165,FlagLv1!$A$1:$E$184,5,FALSE)</f>
        <v>N</v>
      </c>
      <c r="Q165" s="67" t="s">
        <v>352</v>
      </c>
      <c r="R165" s="39" t="s">
        <v>86</v>
      </c>
      <c r="S165" s="67"/>
      <c r="T165" s="67"/>
      <c r="U165" s="48" t="s">
        <v>244</v>
      </c>
      <c r="V165" s="47" t="s">
        <v>241</v>
      </c>
      <c r="W165" s="95"/>
      <c r="X165" s="95"/>
      <c r="Y165" s="10" t="e">
        <v>#N/A</v>
      </c>
    </row>
    <row r="166" spans="1:25" hidden="1" x14ac:dyDescent="0.2">
      <c r="A166" s="154">
        <f>COUNTIF(NETA!G:G,TCR!J166)+COUNTIF('SAP-SD'!G:G,TCR!J:J)+COUNTIF(XE!G:G,TCR!J:J)</f>
        <v>0</v>
      </c>
      <c r="B166" s="18" t="s">
        <v>58</v>
      </c>
      <c r="C166" s="20" t="s">
        <v>52</v>
      </c>
      <c r="D166" s="20"/>
      <c r="E166" s="70" t="str">
        <f t="shared" si="3"/>
        <v>REATTIVA_F3</v>
      </c>
      <c r="F166" s="25" t="s">
        <v>236</v>
      </c>
      <c r="G166" s="25" t="s">
        <v>235</v>
      </c>
      <c r="H166" s="25" t="s">
        <v>236</v>
      </c>
      <c r="I166" s="25" t="s">
        <v>235</v>
      </c>
      <c r="J166" s="25" t="s">
        <v>238</v>
      </c>
      <c r="K166" s="25" t="s">
        <v>240</v>
      </c>
      <c r="L166" s="39" t="s">
        <v>86</v>
      </c>
      <c r="M166" s="39" t="str">
        <f>VLOOKUP(F166,FlagLv1!$A$1:$E$184,3,FALSE)</f>
        <v>S</v>
      </c>
      <c r="N166" s="67" t="str">
        <f>VLOOKUP(F166,FlagLv1!$A$1:$E$184,4,FALSE)</f>
        <v>S</v>
      </c>
      <c r="O166" s="39" t="s">
        <v>86</v>
      </c>
      <c r="P166" s="67" t="str">
        <f>VLOOKUP(F166,FlagLv1!$A$1:$E$184,5,FALSE)</f>
        <v>N</v>
      </c>
      <c r="Q166" s="67" t="s">
        <v>353</v>
      </c>
      <c r="R166" s="39" t="s">
        <v>86</v>
      </c>
      <c r="S166" s="67"/>
      <c r="T166" s="67"/>
      <c r="U166" s="48" t="s">
        <v>244</v>
      </c>
      <c r="V166" s="47" t="s">
        <v>241</v>
      </c>
      <c r="W166" s="95"/>
      <c r="X166" s="95"/>
      <c r="Y166" s="10" t="e">
        <v>#N/A</v>
      </c>
    </row>
    <row r="167" spans="1:25" hidden="1" x14ac:dyDescent="0.2">
      <c r="A167" s="154">
        <f>COUNTIF(NETA!G:G,TCR!J167)+COUNTIF('SAP-SD'!G:G,TCR!J:J)+COUNTIF(XE!G:G,TCR!J:J)</f>
        <v>0</v>
      </c>
      <c r="B167" s="18" t="s">
        <v>58</v>
      </c>
      <c r="C167" s="20" t="s">
        <v>52</v>
      </c>
      <c r="D167" s="20"/>
      <c r="E167" s="70" t="str">
        <f t="shared" si="3"/>
        <v>REATTIVA_1SC</v>
      </c>
      <c r="F167" s="25" t="s">
        <v>236</v>
      </c>
      <c r="G167" s="25" t="s">
        <v>235</v>
      </c>
      <c r="H167" s="25" t="s">
        <v>236</v>
      </c>
      <c r="I167" s="25" t="s">
        <v>235</v>
      </c>
      <c r="J167" s="25" t="s">
        <v>280</v>
      </c>
      <c r="K167" s="25" t="s">
        <v>282</v>
      </c>
      <c r="L167" s="39" t="s">
        <v>86</v>
      </c>
      <c r="M167" s="39" t="str">
        <f>VLOOKUP(F167,FlagLv1!$A$1:$E$184,3,FALSE)</f>
        <v>S</v>
      </c>
      <c r="N167" s="67" t="str">
        <f>VLOOKUP(F167,FlagLv1!$A$1:$E$184,4,FALSE)</f>
        <v>S</v>
      </c>
      <c r="O167" s="39" t="s">
        <v>86</v>
      </c>
      <c r="P167" s="67" t="str">
        <f>VLOOKUP(F167,FlagLv1!$A$1:$E$184,5,FALSE)</f>
        <v>N</v>
      </c>
      <c r="Q167" s="67" t="s">
        <v>360</v>
      </c>
      <c r="R167" s="39" t="s">
        <v>86</v>
      </c>
      <c r="S167" s="67"/>
      <c r="T167" s="67"/>
      <c r="U167" s="48" t="s">
        <v>244</v>
      </c>
      <c r="V167" s="47" t="s">
        <v>241</v>
      </c>
      <c r="W167" s="95"/>
      <c r="X167" s="95"/>
      <c r="Y167" s="10" t="e">
        <v>#N/A</v>
      </c>
    </row>
    <row r="168" spans="1:25" hidden="1" x14ac:dyDescent="0.2">
      <c r="A168" s="154">
        <f>COUNTIF(NETA!G:G,TCR!J168)+COUNTIF('SAP-SD'!G:G,TCR!J:J)+COUNTIF(XE!G:G,TCR!J:J)</f>
        <v>0</v>
      </c>
      <c r="B168" s="18" t="s">
        <v>58</v>
      </c>
      <c r="C168" s="20" t="s">
        <v>52</v>
      </c>
      <c r="D168" s="20"/>
      <c r="E168" s="70" t="str">
        <f t="shared" si="3"/>
        <v>REATTIVA_2SC</v>
      </c>
      <c r="F168" s="25" t="s">
        <v>236</v>
      </c>
      <c r="G168" s="25" t="s">
        <v>235</v>
      </c>
      <c r="H168" s="25" t="s">
        <v>236</v>
      </c>
      <c r="I168" s="25" t="s">
        <v>235</v>
      </c>
      <c r="J168" s="25" t="s">
        <v>281</v>
      </c>
      <c r="K168" s="25" t="s">
        <v>283</v>
      </c>
      <c r="L168" s="39" t="s">
        <v>86</v>
      </c>
      <c r="M168" s="39" t="str">
        <f>VLOOKUP(F168,FlagLv1!$A$1:$E$184,3,FALSE)</f>
        <v>S</v>
      </c>
      <c r="N168" s="67" t="str">
        <f>VLOOKUP(F168,FlagLv1!$A$1:$E$184,4,FALSE)</f>
        <v>S</v>
      </c>
      <c r="O168" s="39" t="s">
        <v>86</v>
      </c>
      <c r="P168" s="67" t="str">
        <f>VLOOKUP(F168,FlagLv1!$A$1:$E$184,5,FALSE)</f>
        <v>N</v>
      </c>
      <c r="Q168" s="67" t="s">
        <v>361</v>
      </c>
      <c r="R168" s="39" t="s">
        <v>86</v>
      </c>
      <c r="S168" s="67"/>
      <c r="T168" s="67"/>
      <c r="U168" s="48" t="s">
        <v>244</v>
      </c>
      <c r="V168" s="47" t="s">
        <v>241</v>
      </c>
      <c r="W168" s="95"/>
      <c r="X168" s="95"/>
      <c r="Y168" s="10" t="e">
        <v>#N/A</v>
      </c>
    </row>
    <row r="169" spans="1:25" ht="24" hidden="1" x14ac:dyDescent="0.2">
      <c r="A169" s="154">
        <f>COUNTIF(NETA!G:G,TCR!J169)+COUNTIF('SAP-SD'!G:G,TCR!J:J)+COUNTIF(XE!G:G,TCR!J:J)</f>
        <v>24</v>
      </c>
      <c r="B169" s="49" t="s">
        <v>13</v>
      </c>
      <c r="C169" s="20"/>
      <c r="D169" s="20"/>
      <c r="E169" s="70" t="str">
        <f t="shared" si="3"/>
        <v>PPE</v>
      </c>
      <c r="F169" s="112" t="s">
        <v>9738</v>
      </c>
      <c r="G169" s="98" t="s">
        <v>9764</v>
      </c>
      <c r="H169" s="98" t="s">
        <v>9754</v>
      </c>
      <c r="I169" s="98" t="s">
        <v>9755</v>
      </c>
      <c r="J169" s="98" t="s">
        <v>100</v>
      </c>
      <c r="K169" s="98" t="s">
        <v>100</v>
      </c>
      <c r="L169" s="78" t="s">
        <v>88</v>
      </c>
      <c r="M169" s="78" t="str">
        <f>VLOOKUP(F169,FlagLv1!$A$1:$E$184,3,FALSE)</f>
        <v>S</v>
      </c>
      <c r="N169" s="78" t="str">
        <f>VLOOKUP(F169,FlagLv1!$A$1:$E$184,4,FALSE)</f>
        <v>S</v>
      </c>
      <c r="O169" s="78" t="s">
        <v>87</v>
      </c>
      <c r="P169" s="78" t="str">
        <f>VLOOKUP(F169,FlagLv1!$A$1:$E$184,5,FALSE)</f>
        <v>S</v>
      </c>
      <c r="Q169" s="78"/>
      <c r="R169" s="78" t="s">
        <v>336</v>
      </c>
      <c r="S169" s="78"/>
      <c r="T169" s="78"/>
      <c r="U169" s="48" t="s">
        <v>232</v>
      </c>
      <c r="V169" s="47" t="s">
        <v>180</v>
      </c>
      <c r="W169" s="95">
        <v>709002</v>
      </c>
      <c r="X169" s="95"/>
      <c r="Y169" s="10" t="s">
        <v>11280</v>
      </c>
    </row>
    <row r="170" spans="1:25" ht="60" hidden="1" x14ac:dyDescent="0.2">
      <c r="A170" s="154">
        <f>COUNTIF(NETA!G:G,TCR!J170)+COUNTIF('SAP-SD'!G:G,TCR!J:J)+COUNTIF(XE!G:G,TCR!J:J)</f>
        <v>3</v>
      </c>
      <c r="B170" s="79" t="s">
        <v>13</v>
      </c>
      <c r="C170" s="70"/>
      <c r="D170" s="70"/>
      <c r="E170" s="70" t="str">
        <f t="shared" si="3"/>
        <v>PCR</v>
      </c>
      <c r="F170" s="112" t="s">
        <v>9738</v>
      </c>
      <c r="G170" s="98" t="s">
        <v>9764</v>
      </c>
      <c r="H170" s="98" t="s">
        <v>9754</v>
      </c>
      <c r="I170" s="98" t="s">
        <v>9755</v>
      </c>
      <c r="J170" s="98" t="s">
        <v>10560</v>
      </c>
      <c r="K170" s="98" t="s">
        <v>10560</v>
      </c>
      <c r="L170" s="78" t="s">
        <v>88</v>
      </c>
      <c r="M170" s="78" t="str">
        <f>VLOOKUP(F170,FlagLv1!$A$1:$E$184,3,FALSE)</f>
        <v>S</v>
      </c>
      <c r="N170" s="78" t="str">
        <f>VLOOKUP(F170,FlagLv1!$A$1:$E$184,4,FALSE)</f>
        <v>S</v>
      </c>
      <c r="O170" s="78" t="s">
        <v>87</v>
      </c>
      <c r="P170" s="78" t="str">
        <f>VLOOKUP(F170,FlagLv1!$A$1:$E$184,5,FALSE)</f>
        <v>S</v>
      </c>
      <c r="Q170" s="78"/>
      <c r="R170" s="78" t="s">
        <v>336</v>
      </c>
      <c r="S170" s="78"/>
      <c r="T170" s="78"/>
      <c r="U170" s="73" t="s">
        <v>10561</v>
      </c>
      <c r="V170" s="74" t="s">
        <v>180</v>
      </c>
      <c r="W170" s="95">
        <v>709002</v>
      </c>
      <c r="X170" s="95"/>
      <c r="Y170" s="10" t="s">
        <v>11280</v>
      </c>
    </row>
    <row r="171" spans="1:25" hidden="1" x14ac:dyDescent="0.2">
      <c r="A171" s="154">
        <f>COUNTIF(NETA!G:G,TCR!J171)+COUNTIF('SAP-SD'!G:G,TCR!J:J)+COUNTIF(XE!G:G,TCR!J:J)</f>
        <v>2</v>
      </c>
      <c r="B171" s="79" t="s">
        <v>13</v>
      </c>
      <c r="C171" s="139"/>
      <c r="D171" s="139"/>
      <c r="E171" s="139" t="str">
        <f t="shared" si="3"/>
        <v>PCRF</v>
      </c>
      <c r="F171" s="112" t="s">
        <v>9739</v>
      </c>
      <c r="G171" s="141" t="s">
        <v>9763</v>
      </c>
      <c r="H171" s="141" t="s">
        <v>9752</v>
      </c>
      <c r="I171" s="141" t="s">
        <v>9753</v>
      </c>
      <c r="J171" s="141" t="s">
        <v>11434</v>
      </c>
      <c r="K171" s="141" t="s">
        <v>11435</v>
      </c>
      <c r="L171" s="78" t="s">
        <v>89</v>
      </c>
      <c r="M171" s="78" t="str">
        <f>VLOOKUP(F171,FlagLv1!$A$1:$E$184,3,FALSE)</f>
        <v>S</v>
      </c>
      <c r="N171" s="78" t="str">
        <f>VLOOKUP(F171,FlagLv1!$A$1:$E$184,4,FALSE)</f>
        <v>S</v>
      </c>
      <c r="O171" s="78" t="s">
        <v>87</v>
      </c>
      <c r="P171" s="78" t="str">
        <f>VLOOKUP(F171,FlagLv1!$A$1:$E$184,5,FALSE)</f>
        <v>S</v>
      </c>
      <c r="Q171" s="78"/>
      <c r="R171" s="78" t="s">
        <v>86</v>
      </c>
      <c r="S171" s="78"/>
      <c r="T171" s="78"/>
      <c r="U171" s="73"/>
      <c r="V171" s="74" t="s">
        <v>1</v>
      </c>
      <c r="W171" s="95">
        <v>709001</v>
      </c>
      <c r="X171" s="95"/>
      <c r="Y171" s="10" t="s">
        <v>11279</v>
      </c>
    </row>
    <row r="172" spans="1:25" ht="48" hidden="1" x14ac:dyDescent="0.2">
      <c r="A172" s="154">
        <f>COUNTIF(NETA!G:G,TCR!J172)+COUNTIF('SAP-SD'!G:G,TCR!J:J)+COUNTIF(XE!G:G,TCR!J:J)</f>
        <v>1</v>
      </c>
      <c r="B172" s="49" t="s">
        <v>33</v>
      </c>
      <c r="C172" s="20"/>
      <c r="D172" s="20"/>
      <c r="E172" s="70" t="str">
        <f t="shared" si="3"/>
        <v>UC1</v>
      </c>
      <c r="F172" s="89" t="s">
        <v>9738</v>
      </c>
      <c r="G172" s="89" t="s">
        <v>9764</v>
      </c>
      <c r="H172" s="89" t="s">
        <v>101</v>
      </c>
      <c r="I172" s="89" t="s">
        <v>101</v>
      </c>
      <c r="J172" s="89" t="s">
        <v>101</v>
      </c>
      <c r="K172" s="89" t="s">
        <v>101</v>
      </c>
      <c r="L172" s="87"/>
      <c r="M172" s="88" t="str">
        <f>VLOOKUP(F172,FlagLv1!$A$1:$E$184,3,FALSE)</f>
        <v>S</v>
      </c>
      <c r="N172" s="88" t="str">
        <f>VLOOKUP(F172,FlagLv1!$A$1:$E$184,4,FALSE)</f>
        <v>S</v>
      </c>
      <c r="O172" s="88"/>
      <c r="P172" s="88" t="str">
        <f>VLOOKUP(F172,FlagLv1!$A$1:$E$184,5,FALSE)</f>
        <v>S</v>
      </c>
      <c r="Q172" s="87"/>
      <c r="R172" s="88" t="s">
        <v>336</v>
      </c>
      <c r="S172" s="88"/>
      <c r="T172" s="88"/>
      <c r="U172" s="48" t="s">
        <v>219</v>
      </c>
      <c r="V172" s="47" t="s">
        <v>180</v>
      </c>
      <c r="W172" s="95">
        <v>709002</v>
      </c>
      <c r="X172" s="95"/>
      <c r="Y172" s="10" t="s">
        <v>11280</v>
      </c>
    </row>
    <row r="173" spans="1:25" hidden="1" x14ac:dyDescent="0.2">
      <c r="A173" s="154">
        <f>COUNTIF(NETA!G:G,TCR!J173)+COUNTIF('SAP-SD'!G:G,TCR!J:J)+COUNTIF(XE!G:G,TCR!J:J)</f>
        <v>0</v>
      </c>
      <c r="B173" s="49" t="s">
        <v>33</v>
      </c>
      <c r="C173" s="70"/>
      <c r="D173" s="70"/>
      <c r="E173" s="70" t="str">
        <f t="shared" si="3"/>
        <v>DSP2</v>
      </c>
      <c r="F173" s="89" t="s">
        <v>9738</v>
      </c>
      <c r="G173" s="89" t="s">
        <v>9764</v>
      </c>
      <c r="H173" s="89" t="s">
        <v>399</v>
      </c>
      <c r="I173" s="89" t="s">
        <v>335</v>
      </c>
      <c r="J173" s="89" t="s">
        <v>399</v>
      </c>
      <c r="K173" s="89" t="s">
        <v>335</v>
      </c>
      <c r="L173" s="89"/>
      <c r="M173" s="88" t="str">
        <f>VLOOKUP(F173,FlagLv1!$A$1:$E$184,3,FALSE)</f>
        <v>S</v>
      </c>
      <c r="N173" s="88" t="str">
        <f>VLOOKUP(F173,FlagLv1!$A$1:$E$184,4,FALSE)</f>
        <v>S</v>
      </c>
      <c r="O173" s="88"/>
      <c r="P173" s="88" t="str">
        <f>VLOOKUP(F173,FlagLv1!$A$1:$E$184,5,FALSE)</f>
        <v>S</v>
      </c>
      <c r="Q173" s="89"/>
      <c r="R173" s="88" t="s">
        <v>336</v>
      </c>
      <c r="S173" s="88"/>
      <c r="T173" s="88"/>
      <c r="U173" s="73"/>
      <c r="V173" s="74"/>
      <c r="W173" s="95">
        <v>709002</v>
      </c>
      <c r="X173" s="95"/>
      <c r="Y173" s="10" t="s">
        <v>11280</v>
      </c>
    </row>
    <row r="174" spans="1:25" ht="24" hidden="1" x14ac:dyDescent="0.2">
      <c r="A174" s="154">
        <f>COUNTIF(NETA!G:G,TCR!J174)+COUNTIF('SAP-SD'!G:G,TCR!J:J)+COUNTIF(XE!G:G,TCR!J:J)</f>
        <v>12</v>
      </c>
      <c r="B174" s="18" t="s">
        <v>13</v>
      </c>
      <c r="C174" s="20"/>
      <c r="D174" s="20"/>
      <c r="E174" s="70" t="str">
        <f t="shared" si="3"/>
        <v>A5F</v>
      </c>
      <c r="F174" s="75" t="s">
        <v>9728</v>
      </c>
      <c r="G174" s="75" t="s">
        <v>9729</v>
      </c>
      <c r="H174" s="75" t="s">
        <v>9740</v>
      </c>
      <c r="I174" s="75" t="s">
        <v>9741</v>
      </c>
      <c r="J174" s="75" t="s">
        <v>140</v>
      </c>
      <c r="K174" s="75" t="s">
        <v>143</v>
      </c>
      <c r="L174" s="76" t="s">
        <v>89</v>
      </c>
      <c r="M174" s="76" t="str">
        <f>VLOOKUP(F174,FlagLv1!$A$1:$E$184,3,FALSE)</f>
        <v>S</v>
      </c>
      <c r="N174" s="83" t="str">
        <f>VLOOKUP(F174,FlagLv1!$A$1:$E$184,4,FALSE)</f>
        <v>S</v>
      </c>
      <c r="O174" s="76" t="s">
        <v>87</v>
      </c>
      <c r="P174" s="83" t="str">
        <f>VLOOKUP(F174,FlagLv1!$A$1:$E$184,5,FALSE)</f>
        <v>S</v>
      </c>
      <c r="Q174" s="77"/>
      <c r="R174" s="83" t="s">
        <v>86</v>
      </c>
      <c r="S174" s="83"/>
      <c r="T174" s="83"/>
      <c r="U174" s="48" t="s">
        <v>223</v>
      </c>
      <c r="V174" s="47" t="s">
        <v>1</v>
      </c>
      <c r="W174" s="95">
        <v>709007</v>
      </c>
      <c r="X174" s="95"/>
      <c r="Y174" s="10" t="s">
        <v>11284</v>
      </c>
    </row>
    <row r="175" spans="1:25" ht="60" hidden="1" x14ac:dyDescent="0.2">
      <c r="A175" s="154">
        <f>COUNTIF(NETA!G:G,TCR!J175)+COUNTIF('SAP-SD'!G:G,TCR!J:J)+COUNTIF(XE!G:G,TCR!J:J)</f>
        <v>0</v>
      </c>
      <c r="B175" s="49" t="s">
        <v>33</v>
      </c>
      <c r="C175" s="20"/>
      <c r="D175" s="20"/>
      <c r="E175" s="70" t="str">
        <f t="shared" si="3"/>
        <v>UC2</v>
      </c>
      <c r="F175" s="75" t="s">
        <v>9726</v>
      </c>
      <c r="G175" s="75" t="s">
        <v>9727</v>
      </c>
      <c r="H175" s="75" t="s">
        <v>9742</v>
      </c>
      <c r="I175" s="75" t="s">
        <v>9743</v>
      </c>
      <c r="J175" s="75" t="s">
        <v>338</v>
      </c>
      <c r="K175" s="75" t="s">
        <v>338</v>
      </c>
      <c r="L175" s="77"/>
      <c r="M175" s="77" t="str">
        <f>VLOOKUP(F175,FlagLv1!$A$1:$E$184,3,FALSE)</f>
        <v>S</v>
      </c>
      <c r="N175" s="83" t="str">
        <f>VLOOKUP(F175,FlagLv1!$A$1:$E$184,4,FALSE)</f>
        <v>S</v>
      </c>
      <c r="O175" s="77"/>
      <c r="P175" s="83" t="str">
        <f>VLOOKUP(F175,FlagLv1!$A$1:$E$184,5,FALSE)</f>
        <v>S</v>
      </c>
      <c r="Q175" s="77"/>
      <c r="R175" s="83" t="s">
        <v>86</v>
      </c>
      <c r="S175" s="83"/>
      <c r="T175" s="83"/>
      <c r="U175" s="48" t="s">
        <v>340</v>
      </c>
      <c r="V175" s="47" t="s">
        <v>180</v>
      </c>
      <c r="W175" s="95">
        <v>709008</v>
      </c>
      <c r="X175" s="95"/>
      <c r="Y175" s="10" t="s">
        <v>11285</v>
      </c>
    </row>
    <row r="176" spans="1:25" ht="48" hidden="1" x14ac:dyDescent="0.2">
      <c r="A176" s="154">
        <f>COUNTIF(NETA!G:G,TCR!J176)+COUNTIF('SAP-SD'!G:G,TCR!J:J)+COUNTIF(XE!G:G,TCR!J:J)</f>
        <v>19</v>
      </c>
      <c r="B176" s="18" t="s">
        <v>13</v>
      </c>
      <c r="C176" s="20"/>
      <c r="D176" s="20"/>
      <c r="E176" s="70" t="str">
        <f t="shared" si="3"/>
        <v>UC3</v>
      </c>
      <c r="F176" s="75" t="s">
        <v>9726</v>
      </c>
      <c r="G176" s="75" t="s">
        <v>9727</v>
      </c>
      <c r="H176" s="75" t="s">
        <v>9742</v>
      </c>
      <c r="I176" s="75" t="s">
        <v>9743</v>
      </c>
      <c r="J176" s="75" t="s">
        <v>95</v>
      </c>
      <c r="K176" s="75" t="s">
        <v>95</v>
      </c>
      <c r="L176" s="76" t="s">
        <v>88</v>
      </c>
      <c r="M176" s="76" t="str">
        <f>VLOOKUP(F176,FlagLv1!$A$1:$E$184,3,FALSE)</f>
        <v>S</v>
      </c>
      <c r="N176" s="83" t="str">
        <f>VLOOKUP(F176,FlagLv1!$A$1:$E$184,4,FALSE)</f>
        <v>S</v>
      </c>
      <c r="O176" s="76" t="s">
        <v>87</v>
      </c>
      <c r="P176" s="83" t="str">
        <f>VLOOKUP(F176,FlagLv1!$A$1:$E$184,5,FALSE)</f>
        <v>S</v>
      </c>
      <c r="Q176" s="77"/>
      <c r="R176" s="83" t="s">
        <v>86</v>
      </c>
      <c r="S176" s="83"/>
      <c r="T176" s="83"/>
      <c r="U176" s="48" t="s">
        <v>226</v>
      </c>
      <c r="V176" s="47" t="s">
        <v>180</v>
      </c>
      <c r="W176" s="95">
        <v>709008</v>
      </c>
      <c r="X176" s="95"/>
      <c r="Y176" s="10" t="s">
        <v>11285</v>
      </c>
    </row>
    <row r="177" spans="1:25" ht="36" hidden="1" x14ac:dyDescent="0.2">
      <c r="A177" s="154">
        <f>COUNTIF(NETA!G:G,TCR!J177)+COUNTIF('SAP-SD'!G:G,TCR!J:J)+COUNTIF(XE!G:G,TCR!J:J)</f>
        <v>14</v>
      </c>
      <c r="B177" s="18" t="s">
        <v>13</v>
      </c>
      <c r="C177" s="46"/>
      <c r="D177" s="37"/>
      <c r="E177" s="70" t="str">
        <f t="shared" si="3"/>
        <v>UC4</v>
      </c>
      <c r="F177" s="75" t="s">
        <v>9726</v>
      </c>
      <c r="G177" s="75" t="s">
        <v>9727</v>
      </c>
      <c r="H177" s="75" t="s">
        <v>9742</v>
      </c>
      <c r="I177" s="75" t="s">
        <v>9743</v>
      </c>
      <c r="J177" s="75" t="s">
        <v>96</v>
      </c>
      <c r="K177" s="75" t="s">
        <v>96</v>
      </c>
      <c r="L177" s="76" t="s">
        <v>88</v>
      </c>
      <c r="M177" s="76" t="str">
        <f>VLOOKUP(F177,FlagLv1!$A$1:$E$184,3,FALSE)</f>
        <v>S</v>
      </c>
      <c r="N177" s="83" t="str">
        <f>VLOOKUP(F177,FlagLv1!$A$1:$E$184,4,FALSE)</f>
        <v>S</v>
      </c>
      <c r="O177" s="76" t="s">
        <v>87</v>
      </c>
      <c r="P177" s="83" t="str">
        <f>VLOOKUP(F177,FlagLv1!$A$1:$E$184,5,FALSE)</f>
        <v>S</v>
      </c>
      <c r="Q177" s="77"/>
      <c r="R177" s="83" t="s">
        <v>86</v>
      </c>
      <c r="S177" s="83"/>
      <c r="T177" s="83"/>
      <c r="U177" s="48" t="s">
        <v>227</v>
      </c>
      <c r="V177" s="47" t="s">
        <v>180</v>
      </c>
      <c r="W177" s="95">
        <v>709008</v>
      </c>
      <c r="X177" s="95"/>
      <c r="Y177" s="10" t="s">
        <v>11285</v>
      </c>
    </row>
    <row r="178" spans="1:25" ht="24" hidden="1" x14ac:dyDescent="0.2">
      <c r="A178" s="154">
        <f>COUNTIF(NETA!G:G,TCR!J178)+COUNTIF('SAP-SD'!G:G,TCR!J:J)+COUNTIF(XE!G:G,TCR!J:J)</f>
        <v>0</v>
      </c>
      <c r="B178" s="18" t="s">
        <v>13</v>
      </c>
      <c r="C178" s="46"/>
      <c r="D178" s="37"/>
      <c r="E178" s="70" t="str">
        <f t="shared" si="3"/>
        <v>UC6V</v>
      </c>
      <c r="F178" s="75" t="s">
        <v>9726</v>
      </c>
      <c r="G178" s="75" t="s">
        <v>9727</v>
      </c>
      <c r="H178" s="75" t="s">
        <v>9742</v>
      </c>
      <c r="I178" s="75" t="s">
        <v>9743</v>
      </c>
      <c r="J178" s="75" t="s">
        <v>144</v>
      </c>
      <c r="K178" s="75" t="s">
        <v>147</v>
      </c>
      <c r="L178" s="76" t="s">
        <v>88</v>
      </c>
      <c r="M178" s="76" t="str">
        <f>VLOOKUP(F178,FlagLv1!$A$1:$E$184,3,FALSE)</f>
        <v>S</v>
      </c>
      <c r="N178" s="83" t="str">
        <f>VLOOKUP(F178,FlagLv1!$A$1:$E$184,4,FALSE)</f>
        <v>S</v>
      </c>
      <c r="O178" s="76" t="s">
        <v>87</v>
      </c>
      <c r="P178" s="83" t="str">
        <f>VLOOKUP(F178,FlagLv1!$A$1:$E$184,5,FALSE)</f>
        <v>S</v>
      </c>
      <c r="Q178" s="77"/>
      <c r="R178" s="83" t="s">
        <v>86</v>
      </c>
      <c r="S178" s="83"/>
      <c r="T178" s="83"/>
      <c r="U178" s="48" t="s">
        <v>230</v>
      </c>
      <c r="V178" s="47" t="s">
        <v>180</v>
      </c>
      <c r="W178" s="95">
        <v>709008</v>
      </c>
      <c r="X178" s="95"/>
      <c r="Y178" s="10" t="s">
        <v>11285</v>
      </c>
    </row>
    <row r="179" spans="1:25" ht="48" hidden="1" x14ac:dyDescent="0.2">
      <c r="A179" s="154">
        <f>COUNTIF(NETA!G:G,TCR!J179)+COUNTIF('SAP-SD'!G:G,TCR!J:J)+COUNTIF(XE!G:G,TCR!J:J)</f>
        <v>14</v>
      </c>
      <c r="B179" s="18" t="s">
        <v>13</v>
      </c>
      <c r="C179" s="46"/>
      <c r="D179" s="37"/>
      <c r="E179" s="70" t="str">
        <f t="shared" si="3"/>
        <v>UC7</v>
      </c>
      <c r="F179" s="75" t="s">
        <v>9726</v>
      </c>
      <c r="G179" s="75" t="s">
        <v>9727</v>
      </c>
      <c r="H179" s="75" t="s">
        <v>9742</v>
      </c>
      <c r="I179" s="75" t="s">
        <v>9743</v>
      </c>
      <c r="J179" s="75" t="s">
        <v>97</v>
      </c>
      <c r="K179" s="75" t="s">
        <v>97</v>
      </c>
      <c r="L179" s="76" t="s">
        <v>88</v>
      </c>
      <c r="M179" s="76" t="str">
        <f>VLOOKUP(F179,FlagLv1!$A$1:$E$184,3,FALSE)</f>
        <v>S</v>
      </c>
      <c r="N179" s="83" t="str">
        <f>VLOOKUP(F179,FlagLv1!$A$1:$E$184,4,FALSE)</f>
        <v>S</v>
      </c>
      <c r="O179" s="76" t="s">
        <v>87</v>
      </c>
      <c r="P179" s="83" t="str">
        <f>VLOOKUP(F179,FlagLv1!$A$1:$E$184,5,FALSE)</f>
        <v>S</v>
      </c>
      <c r="Q179" s="77"/>
      <c r="R179" s="83" t="s">
        <v>86</v>
      </c>
      <c r="S179" s="83"/>
      <c r="T179" s="83"/>
      <c r="U179" s="48" t="s">
        <v>231</v>
      </c>
      <c r="V179" s="47" t="s">
        <v>180</v>
      </c>
      <c r="W179" s="95">
        <v>709008</v>
      </c>
      <c r="X179" s="95"/>
      <c r="Y179" s="10" t="s">
        <v>11285</v>
      </c>
    </row>
    <row r="180" spans="1:25" ht="36" hidden="1" x14ac:dyDescent="0.2">
      <c r="A180" s="154">
        <f>COUNTIF(NETA!G:G,TCR!J180)+COUNTIF('SAP-SD'!G:G,TCR!J:J)+COUNTIF(XE!G:G,TCR!J:J)</f>
        <v>14</v>
      </c>
      <c r="B180" s="18" t="s">
        <v>13</v>
      </c>
      <c r="C180" s="46"/>
      <c r="D180" s="37"/>
      <c r="E180" s="70" t="str">
        <f t="shared" si="3"/>
        <v>MCT</v>
      </c>
      <c r="F180" s="75" t="s">
        <v>9726</v>
      </c>
      <c r="G180" s="75" t="s">
        <v>9727</v>
      </c>
      <c r="H180" s="75" t="s">
        <v>9742</v>
      </c>
      <c r="I180" s="75" t="s">
        <v>9743</v>
      </c>
      <c r="J180" s="75" t="s">
        <v>93</v>
      </c>
      <c r="K180" s="75" t="s">
        <v>93</v>
      </c>
      <c r="L180" s="76" t="s">
        <v>88</v>
      </c>
      <c r="M180" s="76" t="str">
        <f>VLOOKUP(F180,FlagLv1!$A$1:$E$184,3,FALSE)</f>
        <v>S</v>
      </c>
      <c r="N180" s="83" t="str">
        <f>VLOOKUP(F180,FlagLv1!$A$1:$E$184,4,FALSE)</f>
        <v>S</v>
      </c>
      <c r="O180" s="76" t="s">
        <v>87</v>
      </c>
      <c r="P180" s="83" t="str">
        <f>VLOOKUP(F180,FlagLv1!$A$1:$E$184,5,FALSE)</f>
        <v>S</v>
      </c>
      <c r="Q180" s="77"/>
      <c r="R180" s="83" t="s">
        <v>86</v>
      </c>
      <c r="S180" s="83"/>
      <c r="T180" s="83"/>
      <c r="U180" s="48" t="s">
        <v>343</v>
      </c>
      <c r="V180" s="47" t="s">
        <v>180</v>
      </c>
      <c r="W180" s="95">
        <v>709008</v>
      </c>
      <c r="X180" s="95"/>
      <c r="Y180" s="10" t="s">
        <v>11285</v>
      </c>
    </row>
    <row r="181" spans="1:25" ht="24" hidden="1" x14ac:dyDescent="0.2">
      <c r="A181" s="154">
        <f>COUNTIF(NETA!G:G,TCR!J181)+COUNTIF('SAP-SD'!G:G,TCR!J:J)+COUNTIF(XE!G:G,TCR!J:J)</f>
        <v>0</v>
      </c>
      <c r="B181" s="18" t="s">
        <v>13</v>
      </c>
      <c r="C181" s="46"/>
      <c r="D181" s="37"/>
      <c r="E181" s="70" t="str">
        <f t="shared" si="3"/>
        <v>UC6F</v>
      </c>
      <c r="F181" s="75" t="s">
        <v>9728</v>
      </c>
      <c r="G181" s="75" t="s">
        <v>9729</v>
      </c>
      <c r="H181" s="75" t="s">
        <v>9740</v>
      </c>
      <c r="I181" s="75" t="s">
        <v>9741</v>
      </c>
      <c r="J181" s="75" t="s">
        <v>145</v>
      </c>
      <c r="K181" s="75" t="s">
        <v>146</v>
      </c>
      <c r="L181" s="76" t="s">
        <v>89</v>
      </c>
      <c r="M181" s="76" t="str">
        <f>VLOOKUP(F181,FlagLv1!$A$1:$E$184,3,FALSE)</f>
        <v>S</v>
      </c>
      <c r="N181" s="83" t="str">
        <f>VLOOKUP(F181,FlagLv1!$A$1:$E$184,4,FALSE)</f>
        <v>S</v>
      </c>
      <c r="O181" s="76" t="s">
        <v>87</v>
      </c>
      <c r="P181" s="83" t="str">
        <f>VLOOKUP(F181,FlagLv1!$A$1:$E$184,5,FALSE)</f>
        <v>S</v>
      </c>
      <c r="Q181" s="77"/>
      <c r="R181" s="83" t="s">
        <v>86</v>
      </c>
      <c r="S181" s="83"/>
      <c r="T181" s="83"/>
      <c r="U181" s="48" t="s">
        <v>230</v>
      </c>
      <c r="V181" s="47" t="s">
        <v>1</v>
      </c>
      <c r="W181" s="95">
        <v>709007</v>
      </c>
      <c r="X181" s="95"/>
      <c r="Y181" s="10" t="s">
        <v>11284</v>
      </c>
    </row>
    <row r="182" spans="1:25" hidden="1" x14ac:dyDescent="0.2">
      <c r="A182" s="154">
        <f>COUNTIF(NETA!G:G,TCR!J182)+COUNTIF('SAP-SD'!G:G,TCR!J:J)+COUNTIF(XE!G:G,TCR!J:J)</f>
        <v>0</v>
      </c>
      <c r="B182" s="18" t="s">
        <v>13</v>
      </c>
      <c r="C182" s="46"/>
      <c r="D182" s="37"/>
      <c r="E182" s="70" t="str">
        <f t="shared" si="3"/>
        <v>A1</v>
      </c>
      <c r="F182" s="75" t="s">
        <v>9726</v>
      </c>
      <c r="G182" s="75" t="s">
        <v>9727</v>
      </c>
      <c r="H182" s="75" t="s">
        <v>9742</v>
      </c>
      <c r="I182" s="75" t="s">
        <v>9743</v>
      </c>
      <c r="J182" s="75" t="s">
        <v>105</v>
      </c>
      <c r="K182" s="75" t="s">
        <v>105</v>
      </c>
      <c r="L182" s="76" t="s">
        <v>88</v>
      </c>
      <c r="M182" s="76" t="str">
        <f>VLOOKUP(F182,FlagLv1!$A$1:$E$184,3,FALSE)</f>
        <v>S</v>
      </c>
      <c r="N182" s="83" t="str">
        <f>VLOOKUP(F182,FlagLv1!$A$1:$E$184,4,FALSE)</f>
        <v>S</v>
      </c>
      <c r="O182" s="76" t="s">
        <v>87</v>
      </c>
      <c r="P182" s="83" t="str">
        <f>VLOOKUP(F182,FlagLv1!$A$1:$E$184,5,FALSE)</f>
        <v>S</v>
      </c>
      <c r="Q182" s="77"/>
      <c r="R182" s="83" t="s">
        <v>86</v>
      </c>
      <c r="S182" s="83"/>
      <c r="T182" s="83"/>
      <c r="U182" s="48"/>
      <c r="V182" s="47" t="s">
        <v>180</v>
      </c>
      <c r="W182" s="95">
        <v>709008</v>
      </c>
      <c r="X182" s="95"/>
      <c r="Y182" s="10" t="s">
        <v>11285</v>
      </c>
    </row>
    <row r="183" spans="1:25" ht="24" hidden="1" x14ac:dyDescent="0.2">
      <c r="A183" s="154">
        <f>COUNTIF(NETA!G:G,TCR!J183)+COUNTIF('SAP-SD'!G:G,TCR!J:J)+COUNTIF(XE!G:G,TCR!J:J)</f>
        <v>0</v>
      </c>
      <c r="B183" s="18" t="s">
        <v>13</v>
      </c>
      <c r="C183" s="46"/>
      <c r="D183" s="37"/>
      <c r="E183" s="70" t="str">
        <f t="shared" si="3"/>
        <v>A4F</v>
      </c>
      <c r="F183" s="75" t="s">
        <v>9728</v>
      </c>
      <c r="G183" s="75" t="s">
        <v>9729</v>
      </c>
      <c r="H183" s="75" t="s">
        <v>9740</v>
      </c>
      <c r="I183" s="75" t="s">
        <v>9741</v>
      </c>
      <c r="J183" s="75" t="s">
        <v>153</v>
      </c>
      <c r="K183" s="75" t="s">
        <v>154</v>
      </c>
      <c r="L183" s="76" t="s">
        <v>89</v>
      </c>
      <c r="M183" s="76" t="str">
        <f>VLOOKUP(F183,FlagLv1!$A$1:$E$184,3,FALSE)</f>
        <v>S</v>
      </c>
      <c r="N183" s="83" t="str">
        <f>VLOOKUP(F183,FlagLv1!$A$1:$E$184,4,FALSE)</f>
        <v>S</v>
      </c>
      <c r="O183" s="76" t="s">
        <v>87</v>
      </c>
      <c r="P183" s="83" t="str">
        <f>VLOOKUP(F183,FlagLv1!$A$1:$E$184,5,FALSE)</f>
        <v>S</v>
      </c>
      <c r="Q183" s="77"/>
      <c r="R183" s="83" t="s">
        <v>86</v>
      </c>
      <c r="S183" s="83"/>
      <c r="T183" s="83"/>
      <c r="U183" s="48" t="s">
        <v>222</v>
      </c>
      <c r="V183" s="47" t="s">
        <v>1</v>
      </c>
      <c r="W183" s="95">
        <v>709007</v>
      </c>
      <c r="X183" s="95"/>
      <c r="Y183" s="10" t="s">
        <v>11284</v>
      </c>
    </row>
    <row r="184" spans="1:25" ht="48" hidden="1" x14ac:dyDescent="0.2">
      <c r="A184" s="154">
        <f>COUNTIF(NETA!G:G,TCR!J184)+COUNTIF('SAP-SD'!G:G,TCR!J:J)+COUNTIF(XE!G:G,TCR!J:J)</f>
        <v>3</v>
      </c>
      <c r="B184" s="18" t="s">
        <v>13</v>
      </c>
      <c r="C184" s="46"/>
      <c r="D184" s="37"/>
      <c r="E184" s="70" t="str">
        <f t="shared" si="3"/>
        <v>A6F</v>
      </c>
      <c r="F184" s="75" t="s">
        <v>9728</v>
      </c>
      <c r="G184" s="75" t="s">
        <v>9729</v>
      </c>
      <c r="H184" s="75" t="s">
        <v>9740</v>
      </c>
      <c r="I184" s="75" t="s">
        <v>9741</v>
      </c>
      <c r="J184" s="75" t="s">
        <v>155</v>
      </c>
      <c r="K184" s="75" t="s">
        <v>156</v>
      </c>
      <c r="L184" s="76" t="s">
        <v>89</v>
      </c>
      <c r="M184" s="76" t="str">
        <f>VLOOKUP(F184,FlagLv1!$A$1:$E$184,3,FALSE)</f>
        <v>S</v>
      </c>
      <c r="N184" s="83" t="str">
        <f>VLOOKUP(F184,FlagLv1!$A$1:$E$184,4,FALSE)</f>
        <v>S</v>
      </c>
      <c r="O184" s="76" t="s">
        <v>87</v>
      </c>
      <c r="P184" s="83" t="str">
        <f>VLOOKUP(F184,FlagLv1!$A$1:$E$184,5,FALSE)</f>
        <v>S</v>
      </c>
      <c r="Q184" s="77"/>
      <c r="R184" s="83" t="s">
        <v>86</v>
      </c>
      <c r="S184" s="83"/>
      <c r="T184" s="83"/>
      <c r="U184" s="48" t="s">
        <v>224</v>
      </c>
      <c r="V184" s="47" t="s">
        <v>1</v>
      </c>
      <c r="W184" s="95">
        <v>709007</v>
      </c>
      <c r="X184" s="95"/>
      <c r="Y184" s="10" t="s">
        <v>11284</v>
      </c>
    </row>
    <row r="185" spans="1:25" ht="48" hidden="1" x14ac:dyDescent="0.2">
      <c r="A185" s="154">
        <f>COUNTIF(NETA!G:G,TCR!J185)+COUNTIF('SAP-SD'!G:G,TCR!J:J)+COUNTIF(XE!G:G,TCR!J:J)</f>
        <v>4</v>
      </c>
      <c r="B185" s="18" t="s">
        <v>13</v>
      </c>
      <c r="C185" s="46"/>
      <c r="D185" s="37"/>
      <c r="E185" s="70" t="str">
        <f t="shared" si="3"/>
        <v>A6POT</v>
      </c>
      <c r="F185" s="75" t="s">
        <v>9728</v>
      </c>
      <c r="G185" s="75" t="s">
        <v>9729</v>
      </c>
      <c r="H185" s="75" t="s">
        <v>9740</v>
      </c>
      <c r="I185" s="75" t="s">
        <v>9741</v>
      </c>
      <c r="J185" s="75" t="s">
        <v>157</v>
      </c>
      <c r="K185" s="75" t="s">
        <v>158</v>
      </c>
      <c r="L185" s="76" t="s">
        <v>179</v>
      </c>
      <c r="M185" s="76" t="str">
        <f>VLOOKUP(F185,FlagLv1!$A$1:$E$184,3,FALSE)</f>
        <v>S</v>
      </c>
      <c r="N185" s="83" t="str">
        <f>VLOOKUP(F185,FlagLv1!$A$1:$E$184,4,FALSE)</f>
        <v>S</v>
      </c>
      <c r="O185" s="76" t="s">
        <v>87</v>
      </c>
      <c r="P185" s="83" t="str">
        <f>VLOOKUP(F185,FlagLv1!$A$1:$E$184,5,FALSE)</f>
        <v>S</v>
      </c>
      <c r="Q185" s="77"/>
      <c r="R185" s="83" t="s">
        <v>86</v>
      </c>
      <c r="S185" s="83"/>
      <c r="T185" s="83"/>
      <c r="U185" s="48" t="s">
        <v>224</v>
      </c>
      <c r="V185" s="47" t="s">
        <v>181</v>
      </c>
      <c r="W185" s="95">
        <v>709007</v>
      </c>
      <c r="X185" s="95"/>
      <c r="Y185" s="10" t="s">
        <v>11284</v>
      </c>
    </row>
    <row r="186" spans="1:25" ht="24" hidden="1" x14ac:dyDescent="0.2">
      <c r="A186" s="154">
        <f>COUNTIF(NETA!G:G,TCR!J186)+COUNTIF('SAP-SD'!G:G,TCR!J:J)+COUNTIF(XE!G:G,TCR!J:J)</f>
        <v>7</v>
      </c>
      <c r="B186" s="18" t="s">
        <v>13</v>
      </c>
      <c r="C186" s="46"/>
      <c r="D186" s="37"/>
      <c r="E186" s="70" t="str">
        <f t="shared" si="3"/>
        <v>UC6POT</v>
      </c>
      <c r="F186" s="75" t="s">
        <v>9728</v>
      </c>
      <c r="G186" s="75" t="s">
        <v>9729</v>
      </c>
      <c r="H186" s="75" t="s">
        <v>9740</v>
      </c>
      <c r="I186" s="75" t="s">
        <v>9741</v>
      </c>
      <c r="J186" s="75" t="s">
        <v>159</v>
      </c>
      <c r="K186" s="75" t="s">
        <v>160</v>
      </c>
      <c r="L186" s="76" t="s">
        <v>179</v>
      </c>
      <c r="M186" s="76" t="str">
        <f>VLOOKUP(F186,FlagLv1!$A$1:$E$184,3,FALSE)</f>
        <v>S</v>
      </c>
      <c r="N186" s="83" t="str">
        <f>VLOOKUP(F186,FlagLv1!$A$1:$E$184,4,FALSE)</f>
        <v>S</v>
      </c>
      <c r="O186" s="76" t="s">
        <v>87</v>
      </c>
      <c r="P186" s="83" t="str">
        <f>VLOOKUP(F186,FlagLv1!$A$1:$E$184,5,FALSE)</f>
        <v>S</v>
      </c>
      <c r="Q186" s="77"/>
      <c r="R186" s="83" t="s">
        <v>86</v>
      </c>
      <c r="S186" s="83"/>
      <c r="T186" s="83"/>
      <c r="U186" s="48" t="s">
        <v>230</v>
      </c>
      <c r="V186" s="47" t="s">
        <v>181</v>
      </c>
      <c r="W186" s="95">
        <v>709007</v>
      </c>
      <c r="X186" s="95"/>
      <c r="Y186" s="10" t="s">
        <v>11284</v>
      </c>
    </row>
    <row r="187" spans="1:25" ht="36" hidden="1" x14ac:dyDescent="0.2">
      <c r="A187" s="154">
        <f>COUNTIF(NETA!G:G,TCR!J187)+COUNTIF('SAP-SD'!G:G,TCR!J:J)+COUNTIF(XE!G:G,TCR!J:J)</f>
        <v>0</v>
      </c>
      <c r="B187" s="49" t="s">
        <v>33</v>
      </c>
      <c r="C187" s="46"/>
      <c r="D187" s="37"/>
      <c r="E187" s="70" t="str">
        <f t="shared" si="3"/>
        <v>UC5</v>
      </c>
      <c r="F187" s="75" t="s">
        <v>9726</v>
      </c>
      <c r="G187" s="75" t="s">
        <v>9727</v>
      </c>
      <c r="H187" s="75" t="s">
        <v>9742</v>
      </c>
      <c r="I187" s="75" t="s">
        <v>9743</v>
      </c>
      <c r="J187" s="75" t="s">
        <v>229</v>
      </c>
      <c r="K187" s="75" t="s">
        <v>229</v>
      </c>
      <c r="L187" s="76" t="s">
        <v>88</v>
      </c>
      <c r="M187" s="76" t="str">
        <f>VLOOKUP(F187,FlagLv1!$A$1:$E$184,3,FALSE)</f>
        <v>S</v>
      </c>
      <c r="N187" s="83" t="str">
        <f>VLOOKUP(F187,FlagLv1!$A$1:$E$184,4,FALSE)</f>
        <v>S</v>
      </c>
      <c r="O187" s="76" t="s">
        <v>86</v>
      </c>
      <c r="P187" s="83" t="str">
        <f>VLOOKUP(F187,FlagLv1!$A$1:$E$184,5,FALSE)</f>
        <v>S</v>
      </c>
      <c r="Q187" s="77"/>
      <c r="R187" s="83" t="s">
        <v>86</v>
      </c>
      <c r="S187" s="83"/>
      <c r="T187" s="83"/>
      <c r="U187" s="48" t="s">
        <v>228</v>
      </c>
      <c r="V187" s="47" t="s">
        <v>180</v>
      </c>
      <c r="W187" s="95">
        <v>709008</v>
      </c>
      <c r="X187" s="95"/>
      <c r="Y187" s="10" t="s">
        <v>11285</v>
      </c>
    </row>
    <row r="188" spans="1:25" hidden="1" x14ac:dyDescent="0.2">
      <c r="A188" s="154">
        <f>COUNTIF(NETA!G:G,TCR!J188)+COUNTIF('SAP-SD'!G:G,TCR!J:J)+COUNTIF(XE!G:G,TCR!J:J)</f>
        <v>18</v>
      </c>
      <c r="B188" s="79" t="s">
        <v>58</v>
      </c>
      <c r="C188" s="80"/>
      <c r="D188" s="81"/>
      <c r="E188" s="70" t="str">
        <f t="shared" si="3"/>
        <v>AUCGV</v>
      </c>
      <c r="F188" s="75" t="s">
        <v>9726</v>
      </c>
      <c r="G188" s="75" t="s">
        <v>9727</v>
      </c>
      <c r="H188" s="75" t="s">
        <v>9742</v>
      </c>
      <c r="I188" s="75" t="s">
        <v>9743</v>
      </c>
      <c r="J188" s="75" t="s">
        <v>385</v>
      </c>
      <c r="K188" s="82" t="s">
        <v>387</v>
      </c>
      <c r="L188" s="83" t="s">
        <v>88</v>
      </c>
      <c r="M188" s="83" t="str">
        <f>VLOOKUP(F188,FlagLv1!$A$1:$E$184,3,FALSE)</f>
        <v>S</v>
      </c>
      <c r="N188" s="83" t="str">
        <f>VLOOKUP(F188,FlagLv1!$A$1:$E$184,4,FALSE)</f>
        <v>S</v>
      </c>
      <c r="O188" s="83" t="s">
        <v>87</v>
      </c>
      <c r="P188" s="83" t="str">
        <f>VLOOKUP(F188,FlagLv1!$A$1:$E$184,5,FALSE)</f>
        <v>S</v>
      </c>
      <c r="Q188" s="83"/>
      <c r="R188" s="83" t="s">
        <v>86</v>
      </c>
      <c r="S188" s="83"/>
      <c r="T188" s="83"/>
      <c r="U188" s="73"/>
      <c r="V188" s="74"/>
      <c r="W188" s="95">
        <v>709008</v>
      </c>
      <c r="X188" s="95"/>
      <c r="Y188" s="10" t="s">
        <v>11285</v>
      </c>
    </row>
    <row r="189" spans="1:25" hidden="1" x14ac:dyDescent="0.2">
      <c r="A189" s="154">
        <f>COUNTIF(NETA!G:G,TCR!J189)+COUNTIF('SAP-SD'!G:G,TCR!J:J)+COUNTIF(XE!G:G,TCR!J:J)</f>
        <v>23</v>
      </c>
      <c r="B189" s="79" t="s">
        <v>58</v>
      </c>
      <c r="C189" s="80"/>
      <c r="D189" s="81"/>
      <c r="E189" s="70" t="str">
        <f t="shared" si="3"/>
        <v>AUCGF</v>
      </c>
      <c r="F189" s="75" t="s">
        <v>9728</v>
      </c>
      <c r="G189" s="75" t="s">
        <v>9729</v>
      </c>
      <c r="H189" s="75" t="s">
        <v>9740</v>
      </c>
      <c r="I189" s="75" t="s">
        <v>9741</v>
      </c>
      <c r="J189" s="75" t="s">
        <v>384</v>
      </c>
      <c r="K189" s="82" t="s">
        <v>386</v>
      </c>
      <c r="L189" s="83" t="s">
        <v>89</v>
      </c>
      <c r="M189" s="83" t="str">
        <f>VLOOKUP(F189,FlagLv1!$A$1:$E$184,3,FALSE)</f>
        <v>S</v>
      </c>
      <c r="N189" s="83" t="str">
        <f>VLOOKUP(F189,FlagLv1!$A$1:$E$184,4,FALSE)</f>
        <v>S</v>
      </c>
      <c r="O189" s="83" t="s">
        <v>87</v>
      </c>
      <c r="P189" s="83" t="str">
        <f>VLOOKUP(F189,FlagLv1!$A$1:$E$184,5,FALSE)</f>
        <v>S</v>
      </c>
      <c r="Q189" s="83"/>
      <c r="R189" s="83" t="s">
        <v>86</v>
      </c>
      <c r="S189" s="83"/>
      <c r="T189" s="83"/>
      <c r="U189" s="73"/>
      <c r="V189" s="74"/>
      <c r="W189" s="95">
        <v>709007</v>
      </c>
      <c r="X189" s="95"/>
      <c r="Y189" s="10" t="s">
        <v>11284</v>
      </c>
    </row>
    <row r="190" spans="1:25" hidden="1" x14ac:dyDescent="0.2">
      <c r="A190" s="154">
        <f>COUNTIF(NETA!G:G,TCR!J190)+COUNTIF('SAP-SD'!G:G,TCR!J:J)+COUNTIF(XE!G:G,TCR!J:J)</f>
        <v>9</v>
      </c>
      <c r="B190" s="49"/>
      <c r="C190" s="46"/>
      <c r="D190" s="20"/>
      <c r="E190" s="70" t="str">
        <f t="shared" si="3"/>
        <v>DIST</v>
      </c>
      <c r="F190" s="110" t="s">
        <v>9728</v>
      </c>
      <c r="G190" s="84" t="s">
        <v>9729</v>
      </c>
      <c r="H190" s="84" t="s">
        <v>49</v>
      </c>
      <c r="I190" s="56" t="s">
        <v>269</v>
      </c>
      <c r="J190" s="84" t="s">
        <v>7</v>
      </c>
      <c r="K190" s="84" t="s">
        <v>67</v>
      </c>
      <c r="L190" s="36" t="s">
        <v>89</v>
      </c>
      <c r="M190" s="36" t="str">
        <f>VLOOKUP(F190,FlagLv1!$A$1:$E$184,3,FALSE)</f>
        <v>S</v>
      </c>
      <c r="N190" s="85" t="str">
        <f>VLOOKUP(F190,FlagLv1!$A$1:$E$184,4,FALSE)</f>
        <v>S</v>
      </c>
      <c r="O190" s="36" t="s">
        <v>86</v>
      </c>
      <c r="P190" s="85" t="str">
        <f>VLOOKUP(F190,FlagLv1!$A$1:$E$184,5,FALSE)</f>
        <v>S</v>
      </c>
      <c r="Q190" s="61"/>
      <c r="R190" s="61" t="s">
        <v>86</v>
      </c>
      <c r="S190" s="85"/>
      <c r="T190" s="85"/>
      <c r="U190" s="48"/>
      <c r="V190" s="47"/>
      <c r="W190" s="95">
        <v>709007</v>
      </c>
      <c r="X190" s="95"/>
      <c r="Y190" s="10" t="s">
        <v>11284</v>
      </c>
    </row>
    <row r="191" spans="1:25" hidden="1" x14ac:dyDescent="0.2">
      <c r="A191" s="154">
        <f>COUNTIF(NETA!G:G,TCR!J191)+COUNTIF('SAP-SD'!G:G,TCR!J:J)+COUNTIF(XE!G:G,TCR!J:J)</f>
        <v>19</v>
      </c>
      <c r="B191" s="79"/>
      <c r="C191" s="80"/>
      <c r="D191" s="70"/>
      <c r="E191" s="70" t="str">
        <f t="shared" si="3"/>
        <v>RIVA</v>
      </c>
      <c r="F191" s="124" t="s">
        <v>10821</v>
      </c>
      <c r="G191" s="121" t="s">
        <v>10820</v>
      </c>
      <c r="H191" s="124" t="s">
        <v>10821</v>
      </c>
      <c r="I191" s="121" t="s">
        <v>10820</v>
      </c>
      <c r="J191" s="122" t="s">
        <v>9700</v>
      </c>
      <c r="K191" s="125" t="s">
        <v>9699</v>
      </c>
      <c r="L191" s="126" t="s">
        <v>86</v>
      </c>
      <c r="M191" s="126" t="str">
        <f>VLOOKUP(F191,FlagLv1!$A$1:$E$184,3,FALSE)</f>
        <v>S</v>
      </c>
      <c r="N191" s="126" t="str">
        <f>VLOOKUP(F191,FlagLv1!$A$1:$E$184,4,FALSE)</f>
        <v>N</v>
      </c>
      <c r="O191" s="126" t="s">
        <v>86</v>
      </c>
      <c r="P191" s="126" t="str">
        <f>VLOOKUP(F191,FlagLv1!$A$1:$E$184,5,FALSE)</f>
        <v>N</v>
      </c>
      <c r="Q191" s="126"/>
      <c r="R191" s="126" t="s">
        <v>86</v>
      </c>
      <c r="S191" s="126"/>
      <c r="T191" s="126"/>
      <c r="U191" s="101"/>
      <c r="V191" s="100"/>
      <c r="W191" s="147"/>
      <c r="X191" s="95"/>
    </row>
    <row r="192" spans="1:25" hidden="1" x14ac:dyDescent="0.2">
      <c r="A192" s="154">
        <f>COUNTIF(NETA!G:G,TCR!J192)+COUNTIF('SAP-SD'!G:G,TCR!J:J)+COUNTIF(XE!G:G,TCR!J:J)</f>
        <v>5</v>
      </c>
      <c r="B192" s="79"/>
      <c r="C192" s="80"/>
      <c r="D192" s="70"/>
      <c r="E192" s="70" t="str">
        <f t="shared" si="3"/>
        <v>BLED</v>
      </c>
      <c r="F192" s="102" t="s">
        <v>11379</v>
      </c>
      <c r="G192" s="102" t="s">
        <v>11380</v>
      </c>
      <c r="H192" s="102" t="s">
        <v>11379</v>
      </c>
      <c r="I192" s="102" t="s">
        <v>11380</v>
      </c>
      <c r="J192" s="103" t="s">
        <v>11377</v>
      </c>
      <c r="K192" s="104" t="s">
        <v>11378</v>
      </c>
      <c r="L192" s="105" t="s">
        <v>86</v>
      </c>
      <c r="M192" s="105" t="str">
        <f>VLOOKUP(F192,FlagLv1!$A$1:$E$184,3,FALSE)</f>
        <v>S</v>
      </c>
      <c r="N192" s="105" t="str">
        <f>VLOOKUP(F192,FlagLv1!$A$1:$E$184,4,FALSE)</f>
        <v>N</v>
      </c>
      <c r="O192" s="105" t="s">
        <v>86</v>
      </c>
      <c r="P192" s="105" t="str">
        <f>VLOOKUP(F192,FlagLv1!$A$1:$E$184,5,FALSE)</f>
        <v>S</v>
      </c>
      <c r="Q192" s="105"/>
      <c r="R192" s="105" t="s">
        <v>86</v>
      </c>
      <c r="S192" s="105"/>
      <c r="T192" s="105"/>
      <c r="U192" s="101"/>
      <c r="V192" s="100"/>
      <c r="W192" s="148">
        <v>700052</v>
      </c>
      <c r="X192" s="95"/>
      <c r="Y192" s="10" t="s">
        <v>3206</v>
      </c>
    </row>
    <row r="193" spans="1:25" hidden="1" x14ac:dyDescent="0.2">
      <c r="A193" s="154">
        <f>COUNTIF(NETA!G:G,TCR!J193)+COUNTIF('SAP-SD'!G:G,TCR!J:J)+COUNTIF(XE!G:G,TCR!J:J)</f>
        <v>5</v>
      </c>
      <c r="B193" s="79"/>
      <c r="C193" s="80"/>
      <c r="D193" s="139"/>
      <c r="E193" s="139" t="str">
        <f t="shared" si="3"/>
        <v>SCBLED</v>
      </c>
      <c r="F193" s="102" t="s">
        <v>11379</v>
      </c>
      <c r="G193" s="102" t="s">
        <v>11380</v>
      </c>
      <c r="H193" s="102" t="s">
        <v>11379</v>
      </c>
      <c r="I193" s="102" t="s">
        <v>11380</v>
      </c>
      <c r="J193" s="103" t="s">
        <v>11499</v>
      </c>
      <c r="K193" s="104" t="s">
        <v>11498</v>
      </c>
      <c r="L193" s="105" t="s">
        <v>86</v>
      </c>
      <c r="M193" s="105" t="str">
        <f>VLOOKUP(F193,FlagLv1!$A$1:$E$184,3,FALSE)</f>
        <v>S</v>
      </c>
      <c r="N193" s="105" t="str">
        <f>VLOOKUP(F193,FlagLv1!$A$1:$E$184,4,FALSE)</f>
        <v>N</v>
      </c>
      <c r="O193" s="105" t="s">
        <v>86</v>
      </c>
      <c r="P193" s="105" t="str">
        <f>VLOOKUP(F193,FlagLv1!$A$1:$E$184,5,FALSE)</f>
        <v>S</v>
      </c>
      <c r="Q193" s="105"/>
      <c r="R193" s="105" t="s">
        <v>86</v>
      </c>
      <c r="S193" s="105"/>
      <c r="T193" s="105"/>
      <c r="U193" s="101"/>
      <c r="V193" s="100"/>
      <c r="W193" s="148">
        <v>703109</v>
      </c>
      <c r="X193" s="95"/>
      <c r="Y193" s="10" t="s">
        <v>4923</v>
      </c>
    </row>
    <row r="194" spans="1:25" hidden="1" x14ac:dyDescent="0.2">
      <c r="A194" s="154">
        <f>COUNTIF(NETA!G:G,TCR!J194)+COUNTIF('SAP-SD'!G:G,TCR!J:J)+COUNTIF(XE!G:G,TCR!J:J)</f>
        <v>0</v>
      </c>
      <c r="B194" s="97" t="s">
        <v>58</v>
      </c>
      <c r="C194" s="80"/>
      <c r="D194" s="70"/>
      <c r="E194" s="70" t="str">
        <f t="shared" si="3"/>
        <v>CGINC</v>
      </c>
      <c r="F194" s="124" t="s">
        <v>10821</v>
      </c>
      <c r="G194" s="121" t="s">
        <v>10820</v>
      </c>
      <c r="H194" s="124" t="s">
        <v>10821</v>
      </c>
      <c r="I194" s="121" t="s">
        <v>10820</v>
      </c>
      <c r="J194" s="122" t="s">
        <v>9720</v>
      </c>
      <c r="K194" s="125" t="s">
        <v>9718</v>
      </c>
      <c r="L194" s="126" t="s">
        <v>86</v>
      </c>
      <c r="M194" s="126" t="str">
        <f>VLOOKUP(F194,FlagLv1!$A$1:$E$184,3,FALSE)</f>
        <v>S</v>
      </c>
      <c r="N194" s="126" t="str">
        <f>VLOOKUP(F194,FlagLv1!$A$1:$E$184,4,FALSE)</f>
        <v>N</v>
      </c>
      <c r="O194" s="126" t="s">
        <v>86</v>
      </c>
      <c r="P194" s="126" t="str">
        <f>VLOOKUP(F194,FlagLv1!$A$1:$E$184,5,FALSE)</f>
        <v>N</v>
      </c>
      <c r="Q194" s="126"/>
      <c r="R194" s="126" t="s">
        <v>86</v>
      </c>
      <c r="S194" s="126"/>
      <c r="T194" s="126"/>
      <c r="U194" s="101"/>
      <c r="V194" s="100"/>
      <c r="W194" s="95"/>
      <c r="X194" s="95"/>
      <c r="Y194" s="10" t="e">
        <v>#N/A</v>
      </c>
    </row>
    <row r="195" spans="1:25" hidden="1" x14ac:dyDescent="0.2">
      <c r="A195" s="154">
        <f>COUNTIF(NETA!G:G,TCR!J195)+COUNTIF('SAP-SD'!G:G,TCR!J:J)+COUNTIF(XE!G:G,TCR!J:J)</f>
        <v>3</v>
      </c>
      <c r="B195" s="97" t="s">
        <v>58</v>
      </c>
      <c r="C195" s="80"/>
      <c r="D195" s="70"/>
      <c r="E195" s="70" t="str">
        <f>J195</f>
        <v>RBIVA</v>
      </c>
      <c r="F195" s="124" t="s">
        <v>10821</v>
      </c>
      <c r="G195" s="121" t="s">
        <v>10820</v>
      </c>
      <c r="H195" s="124" t="s">
        <v>10821</v>
      </c>
      <c r="I195" s="121" t="s">
        <v>10820</v>
      </c>
      <c r="J195" s="122" t="s">
        <v>10834</v>
      </c>
      <c r="K195" s="125" t="s">
        <v>10835</v>
      </c>
      <c r="L195" s="126" t="s">
        <v>86</v>
      </c>
      <c r="M195" s="126" t="str">
        <f>VLOOKUP(F195,FlagLv1!$A$1:$E$184,3,FALSE)</f>
        <v>S</v>
      </c>
      <c r="N195" s="126" t="str">
        <f>VLOOKUP(F195,FlagLv1!$A$1:$E$184,4,FALSE)</f>
        <v>N</v>
      </c>
      <c r="O195" s="126" t="s">
        <v>86</v>
      </c>
      <c r="P195" s="126" t="str">
        <f>VLOOKUP(F195,FlagLv1!$A$1:$E$184,5,FALSE)</f>
        <v>N</v>
      </c>
      <c r="Q195" s="126"/>
      <c r="R195" s="126" t="s">
        <v>86</v>
      </c>
      <c r="S195" s="126"/>
      <c r="T195" s="126"/>
      <c r="U195" s="101"/>
      <c r="V195" s="100"/>
      <c r="W195" s="95"/>
      <c r="X195" s="95"/>
      <c r="Y195" s="10" t="e">
        <v>#N/A</v>
      </c>
    </row>
    <row r="196" spans="1:25" hidden="1" x14ac:dyDescent="0.2">
      <c r="A196" s="154">
        <f>COUNTIF(NETA!G:G,TCR!J196)+COUNTIF('SAP-SD'!G:G,TCR!J:J)+COUNTIF(XE!G:G,TCR!J:J)</f>
        <v>0</v>
      </c>
      <c r="B196" s="79"/>
      <c r="C196" s="80"/>
      <c r="D196" s="70"/>
      <c r="E196" s="70" t="str">
        <f t="shared" si="3"/>
        <v>CBCAR</v>
      </c>
      <c r="F196" s="102" t="s">
        <v>9697</v>
      </c>
      <c r="G196" s="102" t="s">
        <v>9698</v>
      </c>
      <c r="H196" s="102" t="s">
        <v>9697</v>
      </c>
      <c r="I196" s="102" t="s">
        <v>9698</v>
      </c>
      <c r="J196" s="103" t="s">
        <v>9721</v>
      </c>
      <c r="K196" s="104" t="s">
        <v>9719</v>
      </c>
      <c r="L196" s="105" t="s">
        <v>86</v>
      </c>
      <c r="M196" s="105" t="str">
        <f>VLOOKUP(F196,FlagLv1!$A$1:$E$184,3,FALSE)</f>
        <v>S</v>
      </c>
      <c r="N196" s="105" t="str">
        <f>VLOOKUP(F196,FlagLv1!$A$1:$E$184,4,FALSE)</f>
        <v>N</v>
      </c>
      <c r="O196" s="105" t="s">
        <v>86</v>
      </c>
      <c r="P196" s="105" t="str">
        <f>VLOOKUP(F196,FlagLv1!$A$1:$E$184,5,FALSE)</f>
        <v>N</v>
      </c>
      <c r="Q196" s="105"/>
      <c r="R196" s="105" t="s">
        <v>86</v>
      </c>
      <c r="S196" s="105"/>
      <c r="T196" s="105"/>
      <c r="U196" s="101"/>
      <c r="V196" s="100"/>
      <c r="W196" s="148"/>
      <c r="X196" s="95"/>
      <c r="Y196" s="10" t="e">
        <v>#N/A</v>
      </c>
    </row>
    <row r="197" spans="1:25" hidden="1" x14ac:dyDescent="0.2">
      <c r="A197" s="154">
        <f>COUNTIF(NETA!G:G,TCR!J197)+COUNTIF('SAP-SD'!G:G,TCR!J:J)+COUNTIF(XE!G:G,TCR!J:J)</f>
        <v>0</v>
      </c>
      <c r="B197" s="79"/>
      <c r="C197" s="80"/>
      <c r="D197" s="70"/>
      <c r="E197" s="70" t="str">
        <f t="shared" si="3"/>
        <v>ARIC</v>
      </c>
      <c r="F197" s="102" t="s">
        <v>9697</v>
      </c>
      <c r="G197" s="102" t="s">
        <v>9698</v>
      </c>
      <c r="H197" s="102" t="s">
        <v>9697</v>
      </c>
      <c r="I197" s="102" t="s">
        <v>9698</v>
      </c>
      <c r="J197" s="102" t="s">
        <v>9697</v>
      </c>
      <c r="K197" s="102" t="s">
        <v>9698</v>
      </c>
      <c r="L197" s="105" t="s">
        <v>86</v>
      </c>
      <c r="M197" s="105" t="str">
        <f>VLOOKUP(F197,FlagLv1!$A$1:$E$184,3,FALSE)</f>
        <v>S</v>
      </c>
      <c r="N197" s="105" t="str">
        <f>VLOOKUP(F197,FlagLv1!$A$1:$E$184,4,FALSE)</f>
        <v>N</v>
      </c>
      <c r="O197" s="105" t="s">
        <v>86</v>
      </c>
      <c r="P197" s="105" t="str">
        <f>VLOOKUP(F197,FlagLv1!$A$1:$E$184,5,FALSE)</f>
        <v>N</v>
      </c>
      <c r="Q197" s="105"/>
      <c r="R197" s="105" t="s">
        <v>86</v>
      </c>
      <c r="S197" s="105"/>
      <c r="T197" s="105"/>
      <c r="U197" s="101"/>
      <c r="V197" s="100"/>
      <c r="W197" s="95"/>
      <c r="X197" s="95"/>
      <c r="Y197" s="10" t="e">
        <v>#N/A</v>
      </c>
    </row>
    <row r="198" spans="1:25" hidden="1" x14ac:dyDescent="0.2">
      <c r="A198" s="154">
        <f>COUNTIF(NETA!G:G,TCR!J198)+COUNTIF('SAP-SD'!G:G,TCR!J:J)+COUNTIF(XE!G:G,TCR!J:J)</f>
        <v>5</v>
      </c>
      <c r="B198" s="79"/>
      <c r="C198" s="80"/>
      <c r="D198" s="70"/>
      <c r="E198" s="70" t="str">
        <f t="shared" si="3"/>
        <v>ACOS</v>
      </c>
      <c r="F198" s="102" t="s">
        <v>9701</v>
      </c>
      <c r="G198" s="102" t="s">
        <v>9702</v>
      </c>
      <c r="H198" s="102" t="s">
        <v>9701</v>
      </c>
      <c r="I198" s="102" t="s">
        <v>9702</v>
      </c>
      <c r="J198" s="102" t="s">
        <v>9701</v>
      </c>
      <c r="K198" s="102" t="s">
        <v>9702</v>
      </c>
      <c r="L198" s="105" t="s">
        <v>86</v>
      </c>
      <c r="M198" s="105" t="str">
        <f>VLOOKUP(F198,FlagLv1!$A$1:$E$184,3,FALSE)</f>
        <v>S</v>
      </c>
      <c r="N198" s="105" t="str">
        <f>VLOOKUP(F198,FlagLv1!$A$1:$E$184,4,FALSE)</f>
        <v>N</v>
      </c>
      <c r="O198" s="105" t="s">
        <v>86</v>
      </c>
      <c r="P198" s="105" t="str">
        <f>VLOOKUP(F198,FlagLv1!$A$1:$E$184,5,FALSE)</f>
        <v>N</v>
      </c>
      <c r="Q198" s="105"/>
      <c r="R198" s="105" t="s">
        <v>86</v>
      </c>
      <c r="S198" s="105"/>
      <c r="T198" s="105"/>
      <c r="U198" s="101"/>
      <c r="V198" s="100"/>
      <c r="W198" s="95"/>
      <c r="X198" s="95"/>
      <c r="Y198" s="10" t="e">
        <v>#N/A</v>
      </c>
    </row>
    <row r="199" spans="1:25" hidden="1" x14ac:dyDescent="0.2">
      <c r="A199" s="154">
        <f>COUNTIF(NETA!G:G,TCR!J199)+COUNTIF('SAP-SD'!G:G,TCR!J:J)+COUNTIF(XE!G:G,TCR!J:J)</f>
        <v>1</v>
      </c>
      <c r="B199" s="79"/>
      <c r="C199" s="80"/>
      <c r="D199" s="139"/>
      <c r="E199" s="139" t="str">
        <f t="shared" ref="E199:E204" si="4">J199</f>
        <v>SOPS</v>
      </c>
      <c r="F199" s="124" t="s">
        <v>11381</v>
      </c>
      <c r="G199" s="121" t="s">
        <v>11382</v>
      </c>
      <c r="H199" s="124" t="s">
        <v>11381</v>
      </c>
      <c r="I199" s="121" t="s">
        <v>11382</v>
      </c>
      <c r="J199" s="124" t="s">
        <v>11381</v>
      </c>
      <c r="K199" s="121" t="s">
        <v>11382</v>
      </c>
      <c r="L199" s="126" t="s">
        <v>86</v>
      </c>
      <c r="M199" s="126" t="str">
        <f>VLOOKUP(F199,FlagLv1!$A$1:$E$184,3,FALSE)</f>
        <v>S</v>
      </c>
      <c r="N199" s="126" t="str">
        <f>VLOOKUP(F199,FlagLv1!$A$1:$E$184,4,FALSE)</f>
        <v>N</v>
      </c>
      <c r="O199" s="126" t="s">
        <v>86</v>
      </c>
      <c r="P199" s="126" t="str">
        <f>VLOOKUP(F199,FlagLv1!$A$1:$E$184,5,FALSE)</f>
        <v>N</v>
      </c>
      <c r="Q199" s="126"/>
      <c r="R199" s="126" t="s">
        <v>86</v>
      </c>
      <c r="S199" s="126"/>
      <c r="T199" s="126"/>
      <c r="U199" s="101"/>
      <c r="V199" s="100"/>
      <c r="W199" s="148">
        <v>738152</v>
      </c>
      <c r="X199" s="95"/>
      <c r="Y199" s="10" t="e">
        <v>#N/A</v>
      </c>
    </row>
    <row r="200" spans="1:25" hidden="1" x14ac:dyDescent="0.2">
      <c r="A200" s="154">
        <f>COUNTIF(NETA!G:G,TCR!J200)+COUNTIF('SAP-SD'!G:G,TCR!J:J)+COUNTIF(XE!G:G,TCR!J:J)</f>
        <v>3</v>
      </c>
      <c r="B200" s="97"/>
      <c r="C200" s="69"/>
      <c r="D200" s="69"/>
      <c r="E200" s="139" t="str">
        <f t="shared" si="4"/>
        <v>EV</v>
      </c>
      <c r="F200" s="112" t="s">
        <v>9738</v>
      </c>
      <c r="G200" s="141" t="s">
        <v>9764</v>
      </c>
      <c r="H200" s="141" t="s">
        <v>11959</v>
      </c>
      <c r="I200" s="141" t="s">
        <v>11961</v>
      </c>
      <c r="J200" s="141" t="s">
        <v>11959</v>
      </c>
      <c r="K200" s="141" t="s">
        <v>11961</v>
      </c>
      <c r="L200" s="78" t="s">
        <v>88</v>
      </c>
      <c r="M200" s="78" t="s">
        <v>87</v>
      </c>
      <c r="N200" s="78" t="s">
        <v>87</v>
      </c>
      <c r="O200" s="78" t="s">
        <v>87</v>
      </c>
      <c r="P200" s="78" t="s">
        <v>87</v>
      </c>
      <c r="Q200" s="78" t="s">
        <v>356</v>
      </c>
      <c r="R200" s="78" t="s">
        <v>86</v>
      </c>
      <c r="S200" s="78"/>
      <c r="T200" s="78"/>
      <c r="U200" s="73"/>
      <c r="V200" s="74" t="s">
        <v>180</v>
      </c>
      <c r="W200" s="95">
        <v>709002</v>
      </c>
      <c r="X200" s="95"/>
      <c r="Y200" s="10" t="s">
        <v>11280</v>
      </c>
    </row>
    <row r="201" spans="1:25" hidden="1" x14ac:dyDescent="0.2">
      <c r="A201" s="154">
        <f>COUNTIF(NETA!G:G,TCR!J201)+COUNTIF('SAP-SD'!G:G,TCR!J:J)+COUNTIF(XE!G:G,TCR!J:J)</f>
        <v>2</v>
      </c>
      <c r="B201" s="97"/>
      <c r="C201" s="69"/>
      <c r="D201" s="69"/>
      <c r="E201" s="139" t="str">
        <f t="shared" si="4"/>
        <v>PRD_EV</v>
      </c>
      <c r="F201" s="112" t="s">
        <v>9738</v>
      </c>
      <c r="G201" s="141" t="s">
        <v>9764</v>
      </c>
      <c r="H201" s="141" t="s">
        <v>11959</v>
      </c>
      <c r="I201" s="141" t="s">
        <v>11961</v>
      </c>
      <c r="J201" s="141" t="s">
        <v>11958</v>
      </c>
      <c r="K201" s="141" t="s">
        <v>11962</v>
      </c>
      <c r="L201" s="78" t="s">
        <v>88</v>
      </c>
      <c r="M201" s="78" t="s">
        <v>87</v>
      </c>
      <c r="N201" s="78" t="s">
        <v>87</v>
      </c>
      <c r="O201" s="78" t="s">
        <v>87</v>
      </c>
      <c r="P201" s="78" t="s">
        <v>87</v>
      </c>
      <c r="Q201" s="78"/>
      <c r="R201" s="78" t="s">
        <v>86</v>
      </c>
      <c r="S201" s="78"/>
      <c r="T201" s="78"/>
      <c r="U201" s="73"/>
      <c r="V201" s="74" t="s">
        <v>180</v>
      </c>
      <c r="W201" s="95">
        <v>709002</v>
      </c>
      <c r="X201" s="95"/>
      <c r="Y201" s="10" t="s">
        <v>11280</v>
      </c>
    </row>
    <row r="202" spans="1:25" hidden="1" x14ac:dyDescent="0.2">
      <c r="A202" s="154">
        <f>COUNTIF(NETA!G:G,TCR!J202)+COUNTIF('SAP-SD'!G:G,TCR!J:J)+COUNTIF(XE!G:G,TCR!J:J)</f>
        <v>4</v>
      </c>
      <c r="B202" s="97" t="s">
        <v>58</v>
      </c>
      <c r="C202" s="44"/>
      <c r="D202" s="69"/>
      <c r="E202" s="139" t="str">
        <f t="shared" si="4"/>
        <v>EV_F</v>
      </c>
      <c r="F202" s="112" t="s">
        <v>9739</v>
      </c>
      <c r="G202" s="141" t="s">
        <v>9763</v>
      </c>
      <c r="H202" s="141" t="s">
        <v>11960</v>
      </c>
      <c r="I202" s="141" t="s">
        <v>11963</v>
      </c>
      <c r="J202" s="141" t="s">
        <v>11960</v>
      </c>
      <c r="K202" s="141" t="s">
        <v>11963</v>
      </c>
      <c r="L202" s="78" t="s">
        <v>89</v>
      </c>
      <c r="M202" s="78" t="s">
        <v>87</v>
      </c>
      <c r="N202" s="78" t="s">
        <v>87</v>
      </c>
      <c r="O202" s="78" t="s">
        <v>87</v>
      </c>
      <c r="P202" s="78" t="s">
        <v>87</v>
      </c>
      <c r="Q202" s="78"/>
      <c r="R202" s="78" t="s">
        <v>86</v>
      </c>
      <c r="S202" s="78"/>
      <c r="T202" s="78"/>
      <c r="U202" s="73"/>
      <c r="V202" s="74" t="s">
        <v>1</v>
      </c>
      <c r="W202" s="95">
        <v>709001</v>
      </c>
      <c r="X202" s="95"/>
      <c r="Y202" s="10" t="s">
        <v>11279</v>
      </c>
    </row>
    <row r="203" spans="1:25" hidden="1" x14ac:dyDescent="0.2">
      <c r="A203" s="154">
        <f>COUNTIF(NETA!G:G,TCR!J203)+COUNTIF('SAP-SD'!G:G,TCR!J:J)+COUNTIF(XE!G:G,TCR!J:J)</f>
        <v>0</v>
      </c>
      <c r="B203" s="97"/>
      <c r="C203" s="44"/>
      <c r="D203" s="69"/>
      <c r="E203" s="139" t="str">
        <f t="shared" si="4"/>
        <v>EV_ALL</v>
      </c>
      <c r="F203" s="112" t="s">
        <v>11964</v>
      </c>
      <c r="G203" s="141" t="s">
        <v>11968</v>
      </c>
      <c r="H203" s="141" t="s">
        <v>11966</v>
      </c>
      <c r="I203" s="141" t="s">
        <v>11970</v>
      </c>
      <c r="J203" s="141" t="s">
        <v>11966</v>
      </c>
      <c r="K203" s="141" t="s">
        <v>11970</v>
      </c>
      <c r="L203" s="78" t="s">
        <v>88</v>
      </c>
      <c r="M203" s="78" t="str">
        <f>VLOOKUP(F203,FlagLv1!$A$1:$E$184,3,FALSE)</f>
        <v>A</v>
      </c>
      <c r="N203" s="78" t="str">
        <f>VLOOKUP(F203,FlagLv1!$A$1:$E$184,4,FALSE)</f>
        <v>S</v>
      </c>
      <c r="O203" s="78" t="s">
        <v>87</v>
      </c>
      <c r="P203" s="78" t="str">
        <f>VLOOKUP(F203,FlagLv1!$A$1:$E$184,5,FALSE)</f>
        <v>S</v>
      </c>
      <c r="Q203" s="78"/>
      <c r="R203" s="78" t="s">
        <v>86</v>
      </c>
      <c r="S203" s="85" t="s">
        <v>255</v>
      </c>
      <c r="T203" s="85" t="s">
        <v>217</v>
      </c>
      <c r="U203" s="73"/>
      <c r="V203" s="74" t="s">
        <v>180</v>
      </c>
      <c r="W203" s="95">
        <v>709002</v>
      </c>
      <c r="X203" s="95"/>
      <c r="Y203" s="10" t="s">
        <v>11280</v>
      </c>
    </row>
    <row r="204" spans="1:25" hidden="1" x14ac:dyDescent="0.2">
      <c r="A204" s="154">
        <f>COUNTIF(NETA!G:G,TCR!J204)+COUNTIF('SAP-SD'!G:G,TCR!J:J)+COUNTIF(XE!G:G,TCR!J:J)</f>
        <v>0</v>
      </c>
      <c r="B204" s="97"/>
      <c r="C204" s="69"/>
      <c r="D204" s="69"/>
      <c r="E204" s="139" t="str">
        <f t="shared" si="4"/>
        <v>EF_ALL</v>
      </c>
      <c r="F204" s="112" t="s">
        <v>11965</v>
      </c>
      <c r="G204" s="141" t="s">
        <v>11969</v>
      </c>
      <c r="H204" s="141" t="s">
        <v>11967</v>
      </c>
      <c r="I204" s="141" t="s">
        <v>11971</v>
      </c>
      <c r="J204" s="141" t="s">
        <v>11967</v>
      </c>
      <c r="K204" s="141" t="s">
        <v>11972</v>
      </c>
      <c r="L204" s="78" t="s">
        <v>89</v>
      </c>
      <c r="M204" s="78" t="str">
        <f>VLOOKUP(F204,FlagLv1!$A$1:$E$184,3,FALSE)</f>
        <v>A</v>
      </c>
      <c r="N204" s="78" t="str">
        <f>VLOOKUP(F204,FlagLv1!$A$1:$E$184,4,FALSE)</f>
        <v>S</v>
      </c>
      <c r="O204" s="78" t="s">
        <v>87</v>
      </c>
      <c r="P204" s="78" t="str">
        <f>VLOOKUP(F204,FlagLv1!$A$1:$E$184,5,FALSE)</f>
        <v>S</v>
      </c>
      <c r="Q204" s="78"/>
      <c r="R204" s="78" t="s">
        <v>86</v>
      </c>
      <c r="S204" s="85" t="s">
        <v>217</v>
      </c>
      <c r="T204" s="85" t="s">
        <v>217</v>
      </c>
      <c r="U204" s="73"/>
      <c r="V204" s="74" t="s">
        <v>308</v>
      </c>
      <c r="W204" s="95">
        <v>709001</v>
      </c>
      <c r="X204" s="95"/>
      <c r="Y204" s="10" t="s">
        <v>11279</v>
      </c>
    </row>
    <row r="205" spans="1:25" hidden="1" x14ac:dyDescent="0.2">
      <c r="A205" s="154">
        <f>COUNTIF(NETA!G:G,TCR!J205)+COUNTIF('SAP-SD'!G:G,TCR!J:J)+COUNTIF(XE!G:G,TCR!J:J)</f>
        <v>0</v>
      </c>
      <c r="B205" s="164"/>
      <c r="C205" s="69"/>
      <c r="D205" s="69"/>
      <c r="E205" s="139" t="str">
        <f>J205</f>
        <v>MP_FX_RF</v>
      </c>
      <c r="F205" s="112" t="s">
        <v>12315</v>
      </c>
      <c r="G205" s="141" t="s">
        <v>12316</v>
      </c>
      <c r="H205" s="141" t="s">
        <v>12317</v>
      </c>
      <c r="I205" s="141" t="s">
        <v>12318</v>
      </c>
      <c r="J205" s="141" t="s">
        <v>12317</v>
      </c>
      <c r="K205" s="141" t="s">
        <v>12318</v>
      </c>
      <c r="L205" s="78" t="s">
        <v>89</v>
      </c>
      <c r="M205" s="78" t="str">
        <f>VLOOKUP(F205,FlagLv1!$A$1:$E$184,3,FALSE)</f>
        <v>A</v>
      </c>
      <c r="N205" s="78" t="str">
        <f>VLOOKUP(F205,FlagLv1!$A$1:$E$184,4,FALSE)</f>
        <v>N</v>
      </c>
      <c r="O205" s="78" t="s">
        <v>87</v>
      </c>
      <c r="P205" s="78" t="s">
        <v>87</v>
      </c>
      <c r="Q205" s="78"/>
      <c r="R205" s="78" t="s">
        <v>86</v>
      </c>
      <c r="S205" s="78"/>
      <c r="T205" s="78"/>
      <c r="U205" s="165"/>
      <c r="V205" s="74" t="s">
        <v>308</v>
      </c>
      <c r="W205" s="95">
        <v>709001</v>
      </c>
      <c r="X205" s="168"/>
      <c r="Y205" s="10" t="s">
        <v>11279</v>
      </c>
    </row>
    <row r="206" spans="1:25" hidden="1" x14ac:dyDescent="0.2">
      <c r="A206" s="154">
        <f>COUNTIF(NETA!G:G,TCR!J206)+COUNTIF('SAP-SD'!G:G,TCR!J:J)+COUNTIF(XE!G:G,TCR!J:J)</f>
        <v>0</v>
      </c>
      <c r="B206" s="164"/>
      <c r="C206" s="69"/>
      <c r="D206" s="69"/>
      <c r="E206" s="139" t="str">
        <f>J206</f>
        <v>SCON_UT_RF</v>
      </c>
      <c r="F206" s="112" t="s">
        <v>12315</v>
      </c>
      <c r="G206" s="141" t="s">
        <v>12316</v>
      </c>
      <c r="H206" s="141" t="s">
        <v>12317</v>
      </c>
      <c r="I206" s="141" t="s">
        <v>12318</v>
      </c>
      <c r="J206" s="141" t="s">
        <v>12319</v>
      </c>
      <c r="K206" s="141" t="s">
        <v>12320</v>
      </c>
      <c r="L206" s="78" t="s">
        <v>89</v>
      </c>
      <c r="M206" s="78" t="str">
        <f>VLOOKUP(F206,FlagLv1!$A$1:$E$184,3,FALSE)</f>
        <v>A</v>
      </c>
      <c r="N206" s="78" t="str">
        <f>VLOOKUP(F206,FlagLv1!$A$1:$E$184,4,FALSE)</f>
        <v>N</v>
      </c>
      <c r="O206" s="78" t="s">
        <v>87</v>
      </c>
      <c r="P206" s="78" t="s">
        <v>87</v>
      </c>
      <c r="Q206" s="78"/>
      <c r="R206" s="78" t="s">
        <v>86</v>
      </c>
      <c r="S206" s="78"/>
      <c r="T206" s="78"/>
      <c r="U206" s="165"/>
      <c r="V206" s="74" t="s">
        <v>308</v>
      </c>
      <c r="W206" s="95">
        <v>709098</v>
      </c>
      <c r="X206" s="95"/>
      <c r="Y206" s="10" t="s">
        <v>11288</v>
      </c>
    </row>
    <row r="207" spans="1:25" x14ac:dyDescent="0.2">
      <c r="A207" s="154">
        <f>COUNTIF(NETA!G:G,TCR!J207)+COUNTIF('SAP-SD'!G:G,TCR!J:J)+COUNTIF(XE!G:G,TCR!J:J)</f>
        <v>4</v>
      </c>
      <c r="B207" s="164" t="s">
        <v>58</v>
      </c>
      <c r="C207" s="139"/>
      <c r="D207" s="139"/>
      <c r="E207" s="139" t="str">
        <f t="shared" ref="E207:E259" si="5">J207</f>
        <v>PREB</v>
      </c>
      <c r="F207" s="114" t="s">
        <v>47</v>
      </c>
      <c r="G207" s="71" t="s">
        <v>16</v>
      </c>
      <c r="H207" s="71" t="s">
        <v>13056</v>
      </c>
      <c r="I207" s="71" t="s">
        <v>13057</v>
      </c>
      <c r="J207" s="71" t="s">
        <v>13056</v>
      </c>
      <c r="K207" s="71" t="s">
        <v>13057</v>
      </c>
      <c r="L207" s="72" t="s">
        <v>86</v>
      </c>
      <c r="M207" s="72" t="str">
        <f>VLOOKUP(F207,FlagLv1!$A$1:$E$184,3,FALSE)</f>
        <v>S</v>
      </c>
      <c r="N207" s="72" t="str">
        <f>VLOOKUP(F207,FlagLv1!$A$1:$E$184,4,FALSE)</f>
        <v>N</v>
      </c>
      <c r="O207" s="72" t="s">
        <v>86</v>
      </c>
      <c r="P207" s="72" t="str">
        <f>VLOOKUP(F207,FlagLv1!$A$1:$E$184,5,FALSE)</f>
        <v>N</v>
      </c>
      <c r="Q207" s="72"/>
      <c r="R207" s="72" t="s">
        <v>86</v>
      </c>
      <c r="S207" s="72"/>
      <c r="T207" s="72"/>
      <c r="U207" s="165"/>
      <c r="V207" s="74"/>
      <c r="W207" s="95"/>
      <c r="X207" s="95"/>
      <c r="Y207" s="10" t="e">
        <v>#N/A</v>
      </c>
    </row>
    <row r="208" spans="1:25" hidden="1" x14ac:dyDescent="0.2">
      <c r="A208" s="154">
        <f>COUNTIF(NETA!G:G,TCR!J208)+COUNTIF('SAP-SD'!G:G,TCR!J:J)+COUNTIF(XE!G:G,TCR!J:J)</f>
        <v>4</v>
      </c>
      <c r="E208" s="178" t="str">
        <f t="shared" si="5"/>
        <v>SOPSGI</v>
      </c>
      <c r="F208" s="124" t="s">
        <v>11381</v>
      </c>
      <c r="G208" s="121" t="s">
        <v>11382</v>
      </c>
      <c r="H208" s="124" t="s">
        <v>11381</v>
      </c>
      <c r="I208" s="121" t="s">
        <v>11382</v>
      </c>
      <c r="J208" s="124" t="s">
        <v>13058</v>
      </c>
      <c r="K208" s="121" t="s">
        <v>13059</v>
      </c>
      <c r="L208" s="123" t="s">
        <v>86</v>
      </c>
      <c r="M208" s="123" t="str">
        <f>VLOOKUP(F208,FlagLv1!$A$1:$E$184,3,FALSE)</f>
        <v>S</v>
      </c>
      <c r="N208" s="123" t="str">
        <f>VLOOKUP(F208,FlagLv1!$A$1:$E$184,4,FALSE)</f>
        <v>N</v>
      </c>
      <c r="O208" s="123" t="s">
        <v>86</v>
      </c>
      <c r="P208" s="123" t="str">
        <f>VLOOKUP(F208,FlagLv1!$A$1:$E$184,5,FALSE)</f>
        <v>N</v>
      </c>
      <c r="Q208" s="123"/>
      <c r="R208" s="123" t="s">
        <v>86</v>
      </c>
      <c r="S208" s="246"/>
      <c r="T208" s="246"/>
    </row>
    <row r="209" spans="1:23" hidden="1" x14ac:dyDescent="0.2">
      <c r="A209" s="154">
        <f>COUNTIF(NETA!G:G,TCR!J209)+COUNTIF('SAP-SD'!G:G,TCR!J:J)+COUNTIF(XE!G:G,TCR!J:J)</f>
        <v>5</v>
      </c>
      <c r="E209" s="178" t="str">
        <f t="shared" si="5"/>
        <v>SOPSA</v>
      </c>
      <c r="F209" s="124" t="s">
        <v>11381</v>
      </c>
      <c r="G209" s="121" t="s">
        <v>11382</v>
      </c>
      <c r="H209" s="124" t="s">
        <v>11381</v>
      </c>
      <c r="I209" s="121" t="s">
        <v>11382</v>
      </c>
      <c r="J209" s="124" t="s">
        <v>13060</v>
      </c>
      <c r="K209" s="121" t="s">
        <v>13061</v>
      </c>
      <c r="L209" s="123" t="s">
        <v>86</v>
      </c>
      <c r="M209" s="123" t="str">
        <f>VLOOKUP(F209,FlagLv1!$A$1:$E$184,3,FALSE)</f>
        <v>S</v>
      </c>
      <c r="N209" s="123" t="str">
        <f>VLOOKUP(F209,FlagLv1!$A$1:$E$184,4,FALSE)</f>
        <v>N</v>
      </c>
      <c r="O209" s="123" t="s">
        <v>86</v>
      </c>
      <c r="P209" s="123" t="str">
        <f>VLOOKUP(F209,FlagLv1!$A$1:$E$184,5,FALSE)</f>
        <v>N</v>
      </c>
      <c r="Q209" s="123"/>
      <c r="R209" s="123" t="s">
        <v>86</v>
      </c>
      <c r="S209" s="246"/>
      <c r="T209" s="246"/>
    </row>
    <row r="210" spans="1:23" hidden="1" x14ac:dyDescent="0.2">
      <c r="A210" s="154">
        <f>COUNTIF(NETA!G:G,TCR!J210)+COUNTIF('SAP-SD'!G:G,TCR!J:J)+COUNTIF(XE!G:G,TCR!J:J)</f>
        <v>0</v>
      </c>
      <c r="C210" s="178" t="s">
        <v>52</v>
      </c>
      <c r="D210" s="178"/>
      <c r="E210" s="178" t="str">
        <f t="shared" si="5"/>
        <v>SOPSAV</v>
      </c>
      <c r="F210" s="124" t="s">
        <v>11381</v>
      </c>
      <c r="G210" s="121" t="s">
        <v>11382</v>
      </c>
      <c r="H210" s="124" t="s">
        <v>11381</v>
      </c>
      <c r="I210" s="121" t="s">
        <v>11382</v>
      </c>
      <c r="J210" s="124" t="s">
        <v>13062</v>
      </c>
      <c r="K210" s="121" t="s">
        <v>13063</v>
      </c>
      <c r="L210" s="123" t="s">
        <v>86</v>
      </c>
      <c r="M210" s="123" t="str">
        <f>VLOOKUP(F210,FlagLv1!$A$1:$E$184,3,FALSE)</f>
        <v>S</v>
      </c>
      <c r="N210" s="123" t="str">
        <f>VLOOKUP(F210,FlagLv1!$A$1:$E$184,4,FALSE)</f>
        <v>N</v>
      </c>
      <c r="O210" s="123" t="s">
        <v>86</v>
      </c>
      <c r="P210" s="123" t="str">
        <f>VLOOKUP(F210,FlagLv1!$A$1:$E$184,5,FALSE)</f>
        <v>N</v>
      </c>
      <c r="Q210" s="123"/>
      <c r="R210" s="123" t="s">
        <v>86</v>
      </c>
      <c r="S210" s="246"/>
      <c r="T210" s="246"/>
      <c r="U210" s="22"/>
      <c r="W210" s="24"/>
    </row>
    <row r="211" spans="1:23" hidden="1" x14ac:dyDescent="0.2">
      <c r="A211" s="154">
        <f>COUNTIF(NETA!G:G,TCR!J211)+COUNTIF('SAP-SD'!G:G,TCR!J:J)+COUNTIF(XE!G:G,TCR!J:J)</f>
        <v>2</v>
      </c>
      <c r="C211" s="178" t="s">
        <v>52</v>
      </c>
      <c r="D211" s="178"/>
      <c r="E211" s="178" t="str">
        <f t="shared" si="5"/>
        <v>SOPSCP</v>
      </c>
      <c r="F211" s="124" t="s">
        <v>11381</v>
      </c>
      <c r="G211" s="121" t="s">
        <v>11382</v>
      </c>
      <c r="H211" s="124" t="s">
        <v>11381</v>
      </c>
      <c r="I211" s="121" t="s">
        <v>11382</v>
      </c>
      <c r="J211" s="124" t="s">
        <v>13064</v>
      </c>
      <c r="K211" s="121" t="s">
        <v>13065</v>
      </c>
      <c r="L211" s="123" t="s">
        <v>86</v>
      </c>
      <c r="M211" s="123" t="str">
        <f>VLOOKUP(F211,FlagLv1!$A$1:$E$184,3,FALSE)</f>
        <v>S</v>
      </c>
      <c r="N211" s="123" t="str">
        <f>VLOOKUP(F211,FlagLv1!$A$1:$E$184,4,FALSE)</f>
        <v>N</v>
      </c>
      <c r="O211" s="123" t="s">
        <v>86</v>
      </c>
      <c r="P211" s="123" t="str">
        <f>VLOOKUP(F211,FlagLv1!$A$1:$E$184,5,FALSE)</f>
        <v>N</v>
      </c>
      <c r="Q211" s="123"/>
      <c r="R211" s="123" t="s">
        <v>86</v>
      </c>
      <c r="S211" s="246"/>
      <c r="T211" s="246"/>
      <c r="U211" s="22"/>
      <c r="W211" s="24"/>
    </row>
    <row r="212" spans="1:23" hidden="1" x14ac:dyDescent="0.2">
      <c r="A212" s="154">
        <f>COUNTIF(NETA!G:G,TCR!J212)+COUNTIF('SAP-SD'!G:G,TCR!J:J)+COUNTIF(XE!G:G,TCR!J:J)</f>
        <v>1</v>
      </c>
      <c r="C212" s="178" t="s">
        <v>52</v>
      </c>
      <c r="D212" s="178"/>
      <c r="E212" s="178" t="str">
        <f t="shared" si="5"/>
        <v>SOPSPR</v>
      </c>
      <c r="F212" s="124" t="s">
        <v>11381</v>
      </c>
      <c r="G212" s="121" t="s">
        <v>11382</v>
      </c>
      <c r="H212" s="124" t="s">
        <v>11381</v>
      </c>
      <c r="I212" s="121" t="s">
        <v>11382</v>
      </c>
      <c r="J212" s="124" t="s">
        <v>13066</v>
      </c>
      <c r="K212" s="121" t="s">
        <v>13067</v>
      </c>
      <c r="L212" s="123" t="s">
        <v>86</v>
      </c>
      <c r="M212" s="123" t="str">
        <f>VLOOKUP(F212,FlagLv1!$A$1:$E$184,3,FALSE)</f>
        <v>S</v>
      </c>
      <c r="N212" s="123" t="str">
        <f>VLOOKUP(F212,FlagLv1!$A$1:$E$184,4,FALSE)</f>
        <v>N</v>
      </c>
      <c r="O212" s="123" t="s">
        <v>86</v>
      </c>
      <c r="P212" s="123" t="str">
        <f>VLOOKUP(F212,FlagLv1!$A$1:$E$184,5,FALSE)</f>
        <v>N</v>
      </c>
      <c r="Q212" s="123"/>
      <c r="R212" s="123" t="s">
        <v>86</v>
      </c>
      <c r="S212" s="246"/>
      <c r="T212" s="246"/>
      <c r="U212" s="22"/>
      <c r="W212" s="24"/>
    </row>
    <row r="213" spans="1:23" hidden="1" x14ac:dyDescent="0.2">
      <c r="A213" s="154">
        <f>COUNTIF(NETA!G:G,TCR!J213)+COUNTIF('SAP-SD'!G:G,TCR!J:J)+COUNTIF(XE!G:G,TCR!J:J)</f>
        <v>1</v>
      </c>
      <c r="C213" s="178" t="s">
        <v>52</v>
      </c>
      <c r="D213" s="178"/>
      <c r="E213" s="178" t="str">
        <f t="shared" si="5"/>
        <v>IVA</v>
      </c>
      <c r="F213" s="124" t="s">
        <v>334</v>
      </c>
      <c r="G213" s="121" t="s">
        <v>334</v>
      </c>
      <c r="H213" s="121" t="s">
        <v>334</v>
      </c>
      <c r="I213" s="121" t="s">
        <v>334</v>
      </c>
      <c r="J213" s="121" t="s">
        <v>334</v>
      </c>
      <c r="K213" s="121" t="s">
        <v>334</v>
      </c>
      <c r="L213" s="123" t="s">
        <v>86</v>
      </c>
      <c r="M213" s="123" t="str">
        <f>VLOOKUP(F213,FlagLv1!$A$1:$E$184,3,FALSE)</f>
        <v>S</v>
      </c>
      <c r="N213" s="123" t="str">
        <f>VLOOKUP(F213,FlagLv1!$A$1:$E$184,4,FALSE)</f>
        <v>N</v>
      </c>
      <c r="O213" s="123" t="s">
        <v>86</v>
      </c>
      <c r="P213" s="123" t="str">
        <f>VLOOKUP(F213,FlagLv1!$A$1:$E$184,5,FALSE)</f>
        <v>N</v>
      </c>
      <c r="Q213" s="123"/>
      <c r="R213" s="123" t="s">
        <v>86</v>
      </c>
      <c r="S213" s="246"/>
      <c r="T213" s="246"/>
      <c r="U213" s="22"/>
      <c r="W213" s="24"/>
    </row>
    <row r="214" spans="1:23" hidden="1" x14ac:dyDescent="0.2">
      <c r="A214" s="154">
        <f>COUNTIF(NETA!G:G,TCR!J214)+COUNTIF('SAP-SD'!G:G,TCR!J:J)+COUNTIF(XE!G:G,TCR!J:J)</f>
        <v>1</v>
      </c>
      <c r="C214" s="178" t="s">
        <v>52</v>
      </c>
      <c r="D214" s="178"/>
      <c r="E214" s="178" t="str">
        <f t="shared" si="5"/>
        <v>BORS</v>
      </c>
      <c r="F214" s="124" t="s">
        <v>13068</v>
      </c>
      <c r="G214" s="124" t="s">
        <v>13069</v>
      </c>
      <c r="H214" s="124" t="s">
        <v>13069</v>
      </c>
      <c r="I214" s="124" t="s">
        <v>13069</v>
      </c>
      <c r="J214" s="124" t="s">
        <v>13068</v>
      </c>
      <c r="K214" s="124" t="s">
        <v>13070</v>
      </c>
      <c r="L214" s="123" t="s">
        <v>86</v>
      </c>
      <c r="M214" s="123" t="str">
        <f>VLOOKUP(F214,FlagLv1!$A$1:$E$184,3,FALSE)</f>
        <v>S</v>
      </c>
      <c r="N214" s="123" t="str">
        <f>VLOOKUP(F214,FlagLv1!$A$1:$E$184,4,FALSE)</f>
        <v>N</v>
      </c>
      <c r="O214" s="123" t="s">
        <v>86</v>
      </c>
      <c r="P214" s="123" t="str">
        <f>VLOOKUP(F214,FlagLv1!$A$1:$E$184,5,FALSE)</f>
        <v>N</v>
      </c>
      <c r="Q214" s="123"/>
      <c r="R214" s="123" t="s">
        <v>86</v>
      </c>
      <c r="S214" s="246"/>
      <c r="T214" s="246"/>
      <c r="U214" s="22"/>
      <c r="W214" s="24"/>
    </row>
    <row r="215" spans="1:23" ht="11.45" hidden="1" customHeight="1" x14ac:dyDescent="0.2">
      <c r="A215" s="154">
        <f>COUNTIF(NETA!G:G,TCR!J215)+COUNTIF('SAP-SD'!G:G,TCR!J:J)+COUNTIF(XE!G:G,TCR!J:J)</f>
        <v>3</v>
      </c>
      <c r="C215" s="178" t="s">
        <v>52</v>
      </c>
      <c r="D215" s="178"/>
      <c r="E215" s="178" t="str">
        <f t="shared" si="5"/>
        <v>VMC</v>
      </c>
      <c r="F215" s="124" t="s">
        <v>10821</v>
      </c>
      <c r="G215" s="121" t="s">
        <v>10820</v>
      </c>
      <c r="H215" s="124" t="s">
        <v>10821</v>
      </c>
      <c r="I215" s="121" t="s">
        <v>10820</v>
      </c>
      <c r="J215" s="122" t="s">
        <v>13071</v>
      </c>
      <c r="K215" s="125" t="s">
        <v>13072</v>
      </c>
      <c r="L215" s="123" t="s">
        <v>86</v>
      </c>
      <c r="M215" s="123" t="str">
        <f>VLOOKUP(F215,FlagLv1!$A$1:$E$184,3,FALSE)</f>
        <v>S</v>
      </c>
      <c r="N215" s="123" t="str">
        <f>VLOOKUP(F215,FlagLv1!$A$1:$E$184,4,FALSE)</f>
        <v>N</v>
      </c>
      <c r="O215" s="123" t="s">
        <v>86</v>
      </c>
      <c r="P215" s="123" t="str">
        <f>VLOOKUP(F215,FlagLv1!$A$1:$E$184,5,FALSE)</f>
        <v>N</v>
      </c>
      <c r="Q215" s="123"/>
      <c r="R215" s="123" t="s">
        <v>86</v>
      </c>
      <c r="S215" s="246"/>
      <c r="T215" s="246"/>
    </row>
    <row r="216" spans="1:23" hidden="1" x14ac:dyDescent="0.2">
      <c r="A216" s="154">
        <f>COUNTIF(NETA!G:G,TCR!J216)+COUNTIF('SAP-SD'!G:G,TCR!J:J)+COUNTIF(XE!G:G,TCR!J:J)</f>
        <v>1</v>
      </c>
      <c r="C216" s="178" t="s">
        <v>52</v>
      </c>
      <c r="D216" s="178"/>
      <c r="E216" s="178" t="str">
        <f t="shared" si="5"/>
        <v>FLEXB</v>
      </c>
      <c r="F216" s="195" t="s">
        <v>13073</v>
      </c>
      <c r="G216" s="196" t="s">
        <v>13074</v>
      </c>
      <c r="H216" s="195" t="s">
        <v>13073</v>
      </c>
      <c r="I216" s="196" t="s">
        <v>13074</v>
      </c>
      <c r="J216" s="197" t="s">
        <v>13075</v>
      </c>
      <c r="K216" s="198" t="s">
        <v>13076</v>
      </c>
      <c r="L216" s="199" t="s">
        <v>86</v>
      </c>
      <c r="M216" s="199" t="str">
        <f>VLOOKUP(F216,FlagLv1!$A$1:$E$184,3,FALSE)</f>
        <v>S</v>
      </c>
      <c r="N216" s="199" t="str">
        <f>VLOOKUP(F216,FlagLv1!$A$1:$E$184,4,FALSE)</f>
        <v>N</v>
      </c>
      <c r="O216" s="199" t="s">
        <v>86</v>
      </c>
      <c r="P216" s="199" t="str">
        <f>VLOOKUP(F216,FlagLv1!$A$1:$E$184,5,FALSE)</f>
        <v>N</v>
      </c>
      <c r="Q216" s="199"/>
      <c r="R216" s="199" t="s">
        <v>86</v>
      </c>
      <c r="S216" s="247"/>
      <c r="T216" s="247"/>
    </row>
    <row r="217" spans="1:23" hidden="1" x14ac:dyDescent="0.2">
      <c r="A217" s="154">
        <f>COUNTIF(NETA!G:G,TCR!J217)+COUNTIF('SAP-SD'!G:G,TCR!J:J)+COUNTIF(XE!G:G,TCR!J:J)</f>
        <v>8</v>
      </c>
      <c r="C217" s="178" t="s">
        <v>52</v>
      </c>
      <c r="D217" s="178"/>
      <c r="E217" s="178" t="str">
        <f t="shared" si="5"/>
        <v>MY_ENERGY</v>
      </c>
      <c r="F217" s="195" t="s">
        <v>13073</v>
      </c>
      <c r="G217" s="196" t="s">
        <v>13074</v>
      </c>
      <c r="H217" s="195" t="s">
        <v>13073</v>
      </c>
      <c r="I217" s="196" t="s">
        <v>13074</v>
      </c>
      <c r="J217" s="197" t="s">
        <v>13077</v>
      </c>
      <c r="K217" s="198" t="s">
        <v>13078</v>
      </c>
      <c r="L217" s="199" t="s">
        <v>86</v>
      </c>
      <c r="M217" s="199" t="str">
        <f>VLOOKUP(F217,FlagLv1!$A$1:$E$184,3,FALSE)</f>
        <v>S</v>
      </c>
      <c r="N217" s="199" t="str">
        <f>VLOOKUP(F217,FlagLv1!$A$1:$E$184,4,FALSE)</f>
        <v>N</v>
      </c>
      <c r="O217" s="199" t="s">
        <v>86</v>
      </c>
      <c r="P217" s="199" t="str">
        <f>VLOOKUP(F217,FlagLv1!$A$1:$E$184,5,FALSE)</f>
        <v>N</v>
      </c>
      <c r="Q217" s="199"/>
      <c r="R217" s="199" t="s">
        <v>86</v>
      </c>
      <c r="S217" s="247"/>
      <c r="T217" s="247"/>
    </row>
    <row r="218" spans="1:23" hidden="1" x14ac:dyDescent="0.2">
      <c r="A218" s="154">
        <f>COUNTIF(NETA!G:G,TCR!J218)+COUNTIF('SAP-SD'!G:G,TCR!J:J)+COUNTIF(XE!G:G,TCR!J:J)</f>
        <v>2</v>
      </c>
      <c r="C218" s="178" t="s">
        <v>52</v>
      </c>
      <c r="D218" s="178"/>
      <c r="E218" s="178" t="str">
        <f t="shared" si="5"/>
        <v>BORS_C</v>
      </c>
      <c r="F218" s="124" t="s">
        <v>13068</v>
      </c>
      <c r="G218" s="124" t="s">
        <v>13069</v>
      </c>
      <c r="H218" s="124" t="s">
        <v>13068</v>
      </c>
      <c r="I218" s="124" t="s">
        <v>13069</v>
      </c>
      <c r="J218" s="124" t="s">
        <v>13079</v>
      </c>
      <c r="K218" s="124" t="s">
        <v>13080</v>
      </c>
      <c r="L218" s="123" t="s">
        <v>86</v>
      </c>
      <c r="M218" s="123" t="str">
        <f>VLOOKUP(F218,FlagLv1!$A$1:$E$184,3,FALSE)</f>
        <v>S</v>
      </c>
      <c r="N218" s="123" t="str">
        <f>VLOOKUP(F218,FlagLv1!$A$1:$E$184,4,FALSE)</f>
        <v>N</v>
      </c>
      <c r="O218" s="123" t="s">
        <v>86</v>
      </c>
      <c r="P218" s="123" t="str">
        <f>VLOOKUP(F218,FlagLv1!$A$1:$E$184,5,FALSE)</f>
        <v>N</v>
      </c>
      <c r="Q218" s="123"/>
      <c r="R218" s="123" t="s">
        <v>86</v>
      </c>
      <c r="S218" s="246"/>
      <c r="T218" s="246"/>
      <c r="U218" s="22"/>
      <c r="W218" s="24"/>
    </row>
    <row r="219" spans="1:23" hidden="1" x14ac:dyDescent="0.2">
      <c r="A219" s="154">
        <f>COUNTIF(NETA!G:G,TCR!J219)+COUNTIF('SAP-SD'!G:G,TCR!J:J)+COUNTIF(XE!G:G,TCR!J:J)</f>
        <v>2</v>
      </c>
      <c r="C219" s="178" t="s">
        <v>52</v>
      </c>
      <c r="D219" s="178"/>
      <c r="E219" s="178" t="str">
        <f t="shared" si="5"/>
        <v>BORS_D</v>
      </c>
      <c r="F219" s="124" t="s">
        <v>13068</v>
      </c>
      <c r="G219" s="124" t="s">
        <v>13069</v>
      </c>
      <c r="H219" s="124" t="s">
        <v>13068</v>
      </c>
      <c r="I219" s="124" t="s">
        <v>13069</v>
      </c>
      <c r="J219" s="124" t="s">
        <v>13081</v>
      </c>
      <c r="K219" s="124" t="s">
        <v>13082</v>
      </c>
      <c r="L219" s="123" t="s">
        <v>86</v>
      </c>
      <c r="M219" s="123" t="str">
        <f>VLOOKUP(F219,FlagLv1!$A$1:$E$184,3,FALSE)</f>
        <v>S</v>
      </c>
      <c r="N219" s="123" t="str">
        <f>VLOOKUP(F219,FlagLv1!$A$1:$E$184,4,FALSE)</f>
        <v>N</v>
      </c>
      <c r="O219" s="123" t="s">
        <v>86</v>
      </c>
      <c r="P219" s="123" t="str">
        <f>VLOOKUP(F219,FlagLv1!$A$1:$E$184,5,FALSE)</f>
        <v>N</v>
      </c>
      <c r="Q219" s="123"/>
      <c r="R219" s="123" t="s">
        <v>86</v>
      </c>
      <c r="S219" s="246"/>
      <c r="T219" s="246"/>
      <c r="U219" s="22"/>
      <c r="W219" s="24"/>
    </row>
    <row r="220" spans="1:23" hidden="1" x14ac:dyDescent="0.2">
      <c r="A220" s="154">
        <f>COUNTIF(NETA!G:G,TCR!J220)+COUNTIF('SAP-SD'!G:G,TCR!J:J)+COUNTIF(XE!G:G,TCR!J:J)</f>
        <v>1</v>
      </c>
      <c r="C220" s="178" t="s">
        <v>52</v>
      </c>
      <c r="D220" s="178"/>
      <c r="E220" s="178" t="str">
        <f t="shared" si="5"/>
        <v>BORS_CS</v>
      </c>
      <c r="F220" s="124" t="s">
        <v>13068</v>
      </c>
      <c r="G220" s="124" t="s">
        <v>13069</v>
      </c>
      <c r="H220" s="124" t="s">
        <v>13068</v>
      </c>
      <c r="I220" s="124" t="s">
        <v>13069</v>
      </c>
      <c r="J220" s="124" t="s">
        <v>13083</v>
      </c>
      <c r="K220" s="124" t="s">
        <v>13084</v>
      </c>
      <c r="L220" s="123" t="s">
        <v>86</v>
      </c>
      <c r="M220" s="123" t="str">
        <f>VLOOKUP(F220,FlagLv1!$A$1:$E$184,3,FALSE)</f>
        <v>S</v>
      </c>
      <c r="N220" s="123" t="str">
        <f>VLOOKUP(F220,FlagLv1!$A$1:$E$184,4,FALSE)</f>
        <v>N</v>
      </c>
      <c r="O220" s="123" t="s">
        <v>86</v>
      </c>
      <c r="P220" s="123" t="str">
        <f>VLOOKUP(F220,FlagLv1!$A$1:$E$184,5,FALSE)</f>
        <v>N</v>
      </c>
      <c r="Q220" s="123"/>
      <c r="R220" s="123" t="s">
        <v>86</v>
      </c>
      <c r="S220" s="246"/>
      <c r="T220" s="246"/>
      <c r="U220" s="22"/>
      <c r="W220" s="24"/>
    </row>
    <row r="221" spans="1:23" hidden="1" x14ac:dyDescent="0.2">
      <c r="A221" s="154">
        <f>COUNTIF(NETA!G:G,TCR!J221)+COUNTIF('SAP-SD'!G:G,TCR!J:J)+COUNTIF(XE!G:G,TCR!J:J)</f>
        <v>2</v>
      </c>
      <c r="C221" s="178" t="s">
        <v>52</v>
      </c>
      <c r="D221" s="178"/>
      <c r="E221" s="178" t="str">
        <f t="shared" si="5"/>
        <v>BORS_TV</v>
      </c>
      <c r="F221" s="124" t="s">
        <v>13068</v>
      </c>
      <c r="G221" s="124" t="s">
        <v>13069</v>
      </c>
      <c r="H221" s="124" t="s">
        <v>13068</v>
      </c>
      <c r="I221" s="124" t="s">
        <v>13069</v>
      </c>
      <c r="J221" s="124" t="s">
        <v>13085</v>
      </c>
      <c r="K221" s="124" t="s">
        <v>13086</v>
      </c>
      <c r="L221" s="123" t="s">
        <v>86</v>
      </c>
      <c r="M221" s="123" t="str">
        <f>VLOOKUP(F221,FlagLv1!$A$1:$E$184,3,FALSE)</f>
        <v>S</v>
      </c>
      <c r="N221" s="123" t="str">
        <f>VLOOKUP(F221,FlagLv1!$A$1:$E$184,4,FALSE)</f>
        <v>N</v>
      </c>
      <c r="O221" s="123" t="s">
        <v>86</v>
      </c>
      <c r="P221" s="123" t="str">
        <f>VLOOKUP(F221,FlagLv1!$A$1:$E$184,5,FALSE)</f>
        <v>N</v>
      </c>
      <c r="Q221" s="123"/>
      <c r="R221" s="123" t="s">
        <v>86</v>
      </c>
      <c r="S221" s="246"/>
      <c r="T221" s="246"/>
      <c r="U221" s="22"/>
      <c r="W221" s="24"/>
    </row>
    <row r="222" spans="1:23" hidden="1" x14ac:dyDescent="0.2">
      <c r="A222" s="154">
        <f>COUNTIF(NETA!G:G,TCR!J222)+COUNTIF('SAP-SD'!G:G,TCR!J:J)+COUNTIF(XE!G:G,TCR!J:J)</f>
        <v>4</v>
      </c>
      <c r="C222" s="178" t="s">
        <v>52</v>
      </c>
      <c r="D222" s="178"/>
      <c r="E222" s="178" t="str">
        <f t="shared" si="5"/>
        <v>VOUCHER</v>
      </c>
      <c r="F222" s="195" t="s">
        <v>13073</v>
      </c>
      <c r="G222" s="196" t="s">
        <v>13074</v>
      </c>
      <c r="H222" s="195" t="s">
        <v>13073</v>
      </c>
      <c r="I222" s="196" t="s">
        <v>13074</v>
      </c>
      <c r="J222" s="197" t="s">
        <v>13087</v>
      </c>
      <c r="K222" s="198" t="s">
        <v>13088</v>
      </c>
      <c r="L222" s="199" t="s">
        <v>86</v>
      </c>
      <c r="M222" s="199" t="str">
        <f>VLOOKUP(F222,FlagLv1!$A$1:$E$184,3,FALSE)</f>
        <v>S</v>
      </c>
      <c r="N222" s="199" t="str">
        <f>VLOOKUP(F222,FlagLv1!$A$1:$E$184,4,FALSE)</f>
        <v>N</v>
      </c>
      <c r="O222" s="199" t="s">
        <v>86</v>
      </c>
      <c r="P222" s="199" t="str">
        <f>VLOOKUP(F222,FlagLv1!$A$1:$E$184,5,FALSE)</f>
        <v>N</v>
      </c>
      <c r="Q222" s="199"/>
      <c r="R222" s="199" t="s">
        <v>86</v>
      </c>
      <c r="S222" s="247"/>
      <c r="T222" s="247"/>
    </row>
    <row r="223" spans="1:23" ht="11.45" hidden="1" customHeight="1" x14ac:dyDescent="0.2">
      <c r="A223" s="154">
        <f>COUNTIF(NETA!G:G,TCR!J223)+COUNTIF('SAP-SD'!G:G,TCR!J:J)+COUNTIF(XE!G:G,TCR!J:J)</f>
        <v>1</v>
      </c>
      <c r="C223" s="178" t="s">
        <v>52</v>
      </c>
      <c r="D223" s="178"/>
      <c r="E223" s="178" t="str">
        <f t="shared" si="5"/>
        <v>RAD</v>
      </c>
      <c r="F223" s="124" t="s">
        <v>10821</v>
      </c>
      <c r="G223" s="121" t="s">
        <v>10820</v>
      </c>
      <c r="H223" s="124" t="s">
        <v>10821</v>
      </c>
      <c r="I223" s="121" t="s">
        <v>10820</v>
      </c>
      <c r="J223" s="122" t="s">
        <v>13089</v>
      </c>
      <c r="K223" s="125" t="s">
        <v>13090</v>
      </c>
      <c r="L223" s="123" t="s">
        <v>86</v>
      </c>
      <c r="M223" s="123" t="str">
        <f>VLOOKUP(F223,FlagLv1!$A$1:$E$184,3,FALSE)</f>
        <v>S</v>
      </c>
      <c r="N223" s="123" t="str">
        <f>VLOOKUP(F223,FlagLv1!$A$1:$E$184,4,FALSE)</f>
        <v>N</v>
      </c>
      <c r="O223" s="123" t="s">
        <v>86</v>
      </c>
      <c r="P223" s="123" t="str">
        <f>VLOOKUP(F223,FlagLv1!$A$1:$E$184,5,FALSE)</f>
        <v>N</v>
      </c>
      <c r="Q223" s="123"/>
      <c r="R223" s="123" t="s">
        <v>86</v>
      </c>
      <c r="S223" s="246"/>
      <c r="T223" s="246"/>
    </row>
    <row r="224" spans="1:23" ht="11.45" hidden="1" customHeight="1" x14ac:dyDescent="0.2">
      <c r="A224" s="154">
        <f>COUNTIF(NETA!G:G,TCR!J224)+COUNTIF('SAP-SD'!G:G,TCR!J:J)+COUNTIF(XE!G:G,TCR!J:J)</f>
        <v>3</v>
      </c>
      <c r="C224" s="178" t="s">
        <v>52</v>
      </c>
      <c r="D224" s="178"/>
      <c r="E224" s="178" t="str">
        <f t="shared" si="5"/>
        <v>IVA_SPLIT</v>
      </c>
      <c r="F224" s="124" t="s">
        <v>10821</v>
      </c>
      <c r="G224" s="121" t="s">
        <v>10820</v>
      </c>
      <c r="H224" s="124" t="s">
        <v>10821</v>
      </c>
      <c r="I224" s="121" t="s">
        <v>10820</v>
      </c>
      <c r="J224" s="122" t="s">
        <v>13091</v>
      </c>
      <c r="K224" s="125" t="s">
        <v>13092</v>
      </c>
      <c r="L224" s="123" t="s">
        <v>86</v>
      </c>
      <c r="M224" s="123" t="str">
        <f>VLOOKUP(F224,FlagLv1!$A$1:$E$184,3,FALSE)</f>
        <v>S</v>
      </c>
      <c r="N224" s="123" t="str">
        <f>VLOOKUP(F224,FlagLv1!$A$1:$E$184,4,FALSE)</f>
        <v>N</v>
      </c>
      <c r="O224" s="123" t="s">
        <v>86</v>
      </c>
      <c r="P224" s="123" t="str">
        <f>VLOOKUP(F224,FlagLv1!$A$1:$E$184,5,FALSE)</f>
        <v>N</v>
      </c>
      <c r="Q224" s="123"/>
      <c r="R224" s="123" t="s">
        <v>86</v>
      </c>
      <c r="S224" s="246"/>
      <c r="T224" s="246"/>
    </row>
    <row r="225" spans="1:25" ht="11.45" hidden="1" customHeight="1" x14ac:dyDescent="0.2">
      <c r="A225" s="154">
        <f>COUNTIF(NETA!G:G,TCR!J225)+COUNTIF('SAP-SD'!G:G,TCR!J:J)+COUNTIF(XE!G:G,TCR!J:J)</f>
        <v>405</v>
      </c>
      <c r="C225" s="178" t="s">
        <v>52</v>
      </c>
      <c r="D225" s="178"/>
      <c r="E225" s="178" t="str">
        <f t="shared" si="5"/>
        <v>POST_CONT</v>
      </c>
      <c r="F225" s="124" t="s">
        <v>10821</v>
      </c>
      <c r="G225" s="121" t="s">
        <v>10820</v>
      </c>
      <c r="H225" s="124" t="s">
        <v>10821</v>
      </c>
      <c r="I225" s="121" t="s">
        <v>10820</v>
      </c>
      <c r="J225" s="122" t="s">
        <v>13093</v>
      </c>
      <c r="K225" s="125" t="s">
        <v>13094</v>
      </c>
      <c r="L225" s="123" t="s">
        <v>86</v>
      </c>
      <c r="M225" s="123" t="str">
        <f>VLOOKUP(F225,FlagLv1!$A$1:$E$184,3,FALSE)</f>
        <v>S</v>
      </c>
      <c r="N225" s="123" t="str">
        <f>VLOOKUP(F225,FlagLv1!$A$1:$E$184,4,FALSE)</f>
        <v>N</v>
      </c>
      <c r="O225" s="123" t="s">
        <v>86</v>
      </c>
      <c r="P225" s="123" t="str">
        <f>VLOOKUP(F225,FlagLv1!$A$1:$E$184,5,FALSE)</f>
        <v>N</v>
      </c>
      <c r="Q225" s="123"/>
      <c r="R225" s="123" t="s">
        <v>86</v>
      </c>
      <c r="S225" s="246"/>
      <c r="T225" s="246"/>
    </row>
    <row r="226" spans="1:25" ht="11.45" hidden="1" customHeight="1" x14ac:dyDescent="0.2">
      <c r="A226" s="154">
        <f>COUNTIF(NETA!G:G,TCR!J226)+COUNTIF('SAP-SD'!G:G,TCR!J:J)+COUNTIF(XE!G:G,TCR!J:J)</f>
        <v>12</v>
      </c>
      <c r="C226" s="178" t="s">
        <v>52</v>
      </c>
      <c r="D226" s="178"/>
      <c r="E226" s="178" t="str">
        <f t="shared" si="5"/>
        <v>DEB_CRED</v>
      </c>
      <c r="F226" s="124" t="s">
        <v>10821</v>
      </c>
      <c r="G226" s="121" t="s">
        <v>10820</v>
      </c>
      <c r="H226" s="124" t="s">
        <v>10821</v>
      </c>
      <c r="I226" s="121" t="s">
        <v>10820</v>
      </c>
      <c r="J226" s="122" t="s">
        <v>13095</v>
      </c>
      <c r="K226" s="125" t="s">
        <v>13096</v>
      </c>
      <c r="L226" s="123" t="s">
        <v>86</v>
      </c>
      <c r="M226" s="123" t="str">
        <f>VLOOKUP(F226,FlagLv1!$A$1:$E$184,3,FALSE)</f>
        <v>S</v>
      </c>
      <c r="N226" s="123" t="str">
        <f>VLOOKUP(F226,FlagLv1!$A$1:$E$184,4,FALSE)</f>
        <v>N</v>
      </c>
      <c r="O226" s="123" t="s">
        <v>86</v>
      </c>
      <c r="P226" s="123" t="str">
        <f>VLOOKUP(F226,FlagLv1!$A$1:$E$184,5,FALSE)</f>
        <v>N</v>
      </c>
      <c r="Q226" s="123"/>
      <c r="R226" s="123" t="s">
        <v>86</v>
      </c>
      <c r="S226" s="246"/>
      <c r="T226" s="246"/>
    </row>
    <row r="227" spans="1:25" x14ac:dyDescent="0.2">
      <c r="A227" s="154">
        <f>COUNTIF(NETA!G:G,TCR!J227)+COUNTIF('SAP-SD'!G:G,TCR!J:J)+COUNTIF(XE!G:G,TCR!J:J)</f>
        <v>1</v>
      </c>
      <c r="B227" s="164" t="s">
        <v>58</v>
      </c>
      <c r="C227" s="139"/>
      <c r="D227" s="139"/>
      <c r="E227" s="139" t="str">
        <f t="shared" si="5"/>
        <v>ISALV</v>
      </c>
      <c r="F227" s="71" t="s">
        <v>47</v>
      </c>
      <c r="G227" s="71" t="s">
        <v>16</v>
      </c>
      <c r="H227" s="71" t="s">
        <v>389</v>
      </c>
      <c r="I227" s="71" t="s">
        <v>388</v>
      </c>
      <c r="J227" s="71" t="s">
        <v>13097</v>
      </c>
      <c r="K227" s="71" t="s">
        <v>13098</v>
      </c>
      <c r="L227" s="72" t="s">
        <v>86</v>
      </c>
      <c r="M227" s="72" t="str">
        <f>VLOOKUP(F227,FlagLv1!$A$1:$E$184,3,FALSE)</f>
        <v>S</v>
      </c>
      <c r="N227" s="72" t="str">
        <f>VLOOKUP(F227,FlagLv1!$A$1:$E$184,4,FALSE)</f>
        <v>N</v>
      </c>
      <c r="O227" s="72" t="s">
        <v>86</v>
      </c>
      <c r="P227" s="72" t="str">
        <f>VLOOKUP(F227,FlagLv1!$A$1:$E$184,5,FALSE)</f>
        <v>N</v>
      </c>
      <c r="Q227" s="72"/>
      <c r="R227" s="72" t="s">
        <v>86</v>
      </c>
      <c r="S227" s="72"/>
      <c r="T227" s="72"/>
      <c r="U227" s="165"/>
      <c r="V227" s="74"/>
      <c r="W227" s="95"/>
      <c r="X227" s="95"/>
      <c r="Y227" s="10" t="e">
        <v>#N/A</v>
      </c>
    </row>
    <row r="228" spans="1:25" ht="11.45" hidden="1" customHeight="1" x14ac:dyDescent="0.2">
      <c r="A228" s="154">
        <f>COUNTIF(NETA!G:G,TCR!J228)+COUNTIF('SAP-SD'!G:G,TCR!J:J)+COUNTIF(XE!G:G,TCR!J:J)</f>
        <v>5</v>
      </c>
      <c r="C228" s="178" t="s">
        <v>52</v>
      </c>
      <c r="D228" s="178"/>
      <c r="E228" s="178" t="str">
        <f t="shared" si="5"/>
        <v>BUN</v>
      </c>
      <c r="F228" s="124" t="s">
        <v>10821</v>
      </c>
      <c r="G228" s="121" t="s">
        <v>10820</v>
      </c>
      <c r="H228" s="124" t="s">
        <v>10821</v>
      </c>
      <c r="I228" s="121" t="s">
        <v>10820</v>
      </c>
      <c r="J228" s="122" t="s">
        <v>13099</v>
      </c>
      <c r="K228" s="125" t="s">
        <v>13100</v>
      </c>
      <c r="L228" s="123" t="s">
        <v>86</v>
      </c>
      <c r="M228" s="123" t="str">
        <f>VLOOKUP(F228,FlagLv1!$A$1:$E$184,3,FALSE)</f>
        <v>S</v>
      </c>
      <c r="N228" s="123" t="str">
        <f>VLOOKUP(F228,FlagLv1!$A$1:$E$184,4,FALSE)</f>
        <v>N</v>
      </c>
      <c r="O228" s="123" t="s">
        <v>86</v>
      </c>
      <c r="P228" s="123" t="str">
        <f>VLOOKUP(F228,FlagLv1!$A$1:$E$184,5,FALSE)</f>
        <v>N</v>
      </c>
      <c r="Q228" s="123"/>
      <c r="R228" s="123" t="s">
        <v>86</v>
      </c>
      <c r="S228" s="246"/>
      <c r="T228" s="246"/>
    </row>
    <row r="229" spans="1:25" ht="24" hidden="1" x14ac:dyDescent="0.2">
      <c r="A229" s="154">
        <f>COUNTIF(NETA!G:G,TCR!J229)+COUNTIF('SAP-SD'!G:G,TCR!J:J)+COUNTIF(XE!G:G,TCR!J:J)</f>
        <v>2</v>
      </c>
      <c r="C229" s="178" t="s">
        <v>52</v>
      </c>
      <c r="D229" s="178"/>
      <c r="E229" s="178" t="str">
        <f t="shared" si="5"/>
        <v>DIV_COM</v>
      </c>
      <c r="F229" s="195" t="s">
        <v>13073</v>
      </c>
      <c r="G229" s="196" t="s">
        <v>13074</v>
      </c>
      <c r="H229" s="195" t="s">
        <v>13073</v>
      </c>
      <c r="I229" s="196" t="s">
        <v>13074</v>
      </c>
      <c r="J229" s="197" t="s">
        <v>13101</v>
      </c>
      <c r="K229" s="198" t="s">
        <v>13102</v>
      </c>
      <c r="L229" s="199" t="s">
        <v>86</v>
      </c>
      <c r="M229" s="199" t="str">
        <f>VLOOKUP(F229,FlagLv1!$A$1:$E$184,3,FALSE)</f>
        <v>S</v>
      </c>
      <c r="N229" s="199" t="str">
        <f>VLOOKUP(F229,FlagLv1!$A$1:$E$184,4,FALSE)</f>
        <v>N</v>
      </c>
      <c r="O229" s="199" t="s">
        <v>86</v>
      </c>
      <c r="P229" s="199" t="str">
        <f>VLOOKUP(F229,FlagLv1!$A$1:$E$184,5,FALSE)</f>
        <v>N</v>
      </c>
      <c r="Q229" s="199"/>
      <c r="R229" s="199" t="s">
        <v>86</v>
      </c>
      <c r="S229" s="247"/>
      <c r="T229" s="247"/>
    </row>
    <row r="230" spans="1:25" hidden="1" x14ac:dyDescent="0.2">
      <c r="A230" s="154">
        <f>COUNTIF(NETA!G:G,TCR!J230)+COUNTIF('SAP-SD'!G:G,TCR!J:J)+COUNTIF(XE!G:G,TCR!J:J)</f>
        <v>3</v>
      </c>
      <c r="C230" s="178" t="s">
        <v>52</v>
      </c>
      <c r="D230" s="178"/>
      <c r="E230" s="178" t="str">
        <f t="shared" si="5"/>
        <v>TUT_SIM</v>
      </c>
      <c r="F230" s="195" t="s">
        <v>13073</v>
      </c>
      <c r="G230" s="196" t="s">
        <v>13074</v>
      </c>
      <c r="H230" s="195" t="s">
        <v>13073</v>
      </c>
      <c r="I230" s="196" t="s">
        <v>13074</v>
      </c>
      <c r="J230" s="197" t="s">
        <v>13103</v>
      </c>
      <c r="K230" s="198" t="s">
        <v>13104</v>
      </c>
      <c r="L230" s="199" t="s">
        <v>86</v>
      </c>
      <c r="M230" s="199" t="str">
        <f>VLOOKUP(F230,FlagLv1!$A$1:$E$184,3,FALSE)</f>
        <v>S</v>
      </c>
      <c r="N230" s="199" t="str">
        <f>VLOOKUP(F230,FlagLv1!$A$1:$E$184,4,FALSE)</f>
        <v>N</v>
      </c>
      <c r="O230" s="199" t="s">
        <v>86</v>
      </c>
      <c r="P230" s="199" t="str">
        <f>VLOOKUP(F230,FlagLv1!$A$1:$E$184,5,FALSE)</f>
        <v>N</v>
      </c>
      <c r="Q230" s="199"/>
      <c r="R230" s="199" t="s">
        <v>86</v>
      </c>
      <c r="S230" s="247"/>
      <c r="T230" s="247"/>
    </row>
    <row r="231" spans="1:25" hidden="1" x14ac:dyDescent="0.2">
      <c r="A231" s="154">
        <f>COUNTIF(NETA!G:G,TCR!J231)+COUNTIF('SAP-SD'!G:G,TCR!J:J)+COUNTIF(XE!G:G,TCR!J:J)</f>
        <v>2</v>
      </c>
      <c r="C231" s="178" t="s">
        <v>52</v>
      </c>
      <c r="D231" s="178"/>
      <c r="E231" s="178" t="str">
        <f t="shared" si="5"/>
        <v>AMM</v>
      </c>
      <c r="F231" s="195" t="s">
        <v>13073</v>
      </c>
      <c r="G231" s="196" t="s">
        <v>13074</v>
      </c>
      <c r="H231" s="195" t="s">
        <v>13073</v>
      </c>
      <c r="I231" s="196" t="s">
        <v>13074</v>
      </c>
      <c r="J231" s="197" t="s">
        <v>13105</v>
      </c>
      <c r="K231" s="198" t="s">
        <v>13106</v>
      </c>
      <c r="L231" s="199" t="s">
        <v>86</v>
      </c>
      <c r="M231" s="199" t="str">
        <f>VLOOKUP(F231,FlagLv1!$A$1:$E$184,3,FALSE)</f>
        <v>S</v>
      </c>
      <c r="N231" s="199" t="str">
        <f>VLOOKUP(F231,FlagLv1!$A$1:$E$184,4,FALSE)</f>
        <v>N</v>
      </c>
      <c r="O231" s="199" t="s">
        <v>86</v>
      </c>
      <c r="P231" s="199" t="str">
        <f>VLOOKUP(F231,FlagLv1!$A$1:$E$184,5,FALSE)</f>
        <v>N</v>
      </c>
      <c r="Q231" s="199"/>
      <c r="R231" s="199" t="s">
        <v>86</v>
      </c>
      <c r="S231" s="247"/>
      <c r="T231" s="247"/>
    </row>
    <row r="232" spans="1:25" hidden="1" x14ac:dyDescent="0.2">
      <c r="A232" s="154">
        <f>COUNTIF(NETA!G:G,TCR!J232)+COUNTIF('SAP-SD'!G:G,TCR!J:J)+COUNTIF(XE!G:G,TCR!J:J)</f>
        <v>2</v>
      </c>
      <c r="C232" s="178" t="s">
        <v>52</v>
      </c>
      <c r="D232" s="178"/>
      <c r="E232" s="178" t="str">
        <f t="shared" si="5"/>
        <v>PREMI</v>
      </c>
      <c r="F232" s="195" t="s">
        <v>13073</v>
      </c>
      <c r="G232" s="196" t="s">
        <v>13074</v>
      </c>
      <c r="H232" s="195" t="s">
        <v>13073</v>
      </c>
      <c r="I232" s="196" t="s">
        <v>13074</v>
      </c>
      <c r="J232" s="197" t="s">
        <v>13107</v>
      </c>
      <c r="K232" s="198" t="s">
        <v>13108</v>
      </c>
      <c r="L232" s="199" t="s">
        <v>86</v>
      </c>
      <c r="M232" s="199" t="str">
        <f>VLOOKUP(F232,FlagLv1!$A$1:$E$184,3,FALSE)</f>
        <v>S</v>
      </c>
      <c r="N232" s="199" t="str">
        <f>VLOOKUP(F232,FlagLv1!$A$1:$E$184,4,FALSE)</f>
        <v>N</v>
      </c>
      <c r="O232" s="199" t="s">
        <v>86</v>
      </c>
      <c r="P232" s="199" t="str">
        <f>VLOOKUP(F232,FlagLv1!$A$1:$E$184,5,FALSE)</f>
        <v>N</v>
      </c>
      <c r="Q232" s="199"/>
      <c r="R232" s="199" t="s">
        <v>86</v>
      </c>
      <c r="S232" s="247"/>
      <c r="T232" s="247"/>
    </row>
    <row r="233" spans="1:25" hidden="1" x14ac:dyDescent="0.2">
      <c r="A233" s="154">
        <f>COUNTIF(NETA!G:G,TCR!J233)+COUNTIF('SAP-SD'!G:G,TCR!J:J)+COUNTIF(XE!G:G,TCR!J:J)</f>
        <v>4</v>
      </c>
      <c r="C233" s="178" t="s">
        <v>52</v>
      </c>
      <c r="D233" s="178"/>
      <c r="E233" s="178" t="str">
        <f t="shared" si="5"/>
        <v>ARROTOND</v>
      </c>
      <c r="F233" s="195" t="s">
        <v>13073</v>
      </c>
      <c r="G233" s="196" t="s">
        <v>13074</v>
      </c>
      <c r="H233" s="195" t="s">
        <v>13073</v>
      </c>
      <c r="I233" s="196" t="s">
        <v>13074</v>
      </c>
      <c r="J233" s="197" t="s">
        <v>13109</v>
      </c>
      <c r="K233" s="198" t="s">
        <v>12902</v>
      </c>
      <c r="L233" s="199" t="s">
        <v>86</v>
      </c>
      <c r="M233" s="199" t="str">
        <f>VLOOKUP(F233,FlagLv1!$A$1:$E$184,3,FALSE)</f>
        <v>S</v>
      </c>
      <c r="N233" s="199" t="str">
        <f>VLOOKUP(F233,FlagLv1!$A$1:$E$184,4,FALSE)</f>
        <v>N</v>
      </c>
      <c r="O233" s="199" t="s">
        <v>86</v>
      </c>
      <c r="P233" s="199" t="str">
        <f>VLOOKUP(F233,FlagLv1!$A$1:$E$184,5,FALSE)</f>
        <v>N</v>
      </c>
      <c r="Q233" s="199"/>
      <c r="R233" s="199" t="s">
        <v>86</v>
      </c>
      <c r="S233" s="247"/>
      <c r="T233" s="247"/>
    </row>
    <row r="234" spans="1:25" hidden="1" x14ac:dyDescent="0.2">
      <c r="A234" s="154">
        <f>COUNTIF(NETA!G:G,TCR!J234)+COUNTIF('SAP-SD'!G:G,TCR!J:J)+COUNTIF(XE!G:G,TCR!J:J)</f>
        <v>4</v>
      </c>
      <c r="B234" s="164"/>
      <c r="C234" s="139"/>
      <c r="D234" s="139"/>
      <c r="E234" s="178" t="str">
        <f t="shared" si="5"/>
        <v>SCON_PERC_V</v>
      </c>
      <c r="F234" s="112" t="s">
        <v>9738</v>
      </c>
      <c r="G234" s="179" t="s">
        <v>9764</v>
      </c>
      <c r="H234" s="179" t="s">
        <v>13176</v>
      </c>
      <c r="I234" s="179" t="s">
        <v>13177</v>
      </c>
      <c r="J234" s="179" t="s">
        <v>13178</v>
      </c>
      <c r="K234" s="179" t="s">
        <v>13179</v>
      </c>
      <c r="L234" s="78" t="s">
        <v>88</v>
      </c>
      <c r="M234" s="78" t="str">
        <f>VLOOKUP(F234,FlagLv1!$A$1:$E$184,3,FALSE)</f>
        <v>S</v>
      </c>
      <c r="N234" s="78" t="str">
        <f>VLOOKUP(F234,FlagLv1!$A$1:$E$184,4,FALSE)</f>
        <v>S</v>
      </c>
      <c r="O234" s="78" t="s">
        <v>87</v>
      </c>
      <c r="P234" s="78" t="str">
        <f>VLOOKUP(F234,FlagLv1!$A$1:$E$184,5,FALSE)</f>
        <v>S</v>
      </c>
      <c r="Q234" s="78"/>
      <c r="R234" s="78" t="s">
        <v>86</v>
      </c>
      <c r="S234" s="78"/>
      <c r="T234" s="78"/>
      <c r="U234" s="165"/>
      <c r="V234" s="74"/>
      <c r="W234" s="95">
        <v>709099</v>
      </c>
      <c r="X234" s="95"/>
    </row>
    <row r="235" spans="1:25" hidden="1" x14ac:dyDescent="0.2">
      <c r="A235" s="154">
        <f>COUNTIF(NETA!G:G,TCR!J235)+COUNTIF('SAP-SD'!G:G,TCR!J:J)+COUNTIF(XE!G:G,TCR!J:J)</f>
        <v>1</v>
      </c>
      <c r="B235" s="164"/>
      <c r="C235" s="178"/>
      <c r="D235" s="178"/>
      <c r="E235" s="178" t="str">
        <f t="shared" si="5"/>
        <v>SCON_PERC_F</v>
      </c>
      <c r="F235" s="112" t="s">
        <v>9739</v>
      </c>
      <c r="G235" s="179" t="s">
        <v>9763</v>
      </c>
      <c r="H235" s="179" t="s">
        <v>13180</v>
      </c>
      <c r="I235" s="179" t="s">
        <v>13181</v>
      </c>
      <c r="J235" s="179" t="s">
        <v>13182</v>
      </c>
      <c r="K235" s="179" t="s">
        <v>13183</v>
      </c>
      <c r="L235" s="78" t="s">
        <v>89</v>
      </c>
      <c r="M235" s="78" t="str">
        <f>VLOOKUP(F235,FlagLv1!$A$1:$E$184,3,FALSE)</f>
        <v>S</v>
      </c>
      <c r="N235" s="78" t="str">
        <f>VLOOKUP(F235,FlagLv1!$A$1:$E$184,4,FALSE)</f>
        <v>S</v>
      </c>
      <c r="O235" s="78" t="s">
        <v>87</v>
      </c>
      <c r="P235" s="78" t="str">
        <f>VLOOKUP(F235,FlagLv1!$A$1:$E$184,5,FALSE)</f>
        <v>S</v>
      </c>
      <c r="Q235" s="78"/>
      <c r="R235" s="78" t="s">
        <v>86</v>
      </c>
      <c r="S235" s="78"/>
      <c r="T235" s="78"/>
      <c r="U235" s="165"/>
      <c r="V235" s="74"/>
      <c r="W235" s="95">
        <v>709098</v>
      </c>
      <c r="X235" s="95"/>
    </row>
    <row r="236" spans="1:25" hidden="1" x14ac:dyDescent="0.2">
      <c r="A236" s="154">
        <f>COUNTIF(NETA!G:G,TCR!J236)+COUNTIF('SAP-SD'!G:G,TCR!J:J)+COUNTIF(XE!G:G,TCR!J:J)</f>
        <v>2</v>
      </c>
      <c r="B236" s="164"/>
      <c r="C236" s="139"/>
      <c r="D236" s="139"/>
      <c r="E236" s="178" t="str">
        <f t="shared" si="5"/>
        <v>SCON_CONS_V</v>
      </c>
      <c r="F236" s="112" t="s">
        <v>9738</v>
      </c>
      <c r="G236" s="179" t="s">
        <v>9764</v>
      </c>
      <c r="H236" s="179" t="s">
        <v>13176</v>
      </c>
      <c r="I236" s="179" t="s">
        <v>13177</v>
      </c>
      <c r="J236" s="179" t="s">
        <v>13184</v>
      </c>
      <c r="K236" s="179" t="s">
        <v>13185</v>
      </c>
      <c r="L236" s="78" t="s">
        <v>88</v>
      </c>
      <c r="M236" s="78" t="str">
        <f>VLOOKUP(F236,FlagLv1!$A$1:$E$184,3,FALSE)</f>
        <v>S</v>
      </c>
      <c r="N236" s="78" t="str">
        <f>VLOOKUP(F236,FlagLv1!$A$1:$E$184,4,FALSE)</f>
        <v>S</v>
      </c>
      <c r="O236" s="78" t="s">
        <v>87</v>
      </c>
      <c r="P236" s="78" t="str">
        <f>VLOOKUP(F236,FlagLv1!$A$1:$E$184,5,FALSE)</f>
        <v>S</v>
      </c>
      <c r="Q236" s="78"/>
      <c r="R236" s="78" t="s">
        <v>86</v>
      </c>
      <c r="S236" s="78"/>
      <c r="T236" s="78"/>
      <c r="U236" s="165"/>
      <c r="V236" s="74"/>
      <c r="W236" s="95">
        <v>709099</v>
      </c>
      <c r="X236" s="95"/>
    </row>
    <row r="237" spans="1:25" hidden="1" x14ac:dyDescent="0.2">
      <c r="A237" s="154">
        <f>COUNTIF(NETA!G:G,TCR!J237)+COUNTIF('SAP-SD'!G:G,TCR!J:J)+COUNTIF(XE!G:G,TCR!J:J)</f>
        <v>1</v>
      </c>
      <c r="B237" s="164"/>
      <c r="C237" s="178"/>
      <c r="D237" s="178"/>
      <c r="E237" s="178" t="str">
        <f t="shared" si="5"/>
        <v>SCON_UT_CPQ</v>
      </c>
      <c r="F237" s="112" t="s">
        <v>9739</v>
      </c>
      <c r="G237" s="179" t="s">
        <v>9763</v>
      </c>
      <c r="H237" s="179" t="s">
        <v>13180</v>
      </c>
      <c r="I237" s="179" t="s">
        <v>13181</v>
      </c>
      <c r="J237" s="179" t="s">
        <v>13186</v>
      </c>
      <c r="K237" s="179" t="s">
        <v>13187</v>
      </c>
      <c r="L237" s="78" t="s">
        <v>89</v>
      </c>
      <c r="M237" s="78" t="str">
        <f>VLOOKUP(F237,FlagLv1!$A$1:$E$184,3,FALSE)</f>
        <v>S</v>
      </c>
      <c r="N237" s="78" t="str">
        <f>VLOOKUP(F237,FlagLv1!$A$1:$E$184,4,FALSE)</f>
        <v>S</v>
      </c>
      <c r="O237" s="78" t="s">
        <v>87</v>
      </c>
      <c r="P237" s="78" t="str">
        <f>VLOOKUP(F237,FlagLv1!$A$1:$E$184,5,FALSE)</f>
        <v>S</v>
      </c>
      <c r="Q237" s="78"/>
      <c r="R237" s="78" t="s">
        <v>86</v>
      </c>
      <c r="S237" s="78"/>
      <c r="T237" s="78"/>
      <c r="U237" s="165"/>
      <c r="V237" s="74"/>
      <c r="W237" s="95">
        <v>709098</v>
      </c>
      <c r="X237" s="95"/>
    </row>
    <row r="238" spans="1:25" x14ac:dyDescent="0.2">
      <c r="A238" s="154">
        <f>COUNTIF(NETA!G:G,TCR!J238)+COUNTIF('SAP-SD'!G:G,TCR!J:J)+COUNTIF(XE!G:G,TCR!J:J)</f>
        <v>8</v>
      </c>
      <c r="B238" s="164"/>
      <c r="C238" s="139"/>
      <c r="D238" s="139"/>
      <c r="E238" s="178" t="str">
        <f t="shared" si="5"/>
        <v>SCON_AGGR_AP</v>
      </c>
      <c r="F238" s="71" t="s">
        <v>47</v>
      </c>
      <c r="G238" s="71" t="s">
        <v>16</v>
      </c>
      <c r="H238" s="71" t="s">
        <v>48</v>
      </c>
      <c r="I238" s="71" t="s">
        <v>22</v>
      </c>
      <c r="J238" s="71" t="s">
        <v>13188</v>
      </c>
      <c r="K238" s="71" t="s">
        <v>13189</v>
      </c>
      <c r="L238" s="72" t="s">
        <v>86</v>
      </c>
      <c r="M238" s="72" t="str">
        <f>VLOOKUP(F238,FlagLv1!$A$1:$E$184,3,FALSE)</f>
        <v>S</v>
      </c>
      <c r="N238" s="72" t="str">
        <f>VLOOKUP(F238,FlagLv1!$A$1:$E$184,4,FALSE)</f>
        <v>N</v>
      </c>
      <c r="O238" s="72" t="s">
        <v>86</v>
      </c>
      <c r="P238" s="72" t="str">
        <f>VLOOKUP(F238,FlagLv1!$A$1:$E$184,5,FALSE)</f>
        <v>N</v>
      </c>
      <c r="Q238" s="72"/>
      <c r="R238" s="72" t="s">
        <v>86</v>
      </c>
      <c r="S238" s="72"/>
      <c r="T238" s="72"/>
      <c r="U238" s="165"/>
      <c r="V238" s="74"/>
      <c r="W238" s="95"/>
      <c r="X238" s="95"/>
    </row>
    <row r="239" spans="1:25" hidden="1" x14ac:dyDescent="0.2">
      <c r="A239" s="154">
        <f>COUNTIF(NETA!G:G,TCR!J239)+COUNTIF('SAP-SD'!G:G,TCR!J:J)+COUNTIF(XE!G:G,TCR!J:J)</f>
        <v>1</v>
      </c>
      <c r="B239" s="164"/>
      <c r="C239" s="178"/>
      <c r="D239" s="178"/>
      <c r="E239" s="178" t="str">
        <f t="shared" si="5"/>
        <v>SCON_MESE_F</v>
      </c>
      <c r="F239" s="112" t="s">
        <v>9739</v>
      </c>
      <c r="G239" s="179" t="s">
        <v>9763</v>
      </c>
      <c r="H239" s="179" t="s">
        <v>13180</v>
      </c>
      <c r="I239" s="179" t="s">
        <v>13181</v>
      </c>
      <c r="J239" s="179" t="s">
        <v>13190</v>
      </c>
      <c r="K239" s="179" t="s">
        <v>13191</v>
      </c>
      <c r="L239" s="78" t="s">
        <v>89</v>
      </c>
      <c r="M239" s="78" t="str">
        <f>VLOOKUP(F239,FlagLv1!$A$1:$E$184,3,FALSE)</f>
        <v>S</v>
      </c>
      <c r="N239" s="78" t="str">
        <f>VLOOKUP(F239,FlagLv1!$A$1:$E$184,4,FALSE)</f>
        <v>S</v>
      </c>
      <c r="O239" s="78" t="s">
        <v>87</v>
      </c>
      <c r="P239" s="78" t="str">
        <f>VLOOKUP(F239,FlagLv1!$A$1:$E$184,5,FALSE)</f>
        <v>S</v>
      </c>
      <c r="Q239" s="78"/>
      <c r="R239" s="78" t="s">
        <v>86</v>
      </c>
      <c r="S239" s="78"/>
      <c r="T239" s="78"/>
      <c r="U239" s="165"/>
      <c r="V239" s="74"/>
      <c r="W239" s="95">
        <v>709098</v>
      </c>
      <c r="X239" s="95"/>
    </row>
    <row r="240" spans="1:25" x14ac:dyDescent="0.2">
      <c r="A240" s="154">
        <f>COUNTIF(NETA!G:G,TCR!J240)+COUNTIF('SAP-SD'!G:G,TCR!J:J)+COUNTIF(XE!G:G,TCR!J:J)</f>
        <v>1</v>
      </c>
      <c r="B240" s="164"/>
      <c r="C240" s="139"/>
      <c r="D240" s="139"/>
      <c r="E240" s="178" t="str">
        <f t="shared" si="5"/>
        <v>SCON_BOL</v>
      </c>
      <c r="F240" s="71" t="s">
        <v>47</v>
      </c>
      <c r="G240" s="71" t="s">
        <v>16</v>
      </c>
      <c r="H240" s="71" t="s">
        <v>48</v>
      </c>
      <c r="I240" s="71" t="s">
        <v>22</v>
      </c>
      <c r="J240" s="71" t="s">
        <v>13192</v>
      </c>
      <c r="K240" s="71" t="s">
        <v>13193</v>
      </c>
      <c r="L240" s="72" t="s">
        <v>86</v>
      </c>
      <c r="M240" s="72" t="str">
        <f>VLOOKUP(F240,FlagLv1!$A$1:$E$184,3,FALSE)</f>
        <v>S</v>
      </c>
      <c r="N240" s="72" t="str">
        <f>VLOOKUP(F240,FlagLv1!$A$1:$E$184,4,FALSE)</f>
        <v>N</v>
      </c>
      <c r="O240" s="72" t="s">
        <v>86</v>
      </c>
      <c r="P240" s="72" t="str">
        <f>VLOOKUP(F240,FlagLv1!$A$1:$E$184,5,FALSE)</f>
        <v>N</v>
      </c>
      <c r="Q240" s="72"/>
      <c r="R240" s="72" t="s">
        <v>86</v>
      </c>
      <c r="S240" s="72"/>
      <c r="T240" s="72"/>
      <c r="U240" s="165"/>
      <c r="V240" s="74"/>
      <c r="W240" s="95">
        <v>709098</v>
      </c>
      <c r="X240" s="95"/>
    </row>
    <row r="241" spans="1:24" x14ac:dyDescent="0.2">
      <c r="A241" s="154">
        <f>COUNTIF(NETA!G:G,TCR!J241)+COUNTIF('SAP-SD'!G:G,TCR!J:J)+COUNTIF(XE!G:G,TCR!J:J)</f>
        <v>1</v>
      </c>
      <c r="B241" s="164"/>
      <c r="C241" s="139"/>
      <c r="D241" s="139"/>
      <c r="E241" s="178" t="str">
        <f t="shared" si="5"/>
        <v>AGGR_BOL</v>
      </c>
      <c r="F241" s="71" t="s">
        <v>47</v>
      </c>
      <c r="G241" s="71" t="s">
        <v>16</v>
      </c>
      <c r="H241" s="71" t="s">
        <v>48</v>
      </c>
      <c r="I241" s="71" t="s">
        <v>22</v>
      </c>
      <c r="J241" s="71" t="s">
        <v>13194</v>
      </c>
      <c r="K241" s="71" t="s">
        <v>13195</v>
      </c>
      <c r="L241" s="72" t="s">
        <v>86</v>
      </c>
      <c r="M241" s="72" t="str">
        <f>VLOOKUP(F241,FlagLv1!$A$1:$E$184,3,FALSE)</f>
        <v>S</v>
      </c>
      <c r="N241" s="72" t="str">
        <f>VLOOKUP(F241,FlagLv1!$A$1:$E$184,4,FALSE)</f>
        <v>N</v>
      </c>
      <c r="O241" s="72" t="s">
        <v>86</v>
      </c>
      <c r="P241" s="72" t="str">
        <f>VLOOKUP(F241,FlagLv1!$A$1:$E$184,5,FALSE)</f>
        <v>N</v>
      </c>
      <c r="Q241" s="72"/>
      <c r="R241" s="72" t="s">
        <v>86</v>
      </c>
      <c r="S241" s="72"/>
      <c r="T241" s="72"/>
      <c r="U241" s="165"/>
      <c r="V241" s="74"/>
      <c r="W241" s="95">
        <v>738811</v>
      </c>
      <c r="X241" s="95"/>
    </row>
    <row r="242" spans="1:24" hidden="1" x14ac:dyDescent="0.2">
      <c r="A242" s="154">
        <f>COUNTIF(NETA!G:G,TCR!J242)+COUNTIF('SAP-SD'!G:G,TCR!J:J)+COUNTIF(XE!G:G,TCR!J:J)</f>
        <v>1</v>
      </c>
      <c r="B242" s="164"/>
      <c r="C242" s="178"/>
      <c r="D242" s="178"/>
      <c r="E242" s="178" t="str">
        <f t="shared" si="5"/>
        <v>AGGR_MESE_F</v>
      </c>
      <c r="F242" s="112" t="s">
        <v>9739</v>
      </c>
      <c r="G242" s="179" t="s">
        <v>9763</v>
      </c>
      <c r="H242" s="179" t="s">
        <v>13196</v>
      </c>
      <c r="I242" s="179" t="s">
        <v>13197</v>
      </c>
      <c r="J242" s="179" t="s">
        <v>13198</v>
      </c>
      <c r="K242" s="179" t="s">
        <v>13199</v>
      </c>
      <c r="L242" s="78" t="s">
        <v>89</v>
      </c>
      <c r="M242" s="78" t="str">
        <f>VLOOKUP(F242,FlagLv1!$A$1:$E$184,3,FALSE)</f>
        <v>S</v>
      </c>
      <c r="N242" s="78" t="str">
        <f>VLOOKUP(F242,FlagLv1!$A$1:$E$184,4,FALSE)</f>
        <v>S</v>
      </c>
      <c r="O242" s="78" t="s">
        <v>87</v>
      </c>
      <c r="P242" s="78" t="str">
        <f>VLOOKUP(F242,FlagLv1!$A$1:$E$184,5,FALSE)</f>
        <v>S</v>
      </c>
      <c r="Q242" s="78"/>
      <c r="R242" s="78" t="s">
        <v>86</v>
      </c>
      <c r="S242" s="78"/>
      <c r="T242" s="78"/>
      <c r="U242" s="165"/>
      <c r="V242" s="74"/>
      <c r="W242" s="95">
        <v>709001</v>
      </c>
      <c r="X242" s="95"/>
    </row>
    <row r="243" spans="1:24" hidden="1" x14ac:dyDescent="0.2">
      <c r="A243" s="154">
        <f>COUNTIF(NETA!G:G,TCR!J243)+COUNTIF('SAP-SD'!G:G,TCR!J:J)+COUNTIF(XE!G:G,TCR!J:J)</f>
        <v>2</v>
      </c>
      <c r="B243" s="164"/>
      <c r="C243" s="44"/>
      <c r="D243" s="178"/>
      <c r="E243" s="178" t="str">
        <f t="shared" si="5"/>
        <v>AGGR_CONS_V</v>
      </c>
      <c r="F243" s="112" t="s">
        <v>9738</v>
      </c>
      <c r="G243" s="179" t="s">
        <v>9764</v>
      </c>
      <c r="H243" s="179" t="s">
        <v>13200</v>
      </c>
      <c r="I243" s="179" t="s">
        <v>13201</v>
      </c>
      <c r="J243" s="179" t="s">
        <v>13202</v>
      </c>
      <c r="K243" s="179" t="s">
        <v>13203</v>
      </c>
      <c r="L243" s="78" t="s">
        <v>88</v>
      </c>
      <c r="M243" s="78" t="str">
        <f>VLOOKUP(F243,FlagLv1!$A$1:$E$184,3,FALSE)</f>
        <v>S</v>
      </c>
      <c r="N243" s="78" t="str">
        <f>VLOOKUP(F243,FlagLv1!$A$1:$E$184,4,FALSE)</f>
        <v>S</v>
      </c>
      <c r="O243" s="78" t="s">
        <v>87</v>
      </c>
      <c r="P243" s="78" t="str">
        <f>VLOOKUP(F243,FlagLv1!$A$1:$E$184,5,FALSE)</f>
        <v>S</v>
      </c>
      <c r="Q243" s="78"/>
      <c r="R243" s="78" t="s">
        <v>86</v>
      </c>
      <c r="S243" s="78"/>
      <c r="T243" s="78"/>
      <c r="U243" s="165"/>
      <c r="V243" s="74"/>
      <c r="W243" s="95">
        <v>709002</v>
      </c>
      <c r="X243" s="95"/>
    </row>
    <row r="244" spans="1:24" hidden="1" x14ac:dyDescent="0.2">
      <c r="A244" s="154">
        <f>COUNTIF(NETA!G:G,TCR!J244)+COUNTIF('SAP-SD'!G:G,TCR!J:J)+COUNTIF(XE!G:G,TCR!J:J)</f>
        <v>1</v>
      </c>
      <c r="B244" s="164"/>
      <c r="C244" s="178"/>
      <c r="D244" s="178"/>
      <c r="E244" s="178" t="str">
        <f t="shared" si="5"/>
        <v>AGGR_UT_CPQ</v>
      </c>
      <c r="F244" s="112" t="s">
        <v>9739</v>
      </c>
      <c r="G244" s="179" t="s">
        <v>9763</v>
      </c>
      <c r="H244" s="179" t="s">
        <v>13196</v>
      </c>
      <c r="I244" s="179" t="s">
        <v>13197</v>
      </c>
      <c r="J244" s="179" t="s">
        <v>13204</v>
      </c>
      <c r="K244" s="179" t="s">
        <v>13205</v>
      </c>
      <c r="L244" s="78" t="s">
        <v>89</v>
      </c>
      <c r="M244" s="78" t="str">
        <f>VLOOKUP(F244,FlagLv1!$A$1:$E$184,3,FALSE)</f>
        <v>S</v>
      </c>
      <c r="N244" s="78" t="str">
        <f>VLOOKUP(F244,FlagLv1!$A$1:$E$184,4,FALSE)</f>
        <v>S</v>
      </c>
      <c r="O244" s="78" t="s">
        <v>87</v>
      </c>
      <c r="P244" s="78" t="str">
        <f>VLOOKUP(F244,FlagLv1!$A$1:$E$184,5,FALSE)</f>
        <v>S</v>
      </c>
      <c r="Q244" s="78"/>
      <c r="R244" s="78" t="s">
        <v>86</v>
      </c>
      <c r="S244" s="78"/>
      <c r="T244" s="78"/>
      <c r="U244" s="165"/>
      <c r="V244" s="74"/>
      <c r="W244" s="95">
        <v>709001</v>
      </c>
      <c r="X244" s="95"/>
    </row>
    <row r="245" spans="1:24" hidden="1" x14ac:dyDescent="0.2">
      <c r="A245" s="154">
        <f>COUNTIF(NETA!G:G,TCR!J245)+COUNTIF('SAP-SD'!G:G,TCR!J:J)+COUNTIF(XE!G:G,TCR!J:J)</f>
        <v>2</v>
      </c>
      <c r="C245" s="178"/>
      <c r="D245" s="178"/>
      <c r="E245" s="178" t="str">
        <f t="shared" si="5"/>
        <v>SCONT_AGGR_SOPS</v>
      </c>
      <c r="F245" s="124" t="s">
        <v>11381</v>
      </c>
      <c r="G245" s="121" t="s">
        <v>11382</v>
      </c>
      <c r="H245" s="124" t="s">
        <v>11381</v>
      </c>
      <c r="I245" s="121" t="s">
        <v>11382</v>
      </c>
      <c r="J245" s="124" t="s">
        <v>13206</v>
      </c>
      <c r="K245" s="121" t="s">
        <v>13207</v>
      </c>
      <c r="L245" s="123" t="s">
        <v>86</v>
      </c>
      <c r="M245" s="123" t="str">
        <f>VLOOKUP(F245,FlagLv1!$A$1:$E$184,3,FALSE)</f>
        <v>S</v>
      </c>
      <c r="N245" s="123" t="str">
        <f>VLOOKUP(F245,FlagLv1!$A$1:$E$184,4,FALSE)</f>
        <v>N</v>
      </c>
      <c r="O245" s="123" t="s">
        <v>86</v>
      </c>
      <c r="P245" s="123" t="str">
        <f>VLOOKUP(F245,FlagLv1!$A$1:$E$184,5,FALSE)</f>
        <v>N</v>
      </c>
      <c r="Q245" s="123"/>
      <c r="R245" s="123" t="s">
        <v>86</v>
      </c>
      <c r="S245" s="246"/>
      <c r="T245" s="246"/>
      <c r="U245" s="22"/>
      <c r="W245" s="24"/>
    </row>
    <row r="246" spans="1:24" hidden="1" x14ac:dyDescent="0.2">
      <c r="A246" s="154">
        <f>COUNTIF(NETA!G:G,TCR!J246)+COUNTIF('SAP-SD'!G:G,TCR!J:J)+COUNTIF(XE!G:G,TCR!J:J)</f>
        <v>5</v>
      </c>
      <c r="B246" s="164"/>
      <c r="C246" s="139"/>
      <c r="D246" s="139"/>
      <c r="E246" s="178" t="str">
        <f t="shared" si="5"/>
        <v>REST_SCON_PERC_V</v>
      </c>
      <c r="F246" s="112" t="s">
        <v>9738</v>
      </c>
      <c r="G246" s="179" t="s">
        <v>9764</v>
      </c>
      <c r="H246" s="179" t="s">
        <v>13208</v>
      </c>
      <c r="I246" s="179" t="s">
        <v>13209</v>
      </c>
      <c r="J246" s="179" t="s">
        <v>13210</v>
      </c>
      <c r="K246" s="179" t="s">
        <v>13211</v>
      </c>
      <c r="L246" s="78" t="s">
        <v>88</v>
      </c>
      <c r="M246" s="78" t="str">
        <f>VLOOKUP(F246,FlagLv1!$A$1:$E$184,3,FALSE)</f>
        <v>S</v>
      </c>
      <c r="N246" s="78" t="str">
        <f>VLOOKUP(F246,FlagLv1!$A$1:$E$184,4,FALSE)</f>
        <v>S</v>
      </c>
      <c r="O246" s="78" t="s">
        <v>87</v>
      </c>
      <c r="P246" s="78" t="str">
        <f>VLOOKUP(F246,FlagLv1!$A$1:$E$184,5,FALSE)</f>
        <v>S</v>
      </c>
      <c r="Q246" s="78"/>
      <c r="R246" s="78" t="s">
        <v>86</v>
      </c>
      <c r="S246" s="78"/>
      <c r="T246" s="78"/>
      <c r="U246" s="165"/>
      <c r="V246" s="74"/>
      <c r="W246" s="95">
        <v>709099</v>
      </c>
      <c r="X246" s="95"/>
    </row>
    <row r="247" spans="1:24" hidden="1" x14ac:dyDescent="0.2">
      <c r="A247" s="154">
        <f>COUNTIF(NETA!G:G,TCR!J247)+COUNTIF('SAP-SD'!G:G,TCR!J:J)+COUNTIF(XE!G:G,TCR!J:J)</f>
        <v>1</v>
      </c>
      <c r="B247" s="164"/>
      <c r="C247" s="178"/>
      <c r="D247" s="178"/>
      <c r="E247" s="178" t="str">
        <f t="shared" si="5"/>
        <v>REST_SCON_PERC_F</v>
      </c>
      <c r="F247" s="112" t="s">
        <v>9739</v>
      </c>
      <c r="G247" s="179" t="s">
        <v>9763</v>
      </c>
      <c r="H247" s="179" t="s">
        <v>13212</v>
      </c>
      <c r="I247" s="179" t="s">
        <v>13213</v>
      </c>
      <c r="J247" s="179" t="s">
        <v>13214</v>
      </c>
      <c r="K247" s="179" t="s">
        <v>13215</v>
      </c>
      <c r="L247" s="78" t="s">
        <v>89</v>
      </c>
      <c r="M247" s="78" t="str">
        <f>VLOOKUP(F247,FlagLv1!$A$1:$E$184,3,FALSE)</f>
        <v>S</v>
      </c>
      <c r="N247" s="78" t="str">
        <f>VLOOKUP(F247,FlagLv1!$A$1:$E$184,4,FALSE)</f>
        <v>S</v>
      </c>
      <c r="O247" s="78" t="s">
        <v>87</v>
      </c>
      <c r="P247" s="78" t="str">
        <f>VLOOKUP(F247,FlagLv1!$A$1:$E$184,5,FALSE)</f>
        <v>S</v>
      </c>
      <c r="Q247" s="78"/>
      <c r="R247" s="78" t="s">
        <v>86</v>
      </c>
      <c r="S247" s="78"/>
      <c r="T247" s="78"/>
      <c r="U247" s="165"/>
      <c r="V247" s="74"/>
      <c r="W247" s="95">
        <v>709098</v>
      </c>
      <c r="X247" s="95"/>
    </row>
    <row r="248" spans="1:24" hidden="1" x14ac:dyDescent="0.2">
      <c r="A248" s="154">
        <f>COUNTIF(NETA!G:G,TCR!J248)+COUNTIF('SAP-SD'!G:G,TCR!J:J)+COUNTIF(XE!G:G,TCR!J:J)</f>
        <v>2</v>
      </c>
      <c r="B248" s="164"/>
      <c r="C248" s="139"/>
      <c r="D248" s="139"/>
      <c r="E248" s="178" t="str">
        <f t="shared" si="5"/>
        <v>REST_SCON_CONS_V</v>
      </c>
      <c r="F248" s="112" t="s">
        <v>9738</v>
      </c>
      <c r="G248" s="179" t="s">
        <v>9764</v>
      </c>
      <c r="H248" s="179" t="s">
        <v>13208</v>
      </c>
      <c r="I248" s="179" t="s">
        <v>13209</v>
      </c>
      <c r="J248" s="179" t="s">
        <v>13216</v>
      </c>
      <c r="K248" s="179" t="s">
        <v>13217</v>
      </c>
      <c r="L248" s="78" t="s">
        <v>88</v>
      </c>
      <c r="M248" s="78" t="str">
        <f>VLOOKUP(F248,FlagLv1!$A$1:$E$184,3,FALSE)</f>
        <v>S</v>
      </c>
      <c r="N248" s="78" t="str">
        <f>VLOOKUP(F248,FlagLv1!$A$1:$E$184,4,FALSE)</f>
        <v>S</v>
      </c>
      <c r="O248" s="78" t="s">
        <v>87</v>
      </c>
      <c r="P248" s="78" t="str">
        <f>VLOOKUP(F248,FlagLv1!$A$1:$E$184,5,FALSE)</f>
        <v>S</v>
      </c>
      <c r="Q248" s="78"/>
      <c r="R248" s="78" t="s">
        <v>86</v>
      </c>
      <c r="S248" s="78"/>
      <c r="T248" s="78"/>
      <c r="U248" s="165"/>
      <c r="V248" s="74"/>
      <c r="W248" s="95">
        <v>709099</v>
      </c>
      <c r="X248" s="95"/>
    </row>
    <row r="249" spans="1:24" hidden="1" x14ac:dyDescent="0.2">
      <c r="A249" s="154">
        <f>COUNTIF(NETA!G:G,TCR!J249)+COUNTIF('SAP-SD'!G:G,TCR!J:J)+COUNTIF(XE!G:G,TCR!J:J)</f>
        <v>1</v>
      </c>
      <c r="B249" s="164"/>
      <c r="C249" s="178"/>
      <c r="D249" s="178"/>
      <c r="E249" s="178" t="str">
        <f t="shared" si="5"/>
        <v>REST_SCON_UT_CPQ</v>
      </c>
      <c r="F249" s="112" t="s">
        <v>9739</v>
      </c>
      <c r="G249" s="179" t="s">
        <v>9763</v>
      </c>
      <c r="H249" s="179" t="s">
        <v>13212</v>
      </c>
      <c r="I249" s="179" t="s">
        <v>13213</v>
      </c>
      <c r="J249" s="179" t="s">
        <v>13218</v>
      </c>
      <c r="K249" s="179" t="s">
        <v>13219</v>
      </c>
      <c r="L249" s="78" t="s">
        <v>89</v>
      </c>
      <c r="M249" s="78" t="str">
        <f>VLOOKUP(F249,FlagLv1!$A$1:$E$184,3,FALSE)</f>
        <v>S</v>
      </c>
      <c r="N249" s="78" t="str">
        <f>VLOOKUP(F249,FlagLv1!$A$1:$E$184,4,FALSE)</f>
        <v>S</v>
      </c>
      <c r="O249" s="78" t="s">
        <v>87</v>
      </c>
      <c r="P249" s="78" t="str">
        <f>VLOOKUP(F249,FlagLv1!$A$1:$E$184,5,FALSE)</f>
        <v>S</v>
      </c>
      <c r="Q249" s="78"/>
      <c r="R249" s="78" t="s">
        <v>86</v>
      </c>
      <c r="S249" s="78"/>
      <c r="T249" s="78"/>
      <c r="U249" s="165"/>
      <c r="V249" s="74"/>
      <c r="W249" s="95">
        <v>709098</v>
      </c>
      <c r="X249" s="95"/>
    </row>
    <row r="250" spans="1:24" hidden="1" x14ac:dyDescent="0.2">
      <c r="A250" s="154">
        <f>COUNTIF(NETA!G:G,TCR!J250)+COUNTIF('SAP-SD'!G:G,TCR!J:J)+COUNTIF(XE!G:G,TCR!J:J)</f>
        <v>1</v>
      </c>
      <c r="B250" s="164"/>
      <c r="C250" s="178"/>
      <c r="D250" s="178"/>
      <c r="E250" s="178" t="str">
        <f t="shared" si="5"/>
        <v>REST_SCON_MESE_F</v>
      </c>
      <c r="F250" s="112" t="s">
        <v>9739</v>
      </c>
      <c r="G250" s="179" t="s">
        <v>9763</v>
      </c>
      <c r="H250" s="179" t="s">
        <v>13212</v>
      </c>
      <c r="I250" s="179" t="s">
        <v>13213</v>
      </c>
      <c r="J250" s="179" t="s">
        <v>13220</v>
      </c>
      <c r="K250" s="179" t="s">
        <v>13221</v>
      </c>
      <c r="L250" s="78" t="s">
        <v>89</v>
      </c>
      <c r="M250" s="78" t="str">
        <f>VLOOKUP(F250,FlagLv1!$A$1:$E$184,3,FALSE)</f>
        <v>S</v>
      </c>
      <c r="N250" s="78" t="str">
        <f>VLOOKUP(F250,FlagLv1!$A$1:$E$184,4,FALSE)</f>
        <v>S</v>
      </c>
      <c r="O250" s="78" t="s">
        <v>87</v>
      </c>
      <c r="P250" s="78" t="str">
        <f>VLOOKUP(F250,FlagLv1!$A$1:$E$184,5,FALSE)</f>
        <v>S</v>
      </c>
      <c r="Q250" s="78"/>
      <c r="R250" s="78" t="s">
        <v>86</v>
      </c>
      <c r="S250" s="78"/>
      <c r="T250" s="78"/>
      <c r="U250" s="165"/>
      <c r="V250" s="74"/>
      <c r="W250" s="95">
        <v>709098</v>
      </c>
      <c r="X250" s="95"/>
    </row>
    <row r="251" spans="1:24" hidden="1" x14ac:dyDescent="0.2">
      <c r="A251" s="154">
        <f>COUNTIF(NETA!G:G,TCR!J251)+COUNTIF('SAP-SD'!G:G,TCR!J:J)+COUNTIF(XE!G:G,TCR!J:J)</f>
        <v>1</v>
      </c>
      <c r="B251" s="164"/>
      <c r="C251" s="178"/>
      <c r="D251" s="178"/>
      <c r="E251" s="178" t="str">
        <f t="shared" si="5"/>
        <v>REST_AGGR_MESE_F</v>
      </c>
      <c r="F251" s="112" t="s">
        <v>9739</v>
      </c>
      <c r="G251" s="179" t="s">
        <v>9763</v>
      </c>
      <c r="H251" s="179" t="s">
        <v>13212</v>
      </c>
      <c r="I251" s="179" t="s">
        <v>13213</v>
      </c>
      <c r="J251" s="179" t="s">
        <v>13222</v>
      </c>
      <c r="K251" s="179" t="s">
        <v>13223</v>
      </c>
      <c r="L251" s="78" t="s">
        <v>89</v>
      </c>
      <c r="M251" s="78" t="str">
        <f>VLOOKUP(F251,FlagLv1!$A$1:$E$184,3,FALSE)</f>
        <v>S</v>
      </c>
      <c r="N251" s="78" t="str">
        <f>VLOOKUP(F251,FlagLv1!$A$1:$E$184,4,FALSE)</f>
        <v>S</v>
      </c>
      <c r="O251" s="78" t="s">
        <v>87</v>
      </c>
      <c r="P251" s="78" t="str">
        <f>VLOOKUP(F251,FlagLv1!$A$1:$E$184,5,FALSE)</f>
        <v>S</v>
      </c>
      <c r="Q251" s="78"/>
      <c r="R251" s="78" t="s">
        <v>86</v>
      </c>
      <c r="S251" s="78"/>
      <c r="T251" s="78"/>
      <c r="U251" s="165"/>
      <c r="V251" s="74"/>
      <c r="W251" s="95">
        <v>709001</v>
      </c>
      <c r="X251" s="95"/>
    </row>
    <row r="252" spans="1:24" hidden="1" x14ac:dyDescent="0.2">
      <c r="A252" s="154">
        <f>COUNTIF(NETA!G:G,TCR!J252)+COUNTIF('SAP-SD'!G:G,TCR!J:J)+COUNTIF(XE!G:G,TCR!J:J)</f>
        <v>2</v>
      </c>
      <c r="B252" s="164"/>
      <c r="C252" s="44"/>
      <c r="D252" s="178"/>
      <c r="E252" s="178" t="str">
        <f t="shared" si="5"/>
        <v>REST_AGGR_CONS_V</v>
      </c>
      <c r="F252" s="112" t="s">
        <v>9738</v>
      </c>
      <c r="G252" s="179" t="s">
        <v>9764</v>
      </c>
      <c r="H252" s="179" t="s">
        <v>13208</v>
      </c>
      <c r="I252" s="179" t="s">
        <v>13209</v>
      </c>
      <c r="J252" s="179" t="s">
        <v>13224</v>
      </c>
      <c r="K252" s="179" t="s">
        <v>13225</v>
      </c>
      <c r="L252" s="78" t="s">
        <v>88</v>
      </c>
      <c r="M252" s="78" t="str">
        <f>VLOOKUP(F252,FlagLv1!$A$1:$E$184,3,FALSE)</f>
        <v>S</v>
      </c>
      <c r="N252" s="78" t="str">
        <f>VLOOKUP(F252,FlagLv1!$A$1:$E$184,4,FALSE)</f>
        <v>S</v>
      </c>
      <c r="O252" s="78" t="s">
        <v>87</v>
      </c>
      <c r="P252" s="78" t="str">
        <f>VLOOKUP(F252,FlagLv1!$A$1:$E$184,5,FALSE)</f>
        <v>S</v>
      </c>
      <c r="Q252" s="78"/>
      <c r="R252" s="78" t="s">
        <v>86</v>
      </c>
      <c r="S252" s="78"/>
      <c r="T252" s="78"/>
      <c r="U252" s="165"/>
      <c r="V252" s="74"/>
      <c r="W252" s="95">
        <v>709002</v>
      </c>
      <c r="X252" s="95"/>
    </row>
    <row r="253" spans="1:24" hidden="1" x14ac:dyDescent="0.2">
      <c r="A253" s="154">
        <f>COUNTIF(NETA!G:G,TCR!J253)+COUNTIF('SAP-SD'!G:G,TCR!J:J)+COUNTIF(XE!G:G,TCR!J:J)</f>
        <v>1</v>
      </c>
      <c r="B253" s="164"/>
      <c r="C253" s="178"/>
      <c r="D253" s="178"/>
      <c r="E253" s="178" t="str">
        <f t="shared" si="5"/>
        <v>REST_AGGR_UT_CPQ</v>
      </c>
      <c r="F253" s="112" t="s">
        <v>9739</v>
      </c>
      <c r="G253" s="179" t="s">
        <v>9763</v>
      </c>
      <c r="H253" s="179" t="s">
        <v>13212</v>
      </c>
      <c r="I253" s="179" t="s">
        <v>13213</v>
      </c>
      <c r="J253" s="179" t="s">
        <v>13226</v>
      </c>
      <c r="K253" s="179" t="s">
        <v>13227</v>
      </c>
      <c r="L253" s="78" t="s">
        <v>89</v>
      </c>
      <c r="M253" s="78" t="str">
        <f>VLOOKUP(F253,FlagLv1!$A$1:$E$184,3,FALSE)</f>
        <v>S</v>
      </c>
      <c r="N253" s="78" t="str">
        <f>VLOOKUP(F253,FlagLv1!$A$1:$E$184,4,FALSE)</f>
        <v>S</v>
      </c>
      <c r="O253" s="78" t="s">
        <v>87</v>
      </c>
      <c r="P253" s="78" t="str">
        <f>VLOOKUP(F253,FlagLv1!$A$1:$E$184,5,FALSE)</f>
        <v>S</v>
      </c>
      <c r="Q253" s="78"/>
      <c r="R253" s="78" t="s">
        <v>86</v>
      </c>
      <c r="S253" s="78"/>
      <c r="T253" s="78"/>
      <c r="U253" s="165"/>
      <c r="V253" s="74"/>
      <c r="W253" s="95">
        <v>709001</v>
      </c>
      <c r="X253" s="95"/>
    </row>
    <row r="254" spans="1:24" hidden="1" x14ac:dyDescent="0.2">
      <c r="A254" s="154">
        <f>COUNTIF(NETA!G:G,TCR!J254)+COUNTIF('SAP-SD'!G:G,TCR!J:J)+COUNTIF(XE!G:G,TCR!J:J)</f>
        <v>2</v>
      </c>
      <c r="B254" s="164"/>
      <c r="C254" s="139"/>
      <c r="D254" s="139"/>
      <c r="E254" s="178" t="str">
        <f t="shared" si="5"/>
        <v>SCON_PRD_PERC_V</v>
      </c>
      <c r="F254" s="112" t="s">
        <v>9738</v>
      </c>
      <c r="G254" s="179" t="s">
        <v>9764</v>
      </c>
      <c r="H254" s="179" t="s">
        <v>13176</v>
      </c>
      <c r="I254" s="179" t="s">
        <v>13177</v>
      </c>
      <c r="J254" s="179" t="s">
        <v>13228</v>
      </c>
      <c r="K254" s="179" t="s">
        <v>13229</v>
      </c>
      <c r="L254" s="78" t="s">
        <v>88</v>
      </c>
      <c r="M254" s="78" t="str">
        <f>VLOOKUP(F254,FlagLv1!$A$1:$E$184,3,FALSE)</f>
        <v>S</v>
      </c>
      <c r="N254" s="78" t="str">
        <f>VLOOKUP(F254,FlagLv1!$A$1:$E$184,4,FALSE)</f>
        <v>S</v>
      </c>
      <c r="O254" s="78" t="s">
        <v>87</v>
      </c>
      <c r="P254" s="78" t="str">
        <f>VLOOKUP(F254,FlagLv1!$A$1:$E$184,5,FALSE)</f>
        <v>S</v>
      </c>
      <c r="Q254" s="78"/>
      <c r="R254" s="78" t="s">
        <v>86</v>
      </c>
      <c r="S254" s="78"/>
      <c r="T254" s="78"/>
      <c r="U254" s="165"/>
      <c r="V254" s="74"/>
      <c r="W254" s="95">
        <v>709099</v>
      </c>
      <c r="X254" s="95"/>
    </row>
    <row r="255" spans="1:24" hidden="1" x14ac:dyDescent="0.2">
      <c r="A255" s="154">
        <f>COUNTIF(NETA!G:G,TCR!J255)+COUNTIF('SAP-SD'!G:G,TCR!J:J)+COUNTIF(XE!G:G,TCR!J:J)</f>
        <v>1</v>
      </c>
      <c r="B255" s="164"/>
      <c r="C255" s="139"/>
      <c r="D255" s="139"/>
      <c r="E255" s="178" t="str">
        <f t="shared" si="5"/>
        <v>SCON_PRD_CONS_V</v>
      </c>
      <c r="F255" s="112" t="s">
        <v>9738</v>
      </c>
      <c r="G255" s="179" t="s">
        <v>9764</v>
      </c>
      <c r="H255" s="179" t="s">
        <v>13176</v>
      </c>
      <c r="I255" s="179" t="s">
        <v>13177</v>
      </c>
      <c r="J255" s="179" t="s">
        <v>13230</v>
      </c>
      <c r="K255" s="179" t="s">
        <v>13231</v>
      </c>
      <c r="L255" s="78" t="s">
        <v>88</v>
      </c>
      <c r="M255" s="78" t="str">
        <f>VLOOKUP(F255,FlagLv1!$A$1:$E$184,3,FALSE)</f>
        <v>S</v>
      </c>
      <c r="N255" s="78" t="str">
        <f>VLOOKUP(F255,FlagLv1!$A$1:$E$184,4,FALSE)</f>
        <v>S</v>
      </c>
      <c r="O255" s="78" t="s">
        <v>87</v>
      </c>
      <c r="P255" s="78" t="str">
        <f>VLOOKUP(F255,FlagLv1!$A$1:$E$184,5,FALSE)</f>
        <v>S</v>
      </c>
      <c r="Q255" s="78"/>
      <c r="R255" s="78" t="s">
        <v>86</v>
      </c>
      <c r="S255" s="78"/>
      <c r="T255" s="78"/>
      <c r="U255" s="165"/>
      <c r="V255" s="74"/>
      <c r="W255" s="95">
        <v>709099</v>
      </c>
      <c r="X255" s="95"/>
    </row>
    <row r="256" spans="1:24" hidden="1" x14ac:dyDescent="0.2">
      <c r="A256" s="154">
        <f>COUNTIF(NETA!G:G,TCR!J256)+COUNTIF('SAP-SD'!G:G,TCR!J:J)+COUNTIF(XE!G:G,TCR!J:J)</f>
        <v>1</v>
      </c>
      <c r="B256" s="164"/>
      <c r="C256" s="44"/>
      <c r="D256" s="178"/>
      <c r="E256" s="178" t="str">
        <f t="shared" si="5"/>
        <v>AGGR_PRD_CONS_V</v>
      </c>
      <c r="F256" s="112" t="s">
        <v>9738</v>
      </c>
      <c r="G256" s="179" t="s">
        <v>9764</v>
      </c>
      <c r="H256" s="179" t="s">
        <v>13200</v>
      </c>
      <c r="I256" s="179" t="s">
        <v>13201</v>
      </c>
      <c r="J256" s="179" t="s">
        <v>13232</v>
      </c>
      <c r="K256" s="179" t="s">
        <v>13233</v>
      </c>
      <c r="L256" s="78" t="s">
        <v>88</v>
      </c>
      <c r="M256" s="78" t="str">
        <f>VLOOKUP(F256,FlagLv1!$A$1:$E$184,3,FALSE)</f>
        <v>S</v>
      </c>
      <c r="N256" s="78" t="str">
        <f>VLOOKUP(F256,FlagLv1!$A$1:$E$184,4,FALSE)</f>
        <v>S</v>
      </c>
      <c r="O256" s="78" t="s">
        <v>87</v>
      </c>
      <c r="P256" s="78" t="str">
        <f>VLOOKUP(F256,FlagLv1!$A$1:$E$184,5,FALSE)</f>
        <v>S</v>
      </c>
      <c r="Q256" s="78"/>
      <c r="R256" s="78" t="s">
        <v>86</v>
      </c>
      <c r="S256" s="78"/>
      <c r="T256" s="78"/>
      <c r="U256" s="165"/>
      <c r="V256" s="74"/>
      <c r="W256" s="95">
        <v>709002</v>
      </c>
      <c r="X256" s="95"/>
    </row>
    <row r="257" spans="1:25" hidden="1" x14ac:dyDescent="0.2">
      <c r="A257" s="154">
        <f>COUNTIF(NETA!G:G,TCR!J257)+COUNTIF('SAP-SD'!G:G,TCR!J:J)+COUNTIF(XE!G:G,TCR!J:J)</f>
        <v>2</v>
      </c>
      <c r="B257" s="164"/>
      <c r="C257" s="139"/>
      <c r="D257" s="139"/>
      <c r="E257" s="178" t="str">
        <f t="shared" si="5"/>
        <v>REST_SCON_PRD_PERC_V</v>
      </c>
      <c r="F257" s="112" t="s">
        <v>9738</v>
      </c>
      <c r="G257" s="179" t="s">
        <v>9764</v>
      </c>
      <c r="H257" s="179" t="s">
        <v>13208</v>
      </c>
      <c r="I257" s="179" t="s">
        <v>13209</v>
      </c>
      <c r="J257" s="179" t="s">
        <v>13234</v>
      </c>
      <c r="K257" s="179" t="s">
        <v>13235</v>
      </c>
      <c r="L257" s="78" t="s">
        <v>88</v>
      </c>
      <c r="M257" s="78" t="str">
        <f>VLOOKUP(F257,FlagLv1!$A$1:$E$184,3,FALSE)</f>
        <v>S</v>
      </c>
      <c r="N257" s="78" t="str">
        <f>VLOOKUP(F257,FlagLv1!$A$1:$E$184,4,FALSE)</f>
        <v>S</v>
      </c>
      <c r="O257" s="78" t="s">
        <v>87</v>
      </c>
      <c r="P257" s="78" t="str">
        <f>VLOOKUP(F257,FlagLv1!$A$1:$E$184,5,FALSE)</f>
        <v>S</v>
      </c>
      <c r="Q257" s="78"/>
      <c r="R257" s="78" t="s">
        <v>86</v>
      </c>
      <c r="S257" s="78"/>
      <c r="T257" s="78"/>
      <c r="U257" s="165"/>
      <c r="V257" s="74"/>
      <c r="W257" s="95">
        <v>709099</v>
      </c>
      <c r="X257" s="95"/>
    </row>
    <row r="258" spans="1:25" hidden="1" x14ac:dyDescent="0.2">
      <c r="A258" s="154">
        <f>COUNTIF(NETA!G:G,TCR!J258)+COUNTIF('SAP-SD'!G:G,TCR!J:J)+COUNTIF(XE!G:G,TCR!J:J)</f>
        <v>1</v>
      </c>
      <c r="B258" s="164"/>
      <c r="C258" s="139"/>
      <c r="D258" s="139"/>
      <c r="E258" s="178" t="str">
        <f t="shared" si="5"/>
        <v>REST_SCON_PRD_CONS_V</v>
      </c>
      <c r="F258" s="112" t="s">
        <v>9738</v>
      </c>
      <c r="G258" s="179" t="s">
        <v>9764</v>
      </c>
      <c r="H258" s="179" t="s">
        <v>13208</v>
      </c>
      <c r="I258" s="179" t="s">
        <v>13209</v>
      </c>
      <c r="J258" s="179" t="s">
        <v>13236</v>
      </c>
      <c r="K258" s="179" t="s">
        <v>13237</v>
      </c>
      <c r="L258" s="78" t="s">
        <v>88</v>
      </c>
      <c r="M258" s="78" t="str">
        <f>VLOOKUP(F258,FlagLv1!$A$1:$E$184,3,FALSE)</f>
        <v>S</v>
      </c>
      <c r="N258" s="78" t="str">
        <f>VLOOKUP(F258,FlagLv1!$A$1:$E$184,4,FALSE)</f>
        <v>S</v>
      </c>
      <c r="O258" s="78" t="s">
        <v>87</v>
      </c>
      <c r="P258" s="78" t="str">
        <f>VLOOKUP(F258,FlagLv1!$A$1:$E$184,5,FALSE)</f>
        <v>S</v>
      </c>
      <c r="Q258" s="78"/>
      <c r="R258" s="78" t="s">
        <v>86</v>
      </c>
      <c r="S258" s="78"/>
      <c r="T258" s="78"/>
      <c r="U258" s="165"/>
      <c r="V258" s="74"/>
      <c r="W258" s="95">
        <v>709099</v>
      </c>
      <c r="X258" s="95"/>
    </row>
    <row r="259" spans="1:25" hidden="1" x14ac:dyDescent="0.2">
      <c r="A259" s="154">
        <f>COUNTIF(NETA!G:G,TCR!J259)+COUNTIF('SAP-SD'!G:G,TCR!J:J)+COUNTIF(XE!G:G,TCR!J:J)</f>
        <v>1</v>
      </c>
      <c r="B259" s="164"/>
      <c r="C259" s="44"/>
      <c r="D259" s="178"/>
      <c r="E259" s="178" t="str">
        <f t="shared" si="5"/>
        <v>REST_AGGR_PRD_CONS_V</v>
      </c>
      <c r="F259" s="112" t="s">
        <v>9738</v>
      </c>
      <c r="G259" s="179" t="s">
        <v>9764</v>
      </c>
      <c r="H259" s="179" t="s">
        <v>13208</v>
      </c>
      <c r="I259" s="179" t="s">
        <v>13209</v>
      </c>
      <c r="J259" s="179" t="s">
        <v>13238</v>
      </c>
      <c r="K259" s="179" t="s">
        <v>13239</v>
      </c>
      <c r="L259" s="78" t="s">
        <v>88</v>
      </c>
      <c r="M259" s="78" t="str">
        <f>VLOOKUP(F259,FlagLv1!$A$1:$E$184,3,FALSE)</f>
        <v>S</v>
      </c>
      <c r="N259" s="78" t="str">
        <f>VLOOKUP(F259,FlagLv1!$A$1:$E$184,4,FALSE)</f>
        <v>S</v>
      </c>
      <c r="O259" s="78" t="s">
        <v>87</v>
      </c>
      <c r="P259" s="78" t="str">
        <f>VLOOKUP(F259,FlagLv1!$A$1:$E$184,5,FALSE)</f>
        <v>S</v>
      </c>
      <c r="Q259" s="78"/>
      <c r="R259" s="78" t="s">
        <v>86</v>
      </c>
      <c r="S259" s="78"/>
      <c r="T259" s="78"/>
      <c r="U259" s="165"/>
      <c r="V259" s="74"/>
      <c r="W259" s="95">
        <v>709002</v>
      </c>
      <c r="X259" s="95"/>
    </row>
    <row r="260" spans="1:25" ht="84" x14ac:dyDescent="0.2">
      <c r="A260" s="154">
        <f>COUNTIF(NETA!G:G,TCR!J260)+COUNTIF('SAP-SD'!G:G,TCR!J:J)+COUNTIF(XE!G:G,TCR!J:J)</f>
        <v>6</v>
      </c>
      <c r="B260" s="164"/>
      <c r="C260" s="44"/>
      <c r="D260" s="178"/>
      <c r="E260" s="178" t="str">
        <f t="shared" ref="E260:E261" si="6">J260</f>
        <v>CPMK</v>
      </c>
      <c r="F260" s="179" t="s">
        <v>9732</v>
      </c>
      <c r="G260" s="179" t="s">
        <v>9733</v>
      </c>
      <c r="H260" s="179" t="s">
        <v>9750</v>
      </c>
      <c r="I260" s="179" t="s">
        <v>9751</v>
      </c>
      <c r="J260" s="179" t="s">
        <v>13879</v>
      </c>
      <c r="K260" s="179" t="s">
        <v>13881</v>
      </c>
      <c r="L260" s="78" t="s">
        <v>88</v>
      </c>
      <c r="M260" s="78" t="str">
        <f>VLOOKUP(F260,FlagLv1!$A$1:$E$184,3,FALSE)</f>
        <v>S</v>
      </c>
      <c r="N260" s="78" t="str">
        <f>VLOOKUP(F260,FlagLv1!$A$1:$E$184,4,FALSE)</f>
        <v>S</v>
      </c>
      <c r="O260" s="78" t="s">
        <v>87</v>
      </c>
      <c r="P260" s="78" t="str">
        <f>VLOOKUP(F260,FlagLv1!$A$1:$E$184,5,FALSE)</f>
        <v>S</v>
      </c>
      <c r="Q260" s="78"/>
      <c r="R260" s="78" t="s">
        <v>86</v>
      </c>
      <c r="S260" s="78"/>
      <c r="T260" s="78"/>
      <c r="U260" s="165" t="s">
        <v>13882</v>
      </c>
      <c r="V260" s="74" t="s">
        <v>180</v>
      </c>
      <c r="W260" s="95">
        <v>709006</v>
      </c>
      <c r="X260" s="95"/>
      <c r="Y260" s="10" t="s">
        <v>11283</v>
      </c>
    </row>
    <row r="261" spans="1:25" ht="84" x14ac:dyDescent="0.2">
      <c r="A261" s="154">
        <f>COUNTIF(NETA!G:G,TCR!J261)+COUNTIF('SAP-SD'!G:G,TCR!J:J)+COUNTIF(XE!G:G,TCR!J:J)</f>
        <v>8</v>
      </c>
      <c r="B261" s="164"/>
      <c r="C261" s="44"/>
      <c r="D261" s="178"/>
      <c r="E261" s="178" t="str">
        <f t="shared" si="6"/>
        <v>PRD_CPMK</v>
      </c>
      <c r="F261" s="179" t="s">
        <v>9732</v>
      </c>
      <c r="G261" s="179" t="s">
        <v>9733</v>
      </c>
      <c r="H261" s="179" t="s">
        <v>9750</v>
      </c>
      <c r="I261" s="179" t="s">
        <v>9751</v>
      </c>
      <c r="J261" s="179" t="s">
        <v>13880</v>
      </c>
      <c r="K261" s="179" t="s">
        <v>13922</v>
      </c>
      <c r="L261" s="78" t="s">
        <v>88</v>
      </c>
      <c r="M261" s="78" t="str">
        <f>VLOOKUP(F261,FlagLv1!$A$1:$E$184,3,FALSE)</f>
        <v>S</v>
      </c>
      <c r="N261" s="78" t="str">
        <f>VLOOKUP(F261,FlagLv1!$A$1:$E$184,4,FALSE)</f>
        <v>S</v>
      </c>
      <c r="O261" s="78" t="s">
        <v>87</v>
      </c>
      <c r="P261" s="78" t="str">
        <f>VLOOKUP(F261,FlagLv1!$A$1:$E$184,5,FALSE)</f>
        <v>S</v>
      </c>
      <c r="Q261" s="78"/>
      <c r="R261" s="78" t="s">
        <v>86</v>
      </c>
      <c r="S261" s="78"/>
      <c r="T261" s="78"/>
      <c r="U261" s="165" t="s">
        <v>13882</v>
      </c>
      <c r="V261" s="74" t="s">
        <v>180</v>
      </c>
      <c r="W261" s="95">
        <v>709006</v>
      </c>
      <c r="X261" s="95"/>
      <c r="Y261" s="10" t="s">
        <v>11283</v>
      </c>
    </row>
  </sheetData>
  <autoFilter ref="A1:Y261" xr:uid="{00000000-0001-0000-0100-000000000000}">
    <filterColumn colId="5">
      <filters>
        <filter val="PPVV"/>
        <filter val="TRASPV"/>
        <filter val="TRASPV_ALL"/>
      </filters>
    </filterColumn>
  </autoFilter>
  <conditionalFormatting sqref="J207:J215">
    <cfRule type="duplicateValues" dxfId="62" priority="30"/>
  </conditionalFormatting>
  <conditionalFormatting sqref="J216">
    <cfRule type="duplicateValues" dxfId="61" priority="29"/>
  </conditionalFormatting>
  <conditionalFormatting sqref="J217">
    <cfRule type="duplicateValues" dxfId="60" priority="28"/>
  </conditionalFormatting>
  <conditionalFormatting sqref="J218">
    <cfRule type="duplicateValues" dxfId="59" priority="27"/>
  </conditionalFormatting>
  <conditionalFormatting sqref="J219">
    <cfRule type="duplicateValues" dxfId="58" priority="26"/>
  </conditionalFormatting>
  <conditionalFormatting sqref="J220">
    <cfRule type="duplicateValues" dxfId="57" priority="25"/>
  </conditionalFormatting>
  <conditionalFormatting sqref="J221">
    <cfRule type="duplicateValues" dxfId="56" priority="24"/>
  </conditionalFormatting>
  <conditionalFormatting sqref="J222">
    <cfRule type="duplicateValues" dxfId="55" priority="23"/>
  </conditionalFormatting>
  <conditionalFormatting sqref="J223">
    <cfRule type="duplicateValues" dxfId="54" priority="22"/>
  </conditionalFormatting>
  <conditionalFormatting sqref="J224">
    <cfRule type="duplicateValues" dxfId="53" priority="21"/>
  </conditionalFormatting>
  <conditionalFormatting sqref="J225">
    <cfRule type="duplicateValues" dxfId="52" priority="20"/>
  </conditionalFormatting>
  <conditionalFormatting sqref="J226">
    <cfRule type="duplicateValues" dxfId="51" priority="19"/>
  </conditionalFormatting>
  <conditionalFormatting sqref="J227">
    <cfRule type="duplicateValues" dxfId="50" priority="18"/>
  </conditionalFormatting>
  <conditionalFormatting sqref="J228">
    <cfRule type="duplicateValues" dxfId="49" priority="17"/>
  </conditionalFormatting>
  <conditionalFormatting sqref="J229">
    <cfRule type="duplicateValues" dxfId="48" priority="16"/>
  </conditionalFormatting>
  <conditionalFormatting sqref="J230">
    <cfRule type="duplicateValues" dxfId="47" priority="15"/>
  </conditionalFormatting>
  <conditionalFormatting sqref="J231">
    <cfRule type="duplicateValues" dxfId="46" priority="14"/>
  </conditionalFormatting>
  <conditionalFormatting sqref="J207:J231">
    <cfRule type="duplicateValues" dxfId="45" priority="13"/>
  </conditionalFormatting>
  <conditionalFormatting sqref="J232">
    <cfRule type="duplicateValues" dxfId="44" priority="12"/>
  </conditionalFormatting>
  <conditionalFormatting sqref="J232">
    <cfRule type="duplicateValues" dxfId="43" priority="11"/>
  </conditionalFormatting>
  <conditionalFormatting sqref="J233">
    <cfRule type="duplicateValues" dxfId="42" priority="10"/>
  </conditionalFormatting>
  <conditionalFormatting sqref="J233">
    <cfRule type="duplicateValues" dxfId="41" priority="9"/>
  </conditionalFormatting>
  <conditionalFormatting sqref="J245">
    <cfRule type="duplicateValues" dxfId="40" priority="8"/>
  </conditionalFormatting>
  <conditionalFormatting sqref="J245">
    <cfRule type="duplicateValues" dxfId="39" priority="7"/>
  </conditionalFormatting>
  <conditionalFormatting sqref="J238">
    <cfRule type="duplicateValues" dxfId="38" priority="6"/>
  </conditionalFormatting>
  <conditionalFormatting sqref="J238">
    <cfRule type="duplicateValues" dxfId="37" priority="5"/>
  </conditionalFormatting>
  <conditionalFormatting sqref="J240">
    <cfRule type="duplicateValues" dxfId="36" priority="4"/>
  </conditionalFormatting>
  <conditionalFormatting sqref="J240">
    <cfRule type="duplicateValues" dxfId="35" priority="3"/>
  </conditionalFormatting>
  <conditionalFormatting sqref="J241">
    <cfRule type="duplicateValues" dxfId="34" priority="2"/>
  </conditionalFormatting>
  <conditionalFormatting sqref="J241">
    <cfRule type="duplicateValues" dxfId="33" priority="1"/>
  </conditionalFormatting>
  <dataValidations count="10">
    <dataValidation type="list" allowBlank="1" showInputMessage="1" showErrorMessage="1" sqref="J183:J188 J35:J36 J149:J150 J9 J87 J14 J46:J51 J94 J130 H35:H36 J44 J152:J168 F152:F159 H152:H159 J90 H48 J128 J53:J83 J200:J202" xr:uid="{00000000-0002-0000-0100-000000000000}">
      <formula1>$J$1:$J$1042</formula1>
    </dataValidation>
    <dataValidation type="list" allowBlank="1" showInputMessage="1" showErrorMessage="1" sqref="J174 H124:H125 J110:J114 J18 J107:J108 J123:J126 J84 J96:J103" xr:uid="{00000000-0002-0000-0100-000001000000}">
      <formula1>$J$2:$J$1042</formula1>
    </dataValidation>
    <dataValidation type="list" allowBlank="1" showInputMessage="1" showErrorMessage="1" sqref="J190" xr:uid="{00000000-0002-0000-0100-000002000000}">
      <formula1>$J$1:$J$1037</formula1>
    </dataValidation>
    <dataValidation type="list" allowBlank="1" showInputMessage="1" showErrorMessage="1" sqref="J109" xr:uid="{00000000-0002-0000-0100-000003000000}">
      <formula1>$J$1:$J$1050</formula1>
    </dataValidation>
    <dataValidation type="list" allowBlank="1" showInputMessage="1" showErrorMessage="1" sqref="J115:J120 J122" xr:uid="{00000000-0002-0000-0100-000004000000}">
      <formula1>$J$2:$J$1027</formula1>
    </dataValidation>
    <dataValidation type="list" allowBlank="1" showInputMessage="1" showErrorMessage="1" sqref="J121" xr:uid="{00000000-0002-0000-0100-000005000000}">
      <formula1>$J$2:$J$1026</formula1>
    </dataValidation>
    <dataValidation type="list" allowBlank="1" showInputMessage="1" showErrorMessage="1" sqref="H39 H10:H13 H27 H25 H37 J37:J39 H17 H29:H31 H33 H15" xr:uid="{00000000-0002-0000-0100-000006000000}">
      <formula1>$H$2:$H$109</formula1>
    </dataValidation>
    <dataValidation type="list" allowBlank="1" showInputMessage="1" showErrorMessage="1" sqref="H26" xr:uid="{00000000-0002-0000-0100-000007000000}">
      <formula1>$H$2:$H$107</formula1>
    </dataValidation>
    <dataValidation type="list" allowBlank="1" showInputMessage="1" showErrorMessage="1" sqref="J4" xr:uid="{00000000-0002-0000-0100-000008000000}">
      <formula1>$J$2:$J$1051</formula1>
    </dataValidation>
    <dataValidation type="list" allowBlank="1" showInputMessage="1" showErrorMessage="1" sqref="J28" xr:uid="{00000000-0002-0000-0100-000009000000}">
      <formula1>$I$1:$I$1027</formula1>
    </dataValidation>
  </dataValidations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2528"/>
  <sheetViews>
    <sheetView zoomScaleNormal="100" zoomScaleSheetLayoutView="110" workbookViewId="0">
      <pane ySplit="1" topLeftCell="A2515" activePane="bottomLeft" state="frozen"/>
      <selection activeCell="J1" sqref="J1"/>
      <selection pane="bottomLeft" activeCell="A2526" sqref="A2526:B2528"/>
    </sheetView>
  </sheetViews>
  <sheetFormatPr defaultColWidth="8.7109375" defaultRowHeight="12.75" x14ac:dyDescent="0.2"/>
  <cols>
    <col min="1" max="1" width="8.7109375" style="3"/>
    <col min="2" max="2" width="14.7109375" style="3" bestFit="1" customWidth="1"/>
    <col min="3" max="3" width="15.140625" style="3" bestFit="1" customWidth="1"/>
    <col min="4" max="4" width="53.5703125" style="3" bestFit="1" customWidth="1"/>
    <col min="5" max="5" width="10.7109375" style="3" customWidth="1"/>
    <col min="6" max="6" width="31.7109375" style="3" customWidth="1"/>
    <col min="7" max="7" width="15" style="3" customWidth="1"/>
    <col min="8" max="8" width="25.85546875" style="9" customWidth="1"/>
    <col min="9" max="9" width="64.85546875" style="4" customWidth="1"/>
    <col min="10" max="10" width="7.28515625" style="3" hidden="1" customWidth="1"/>
    <col min="11" max="11" width="18.85546875" style="3" customWidth="1"/>
    <col min="12" max="12" width="112.140625" style="3" bestFit="1" customWidth="1"/>
    <col min="13" max="13" width="15.7109375" style="3" bestFit="1" customWidth="1"/>
    <col min="14" max="14" width="17.85546875" style="31" customWidth="1"/>
    <col min="15" max="15" width="17.85546875" style="3" customWidth="1"/>
    <col min="16" max="16" width="20.42578125" style="13" hidden="1" customWidth="1"/>
    <col min="17" max="17" width="22.42578125" style="13" customWidth="1"/>
    <col min="18" max="18" width="75" style="10" customWidth="1"/>
    <col min="19" max="19" width="9.140625" style="3" customWidth="1"/>
    <col min="20" max="20" width="44.7109375" style="3" customWidth="1"/>
    <col min="21" max="21" width="31" style="3" customWidth="1"/>
    <col min="22" max="22" width="10.140625" style="3" customWidth="1"/>
    <col min="23" max="23" width="15.5703125" style="3" bestFit="1" customWidth="1"/>
    <col min="24" max="24" width="17.28515625" style="3" bestFit="1" customWidth="1"/>
    <col min="25" max="25" width="14.85546875" style="3" customWidth="1"/>
    <col min="26" max="16384" width="8.7109375" style="3"/>
  </cols>
  <sheetData>
    <row r="1" spans="1:25" x14ac:dyDescent="0.2">
      <c r="A1" s="2" t="s">
        <v>57</v>
      </c>
      <c r="B1" s="2" t="s">
        <v>0</v>
      </c>
      <c r="C1" s="2" t="s">
        <v>9</v>
      </c>
      <c r="D1" s="2" t="s">
        <v>9</v>
      </c>
      <c r="E1" s="2" t="s">
        <v>10</v>
      </c>
      <c r="F1" s="2" t="s">
        <v>10</v>
      </c>
      <c r="G1" s="109" t="s">
        <v>84</v>
      </c>
      <c r="H1" s="8" t="s">
        <v>11</v>
      </c>
      <c r="I1" s="96" t="s">
        <v>12</v>
      </c>
      <c r="J1" s="96" t="s">
        <v>402</v>
      </c>
      <c r="K1" s="96" t="s">
        <v>403</v>
      </c>
      <c r="L1" s="96" t="s">
        <v>404</v>
      </c>
      <c r="M1" s="96" t="s">
        <v>405</v>
      </c>
      <c r="N1" s="96" t="s">
        <v>406</v>
      </c>
      <c r="O1" s="96" t="s">
        <v>407</v>
      </c>
      <c r="P1" s="96" t="s">
        <v>408</v>
      </c>
      <c r="Q1" s="96" t="s">
        <v>409</v>
      </c>
      <c r="R1" s="96" t="s">
        <v>84</v>
      </c>
      <c r="S1" s="96" t="s">
        <v>410</v>
      </c>
      <c r="T1" s="96" t="s">
        <v>333</v>
      </c>
      <c r="U1" s="96" t="s">
        <v>411</v>
      </c>
      <c r="V1" s="96" t="s">
        <v>412</v>
      </c>
      <c r="W1" s="96" t="s">
        <v>9725</v>
      </c>
      <c r="X1" s="96" t="s">
        <v>413</v>
      </c>
      <c r="Y1" s="99" t="s">
        <v>9688</v>
      </c>
    </row>
    <row r="2" spans="1:25" x14ac:dyDescent="0.2">
      <c r="A2" s="69"/>
      <c r="B2" s="69"/>
      <c r="C2" s="180" t="str">
        <f>VLOOKUP(G2,TCR!$E$2:$K$332,2,0)</f>
        <v>GEFT</v>
      </c>
      <c r="D2" s="180" t="str">
        <f>VLOOKUP(G2,TCR!$E$2:$K$332,3,0)</f>
        <v>GESTIONE FINANAZA e TRIBUTI</v>
      </c>
      <c r="E2" s="180" t="str">
        <f>VLOOKUP(G2,TCR!$E$2:$K$332,4,0)</f>
        <v>GEFT</v>
      </c>
      <c r="F2" s="180" t="str">
        <f>VLOOKUP(G2,TCR!$E$2:$K$332,5,0)</f>
        <v>GESTIONE FINANAZA e TRIBUTI</v>
      </c>
      <c r="G2" s="180" t="s">
        <v>13091</v>
      </c>
      <c r="H2" s="180" t="str">
        <f>VLOOKUP(G2,TCR!$E$2:$K$332,7,0)</f>
        <v>IVA Split</v>
      </c>
      <c r="I2" s="106" t="str">
        <f>IF(LEFT($G2,7)="CONSUMO","CONSUMO",CONCATENATE(K2,"#",N2,"#",Q2,"#",W2))</f>
        <v>9317#9317#9317#NETA BR</v>
      </c>
      <c r="J2" s="106" t="s">
        <v>2842</v>
      </c>
      <c r="K2" s="106" t="s">
        <v>2843</v>
      </c>
      <c r="L2" s="106" t="s">
        <v>2844</v>
      </c>
      <c r="M2" s="106" t="s">
        <v>334</v>
      </c>
      <c r="N2" s="106" t="s">
        <v>2843</v>
      </c>
      <c r="O2" s="106"/>
      <c r="P2" s="106" t="s">
        <v>2845</v>
      </c>
      <c r="Q2" s="106" t="s">
        <v>2843</v>
      </c>
      <c r="R2" s="106" t="s">
        <v>2846</v>
      </c>
      <c r="S2" s="106">
        <v>451199</v>
      </c>
      <c r="T2" s="106" t="s">
        <v>2847</v>
      </c>
      <c r="U2" s="106" t="s">
        <v>2200</v>
      </c>
      <c r="V2" s="106">
        <v>3</v>
      </c>
      <c r="W2" s="106" t="str">
        <f t="shared" ref="W2:W65" si="0">IF(V2=3,"NETA BR",IF(V2=8,"NETA BM"))</f>
        <v>NETA BR</v>
      </c>
      <c r="X2" s="106" t="s">
        <v>334</v>
      </c>
      <c r="Y2" s="106"/>
    </row>
    <row r="3" spans="1:25" s="10" customFormat="1" ht="12" x14ac:dyDescent="0.2">
      <c r="A3" s="69"/>
      <c r="B3" s="69"/>
      <c r="C3" s="71" t="str">
        <f>VLOOKUP(G3,TCR!$E$2:$K$332,2,0)</f>
        <v>GEFT</v>
      </c>
      <c r="D3" s="71" t="str">
        <f>VLOOKUP(G3,TCR!$E$2:$K$332,3,0)</f>
        <v>GESTIONE FINANAZA e TRIBUTI</v>
      </c>
      <c r="E3" s="71" t="str">
        <f>VLOOKUP(G3,TCR!$E$2:$K$332,4,0)</f>
        <v>GEFT</v>
      </c>
      <c r="F3" s="71" t="str">
        <f>VLOOKUP(G3,TCR!$E$2:$K$332,5,0)</f>
        <v>GESTIONE FINANAZA e TRIBUTI</v>
      </c>
      <c r="G3" s="71" t="s">
        <v>369</v>
      </c>
      <c r="H3" s="71" t="str">
        <f>VLOOKUP(G3,TCR!$E$2:$K$332,7,0)</f>
        <v>Interessi di mora</v>
      </c>
      <c r="I3" s="137" t="str">
        <f t="shared" ref="I3:I66" si="1">IF(LEFT($G3,7)="CONSUMO","CONSUMO",CONCATENATE(K3,"#",N3,"#",Q3,"#",W3))</f>
        <v>11845#11845#11845#NETA BR</v>
      </c>
      <c r="J3" s="106" t="s">
        <v>4441</v>
      </c>
      <c r="K3" s="106" t="s">
        <v>4442</v>
      </c>
      <c r="L3" s="106" t="s">
        <v>4443</v>
      </c>
      <c r="M3" s="106" t="s">
        <v>442</v>
      </c>
      <c r="N3" s="106" t="s">
        <v>4442</v>
      </c>
      <c r="O3" s="106"/>
      <c r="P3" s="106" t="s">
        <v>4444</v>
      </c>
      <c r="Q3" s="106" t="s">
        <v>4442</v>
      </c>
      <c r="R3" s="106" t="s">
        <v>4445</v>
      </c>
      <c r="S3" s="106">
        <v>774604</v>
      </c>
      <c r="T3" s="106" t="s">
        <v>4446</v>
      </c>
      <c r="U3" s="106" t="s">
        <v>4447</v>
      </c>
      <c r="V3" s="106">
        <v>3</v>
      </c>
      <c r="W3" s="106" t="str">
        <f t="shared" si="0"/>
        <v>NETA BR</v>
      </c>
      <c r="X3" s="106" t="s">
        <v>442</v>
      </c>
      <c r="Y3" s="106" t="s">
        <v>9693</v>
      </c>
    </row>
    <row r="4" spans="1:25" s="10" customFormat="1" ht="12" x14ac:dyDescent="0.2">
      <c r="A4" s="69"/>
      <c r="B4" s="69" t="s">
        <v>73</v>
      </c>
      <c r="C4" s="180" t="str">
        <f>VLOOKUP(G4,TCR!$E$2:$K$332,2,0)</f>
        <v>PPVV</v>
      </c>
      <c r="D4" s="180" t="str">
        <f>VLOOKUP(G4,TCR!$E$2:$K$332,3,0)</f>
        <v>Partite Varie</v>
      </c>
      <c r="E4" s="180" t="str">
        <f>VLOOKUP(G4,TCR!$E$2:$K$332,4,0)</f>
        <v>DEPC</v>
      </c>
      <c r="F4" s="180" t="str">
        <f>VLOOKUP(G4,TCR!$E$2:$K$332,5,0)</f>
        <v>Deposito cauzionale</v>
      </c>
      <c r="G4" s="180" t="s">
        <v>371</v>
      </c>
      <c r="H4" s="180" t="str">
        <f>VLOOKUP(G4,TCR!$E$2:$K$332,7,0)</f>
        <v>Deposito cauzionale</v>
      </c>
      <c r="I4" s="137" t="str">
        <f t="shared" si="1"/>
        <v>EE_VOF_DEP_CAU#EE_QUO_DEPO_DOM#EE_COM_DEPO#NETA BR</v>
      </c>
      <c r="J4" s="106" t="s">
        <v>9064</v>
      </c>
      <c r="K4" s="106" t="s">
        <v>9065</v>
      </c>
      <c r="L4" s="106" t="s">
        <v>9066</v>
      </c>
      <c r="M4" s="106" t="s">
        <v>417</v>
      </c>
      <c r="N4" s="106" t="s">
        <v>9067</v>
      </c>
      <c r="O4" s="106"/>
      <c r="P4" s="106" t="s">
        <v>9068</v>
      </c>
      <c r="Q4" s="106" t="s">
        <v>9069</v>
      </c>
      <c r="R4" s="106" t="s">
        <v>9070</v>
      </c>
      <c r="S4" s="106">
        <v>407520</v>
      </c>
      <c r="T4" s="106" t="s">
        <v>679</v>
      </c>
      <c r="U4" s="106"/>
      <c r="V4" s="106">
        <v>3</v>
      </c>
      <c r="W4" s="106" t="str">
        <f t="shared" si="0"/>
        <v>NETA BR</v>
      </c>
      <c r="X4" s="106" t="s">
        <v>417</v>
      </c>
      <c r="Y4" s="106"/>
    </row>
    <row r="5" spans="1:25" s="10" customFormat="1" ht="12" x14ac:dyDescent="0.2">
      <c r="A5" s="69"/>
      <c r="B5" s="69" t="s">
        <v>73</v>
      </c>
      <c r="C5" s="180" t="str">
        <f>VLOOKUP(G5,TCR!$E$2:$K$332,2,0)</f>
        <v>PPVV</v>
      </c>
      <c r="D5" s="180" t="str">
        <f>VLOOKUP(G5,TCR!$E$2:$K$332,3,0)</f>
        <v>Partite Varie</v>
      </c>
      <c r="E5" s="180" t="str">
        <f>VLOOKUP(G5,TCR!$E$2:$K$332,4,0)</f>
        <v>RAI</v>
      </c>
      <c r="F5" s="180" t="str">
        <f>VLOOKUP(G5,TCR!$E$2:$K$332,5,0)</f>
        <v>Canone RAI</v>
      </c>
      <c r="G5" s="180" t="s">
        <v>374</v>
      </c>
      <c r="H5" s="180" t="str">
        <f>VLOOKUP(G5,TCR!$E$2:$K$332,7,0)</f>
        <v>Canone RAI</v>
      </c>
      <c r="I5" s="137" t="str">
        <f t="shared" si="1"/>
        <v>CANONERAI_16_ADD#CANONE_RAI_ADD#CANONE_RAI_ADD#NETA BR</v>
      </c>
      <c r="J5" s="106" t="s">
        <v>3785</v>
      </c>
      <c r="K5" s="106" t="s">
        <v>3786</v>
      </c>
      <c r="L5" s="106" t="s">
        <v>3787</v>
      </c>
      <c r="M5" s="106" t="s">
        <v>417</v>
      </c>
      <c r="N5" s="106" t="s">
        <v>3788</v>
      </c>
      <c r="O5" s="106"/>
      <c r="P5" s="106" t="s">
        <v>3789</v>
      </c>
      <c r="Q5" s="106" t="s">
        <v>3788</v>
      </c>
      <c r="R5" s="106" t="s">
        <v>3790</v>
      </c>
      <c r="S5" s="106">
        <v>805040</v>
      </c>
      <c r="T5" s="106" t="s">
        <v>3791</v>
      </c>
      <c r="U5" s="106" t="s">
        <v>448</v>
      </c>
      <c r="V5" s="106">
        <v>3</v>
      </c>
      <c r="W5" s="106" t="str">
        <f t="shared" si="0"/>
        <v>NETA BR</v>
      </c>
      <c r="X5" s="106" t="s">
        <v>417</v>
      </c>
      <c r="Y5" s="106"/>
    </row>
    <row r="6" spans="1:25" s="10" customFormat="1" ht="12" x14ac:dyDescent="0.2">
      <c r="A6" s="69"/>
      <c r="B6" s="69"/>
      <c r="C6" s="180" t="str">
        <f>VLOOKUP(G6,TCR!$E$2:$K$332,2,0)</f>
        <v>GEFT</v>
      </c>
      <c r="D6" s="180" t="str">
        <f>VLOOKUP(G6,TCR!$E$2:$K$332,3,0)</f>
        <v>GESTIONE FINANAZA e TRIBUTI</v>
      </c>
      <c r="E6" s="180" t="str">
        <f>VLOOKUP(G6,TCR!$E$2:$K$332,4,0)</f>
        <v>GEFT</v>
      </c>
      <c r="F6" s="180" t="str">
        <f>VLOOKUP(G6,TCR!$E$2:$K$332,5,0)</f>
        <v>GESTIONE FINANAZA e TRIBUTI</v>
      </c>
      <c r="G6" s="180" t="s">
        <v>13093</v>
      </c>
      <c r="H6" s="180" t="str">
        <f>VLOOKUP(G6,TCR!$E$2:$K$332,7,0)</f>
        <v>Patrimoniale Post Contatore</v>
      </c>
      <c r="I6" s="137" t="str">
        <f t="shared" si="1"/>
        <v>13729#13729#13729#NETA BR</v>
      </c>
      <c r="J6" s="106" t="s">
        <v>4259</v>
      </c>
      <c r="K6" s="106" t="s">
        <v>4260</v>
      </c>
      <c r="L6" s="106" t="s">
        <v>1291</v>
      </c>
      <c r="M6" s="106" t="s">
        <v>417</v>
      </c>
      <c r="N6" s="106" t="s">
        <v>4260</v>
      </c>
      <c r="O6" s="106"/>
      <c r="P6" s="106" t="s">
        <v>4261</v>
      </c>
      <c r="Q6" s="106" t="s">
        <v>4260</v>
      </c>
      <c r="R6" s="106" t="s">
        <v>1291</v>
      </c>
      <c r="S6" s="106">
        <v>802470</v>
      </c>
      <c r="T6" s="106" t="s">
        <v>1291</v>
      </c>
      <c r="U6" s="106"/>
      <c r="V6" s="106">
        <v>3</v>
      </c>
      <c r="W6" s="106" t="str">
        <f t="shared" si="0"/>
        <v>NETA BR</v>
      </c>
      <c r="X6" s="106" t="s">
        <v>417</v>
      </c>
      <c r="Y6" s="106"/>
    </row>
    <row r="7" spans="1:25" s="10" customFormat="1" ht="12" x14ac:dyDescent="0.2">
      <c r="A7" s="139"/>
      <c r="B7" s="69"/>
      <c r="C7" s="180" t="str">
        <f>VLOOKUP(G7,TCR!$E$2:$K$332,2,0)</f>
        <v>GEFT</v>
      </c>
      <c r="D7" s="180" t="str">
        <f>VLOOKUP(G7,TCR!$E$2:$K$332,3,0)</f>
        <v>GESTIONE FINANAZA e TRIBUTI</v>
      </c>
      <c r="E7" s="180" t="str">
        <f>VLOOKUP(G7,TCR!$E$2:$K$332,4,0)</f>
        <v>GEFT</v>
      </c>
      <c r="F7" s="180" t="str">
        <f>VLOOKUP(G7,TCR!$E$2:$K$332,5,0)</f>
        <v>GESTIONE FINANAZA e TRIBUTI</v>
      </c>
      <c r="G7" s="180" t="s">
        <v>13093</v>
      </c>
      <c r="H7" s="180" t="str">
        <f>VLOOKUP(G7,TCR!$E$2:$K$332,7,0)</f>
        <v>Patrimoniale Post Contatore</v>
      </c>
      <c r="I7" s="137" t="str">
        <f t="shared" si="1"/>
        <v>13746#13746#13746#NETA BR</v>
      </c>
      <c r="J7" s="106" t="s">
        <v>2551</v>
      </c>
      <c r="K7" s="106" t="s">
        <v>2552</v>
      </c>
      <c r="L7" s="106" t="s">
        <v>2553</v>
      </c>
      <c r="M7" s="106" t="s">
        <v>417</v>
      </c>
      <c r="N7" s="106" t="s">
        <v>2552</v>
      </c>
      <c r="O7" s="106"/>
      <c r="P7" s="106" t="s">
        <v>2554</v>
      </c>
      <c r="Q7" s="106" t="s">
        <v>2552</v>
      </c>
      <c r="R7" s="106" t="s">
        <v>2553</v>
      </c>
      <c r="S7" s="106">
        <v>802504</v>
      </c>
      <c r="T7" s="106" t="s">
        <v>2555</v>
      </c>
      <c r="U7" s="106"/>
      <c r="V7" s="106">
        <v>3</v>
      </c>
      <c r="W7" s="106" t="str">
        <f t="shared" si="0"/>
        <v>NETA BR</v>
      </c>
      <c r="X7" s="106" t="s">
        <v>417</v>
      </c>
      <c r="Y7" s="106"/>
    </row>
    <row r="8" spans="1:25" s="10" customFormat="1" ht="12" x14ac:dyDescent="0.2">
      <c r="A8" s="69"/>
      <c r="B8" s="69"/>
      <c r="C8" s="180" t="str">
        <f>VLOOKUP(G8,TCR!$E$2:$K$332,2,0)</f>
        <v>GEFT</v>
      </c>
      <c r="D8" s="180" t="str">
        <f>VLOOKUP(G8,TCR!$E$2:$K$332,3,0)</f>
        <v>GESTIONE FINANAZA e TRIBUTI</v>
      </c>
      <c r="E8" s="180" t="str">
        <f>VLOOKUP(G8,TCR!$E$2:$K$332,4,0)</f>
        <v>GEFT</v>
      </c>
      <c r="F8" s="180" t="str">
        <f>VLOOKUP(G8,TCR!$E$2:$K$332,5,0)</f>
        <v>GESTIONE FINANAZA e TRIBUTI</v>
      </c>
      <c r="G8" s="180" t="s">
        <v>13093</v>
      </c>
      <c r="H8" s="180" t="str">
        <f>VLOOKUP(G8,TCR!$E$2:$K$332,7,0)</f>
        <v>Patrimoniale Post Contatore</v>
      </c>
      <c r="I8" s="137" t="str">
        <f t="shared" si="1"/>
        <v>13562#13562#13562#NETA BR</v>
      </c>
      <c r="J8" s="106" t="s">
        <v>9111</v>
      </c>
      <c r="K8" s="106" t="s">
        <v>9112</v>
      </c>
      <c r="L8" s="106" t="s">
        <v>1811</v>
      </c>
      <c r="M8" s="106" t="s">
        <v>417</v>
      </c>
      <c r="N8" s="106" t="s">
        <v>9112</v>
      </c>
      <c r="O8" s="106"/>
      <c r="P8" s="106" t="s">
        <v>9113</v>
      </c>
      <c r="Q8" s="106" t="s">
        <v>9112</v>
      </c>
      <c r="R8" s="106" t="s">
        <v>1811</v>
      </c>
      <c r="S8" s="106" t="s">
        <v>1810</v>
      </c>
      <c r="T8" s="106" t="s">
        <v>1811</v>
      </c>
      <c r="U8" s="106"/>
      <c r="V8" s="106">
        <v>3</v>
      </c>
      <c r="W8" s="106" t="str">
        <f t="shared" si="0"/>
        <v>NETA BR</v>
      </c>
      <c r="X8" s="106" t="s">
        <v>417</v>
      </c>
      <c r="Y8" s="106"/>
    </row>
    <row r="9" spans="1:25" s="10" customFormat="1" ht="12" x14ac:dyDescent="0.2">
      <c r="A9" s="69"/>
      <c r="B9" s="69"/>
      <c r="C9" s="180" t="str">
        <f>VLOOKUP(G9,TCR!$E$2:$K$332,2,0)</f>
        <v>GEFT</v>
      </c>
      <c r="D9" s="180" t="str">
        <f>VLOOKUP(G9,TCR!$E$2:$K$332,3,0)</f>
        <v>GESTIONE FINANAZA e TRIBUTI</v>
      </c>
      <c r="E9" s="180" t="str">
        <f>VLOOKUP(G9,TCR!$E$2:$K$332,4,0)</f>
        <v>GEFT</v>
      </c>
      <c r="F9" s="180" t="str">
        <f>VLOOKUP(G9,TCR!$E$2:$K$332,5,0)</f>
        <v>GESTIONE FINANAZA e TRIBUTI</v>
      </c>
      <c r="G9" s="180" t="s">
        <v>13093</v>
      </c>
      <c r="H9" s="180" t="str">
        <f>VLOOKUP(G9,TCR!$E$2:$K$332,7,0)</f>
        <v>Patrimoniale Post Contatore</v>
      </c>
      <c r="I9" s="137" t="str">
        <f t="shared" si="1"/>
        <v>13767#13767#13767#NETA BR</v>
      </c>
      <c r="J9" s="106" t="s">
        <v>6647</v>
      </c>
      <c r="K9" s="106" t="s">
        <v>6648</v>
      </c>
      <c r="L9" s="106" t="s">
        <v>6649</v>
      </c>
      <c r="M9" s="106" t="s">
        <v>417</v>
      </c>
      <c r="N9" s="106" t="s">
        <v>6648</v>
      </c>
      <c r="O9" s="106"/>
      <c r="P9" s="106" t="s">
        <v>6650</v>
      </c>
      <c r="Q9" s="106" t="s">
        <v>6648</v>
      </c>
      <c r="R9" s="106" t="s">
        <v>6651</v>
      </c>
      <c r="S9" s="106">
        <v>802559</v>
      </c>
      <c r="T9" s="106" t="s">
        <v>1542</v>
      </c>
      <c r="U9" s="106"/>
      <c r="V9" s="106">
        <v>3</v>
      </c>
      <c r="W9" s="106" t="str">
        <f t="shared" si="0"/>
        <v>NETA BR</v>
      </c>
      <c r="X9" s="106" t="s">
        <v>417</v>
      </c>
      <c r="Y9" s="106"/>
    </row>
    <row r="10" spans="1:25" x14ac:dyDescent="0.2">
      <c r="A10" s="7"/>
      <c r="B10" s="7"/>
      <c r="C10" s="32" t="str">
        <f>VLOOKUP(G10,TCR!$E$2:$K$332,2,0)</f>
        <v>GEFT</v>
      </c>
      <c r="D10" s="32" t="str">
        <f>VLOOKUP(G10,TCR!$E$2:$K$332,3,0)</f>
        <v>GESTIONE FINANAZA e TRIBUTI</v>
      </c>
      <c r="E10" s="32" t="str">
        <f>VLOOKUP(G10,TCR!$E$2:$K$332,4,0)</f>
        <v>GEFT</v>
      </c>
      <c r="F10" s="32" t="str">
        <f>VLOOKUP(G10,TCR!$E$2:$K$332,5,0)</f>
        <v>GESTIONE FINANAZA e TRIBUTI</v>
      </c>
      <c r="G10" s="32" t="s">
        <v>13093</v>
      </c>
      <c r="H10" s="32" t="str">
        <f>VLOOKUP(G10,TCR!$E$2:$K$332,7,0)</f>
        <v>Patrimoniale Post Contatore</v>
      </c>
      <c r="I10" s="137" t="str">
        <f t="shared" si="1"/>
        <v>13731#13731#13731#NETA BR</v>
      </c>
      <c r="J10" s="106" t="s">
        <v>8595</v>
      </c>
      <c r="K10" s="106" t="s">
        <v>8596</v>
      </c>
      <c r="L10" s="106" t="s">
        <v>2083</v>
      </c>
      <c r="M10" s="106" t="s">
        <v>417</v>
      </c>
      <c r="N10" s="106" t="s">
        <v>8596</v>
      </c>
      <c r="O10" s="106"/>
      <c r="P10" s="106" t="s">
        <v>8597</v>
      </c>
      <c r="Q10" s="106" t="s">
        <v>8596</v>
      </c>
      <c r="R10" s="106" t="s">
        <v>2083</v>
      </c>
      <c r="S10" s="106">
        <v>802507</v>
      </c>
      <c r="T10" s="106" t="s">
        <v>2083</v>
      </c>
      <c r="U10" s="106"/>
      <c r="V10" s="106">
        <v>3</v>
      </c>
      <c r="W10" s="106" t="str">
        <f t="shared" si="0"/>
        <v>NETA BR</v>
      </c>
      <c r="X10" s="106" t="s">
        <v>417</v>
      </c>
      <c r="Y10" s="106"/>
    </row>
    <row r="11" spans="1:25" x14ac:dyDescent="0.2">
      <c r="A11" s="7"/>
      <c r="B11" s="7"/>
      <c r="C11" s="180" t="str">
        <f>VLOOKUP(G11,TCR!$E$2:$K$332,2,0)</f>
        <v>GEFT</v>
      </c>
      <c r="D11" s="180" t="str">
        <f>VLOOKUP(G11,TCR!$E$2:$K$332,3,0)</f>
        <v>GESTIONE FINANAZA e TRIBUTI</v>
      </c>
      <c r="E11" s="180" t="str">
        <f>VLOOKUP(G11,TCR!$E$2:$K$332,4,0)</f>
        <v>GEFT</v>
      </c>
      <c r="F11" s="180" t="str">
        <f>VLOOKUP(G11,TCR!$E$2:$K$332,5,0)</f>
        <v>GESTIONE FINANAZA e TRIBUTI</v>
      </c>
      <c r="G11" s="180" t="s">
        <v>13093</v>
      </c>
      <c r="H11" s="180" t="str">
        <f>VLOOKUP(G11,TCR!$E$2:$K$332,7,0)</f>
        <v>Patrimoniale Post Contatore</v>
      </c>
      <c r="I11" s="137" t="str">
        <f t="shared" si="1"/>
        <v>21838#21838#21838#NETA BR</v>
      </c>
      <c r="J11" s="106" t="s">
        <v>5426</v>
      </c>
      <c r="K11" s="106" t="s">
        <v>5427</v>
      </c>
      <c r="L11" s="106" t="s">
        <v>5428</v>
      </c>
      <c r="M11" s="106"/>
      <c r="N11" s="106" t="s">
        <v>5427</v>
      </c>
      <c r="O11" s="106"/>
      <c r="P11" s="106" t="s">
        <v>5429</v>
      </c>
      <c r="Q11" s="106" t="s">
        <v>5427</v>
      </c>
      <c r="R11" s="106" t="s">
        <v>5428</v>
      </c>
      <c r="S11" s="106"/>
      <c r="T11" s="106"/>
      <c r="U11" s="106"/>
      <c r="V11" s="106">
        <v>3</v>
      </c>
      <c r="W11" s="106" t="str">
        <f t="shared" si="0"/>
        <v>NETA BR</v>
      </c>
      <c r="X11" s="106"/>
      <c r="Y11" s="106"/>
    </row>
    <row r="12" spans="1:25" x14ac:dyDescent="0.2">
      <c r="A12" s="7"/>
      <c r="B12" s="7"/>
      <c r="C12" s="180" t="str">
        <f>VLOOKUP(G12,TCR!$E$2:$K$332,2,0)</f>
        <v>GEFT</v>
      </c>
      <c r="D12" s="180" t="str">
        <f>VLOOKUP(G12,TCR!$E$2:$K$332,3,0)</f>
        <v>GESTIONE FINANAZA e TRIBUTI</v>
      </c>
      <c r="E12" s="180" t="str">
        <f>VLOOKUP(G12,TCR!$E$2:$K$332,4,0)</f>
        <v>GEFT</v>
      </c>
      <c r="F12" s="180" t="str">
        <f>VLOOKUP(G12,TCR!$E$2:$K$332,5,0)</f>
        <v>GESTIONE FINANAZA e TRIBUTI</v>
      </c>
      <c r="G12" s="180" t="s">
        <v>13093</v>
      </c>
      <c r="H12" s="180" t="str">
        <f>VLOOKUP(G12,TCR!$E$2:$K$332,7,0)</f>
        <v>Patrimoniale Post Contatore</v>
      </c>
      <c r="I12" s="137" t="str">
        <f t="shared" si="1"/>
        <v>13667#13667#13667#NETA BR</v>
      </c>
      <c r="J12" s="106" t="s">
        <v>8387</v>
      </c>
      <c r="K12" s="106" t="s">
        <v>8388</v>
      </c>
      <c r="L12" s="106" t="s">
        <v>8389</v>
      </c>
      <c r="M12" s="106" t="s">
        <v>417</v>
      </c>
      <c r="N12" s="106" t="s">
        <v>8388</v>
      </c>
      <c r="O12" s="106"/>
      <c r="P12" s="106" t="s">
        <v>8390</v>
      </c>
      <c r="Q12" s="106" t="s">
        <v>8388</v>
      </c>
      <c r="R12" s="106" t="s">
        <v>8389</v>
      </c>
      <c r="S12" s="106">
        <v>802127</v>
      </c>
      <c r="T12" s="106" t="s">
        <v>8389</v>
      </c>
      <c r="U12" s="106"/>
      <c r="V12" s="106">
        <v>3</v>
      </c>
      <c r="W12" s="106" t="str">
        <f t="shared" si="0"/>
        <v>NETA BR</v>
      </c>
      <c r="X12" s="106" t="s">
        <v>417</v>
      </c>
      <c r="Y12" s="106"/>
    </row>
    <row r="13" spans="1:25" x14ac:dyDescent="0.2">
      <c r="A13" s="69"/>
      <c r="B13" s="69"/>
      <c r="C13" s="180" t="str">
        <f>VLOOKUP(G13,TCR!$E$2:$K$332,2,0)</f>
        <v>GEFT</v>
      </c>
      <c r="D13" s="180" t="str">
        <f>VLOOKUP(G13,TCR!$E$2:$K$332,3,0)</f>
        <v>GESTIONE FINANAZA e TRIBUTI</v>
      </c>
      <c r="E13" s="180" t="str">
        <f>VLOOKUP(G13,TCR!$E$2:$K$332,4,0)</f>
        <v>GEFT</v>
      </c>
      <c r="F13" s="180" t="str">
        <f>VLOOKUP(G13,TCR!$E$2:$K$332,5,0)</f>
        <v>GESTIONE FINANAZA e TRIBUTI</v>
      </c>
      <c r="G13" s="180" t="s">
        <v>13093</v>
      </c>
      <c r="H13" s="180" t="str">
        <f>VLOOKUP(G13,TCR!$E$2:$K$332,7,0)</f>
        <v>Patrimoniale Post Contatore</v>
      </c>
      <c r="I13" s="137" t="str">
        <f t="shared" si="1"/>
        <v>13665#13665#13665#NETA BR</v>
      </c>
      <c r="J13" s="106" t="s">
        <v>3612</v>
      </c>
      <c r="K13" s="106" t="s">
        <v>3613</v>
      </c>
      <c r="L13" s="106" t="s">
        <v>3614</v>
      </c>
      <c r="M13" s="106" t="s">
        <v>417</v>
      </c>
      <c r="N13" s="106" t="s">
        <v>3613</v>
      </c>
      <c r="O13" s="106"/>
      <c r="P13" s="106" t="s">
        <v>3615</v>
      </c>
      <c r="Q13" s="106" t="s">
        <v>3613</v>
      </c>
      <c r="R13" s="106" t="s">
        <v>3614</v>
      </c>
      <c r="S13" s="106">
        <v>801805</v>
      </c>
      <c r="T13" s="106" t="s">
        <v>3617</v>
      </c>
      <c r="U13" s="106"/>
      <c r="V13" s="106">
        <v>3</v>
      </c>
      <c r="W13" s="106" t="str">
        <f t="shared" si="0"/>
        <v>NETA BR</v>
      </c>
      <c r="X13" s="106" t="s">
        <v>417</v>
      </c>
      <c r="Y13" s="106"/>
    </row>
    <row r="14" spans="1:25" x14ac:dyDescent="0.2">
      <c r="A14" s="7"/>
      <c r="B14" s="7" t="s">
        <v>74</v>
      </c>
      <c r="C14" s="71" t="str">
        <f>VLOOKUP(G14,TCR!$E$2:$K$332,2,0)</f>
        <v>PPVV</v>
      </c>
      <c r="D14" s="71" t="str">
        <f>VLOOKUP(G14,TCR!$E$2:$K$332,3,0)</f>
        <v>Partite Varie</v>
      </c>
      <c r="E14" s="71" t="str">
        <f>VLOOKUP(G14,TCR!$E$2:$K$332,4,0)</f>
        <v>PVVE</v>
      </c>
      <c r="F14" s="71" t="str">
        <f>VLOOKUP(G14,TCR!$E$2:$K$332,5,0)</f>
        <v>Partite varie venditore</v>
      </c>
      <c r="G14" s="71" t="s">
        <v>51</v>
      </c>
      <c r="H14" s="71" t="str">
        <f>VLOOKUP(G14,TCR!$E$2:$K$332,7,0)</f>
        <v>Partite varie venditore</v>
      </c>
      <c r="I14" s="137" t="str">
        <f t="shared" si="1"/>
        <v>11906#11906#11906#NETA BR</v>
      </c>
      <c r="J14" s="106" t="s">
        <v>5126</v>
      </c>
      <c r="K14" s="106" t="s">
        <v>5127</v>
      </c>
      <c r="L14" s="106" t="s">
        <v>5128</v>
      </c>
      <c r="M14" s="106" t="s">
        <v>442</v>
      </c>
      <c r="N14" s="106" t="s">
        <v>5127</v>
      </c>
      <c r="O14" s="106"/>
      <c r="P14" s="106" t="s">
        <v>5129</v>
      </c>
      <c r="Q14" s="106" t="s">
        <v>5127</v>
      </c>
      <c r="R14" s="106" t="s">
        <v>5130</v>
      </c>
      <c r="S14" s="106">
        <v>637051</v>
      </c>
      <c r="T14" s="106" t="s">
        <v>447</v>
      </c>
      <c r="U14" s="106"/>
      <c r="V14" s="106">
        <v>3</v>
      </c>
      <c r="W14" s="106" t="str">
        <f t="shared" si="0"/>
        <v>NETA BR</v>
      </c>
      <c r="X14" s="106" t="s">
        <v>442</v>
      </c>
      <c r="Y14" s="106"/>
    </row>
    <row r="15" spans="1:25" x14ac:dyDescent="0.2">
      <c r="A15" s="7"/>
      <c r="B15" s="7"/>
      <c r="C15" s="180" t="str">
        <f>VLOOKUP(G15,TCR!$E$2:$K$332,2,0)</f>
        <v>GEFT</v>
      </c>
      <c r="D15" s="180" t="str">
        <f>VLOOKUP(G15,TCR!$E$2:$K$332,3,0)</f>
        <v>GESTIONE FINANAZA e TRIBUTI</v>
      </c>
      <c r="E15" s="180" t="str">
        <f>VLOOKUP(G15,TCR!$E$2:$K$332,4,0)</f>
        <v>GEFT</v>
      </c>
      <c r="F15" s="180" t="str">
        <f>VLOOKUP(G15,TCR!$E$2:$K$332,5,0)</f>
        <v>GESTIONE FINANAZA e TRIBUTI</v>
      </c>
      <c r="G15" s="180" t="s">
        <v>13093</v>
      </c>
      <c r="H15" s="180" t="str">
        <f>VLOOKUP(G15,TCR!$E$2:$K$332,7,0)</f>
        <v>Patrimoniale Post Contatore</v>
      </c>
      <c r="I15" s="137" t="str">
        <f t="shared" si="1"/>
        <v>13646#13646#13646#NETA BR</v>
      </c>
      <c r="J15" s="106" t="s">
        <v>4679</v>
      </c>
      <c r="K15" s="106" t="s">
        <v>4680</v>
      </c>
      <c r="L15" s="106" t="s">
        <v>2508</v>
      </c>
      <c r="M15" s="106" t="s">
        <v>417</v>
      </c>
      <c r="N15" s="106" t="s">
        <v>4680</v>
      </c>
      <c r="O15" s="106"/>
      <c r="P15" s="106" t="s">
        <v>4681</v>
      </c>
      <c r="Q15" s="106" t="s">
        <v>4680</v>
      </c>
      <c r="R15" s="106" t="s">
        <v>2508</v>
      </c>
      <c r="S15" s="106">
        <v>377673</v>
      </c>
      <c r="T15" s="106" t="s">
        <v>2508</v>
      </c>
      <c r="U15" s="106"/>
      <c r="V15" s="106">
        <v>3</v>
      </c>
      <c r="W15" s="106" t="str">
        <f t="shared" si="0"/>
        <v>NETA BR</v>
      </c>
      <c r="X15" s="106" t="s">
        <v>417</v>
      </c>
      <c r="Y15" s="106"/>
    </row>
    <row r="16" spans="1:25" x14ac:dyDescent="0.2">
      <c r="A16" s="7"/>
      <c r="B16" s="69"/>
      <c r="C16" s="71" t="str">
        <f>VLOOKUP(G16,TCR!$E$2:$K$332,2,0)</f>
        <v>GEFT</v>
      </c>
      <c r="D16" s="71" t="str">
        <f>VLOOKUP(G16,TCR!$E$2:$K$332,3,0)</f>
        <v>GESTIONE FINANAZA e TRIBUTI</v>
      </c>
      <c r="E16" s="71" t="str">
        <f>VLOOKUP(G16,TCR!$E$2:$K$332,4,0)</f>
        <v>GEFT</v>
      </c>
      <c r="F16" s="71" t="str">
        <f>VLOOKUP(G16,TCR!$E$2:$K$332,5,0)</f>
        <v>GESTIONE FINANAZA e TRIBUTI</v>
      </c>
      <c r="G16" s="71" t="s">
        <v>13093</v>
      </c>
      <c r="H16" s="71" t="str">
        <f>VLOOKUP(G16,TCR!$E$2:$K$332,7,0)</f>
        <v>Patrimoniale Post Contatore</v>
      </c>
      <c r="I16" s="137" t="str">
        <f t="shared" si="1"/>
        <v>S-PW-025#QUOTAS-PW-025#COMPS-PW-025#NETA BR</v>
      </c>
      <c r="J16" s="106" t="s">
        <v>2986</v>
      </c>
      <c r="K16" s="106" t="s">
        <v>2987</v>
      </c>
      <c r="L16" s="106" t="s">
        <v>2988</v>
      </c>
      <c r="M16" s="106"/>
      <c r="N16" s="106" t="s">
        <v>2989</v>
      </c>
      <c r="O16" s="106"/>
      <c r="P16" s="106" t="s">
        <v>2990</v>
      </c>
      <c r="Q16" s="106" t="s">
        <v>2991</v>
      </c>
      <c r="R16" s="106" t="s">
        <v>2988</v>
      </c>
      <c r="S16" s="106"/>
      <c r="T16" s="106"/>
      <c r="U16" s="106"/>
      <c r="V16" s="106">
        <v>3</v>
      </c>
      <c r="W16" s="106" t="str">
        <f t="shared" si="0"/>
        <v>NETA BR</v>
      </c>
      <c r="X16" s="106"/>
      <c r="Y16" s="106"/>
    </row>
    <row r="17" spans="1:25" x14ac:dyDescent="0.2">
      <c r="A17" s="69"/>
      <c r="B17" s="69"/>
      <c r="C17" s="71" t="str">
        <f>VLOOKUP(G17,TCR!$E$2:$K$332,2,0)</f>
        <v>GEFT</v>
      </c>
      <c r="D17" s="71" t="str">
        <f>VLOOKUP(G17,TCR!$E$2:$K$332,3,0)</f>
        <v>GESTIONE FINANAZA e TRIBUTI</v>
      </c>
      <c r="E17" s="71" t="str">
        <f>VLOOKUP(G17,TCR!$E$2:$K$332,4,0)</f>
        <v>GEFT</v>
      </c>
      <c r="F17" s="71" t="str">
        <f>VLOOKUP(G17,TCR!$E$2:$K$332,5,0)</f>
        <v>GESTIONE FINANAZA e TRIBUTI</v>
      </c>
      <c r="G17" s="71" t="s">
        <v>13093</v>
      </c>
      <c r="H17" s="71" t="str">
        <f>VLOOKUP(G17,TCR!$E$2:$K$332,7,0)</f>
        <v>Patrimoniale Post Contatore</v>
      </c>
      <c r="I17" s="137" t="str">
        <f t="shared" si="1"/>
        <v>S-PW-R01#QUOTAS-PW-R01#COMPS-PW-R01#NETA BR</v>
      </c>
      <c r="J17" s="106" t="s">
        <v>836</v>
      </c>
      <c r="K17" s="106" t="s">
        <v>837</v>
      </c>
      <c r="L17" s="106" t="s">
        <v>838</v>
      </c>
      <c r="M17" s="106"/>
      <c r="N17" s="106" t="s">
        <v>839</v>
      </c>
      <c r="O17" s="106"/>
      <c r="P17" s="106" t="s">
        <v>840</v>
      </c>
      <c r="Q17" s="106" t="s">
        <v>841</v>
      </c>
      <c r="R17" s="106" t="s">
        <v>838</v>
      </c>
      <c r="S17" s="106"/>
      <c r="T17" s="106"/>
      <c r="U17" s="106"/>
      <c r="V17" s="106">
        <v>3</v>
      </c>
      <c r="W17" s="106" t="str">
        <f t="shared" si="0"/>
        <v>NETA BR</v>
      </c>
      <c r="X17" s="106"/>
      <c r="Y17" s="106"/>
    </row>
    <row r="18" spans="1:25" x14ac:dyDescent="0.2">
      <c r="A18" s="7"/>
      <c r="B18" s="7"/>
      <c r="C18" s="71" t="str">
        <f>VLOOKUP(G18,TCR!$E$2:$K$332,2,0)</f>
        <v>GEFT</v>
      </c>
      <c r="D18" s="71" t="str">
        <f>VLOOKUP(G18,TCR!$E$2:$K$332,3,0)</f>
        <v>GESTIONE FINANAZA e TRIBUTI</v>
      </c>
      <c r="E18" s="71" t="str">
        <f>VLOOKUP(G18,TCR!$E$2:$K$332,4,0)</f>
        <v>GEFT</v>
      </c>
      <c r="F18" s="71" t="str">
        <f>VLOOKUP(G18,TCR!$E$2:$K$332,5,0)</f>
        <v>GESTIONE FINANAZA e TRIBUTI</v>
      </c>
      <c r="G18" s="71" t="s">
        <v>13093</v>
      </c>
      <c r="H18" s="71" t="str">
        <f>VLOOKUP(G18,TCR!$E$2:$K$332,7,0)</f>
        <v>Patrimoniale Post Contatore</v>
      </c>
      <c r="I18" s="137" t="str">
        <f t="shared" si="1"/>
        <v>11543#11543#11543#NETA BR</v>
      </c>
      <c r="J18" s="106" t="s">
        <v>2387</v>
      </c>
      <c r="K18" s="106" t="s">
        <v>2388</v>
      </c>
      <c r="L18" s="106" t="s">
        <v>2389</v>
      </c>
      <c r="M18" s="106" t="s">
        <v>442</v>
      </c>
      <c r="N18" s="106" t="s">
        <v>2388</v>
      </c>
      <c r="O18" s="106"/>
      <c r="P18" s="106" t="s">
        <v>2390</v>
      </c>
      <c r="Q18" s="106" t="s">
        <v>2388</v>
      </c>
      <c r="R18" s="106" t="s">
        <v>2389</v>
      </c>
      <c r="S18" s="106">
        <v>738152</v>
      </c>
      <c r="T18" s="106" t="s">
        <v>762</v>
      </c>
      <c r="U18" s="106"/>
      <c r="V18" s="106">
        <v>3</v>
      </c>
      <c r="W18" s="106" t="str">
        <f t="shared" si="0"/>
        <v>NETA BR</v>
      </c>
      <c r="X18" s="106" t="s">
        <v>442</v>
      </c>
      <c r="Y18" s="106"/>
    </row>
    <row r="19" spans="1:25" x14ac:dyDescent="0.2">
      <c r="A19" s="7"/>
      <c r="B19" s="7"/>
      <c r="C19" s="71" t="str">
        <f>VLOOKUP(G19,TCR!$E$2:$K$332,2,0)</f>
        <v>GEFT</v>
      </c>
      <c r="D19" s="71" t="str">
        <f>VLOOKUP(G19,TCR!$E$2:$K$332,3,0)</f>
        <v>GESTIONE FINANAZA e TRIBUTI</v>
      </c>
      <c r="E19" s="71" t="str">
        <f>VLOOKUP(G19,TCR!$E$2:$K$332,4,0)</f>
        <v>GEFT</v>
      </c>
      <c r="F19" s="71" t="str">
        <f>VLOOKUP(G19,TCR!$E$2:$K$332,5,0)</f>
        <v>GESTIONE FINANAZA e TRIBUTI</v>
      </c>
      <c r="G19" s="71" t="s">
        <v>13093</v>
      </c>
      <c r="H19" s="71" t="str">
        <f>VLOOKUP(G19,TCR!$E$2:$K$332,7,0)</f>
        <v>Patrimoniale Post Contatore</v>
      </c>
      <c r="I19" s="137" t="str">
        <f t="shared" si="1"/>
        <v>S-PW-CA1#QUOTAS-PW-CA1#COMPS-PW-CA1#NETA BR</v>
      </c>
      <c r="J19" s="106" t="s">
        <v>842</v>
      </c>
      <c r="K19" s="106" t="s">
        <v>843</v>
      </c>
      <c r="L19" s="106" t="s">
        <v>844</v>
      </c>
      <c r="M19" s="106"/>
      <c r="N19" s="106" t="s">
        <v>845</v>
      </c>
      <c r="O19" s="106"/>
      <c r="P19" s="106" t="s">
        <v>846</v>
      </c>
      <c r="Q19" s="106" t="s">
        <v>847</v>
      </c>
      <c r="R19" s="106" t="s">
        <v>848</v>
      </c>
      <c r="S19" s="106"/>
      <c r="T19" s="106"/>
      <c r="U19" s="106"/>
      <c r="V19" s="106">
        <v>3</v>
      </c>
      <c r="W19" s="106" t="str">
        <f t="shared" si="0"/>
        <v>NETA BR</v>
      </c>
      <c r="X19" s="106"/>
      <c r="Y19" s="106"/>
    </row>
    <row r="20" spans="1:25" x14ac:dyDescent="0.2">
      <c r="A20" s="7"/>
      <c r="B20" s="7"/>
      <c r="C20" s="71" t="str">
        <f>VLOOKUP(G20,TCR!$E$2:$K$332,2,0)</f>
        <v>GEFT</v>
      </c>
      <c r="D20" s="71" t="str">
        <f>VLOOKUP(G20,TCR!$E$2:$K$332,3,0)</f>
        <v>GESTIONE FINANAZA e TRIBUTI</v>
      </c>
      <c r="E20" s="71" t="str">
        <f>VLOOKUP(G20,TCR!$E$2:$K$332,4,0)</f>
        <v>GEFT</v>
      </c>
      <c r="F20" s="71" t="str">
        <f>VLOOKUP(G20,TCR!$E$2:$K$332,5,0)</f>
        <v>GESTIONE FINANAZA e TRIBUTI</v>
      </c>
      <c r="G20" s="71" t="s">
        <v>13093</v>
      </c>
      <c r="H20" s="71" t="str">
        <f>VLOOKUP(G20,TCR!$E$2:$K$332,7,0)</f>
        <v>Patrimoniale Post Contatore</v>
      </c>
      <c r="I20" s="137" t="str">
        <f t="shared" si="1"/>
        <v>SM1#QUOTASM1#COMPSM1#NETA BR</v>
      </c>
      <c r="J20" s="106" t="s">
        <v>2999</v>
      </c>
      <c r="K20" s="106" t="s">
        <v>3000</v>
      </c>
      <c r="L20" s="106" t="s">
        <v>3001</v>
      </c>
      <c r="M20" s="106"/>
      <c r="N20" s="106" t="s">
        <v>3002</v>
      </c>
      <c r="O20" s="106"/>
      <c r="P20" s="106" t="s">
        <v>3003</v>
      </c>
      <c r="Q20" s="106" t="s">
        <v>3004</v>
      </c>
      <c r="R20" s="106" t="s">
        <v>3005</v>
      </c>
      <c r="S20" s="106"/>
      <c r="T20" s="106"/>
      <c r="U20" s="106"/>
      <c r="V20" s="106">
        <v>3</v>
      </c>
      <c r="W20" s="106" t="str">
        <f t="shared" si="0"/>
        <v>NETA BR</v>
      </c>
      <c r="X20" s="106"/>
      <c r="Y20" s="106"/>
    </row>
    <row r="21" spans="1:25" x14ac:dyDescent="0.2">
      <c r="A21" s="7"/>
      <c r="B21" s="7"/>
      <c r="C21" s="71" t="str">
        <f>VLOOKUP(G21,TCR!$E$2:$K$332,2,0)</f>
        <v>GEFT</v>
      </c>
      <c r="D21" s="71" t="str">
        <f>VLOOKUP(G21,TCR!$E$2:$K$332,3,0)</f>
        <v>GESTIONE FINANAZA e TRIBUTI</v>
      </c>
      <c r="E21" s="71" t="str">
        <f>VLOOKUP(G21,TCR!$E$2:$K$332,4,0)</f>
        <v>GEFT</v>
      </c>
      <c r="F21" s="71" t="str">
        <f>VLOOKUP(G21,TCR!$E$2:$K$332,5,0)</f>
        <v>GESTIONE FINANAZA e TRIBUTI</v>
      </c>
      <c r="G21" s="71" t="s">
        <v>13093</v>
      </c>
      <c r="H21" s="71" t="str">
        <f>VLOOKUP(G21,TCR!$E$2:$K$332,7,0)</f>
        <v>Patrimoniale Post Contatore</v>
      </c>
      <c r="I21" s="137" t="str">
        <f t="shared" si="1"/>
        <v>11557#11557#11557#NETA BR</v>
      </c>
      <c r="J21" s="106" t="s">
        <v>7061</v>
      </c>
      <c r="K21" s="106" t="s">
        <v>7062</v>
      </c>
      <c r="L21" s="106" t="s">
        <v>7063</v>
      </c>
      <c r="M21" s="106" t="s">
        <v>442</v>
      </c>
      <c r="N21" s="106" t="s">
        <v>7062</v>
      </c>
      <c r="O21" s="106"/>
      <c r="P21" s="106" t="s">
        <v>7064</v>
      </c>
      <c r="Q21" s="106" t="s">
        <v>7062</v>
      </c>
      <c r="R21" s="106" t="s">
        <v>7063</v>
      </c>
      <c r="S21" s="106">
        <v>730824</v>
      </c>
      <c r="T21" s="106" t="s">
        <v>7065</v>
      </c>
      <c r="U21" s="106"/>
      <c r="V21" s="106">
        <v>3</v>
      </c>
      <c r="W21" s="106" t="str">
        <f t="shared" si="0"/>
        <v>NETA BR</v>
      </c>
      <c r="X21" s="106" t="s">
        <v>835</v>
      </c>
      <c r="Y21" s="106"/>
    </row>
    <row r="22" spans="1:25" x14ac:dyDescent="0.2">
      <c r="A22" s="7"/>
      <c r="B22" s="7"/>
      <c r="C22" s="180" t="str">
        <f>VLOOKUP(G22,TCR!$E$2:$K$332,2,0)</f>
        <v>GEFT</v>
      </c>
      <c r="D22" s="180" t="str">
        <f>VLOOKUP(G22,TCR!$E$2:$K$332,3,0)</f>
        <v>GESTIONE FINANAZA e TRIBUTI</v>
      </c>
      <c r="E22" s="180" t="str">
        <f>VLOOKUP(G22,TCR!$E$2:$K$332,4,0)</f>
        <v>GEFT</v>
      </c>
      <c r="F22" s="180" t="str">
        <f>VLOOKUP(G22,TCR!$E$2:$K$332,5,0)</f>
        <v>GESTIONE FINANAZA e TRIBUTI</v>
      </c>
      <c r="G22" s="180" t="s">
        <v>13093</v>
      </c>
      <c r="H22" s="180" t="str">
        <f>VLOOKUP(G22,TCR!$E$2:$K$332,7,0)</f>
        <v>Patrimoniale Post Contatore</v>
      </c>
      <c r="I22" s="137" t="str">
        <f t="shared" si="1"/>
        <v>13756#13756#13756#NETA BR</v>
      </c>
      <c r="J22" s="106" t="s">
        <v>8617</v>
      </c>
      <c r="K22" s="106" t="s">
        <v>8618</v>
      </c>
      <c r="L22" s="106" t="s">
        <v>8619</v>
      </c>
      <c r="M22" s="106" t="s">
        <v>417</v>
      </c>
      <c r="N22" s="106" t="s">
        <v>8618</v>
      </c>
      <c r="O22" s="106"/>
      <c r="P22" s="106" t="s">
        <v>8620</v>
      </c>
      <c r="Q22" s="106" t="s">
        <v>8618</v>
      </c>
      <c r="R22" s="106" t="s">
        <v>8619</v>
      </c>
      <c r="S22" s="106">
        <v>802521</v>
      </c>
      <c r="T22" s="106" t="s">
        <v>5456</v>
      </c>
      <c r="U22" s="106"/>
      <c r="V22" s="106">
        <v>3</v>
      </c>
      <c r="W22" s="106" t="str">
        <f t="shared" si="0"/>
        <v>NETA BR</v>
      </c>
      <c r="X22" s="106" t="s">
        <v>417</v>
      </c>
      <c r="Y22" s="106"/>
    </row>
    <row r="23" spans="1:25" x14ac:dyDescent="0.2">
      <c r="A23" s="7"/>
      <c r="B23" s="7"/>
      <c r="C23" s="180" t="str">
        <f>VLOOKUP(G23,TCR!$E$2:$K$332,2,0)</f>
        <v>GEFT</v>
      </c>
      <c r="D23" s="180" t="str">
        <f>VLOOKUP(G23,TCR!$E$2:$K$332,3,0)</f>
        <v>GESTIONE FINANAZA e TRIBUTI</v>
      </c>
      <c r="E23" s="180" t="str">
        <f>VLOOKUP(G23,TCR!$E$2:$K$332,4,0)</f>
        <v>GEFT</v>
      </c>
      <c r="F23" s="180" t="str">
        <f>VLOOKUP(G23,TCR!$E$2:$K$332,5,0)</f>
        <v>GESTIONE FINANAZA e TRIBUTI</v>
      </c>
      <c r="G23" s="180" t="s">
        <v>13093</v>
      </c>
      <c r="H23" s="180" t="str">
        <f>VLOOKUP(G23,TCR!$E$2:$K$332,7,0)</f>
        <v>Patrimoniale Post Contatore</v>
      </c>
      <c r="I23" s="137" t="str">
        <f t="shared" si="1"/>
        <v>13724#13724#13724#NETA BR</v>
      </c>
      <c r="J23" s="106" t="s">
        <v>7359</v>
      </c>
      <c r="K23" s="106" t="s">
        <v>7360</v>
      </c>
      <c r="L23" s="106" t="s">
        <v>7361</v>
      </c>
      <c r="M23" s="106" t="s">
        <v>417</v>
      </c>
      <c r="N23" s="106" t="s">
        <v>7360</v>
      </c>
      <c r="O23" s="106"/>
      <c r="P23" s="106" t="s">
        <v>7362</v>
      </c>
      <c r="Q23" s="106" t="s">
        <v>7360</v>
      </c>
      <c r="R23" s="106" t="s">
        <v>7363</v>
      </c>
      <c r="S23" s="106">
        <v>802457</v>
      </c>
      <c r="T23" s="106" t="s">
        <v>2635</v>
      </c>
      <c r="U23" s="106"/>
      <c r="V23" s="106">
        <v>3</v>
      </c>
      <c r="W23" s="106" t="str">
        <f t="shared" si="0"/>
        <v>NETA BR</v>
      </c>
      <c r="X23" s="106" t="s">
        <v>417</v>
      </c>
      <c r="Y23" s="106"/>
    </row>
    <row r="24" spans="1:25" x14ac:dyDescent="0.2">
      <c r="A24" s="7" t="s">
        <v>11424</v>
      </c>
      <c r="B24" s="7" t="s">
        <v>68</v>
      </c>
      <c r="C24" s="179" t="str">
        <f>VLOOKUP(G24,TCR!$E$2:$K$332,2,0)</f>
        <v>GEFT</v>
      </c>
      <c r="D24" s="179" t="str">
        <f>VLOOKUP(G24,TCR!$E$2:$K$332,3,0)</f>
        <v>GESTIONE FINANAZA e TRIBUTI</v>
      </c>
      <c r="E24" s="179" t="str">
        <f>VLOOKUP(G24,TCR!$E$2:$K$332,4,0)</f>
        <v>GEFT</v>
      </c>
      <c r="F24" s="179" t="str">
        <f>VLOOKUP(G24,TCR!$E$2:$K$332,5,0)</f>
        <v>GESTIONE FINANAZA e TRIBUTI</v>
      </c>
      <c r="G24" s="179" t="s">
        <v>13093</v>
      </c>
      <c r="H24" s="179" t="str">
        <f>VLOOKUP(G24,TCR!$E$2:$K$332,7,0)</f>
        <v>Patrimoniale Post Contatore</v>
      </c>
      <c r="I24" s="137" t="str">
        <f t="shared" si="1"/>
        <v>NE_SCTE_RETE_QP#NE_RAGG_SCTE_QP#NE_RAGG_SCTE_QP#NETA BR</v>
      </c>
      <c r="J24" s="106" t="s">
        <v>767</v>
      </c>
      <c r="K24" s="106" t="s">
        <v>3092</v>
      </c>
      <c r="L24" s="106" t="s">
        <v>3093</v>
      </c>
      <c r="M24" s="106" t="s">
        <v>424</v>
      </c>
      <c r="N24" s="106" t="s">
        <v>3094</v>
      </c>
      <c r="O24" s="106"/>
      <c r="P24" s="106" t="s">
        <v>3095</v>
      </c>
      <c r="Q24" s="106" t="s">
        <v>3094</v>
      </c>
      <c r="R24" s="106" t="s">
        <v>3096</v>
      </c>
      <c r="S24" s="106">
        <v>704103</v>
      </c>
      <c r="T24" s="106" t="s">
        <v>462</v>
      </c>
      <c r="U24" s="106"/>
      <c r="V24" s="106">
        <v>3</v>
      </c>
      <c r="W24" s="106" t="str">
        <f t="shared" si="0"/>
        <v>NETA BR</v>
      </c>
      <c r="X24" s="106" t="s">
        <v>463</v>
      </c>
      <c r="Y24" s="106"/>
    </row>
    <row r="25" spans="1:25" x14ac:dyDescent="0.2">
      <c r="A25" s="7" t="s">
        <v>11424</v>
      </c>
      <c r="B25" s="7" t="s">
        <v>68</v>
      </c>
      <c r="C25" s="179" t="str">
        <f>VLOOKUP(G25,TCR!$E$2:$K$332,2,0)</f>
        <v>GEFT</v>
      </c>
      <c r="D25" s="179" t="str">
        <f>VLOOKUP(G25,TCR!$E$2:$K$332,3,0)</f>
        <v>GESTIONE FINANAZA e TRIBUTI</v>
      </c>
      <c r="E25" s="179" t="str">
        <f>VLOOKUP(G25,TCR!$E$2:$K$332,4,0)</f>
        <v>GEFT</v>
      </c>
      <c r="F25" s="179" t="str">
        <f>VLOOKUP(G25,TCR!$E$2:$K$332,5,0)</f>
        <v>GESTIONE FINANAZA e TRIBUTI</v>
      </c>
      <c r="G25" s="179" t="s">
        <v>13093</v>
      </c>
      <c r="H25" s="179" t="str">
        <f>VLOOKUP(G25,TCR!$E$2:$K$332,7,0)</f>
        <v>Patrimoniale Post Contatore</v>
      </c>
      <c r="I25" s="137" t="str">
        <f t="shared" si="1"/>
        <v>NE_SCTE_RETE_QP#NE_QARR_TRASP_QP#NE_ARR#NETA BR</v>
      </c>
      <c r="J25" s="106" t="s">
        <v>767</v>
      </c>
      <c r="K25" s="106" t="s">
        <v>3092</v>
      </c>
      <c r="L25" s="106" t="s">
        <v>3093</v>
      </c>
      <c r="M25" s="106" t="s">
        <v>424</v>
      </c>
      <c r="N25" s="106" t="s">
        <v>7717</v>
      </c>
      <c r="O25" s="106"/>
      <c r="P25" s="106" t="s">
        <v>4473</v>
      </c>
      <c r="Q25" s="106" t="s">
        <v>4474</v>
      </c>
      <c r="R25" s="106" t="s">
        <v>4475</v>
      </c>
      <c r="S25" s="106">
        <v>704103</v>
      </c>
      <c r="T25" s="106" t="s">
        <v>462</v>
      </c>
      <c r="U25" s="106"/>
      <c r="V25" s="106">
        <v>3</v>
      </c>
      <c r="W25" s="106" t="str">
        <f t="shared" si="0"/>
        <v>NETA BR</v>
      </c>
      <c r="X25" s="106" t="s">
        <v>463</v>
      </c>
      <c r="Y25" s="106"/>
    </row>
    <row r="26" spans="1:25" x14ac:dyDescent="0.2">
      <c r="A26" s="69" t="s">
        <v>11424</v>
      </c>
      <c r="B26" s="7" t="s">
        <v>68</v>
      </c>
      <c r="C26" s="98" t="str">
        <f>VLOOKUP(G26,TCR!$E$2:$K$332,2,0)</f>
        <v>GEFT</v>
      </c>
      <c r="D26" s="98" t="str">
        <f>VLOOKUP(G26,TCR!$E$2:$K$332,3,0)</f>
        <v>GESTIONE FINANAZA e TRIBUTI</v>
      </c>
      <c r="E26" s="98" t="str">
        <f>VLOOKUP(G26,TCR!$E$2:$K$332,4,0)</f>
        <v>GEFT</v>
      </c>
      <c r="F26" s="98" t="str">
        <f>VLOOKUP(G26,TCR!$E$2:$K$332,5,0)</f>
        <v>GESTIONE FINANAZA e TRIBUTI</v>
      </c>
      <c r="G26" s="98" t="s">
        <v>13093</v>
      </c>
      <c r="H26" s="98" t="str">
        <f>VLOOKUP(G26,TCR!$E$2:$K$332,7,0)</f>
        <v>Patrimoniale Post Contatore</v>
      </c>
      <c r="I26" s="137" t="str">
        <f t="shared" si="1"/>
        <v>NE_SCTE_RETE_QF#NE_RAGG_SCTE_QF#NE_RAGG_SCTE_QF#NETA BR</v>
      </c>
      <c r="J26" s="106" t="s">
        <v>763</v>
      </c>
      <c r="K26" s="106" t="s">
        <v>764</v>
      </c>
      <c r="L26" s="106" t="s">
        <v>765</v>
      </c>
      <c r="M26" s="106" t="s">
        <v>424</v>
      </c>
      <c r="N26" s="106" t="s">
        <v>766</v>
      </c>
      <c r="O26" s="106"/>
      <c r="P26" s="106" t="s">
        <v>767</v>
      </c>
      <c r="Q26" s="106" t="s">
        <v>766</v>
      </c>
      <c r="R26" s="106" t="s">
        <v>768</v>
      </c>
      <c r="S26" s="106">
        <v>704103</v>
      </c>
      <c r="T26" s="106" t="s">
        <v>462</v>
      </c>
      <c r="U26" s="106"/>
      <c r="V26" s="106">
        <v>3</v>
      </c>
      <c r="W26" s="106" t="str">
        <f t="shared" si="0"/>
        <v>NETA BR</v>
      </c>
      <c r="X26" s="106" t="s">
        <v>463</v>
      </c>
      <c r="Y26" s="106"/>
    </row>
    <row r="27" spans="1:25" x14ac:dyDescent="0.2">
      <c r="A27" s="7" t="s">
        <v>11424</v>
      </c>
      <c r="B27" s="7" t="s">
        <v>68</v>
      </c>
      <c r="C27" s="98" t="str">
        <f>VLOOKUP(G27,TCR!$E$2:$K$332,2,0)</f>
        <v>GEFT</v>
      </c>
      <c r="D27" s="98" t="str">
        <f>VLOOKUP(G27,TCR!$E$2:$K$332,3,0)</f>
        <v>GESTIONE FINANAZA e TRIBUTI</v>
      </c>
      <c r="E27" s="98" t="str">
        <f>VLOOKUP(G27,TCR!$E$2:$K$332,4,0)</f>
        <v>GEFT</v>
      </c>
      <c r="F27" s="98" t="str">
        <f>VLOOKUP(G27,TCR!$E$2:$K$332,5,0)</f>
        <v>GESTIONE FINANAZA e TRIBUTI</v>
      </c>
      <c r="G27" s="141" t="s">
        <v>13093</v>
      </c>
      <c r="H27" s="98" t="str">
        <f>VLOOKUP(G27,TCR!$E$2:$K$332,7,0)</f>
        <v>Patrimoniale Post Contatore</v>
      </c>
      <c r="I27" s="137" t="str">
        <f t="shared" si="1"/>
        <v>NE_SCTE_RETE_QF#NE_QARR_TRASP_QF#NE_ARR#NETA BR</v>
      </c>
      <c r="J27" s="106" t="s">
        <v>763</v>
      </c>
      <c r="K27" s="106" t="s">
        <v>764</v>
      </c>
      <c r="L27" s="106" t="s">
        <v>765</v>
      </c>
      <c r="M27" s="106" t="s">
        <v>424</v>
      </c>
      <c r="N27" s="106" t="s">
        <v>4472</v>
      </c>
      <c r="O27" s="106"/>
      <c r="P27" s="106" t="s">
        <v>4473</v>
      </c>
      <c r="Q27" s="106" t="s">
        <v>4474</v>
      </c>
      <c r="R27" s="106" t="s">
        <v>4475</v>
      </c>
      <c r="S27" s="106">
        <v>704103</v>
      </c>
      <c r="T27" s="106" t="s">
        <v>462</v>
      </c>
      <c r="U27" s="106"/>
      <c r="V27" s="106">
        <v>3</v>
      </c>
      <c r="W27" s="106" t="str">
        <f t="shared" si="0"/>
        <v>NETA BR</v>
      </c>
      <c r="X27" s="106" t="s">
        <v>463</v>
      </c>
      <c r="Y27" s="106"/>
    </row>
    <row r="28" spans="1:25" x14ac:dyDescent="0.2">
      <c r="A28" s="7" t="s">
        <v>11424</v>
      </c>
      <c r="B28" s="7" t="s">
        <v>68</v>
      </c>
      <c r="C28" s="98" t="str">
        <f>VLOOKUP(G28,TCR!$E$2:$K$332,2,0)</f>
        <v>GEFT</v>
      </c>
      <c r="D28" s="98" t="str">
        <f>VLOOKUP(G28,TCR!$E$2:$K$332,3,0)</f>
        <v>GESTIONE FINANAZA e TRIBUTI</v>
      </c>
      <c r="E28" s="98" t="str">
        <f>VLOOKUP(G28,TCR!$E$2:$K$332,4,0)</f>
        <v>GEFT</v>
      </c>
      <c r="F28" s="98" t="str">
        <f>VLOOKUP(G28,TCR!$E$2:$K$332,5,0)</f>
        <v>GESTIONE FINANAZA e TRIBUTI</v>
      </c>
      <c r="G28" s="98" t="s">
        <v>13093</v>
      </c>
      <c r="H28" s="98" t="str">
        <f>VLOOKUP(G28,TCR!$E$2:$K$332,7,0)</f>
        <v>Patrimoniale Post Contatore</v>
      </c>
      <c r="I28" s="137" t="str">
        <f t="shared" si="1"/>
        <v>NE_SCTE_RETE_QE#NE_RAGG_SCTE_QE#NE_RAGG_SCTE_QE#NETA BR</v>
      </c>
      <c r="J28" s="106" t="s">
        <v>1819</v>
      </c>
      <c r="K28" s="106" t="s">
        <v>1820</v>
      </c>
      <c r="L28" s="106" t="s">
        <v>1821</v>
      </c>
      <c r="M28" s="106" t="s">
        <v>424</v>
      </c>
      <c r="N28" s="106" t="s">
        <v>1822</v>
      </c>
      <c r="O28" s="106"/>
      <c r="P28" s="106" t="s">
        <v>1823</v>
      </c>
      <c r="Q28" s="106" t="s">
        <v>1822</v>
      </c>
      <c r="R28" s="106" t="s">
        <v>1824</v>
      </c>
      <c r="S28" s="106">
        <v>704103</v>
      </c>
      <c r="T28" s="106" t="s">
        <v>462</v>
      </c>
      <c r="U28" s="106"/>
      <c r="V28" s="106">
        <v>3</v>
      </c>
      <c r="W28" s="106" t="str">
        <f t="shared" si="0"/>
        <v>NETA BR</v>
      </c>
      <c r="X28" s="106" t="s">
        <v>463</v>
      </c>
      <c r="Y28" s="106"/>
    </row>
    <row r="29" spans="1:25" x14ac:dyDescent="0.2">
      <c r="A29" s="7" t="s">
        <v>11424</v>
      </c>
      <c r="B29" s="69" t="s">
        <v>68</v>
      </c>
      <c r="C29" s="98" t="str">
        <f>VLOOKUP(G29,TCR!$E$2:$K$332,2,0)</f>
        <v>GEFT</v>
      </c>
      <c r="D29" s="98" t="str">
        <f>VLOOKUP(G29,TCR!$E$2:$K$332,3,0)</f>
        <v>GESTIONE FINANAZA e TRIBUTI</v>
      </c>
      <c r="E29" s="98" t="str">
        <f>VLOOKUP(G29,TCR!$E$2:$K$332,4,0)</f>
        <v>GEFT</v>
      </c>
      <c r="F29" s="98" t="str">
        <f>VLOOKUP(G29,TCR!$E$2:$K$332,5,0)</f>
        <v>GESTIONE FINANAZA e TRIBUTI</v>
      </c>
      <c r="G29" s="98" t="s">
        <v>13093</v>
      </c>
      <c r="H29" s="98" t="str">
        <f>VLOOKUP(G29,TCR!$E$2:$K$332,7,0)</f>
        <v>Patrimoniale Post Contatore</v>
      </c>
      <c r="I29" s="137" t="str">
        <f t="shared" si="1"/>
        <v>NE_SCTE_RETE_QE#NE_QARR_TRASP_QE#NE_ARR#NETA BR</v>
      </c>
      <c r="J29" s="106" t="s">
        <v>1819</v>
      </c>
      <c r="K29" s="106" t="s">
        <v>1820</v>
      </c>
      <c r="L29" s="106" t="s">
        <v>1821</v>
      </c>
      <c r="M29" s="106" t="s">
        <v>424</v>
      </c>
      <c r="N29" s="106" t="s">
        <v>6839</v>
      </c>
      <c r="O29" s="106"/>
      <c r="P29" s="106" t="s">
        <v>4473</v>
      </c>
      <c r="Q29" s="106" t="s">
        <v>4474</v>
      </c>
      <c r="R29" s="106" t="s">
        <v>4475</v>
      </c>
      <c r="S29" s="106">
        <v>704103</v>
      </c>
      <c r="T29" s="106" t="s">
        <v>462</v>
      </c>
      <c r="U29" s="106"/>
      <c r="V29" s="106">
        <v>3</v>
      </c>
      <c r="W29" s="106" t="str">
        <f t="shared" si="0"/>
        <v>NETA BR</v>
      </c>
      <c r="X29" s="106" t="s">
        <v>463</v>
      </c>
      <c r="Y29" s="106"/>
    </row>
    <row r="30" spans="1:25" x14ac:dyDescent="0.2">
      <c r="A30" s="139"/>
      <c r="B30" s="69"/>
      <c r="C30" s="179" t="str">
        <f>VLOOKUP(G30,TCR!$E$2:$K$332,2,0)</f>
        <v>GEFT</v>
      </c>
      <c r="D30" s="179" t="str">
        <f>VLOOKUP(G30,TCR!$E$2:$K$332,3,0)</f>
        <v>GESTIONE FINANAZA e TRIBUTI</v>
      </c>
      <c r="E30" s="179" t="str">
        <f>VLOOKUP(G30,TCR!$E$2:$K$332,4,0)</f>
        <v>GEFT</v>
      </c>
      <c r="F30" s="179" t="str">
        <f>VLOOKUP(G30,TCR!$E$2:$K$332,5,0)</f>
        <v>GESTIONE FINANAZA e TRIBUTI</v>
      </c>
      <c r="G30" s="179" t="s">
        <v>13093</v>
      </c>
      <c r="H30" s="179" t="str">
        <f>VLOOKUP(G30,TCR!$E$2:$K$332,7,0)</f>
        <v>Patrimoniale Post Contatore</v>
      </c>
      <c r="I30" s="137" t="str">
        <f t="shared" si="1"/>
        <v>NE_V_SC1_ALL#NE_Q_SC1ALL#NE_C_SC_ALL#NETA BR</v>
      </c>
      <c r="J30" s="106" t="s">
        <v>3389</v>
      </c>
      <c r="K30" s="106" t="s">
        <v>3390</v>
      </c>
      <c r="L30" s="106" t="s">
        <v>3391</v>
      </c>
      <c r="M30" s="106" t="s">
        <v>424</v>
      </c>
      <c r="N30" s="106" t="s">
        <v>3392</v>
      </c>
      <c r="O30" s="106"/>
      <c r="P30" s="106" t="s">
        <v>3393</v>
      </c>
      <c r="Q30" s="106" t="s">
        <v>3394</v>
      </c>
      <c r="R30" s="106" t="s">
        <v>3395</v>
      </c>
      <c r="S30" s="106">
        <v>704103</v>
      </c>
      <c r="T30" s="106" t="s">
        <v>462</v>
      </c>
      <c r="U30" s="106" t="s">
        <v>3396</v>
      </c>
      <c r="V30" s="106">
        <v>3</v>
      </c>
      <c r="W30" s="106" t="str">
        <f t="shared" si="0"/>
        <v>NETA BR</v>
      </c>
      <c r="X30" s="106" t="s">
        <v>3397</v>
      </c>
      <c r="Y30" s="106"/>
    </row>
    <row r="31" spans="1:25" x14ac:dyDescent="0.2">
      <c r="A31" s="178"/>
      <c r="B31" s="178"/>
      <c r="C31" s="179" t="str">
        <f>VLOOKUP(G31,TCR!$E$2:$K$332,2,0)</f>
        <v>GEFT</v>
      </c>
      <c r="D31" s="179" t="str">
        <f>VLOOKUP(G31,TCR!$E$2:$K$332,3,0)</f>
        <v>GESTIONE FINANAZA e TRIBUTI</v>
      </c>
      <c r="E31" s="179" t="str">
        <f>VLOOKUP(G31,TCR!$E$2:$K$332,4,0)</f>
        <v>GEFT</v>
      </c>
      <c r="F31" s="179" t="str">
        <f>VLOOKUP(G31,TCR!$E$2:$K$332,5,0)</f>
        <v>GESTIONE FINANAZA e TRIBUTI</v>
      </c>
      <c r="G31" s="179" t="s">
        <v>13093</v>
      </c>
      <c r="H31" s="179" t="str">
        <f>VLOOKUP(G31,TCR!$E$2:$K$332,7,0)</f>
        <v>Patrimoniale Post Contatore</v>
      </c>
      <c r="I31" s="137" t="str">
        <f t="shared" si="1"/>
        <v>NE_V_SC_DOM_EW#NE_Q_SC_DOM_NEXT#NE_C_SC_RID_EW#NETA BR</v>
      </c>
      <c r="J31" s="106" t="s">
        <v>812</v>
      </c>
      <c r="K31" s="106" t="s">
        <v>813</v>
      </c>
      <c r="L31" s="106" t="s">
        <v>814</v>
      </c>
      <c r="M31" s="106" t="s">
        <v>424</v>
      </c>
      <c r="N31" s="106" t="s">
        <v>815</v>
      </c>
      <c r="O31" s="106"/>
      <c r="P31" s="106" t="s">
        <v>816</v>
      </c>
      <c r="Q31" s="106" t="s">
        <v>817</v>
      </c>
      <c r="R31" s="106" t="s">
        <v>818</v>
      </c>
      <c r="S31" s="106">
        <v>704103</v>
      </c>
      <c r="T31" s="106" t="s">
        <v>462</v>
      </c>
      <c r="U31" s="106" t="s">
        <v>448</v>
      </c>
      <c r="V31" s="106">
        <v>3</v>
      </c>
      <c r="W31" s="106" t="str">
        <f t="shared" si="0"/>
        <v>NETA BR</v>
      </c>
      <c r="X31" s="106" t="s">
        <v>463</v>
      </c>
      <c r="Y31" s="106"/>
    </row>
    <row r="32" spans="1:25" x14ac:dyDescent="0.2">
      <c r="A32" s="69"/>
      <c r="B32" s="69"/>
      <c r="C32" s="179" t="str">
        <f>VLOOKUP(G32,TCR!$E$2:$K$332,2,0)</f>
        <v>GEFT</v>
      </c>
      <c r="D32" s="179" t="str">
        <f>VLOOKUP(G32,TCR!$E$2:$K$332,3,0)</f>
        <v>GESTIONE FINANAZA e TRIBUTI</v>
      </c>
      <c r="E32" s="179" t="str">
        <f>VLOOKUP(G32,TCR!$E$2:$K$332,4,0)</f>
        <v>GEFT</v>
      </c>
      <c r="F32" s="179" t="str">
        <f>VLOOKUP(G32,TCR!$E$2:$K$332,5,0)</f>
        <v>GESTIONE FINANAZA e TRIBUTI</v>
      </c>
      <c r="G32" s="179" t="s">
        <v>13093</v>
      </c>
      <c r="H32" s="179" t="str">
        <f>VLOOKUP(G32,TCR!$E$2:$K$332,7,0)</f>
        <v>Patrimoniale Post Contatore</v>
      </c>
      <c r="I32" s="137" t="str">
        <f t="shared" si="1"/>
        <v>NE_V_SC_BEN_EW#NE_Q_SC_BEN_NEXT#NE_C_SC_BEN_EW#NETA BR</v>
      </c>
      <c r="J32" s="106" t="s">
        <v>4027</v>
      </c>
      <c r="K32" s="106" t="s">
        <v>4028</v>
      </c>
      <c r="L32" s="106" t="s">
        <v>4029</v>
      </c>
      <c r="M32" s="106" t="s">
        <v>424</v>
      </c>
      <c r="N32" s="106" t="s">
        <v>4030</v>
      </c>
      <c r="O32" s="106"/>
      <c r="P32" s="106" t="s">
        <v>4031</v>
      </c>
      <c r="Q32" s="106" t="s">
        <v>4032</v>
      </c>
      <c r="R32" s="106" t="s">
        <v>4033</v>
      </c>
      <c r="S32" s="106">
        <v>704103</v>
      </c>
      <c r="T32" s="106" t="s">
        <v>462</v>
      </c>
      <c r="U32" s="106" t="s">
        <v>448</v>
      </c>
      <c r="V32" s="106">
        <v>3</v>
      </c>
      <c r="W32" s="106" t="str">
        <f t="shared" si="0"/>
        <v>NETA BR</v>
      </c>
      <c r="X32" s="106" t="s">
        <v>463</v>
      </c>
      <c r="Y32" s="106"/>
    </row>
    <row r="33" spans="1:25" x14ac:dyDescent="0.2">
      <c r="A33" s="69"/>
      <c r="B33" s="69" t="s">
        <v>69</v>
      </c>
      <c r="C33" s="98" t="str">
        <f>VLOOKUP(G33,TCR!$E$2:$K$332,2,0)</f>
        <v>GEFT</v>
      </c>
      <c r="D33" s="98" t="str">
        <f>VLOOKUP(G33,TCR!$E$2:$K$332,3,0)</f>
        <v>GESTIONE FINANAZA e TRIBUTI</v>
      </c>
      <c r="E33" s="98" t="str">
        <f>VLOOKUP(G33,TCR!$E$2:$K$332,4,0)</f>
        <v>GEFT</v>
      </c>
      <c r="F33" s="98" t="str">
        <f>VLOOKUP(G33,TCR!$E$2:$K$332,5,0)</f>
        <v>GESTIONE FINANAZA e TRIBUTI</v>
      </c>
      <c r="G33" s="98" t="s">
        <v>13093</v>
      </c>
      <c r="H33" s="98" t="str">
        <f>VLOOKUP(G33,TCR!$E$2:$K$332,7,0)</f>
        <v>Patrimoniale Post Contatore</v>
      </c>
      <c r="I33" s="137" t="str">
        <f t="shared" si="1"/>
        <v>NA_V_SC_EXTRA#NA_Q_SC_RAI#NA_C_SC_EXTRA#NETA BR</v>
      </c>
      <c r="J33" s="106" t="s">
        <v>5397</v>
      </c>
      <c r="K33" s="106" t="s">
        <v>5398</v>
      </c>
      <c r="L33" s="106" t="s">
        <v>5399</v>
      </c>
      <c r="M33" s="106"/>
      <c r="N33" s="106" t="s">
        <v>5400</v>
      </c>
      <c r="O33" s="106"/>
      <c r="P33" s="106" t="s">
        <v>5401</v>
      </c>
      <c r="Q33" s="106" t="s">
        <v>5402</v>
      </c>
      <c r="R33" s="106" t="s">
        <v>5399</v>
      </c>
      <c r="S33" s="106"/>
      <c r="T33" s="106"/>
      <c r="U33" s="106"/>
      <c r="V33" s="106">
        <v>3</v>
      </c>
      <c r="W33" s="106" t="str">
        <f t="shared" si="0"/>
        <v>NETA BR</v>
      </c>
      <c r="X33" s="106"/>
      <c r="Y33" s="106"/>
    </row>
    <row r="34" spans="1:25" x14ac:dyDescent="0.2">
      <c r="A34" s="69"/>
      <c r="B34" s="69"/>
      <c r="C34" s="179" t="str">
        <f>VLOOKUP(G34,TCR!$E$2:$K$332,2,0)</f>
        <v>GEFT</v>
      </c>
      <c r="D34" s="179" t="str">
        <f>VLOOKUP(G34,TCR!$E$2:$K$332,3,0)</f>
        <v>GESTIONE FINANAZA e TRIBUTI</v>
      </c>
      <c r="E34" s="179" t="str">
        <f>VLOOKUP(G34,TCR!$E$2:$K$332,4,0)</f>
        <v>GEFT</v>
      </c>
      <c r="F34" s="179" t="str">
        <f>VLOOKUP(G34,TCR!$E$2:$K$332,5,0)</f>
        <v>GESTIONE FINANAZA e TRIBUTI</v>
      </c>
      <c r="G34" s="179" t="s">
        <v>13093</v>
      </c>
      <c r="H34" s="179" t="str">
        <f>VLOOKUP(G34,TCR!$E$2:$K$332,7,0)</f>
        <v>Patrimoniale Post Contatore</v>
      </c>
      <c r="I34" s="137" t="str">
        <f t="shared" si="1"/>
        <v>NE_SC_CLGOL14#NE_Q_SC_LGOL14#NE_SC_CLGOL14#NETA BR</v>
      </c>
      <c r="J34" s="106" t="s">
        <v>1666</v>
      </c>
      <c r="K34" s="106" t="s">
        <v>1667</v>
      </c>
      <c r="L34" s="106" t="s">
        <v>1668</v>
      </c>
      <c r="M34" s="106" t="s">
        <v>424</v>
      </c>
      <c r="N34" s="106" t="s">
        <v>1669</v>
      </c>
      <c r="O34" s="106"/>
      <c r="P34" s="106" t="s">
        <v>1670</v>
      </c>
      <c r="Q34" s="106" t="s">
        <v>1667</v>
      </c>
      <c r="R34" s="106" t="s">
        <v>1671</v>
      </c>
      <c r="S34" s="106">
        <v>704103</v>
      </c>
      <c r="T34" s="106" t="s">
        <v>462</v>
      </c>
      <c r="U34" s="106"/>
      <c r="V34" s="106">
        <v>3</v>
      </c>
      <c r="W34" s="106" t="str">
        <f t="shared" si="0"/>
        <v>NETA BR</v>
      </c>
      <c r="X34" s="106" t="s">
        <v>463</v>
      </c>
      <c r="Y34" s="106"/>
    </row>
    <row r="35" spans="1:25" x14ac:dyDescent="0.2">
      <c r="A35" s="69"/>
      <c r="B35" s="69"/>
      <c r="C35" s="179" t="str">
        <f>VLOOKUP(G35,TCR!$E$2:$K$332,2,0)</f>
        <v>GEFT</v>
      </c>
      <c r="D35" s="179" t="str">
        <f>VLOOKUP(G35,TCR!$E$2:$K$332,3,0)</f>
        <v>GESTIONE FINANAZA e TRIBUTI</v>
      </c>
      <c r="E35" s="179" t="str">
        <f>VLOOKUP(G35,TCR!$E$2:$K$332,4,0)</f>
        <v>GEFT</v>
      </c>
      <c r="F35" s="179" t="str">
        <f>VLOOKUP(G35,TCR!$E$2:$K$332,5,0)</f>
        <v>GESTIONE FINANAZA e TRIBUTI</v>
      </c>
      <c r="G35" s="179" t="s">
        <v>13093</v>
      </c>
      <c r="H35" s="179" t="str">
        <f>VLOOKUP(G35,TCR!$E$2:$K$332,7,0)</f>
        <v>Patrimoniale Post Contatore</v>
      </c>
      <c r="I35" s="137" t="str">
        <f t="shared" si="1"/>
        <v>EE_SP100P_SBIL02#EEQSBIL02#EECSBIL02#NETA BR</v>
      </c>
      <c r="J35" s="106" t="s">
        <v>3933</v>
      </c>
      <c r="K35" s="106" t="s">
        <v>3934</v>
      </c>
      <c r="L35" s="106" t="s">
        <v>3935</v>
      </c>
      <c r="M35" s="106" t="s">
        <v>424</v>
      </c>
      <c r="N35" s="106" t="s">
        <v>882</v>
      </c>
      <c r="O35" s="106"/>
      <c r="P35" s="106" t="s">
        <v>883</v>
      </c>
      <c r="Q35" s="106" t="s">
        <v>884</v>
      </c>
      <c r="R35" s="106" t="s">
        <v>885</v>
      </c>
      <c r="S35" s="106">
        <v>704103</v>
      </c>
      <c r="T35" s="106" t="s">
        <v>462</v>
      </c>
      <c r="U35" s="106"/>
      <c r="V35" s="106">
        <v>3</v>
      </c>
      <c r="W35" s="106" t="str">
        <f t="shared" si="0"/>
        <v>NETA BR</v>
      </c>
      <c r="X35" s="106" t="s">
        <v>463</v>
      </c>
      <c r="Y35" s="106"/>
    </row>
    <row r="36" spans="1:25" x14ac:dyDescent="0.2">
      <c r="A36" s="69"/>
      <c r="B36" s="7"/>
      <c r="C36" s="32" t="str">
        <f>VLOOKUP(G36,TCR!$E$2:$K$332,2,0)</f>
        <v>GEFT</v>
      </c>
      <c r="D36" s="32" t="str">
        <f>VLOOKUP(G36,TCR!$E$2:$K$332,3,0)</f>
        <v>GESTIONE FINANAZA e TRIBUTI</v>
      </c>
      <c r="E36" s="32" t="str">
        <f>VLOOKUP(G36,TCR!$E$2:$K$332,4,0)</f>
        <v>GEFT</v>
      </c>
      <c r="F36" s="32" t="str">
        <f>VLOOKUP(G36,TCR!$E$2:$K$332,5,0)</f>
        <v>GESTIONE FINANAZA e TRIBUTI</v>
      </c>
      <c r="G36" s="32" t="s">
        <v>13093</v>
      </c>
      <c r="H36" s="32" t="str">
        <f>VLOOKUP(G36,TCR!$E$2:$K$332,7,0)</f>
        <v>Patrimoniale Post Contatore</v>
      </c>
      <c r="I36" s="137" t="str">
        <f t="shared" si="1"/>
        <v>21738#21738#21738#NETA BR</v>
      </c>
      <c r="J36" s="106" t="s">
        <v>6593</v>
      </c>
      <c r="K36" s="106" t="s">
        <v>6594</v>
      </c>
      <c r="L36" s="106" t="s">
        <v>6595</v>
      </c>
      <c r="M36" s="106" t="s">
        <v>417</v>
      </c>
      <c r="N36" s="106" t="s">
        <v>6594</v>
      </c>
      <c r="O36" s="106"/>
      <c r="P36" s="106" t="s">
        <v>6596</v>
      </c>
      <c r="Q36" s="106" t="s">
        <v>6594</v>
      </c>
      <c r="R36" s="106" t="s">
        <v>6595</v>
      </c>
      <c r="S36" s="106">
        <v>802503</v>
      </c>
      <c r="T36" s="106" t="s">
        <v>6597</v>
      </c>
      <c r="U36" s="106"/>
      <c r="V36" s="106">
        <v>3</v>
      </c>
      <c r="W36" s="106" t="str">
        <f t="shared" si="0"/>
        <v>NETA BR</v>
      </c>
      <c r="X36" s="106" t="s">
        <v>417</v>
      </c>
      <c r="Y36" s="106"/>
    </row>
    <row r="37" spans="1:25" x14ac:dyDescent="0.2">
      <c r="A37" s="178"/>
      <c r="B37" s="7"/>
      <c r="C37" s="32" t="str">
        <f>VLOOKUP(G37,TCR!$E$2:$K$332,2,0)</f>
        <v>GEFT</v>
      </c>
      <c r="D37" s="32" t="str">
        <f>VLOOKUP(G37,TCR!$E$2:$K$332,3,0)</f>
        <v>GESTIONE FINANAZA e TRIBUTI</v>
      </c>
      <c r="E37" s="32" t="str">
        <f>VLOOKUP(G37,TCR!$E$2:$K$332,4,0)</f>
        <v>GEFT</v>
      </c>
      <c r="F37" s="32" t="str">
        <f>VLOOKUP(G37,TCR!$E$2:$K$332,5,0)</f>
        <v>GESTIONE FINANAZA e TRIBUTI</v>
      </c>
      <c r="G37" s="32" t="s">
        <v>13093</v>
      </c>
      <c r="H37" s="32" t="str">
        <f>VLOOKUP(G37,TCR!$E$2:$K$332,7,0)</f>
        <v>Patrimoniale Post Contatore</v>
      </c>
      <c r="I37" s="137" t="str">
        <f t="shared" si="1"/>
        <v>13745#13745#13745#NETA BR</v>
      </c>
      <c r="J37" s="106" t="s">
        <v>7051</v>
      </c>
      <c r="K37" s="106" t="s">
        <v>7052</v>
      </c>
      <c r="L37" s="106" t="s">
        <v>6595</v>
      </c>
      <c r="M37" s="106" t="s">
        <v>417</v>
      </c>
      <c r="N37" s="106" t="s">
        <v>7052</v>
      </c>
      <c r="O37" s="106"/>
      <c r="P37" s="106" t="s">
        <v>7053</v>
      </c>
      <c r="Q37" s="106" t="s">
        <v>7052</v>
      </c>
      <c r="R37" s="106" t="s">
        <v>6595</v>
      </c>
      <c r="S37" s="106">
        <v>802503</v>
      </c>
      <c r="T37" s="106" t="s">
        <v>6597</v>
      </c>
      <c r="U37" s="106"/>
      <c r="V37" s="106">
        <v>3</v>
      </c>
      <c r="W37" s="106" t="str">
        <f t="shared" si="0"/>
        <v>NETA BR</v>
      </c>
      <c r="X37" s="106" t="s">
        <v>417</v>
      </c>
      <c r="Y37" s="106"/>
    </row>
    <row r="38" spans="1:25" x14ac:dyDescent="0.2">
      <c r="A38" s="69"/>
      <c r="B38" s="7"/>
      <c r="C38" s="32" t="str">
        <f>VLOOKUP(G38,TCR!$E$2:$K$332,2,0)</f>
        <v>BORS</v>
      </c>
      <c r="D38" s="32" t="str">
        <f>VLOOKUP(G38,TCR!$E$2:$K$332,3,0)</f>
        <v>BORSELLINO</v>
      </c>
      <c r="E38" s="32" t="str">
        <f>VLOOKUP(G38,TCR!$E$2:$K$332,4,0)</f>
        <v>BORS</v>
      </c>
      <c r="F38" s="32" t="str">
        <f>VLOOKUP(G38,TCR!$E$2:$K$332,5,0)</f>
        <v>BORSELLINO</v>
      </c>
      <c r="G38" s="32" t="s">
        <v>13081</v>
      </c>
      <c r="H38" s="32" t="str">
        <f>VLOOKUP(G38,TCR!$E$2:$K$332,7,0)</f>
        <v>Componente Borsellino a Debito</v>
      </c>
      <c r="I38" s="137" t="str">
        <f t="shared" si="1"/>
        <v>9309#9309#9309#NETA BR</v>
      </c>
      <c r="J38" s="106" t="s">
        <v>2374</v>
      </c>
      <c r="K38" s="106" t="s">
        <v>2375</v>
      </c>
      <c r="L38" s="106" t="s">
        <v>2376</v>
      </c>
      <c r="M38" s="106" t="s">
        <v>417</v>
      </c>
      <c r="N38" s="106" t="s">
        <v>2375</v>
      </c>
      <c r="O38" s="106"/>
      <c r="P38" s="106" t="s">
        <v>2377</v>
      </c>
      <c r="Q38" s="106" t="s">
        <v>2375</v>
      </c>
      <c r="R38" s="106" t="s">
        <v>2376</v>
      </c>
      <c r="S38" s="106">
        <v>400395</v>
      </c>
      <c r="T38" s="106" t="s">
        <v>2378</v>
      </c>
      <c r="U38" s="106"/>
      <c r="V38" s="106">
        <v>3</v>
      </c>
      <c r="W38" s="106" t="str">
        <f t="shared" si="0"/>
        <v>NETA BR</v>
      </c>
      <c r="X38" s="106" t="s">
        <v>417</v>
      </c>
      <c r="Y38" s="106"/>
    </row>
    <row r="39" spans="1:25" x14ac:dyDescent="0.2">
      <c r="A39" s="139"/>
      <c r="B39" s="7"/>
      <c r="C39" s="32" t="str">
        <f>VLOOKUP(G39,TCR!$E$2:$K$332,2,0)</f>
        <v>BORS</v>
      </c>
      <c r="D39" s="32" t="str">
        <f>VLOOKUP(G39,TCR!$E$2:$K$332,3,0)</f>
        <v>BORSELLINO</v>
      </c>
      <c r="E39" s="32" t="str">
        <f>VLOOKUP(G39,TCR!$E$2:$K$332,4,0)</f>
        <v>BORS</v>
      </c>
      <c r="F39" s="32" t="str">
        <f>VLOOKUP(G39,TCR!$E$2:$K$332,5,0)</f>
        <v>BORSELLINO</v>
      </c>
      <c r="G39" s="32" t="s">
        <v>13079</v>
      </c>
      <c r="H39" s="32" t="str">
        <f>VLOOKUP(G39,TCR!$E$2:$K$332,7,0)</f>
        <v>Componente Borsellino a Credito</v>
      </c>
      <c r="I39" s="137" t="str">
        <f t="shared" si="1"/>
        <v>9308#9308#9308#NETA BR</v>
      </c>
      <c r="J39" s="106" t="s">
        <v>2379</v>
      </c>
      <c r="K39" s="106" t="s">
        <v>2380</v>
      </c>
      <c r="L39" s="106" t="s">
        <v>2381</v>
      </c>
      <c r="M39" s="106" t="s">
        <v>417</v>
      </c>
      <c r="N39" s="106" t="s">
        <v>2380</v>
      </c>
      <c r="O39" s="106"/>
      <c r="P39" s="106" t="s">
        <v>2382</v>
      </c>
      <c r="Q39" s="106" t="s">
        <v>2380</v>
      </c>
      <c r="R39" s="106" t="s">
        <v>2381</v>
      </c>
      <c r="S39" s="106">
        <v>400312</v>
      </c>
      <c r="T39" s="106" t="s">
        <v>2383</v>
      </c>
      <c r="U39" s="106" t="s">
        <v>2200</v>
      </c>
      <c r="V39" s="106">
        <v>3</v>
      </c>
      <c r="W39" s="106" t="str">
        <f t="shared" si="0"/>
        <v>NETA BR</v>
      </c>
      <c r="X39" s="106" t="s">
        <v>417</v>
      </c>
      <c r="Y39" s="106"/>
    </row>
    <row r="40" spans="1:25" x14ac:dyDescent="0.2">
      <c r="A40" s="69"/>
      <c r="B40" s="7"/>
      <c r="C40" s="71" t="str">
        <f>VLOOKUP(G40,TCR!$E$2:$K$332,2,0)</f>
        <v>PPVV</v>
      </c>
      <c r="D40" s="71" t="str">
        <f>VLOOKUP(G40,TCR!$E$2:$K$332,3,0)</f>
        <v>Partite Varie</v>
      </c>
      <c r="E40" s="71" t="str">
        <f>VLOOKUP(G40,TCR!$E$2:$K$332,4,0)</f>
        <v>IND</v>
      </c>
      <c r="F40" s="71" t="str">
        <f>VLOOKUP(G40,TCR!$E$2:$K$332,5,0)</f>
        <v>Indennizzi</v>
      </c>
      <c r="G40" s="71" t="s">
        <v>13112</v>
      </c>
      <c r="H40" s="71" t="str">
        <f>VLOOKUP(G40,TCR!$E$2:$K$332,7,0)</f>
        <v>Indennizzi distributore</v>
      </c>
      <c r="I40" s="137" t="str">
        <f t="shared" si="1"/>
        <v>11677#11677#11677#NETA BR</v>
      </c>
      <c r="J40" s="106" t="s">
        <v>5184</v>
      </c>
      <c r="K40" s="106" t="s">
        <v>5185</v>
      </c>
      <c r="L40" s="106" t="s">
        <v>5186</v>
      </c>
      <c r="M40" s="106"/>
      <c r="N40" s="106" t="s">
        <v>5185</v>
      </c>
      <c r="O40" s="106"/>
      <c r="P40" s="106" t="s">
        <v>5187</v>
      </c>
      <c r="Q40" s="106" t="s">
        <v>5185</v>
      </c>
      <c r="R40" s="106" t="s">
        <v>5188</v>
      </c>
      <c r="S40" s="106"/>
      <c r="T40" s="106"/>
      <c r="U40" s="106"/>
      <c r="V40" s="106">
        <v>3</v>
      </c>
      <c r="W40" s="106" t="str">
        <f t="shared" si="0"/>
        <v>NETA BR</v>
      </c>
      <c r="X40" s="106"/>
      <c r="Y40" s="106"/>
    </row>
    <row r="41" spans="1:25" x14ac:dyDescent="0.2">
      <c r="A41" s="139"/>
      <c r="B41" s="7"/>
      <c r="C41" s="32" t="str">
        <f>VLOOKUP(G41,TCR!$E$2:$K$332,2,0)</f>
        <v>GEFT</v>
      </c>
      <c r="D41" s="32" t="str">
        <f>VLOOKUP(G41,TCR!$E$2:$K$332,3,0)</f>
        <v>GESTIONE FINANAZA e TRIBUTI</v>
      </c>
      <c r="E41" s="32" t="str">
        <f>VLOOKUP(G41,TCR!$E$2:$K$332,4,0)</f>
        <v>GEFT</v>
      </c>
      <c r="F41" s="32" t="str">
        <f>VLOOKUP(G41,TCR!$E$2:$K$332,5,0)</f>
        <v>GESTIONE FINANAZA e TRIBUTI</v>
      </c>
      <c r="G41" s="32" t="s">
        <v>13095</v>
      </c>
      <c r="H41" s="32" t="str">
        <f>VLOOKUP(G41,TCR!$E$2:$K$332,7,0)</f>
        <v>Recupero Debito Credito</v>
      </c>
      <c r="I41" s="137" t="str">
        <f t="shared" si="1"/>
        <v>11574#11574#11574#NETA BR</v>
      </c>
      <c r="J41" s="106" t="s">
        <v>3518</v>
      </c>
      <c r="K41" s="106" t="s">
        <v>3519</v>
      </c>
      <c r="L41" s="106" t="s">
        <v>3520</v>
      </c>
      <c r="M41" s="106" t="s">
        <v>417</v>
      </c>
      <c r="N41" s="106" t="s">
        <v>3519</v>
      </c>
      <c r="O41" s="106"/>
      <c r="P41" s="106" t="s">
        <v>3521</v>
      </c>
      <c r="Q41" s="106" t="s">
        <v>3519</v>
      </c>
      <c r="R41" s="106" t="s">
        <v>3520</v>
      </c>
      <c r="S41" s="106">
        <v>400349</v>
      </c>
      <c r="T41" s="106" t="s">
        <v>3522</v>
      </c>
      <c r="U41" s="106"/>
      <c r="V41" s="106">
        <v>3</v>
      </c>
      <c r="W41" s="106" t="str">
        <f t="shared" si="0"/>
        <v>NETA BR</v>
      </c>
      <c r="X41" s="106" t="s">
        <v>417</v>
      </c>
      <c r="Y41" s="106"/>
    </row>
    <row r="42" spans="1:25" x14ac:dyDescent="0.2">
      <c r="A42" s="69"/>
      <c r="B42" s="69" t="s">
        <v>73</v>
      </c>
      <c r="C42" s="32" t="str">
        <f>VLOOKUP(G42,TCR!$E$2:$K$332,2,0)</f>
        <v>GEFT</v>
      </c>
      <c r="D42" s="32" t="str">
        <f>VLOOKUP(G42,TCR!$E$2:$K$332,3,0)</f>
        <v>GESTIONE FINANAZA e TRIBUTI</v>
      </c>
      <c r="E42" s="32" t="str">
        <f>VLOOKUP(G42,TCR!$E$2:$K$332,4,0)</f>
        <v>GEFT</v>
      </c>
      <c r="F42" s="32" t="str">
        <f>VLOOKUP(G42,TCR!$E$2:$K$332,5,0)</f>
        <v>GESTIONE FINANAZA e TRIBUTI</v>
      </c>
      <c r="G42" s="32" t="s">
        <v>13095</v>
      </c>
      <c r="H42" s="32" t="str">
        <f>VLOOKUP(G42,TCR!$E$2:$K$332,7,0)</f>
        <v>Recupero Debito Credito</v>
      </c>
      <c r="I42" s="137" t="str">
        <f t="shared" si="1"/>
        <v>9315#9315#9315#NETA BR</v>
      </c>
      <c r="J42" s="106" t="s">
        <v>4620</v>
      </c>
      <c r="K42" s="106" t="s">
        <v>4621</v>
      </c>
      <c r="L42" s="106" t="s">
        <v>4622</v>
      </c>
      <c r="M42" s="106" t="s">
        <v>417</v>
      </c>
      <c r="N42" s="106" t="s">
        <v>4621</v>
      </c>
      <c r="O42" s="106"/>
      <c r="P42" s="106" t="s">
        <v>4623</v>
      </c>
      <c r="Q42" s="106" t="s">
        <v>4621</v>
      </c>
      <c r="R42" s="106" t="s">
        <v>4622</v>
      </c>
      <c r="S42" s="106">
        <v>400398</v>
      </c>
      <c r="T42" s="106" t="s">
        <v>4624</v>
      </c>
      <c r="U42" s="106"/>
      <c r="V42" s="106">
        <v>3</v>
      </c>
      <c r="W42" s="106" t="str">
        <f t="shared" si="0"/>
        <v>NETA BR</v>
      </c>
      <c r="X42" s="106" t="s">
        <v>417</v>
      </c>
      <c r="Y42" s="106"/>
    </row>
    <row r="43" spans="1:25" x14ac:dyDescent="0.2">
      <c r="A43" s="69"/>
      <c r="B43" s="69"/>
      <c r="C43" s="32" t="str">
        <f>VLOOKUP(G43,TCR!$E$2:$K$332,2,0)</f>
        <v>GEFT</v>
      </c>
      <c r="D43" s="32" t="str">
        <f>VLOOKUP(G43,TCR!$E$2:$K$332,3,0)</f>
        <v>GESTIONE FINANAZA e TRIBUTI</v>
      </c>
      <c r="E43" s="32" t="str">
        <f>VLOOKUP(G43,TCR!$E$2:$K$332,4,0)</f>
        <v>GEFT</v>
      </c>
      <c r="F43" s="32" t="str">
        <f>VLOOKUP(G43,TCR!$E$2:$K$332,5,0)</f>
        <v>GESTIONE FINANAZA e TRIBUTI</v>
      </c>
      <c r="G43" s="32" t="s">
        <v>13089</v>
      </c>
      <c r="H43" s="32" t="str">
        <f>VLOOKUP(G43,TCR!$E$2:$K$332,7,0)</f>
        <v>Recupero Automatico Debito</v>
      </c>
      <c r="I43" s="137" t="str">
        <f t="shared" si="1"/>
        <v>9314#9314#9314#NETA BR</v>
      </c>
      <c r="J43" s="106" t="s">
        <v>5647</v>
      </c>
      <c r="K43" s="106" t="s">
        <v>5648</v>
      </c>
      <c r="L43" s="106" t="s">
        <v>5649</v>
      </c>
      <c r="M43" s="106" t="s">
        <v>417</v>
      </c>
      <c r="N43" s="106" t="s">
        <v>5648</v>
      </c>
      <c r="O43" s="106"/>
      <c r="P43" s="106" t="s">
        <v>5650</v>
      </c>
      <c r="Q43" s="106" t="s">
        <v>5648</v>
      </c>
      <c r="R43" s="106" t="s">
        <v>5649</v>
      </c>
      <c r="S43" s="106">
        <v>400397</v>
      </c>
      <c r="T43" s="106" t="s">
        <v>5651</v>
      </c>
      <c r="U43" s="106"/>
      <c r="V43" s="106">
        <v>3</v>
      </c>
      <c r="W43" s="106" t="str">
        <f t="shared" si="0"/>
        <v>NETA BR</v>
      </c>
      <c r="X43" s="106" t="s">
        <v>417</v>
      </c>
      <c r="Y43" s="106"/>
    </row>
    <row r="44" spans="1:25" x14ac:dyDescent="0.2">
      <c r="A44" s="69"/>
      <c r="B44" s="69"/>
      <c r="C44" s="180" t="str">
        <f>VLOOKUP(G44,TCR!$E$2:$K$332,2,0)</f>
        <v>GEFT</v>
      </c>
      <c r="D44" s="180" t="str">
        <f>VLOOKUP(G44,TCR!$E$2:$K$332,3,0)</f>
        <v>GESTIONE FINANAZA e TRIBUTI</v>
      </c>
      <c r="E44" s="180" t="str">
        <f>VLOOKUP(G44,TCR!$E$2:$K$332,4,0)</f>
        <v>GEFT</v>
      </c>
      <c r="F44" s="180" t="str">
        <f>VLOOKUP(G44,TCR!$E$2:$K$332,5,0)</f>
        <v>GESTIONE FINANAZA e TRIBUTI</v>
      </c>
      <c r="G44" s="180" t="s">
        <v>13093</v>
      </c>
      <c r="H44" s="180" t="str">
        <f>VLOOKUP(G44,TCR!$E$2:$K$332,7,0)</f>
        <v>Patrimoniale Post Contatore</v>
      </c>
      <c r="I44" s="137" t="str">
        <f t="shared" si="1"/>
        <v>21310#21310#21310#NETA BR</v>
      </c>
      <c r="J44" s="106" t="s">
        <v>1893</v>
      </c>
      <c r="K44" s="106" t="s">
        <v>1894</v>
      </c>
      <c r="L44" s="106" t="s">
        <v>1895</v>
      </c>
      <c r="M44" s="106" t="s">
        <v>417</v>
      </c>
      <c r="N44" s="106" t="s">
        <v>1894</v>
      </c>
      <c r="O44" s="106"/>
      <c r="P44" s="106" t="s">
        <v>1896</v>
      </c>
      <c r="Q44" s="106" t="s">
        <v>1894</v>
      </c>
      <c r="R44" s="106" t="s">
        <v>1895</v>
      </c>
      <c r="S44" s="106">
        <v>800033</v>
      </c>
      <c r="T44" s="106" t="s">
        <v>1897</v>
      </c>
      <c r="U44" s="106"/>
      <c r="V44" s="106">
        <v>3</v>
      </c>
      <c r="W44" s="106" t="str">
        <f t="shared" si="0"/>
        <v>NETA BR</v>
      </c>
      <c r="X44" s="106" t="s">
        <v>417</v>
      </c>
      <c r="Y44" s="106"/>
    </row>
    <row r="45" spans="1:25" x14ac:dyDescent="0.2">
      <c r="A45" s="7"/>
      <c r="B45" s="178"/>
      <c r="C45" s="180" t="str">
        <f>VLOOKUP(G45,TCR!$E$2:$K$332,2,0)</f>
        <v>GEFT</v>
      </c>
      <c r="D45" s="180" t="str">
        <f>VLOOKUP(G45,TCR!$E$2:$K$332,3,0)</f>
        <v>GESTIONE FINANAZA e TRIBUTI</v>
      </c>
      <c r="E45" s="180" t="str">
        <f>VLOOKUP(G45,TCR!$E$2:$K$332,4,0)</f>
        <v>GEFT</v>
      </c>
      <c r="F45" s="180" t="str">
        <f>VLOOKUP(G45,TCR!$E$2:$K$332,5,0)</f>
        <v>GESTIONE FINANAZA e TRIBUTI</v>
      </c>
      <c r="G45" s="180" t="s">
        <v>13093</v>
      </c>
      <c r="H45" s="180" t="str">
        <f>VLOOKUP(G45,TCR!$E$2:$K$332,7,0)</f>
        <v>Patrimoniale Post Contatore</v>
      </c>
      <c r="I45" s="137" t="str">
        <f t="shared" si="1"/>
        <v>21400#21400#21400#NETA BR</v>
      </c>
      <c r="J45" s="106" t="s">
        <v>4959</v>
      </c>
      <c r="K45" s="106" t="s">
        <v>4960</v>
      </c>
      <c r="L45" s="106" t="s">
        <v>4961</v>
      </c>
      <c r="M45" s="106" t="s">
        <v>417</v>
      </c>
      <c r="N45" s="106" t="s">
        <v>4960</v>
      </c>
      <c r="O45" s="106"/>
      <c r="P45" s="106" t="s">
        <v>4962</v>
      </c>
      <c r="Q45" s="106" t="s">
        <v>4960</v>
      </c>
      <c r="R45" s="106" t="s">
        <v>4961</v>
      </c>
      <c r="S45" s="106">
        <v>802187</v>
      </c>
      <c r="T45" s="106" t="s">
        <v>4963</v>
      </c>
      <c r="U45" s="106"/>
      <c r="V45" s="106">
        <v>3</v>
      </c>
      <c r="W45" s="106" t="str">
        <f t="shared" si="0"/>
        <v>NETA BR</v>
      </c>
      <c r="X45" s="106" t="s">
        <v>417</v>
      </c>
      <c r="Y45" s="106"/>
    </row>
    <row r="46" spans="1:25" x14ac:dyDescent="0.2">
      <c r="A46" s="7"/>
      <c r="B46" s="178"/>
      <c r="C46" s="180" t="str">
        <f>VLOOKUP(G46,TCR!$E$2:$K$332,2,0)</f>
        <v>GEFT</v>
      </c>
      <c r="D46" s="180" t="str">
        <f>VLOOKUP(G46,TCR!$E$2:$K$332,3,0)</f>
        <v>GESTIONE FINANAZA e TRIBUTI</v>
      </c>
      <c r="E46" s="180" t="str">
        <f>VLOOKUP(G46,TCR!$E$2:$K$332,4,0)</f>
        <v>GEFT</v>
      </c>
      <c r="F46" s="180" t="str">
        <f>VLOOKUP(G46,TCR!$E$2:$K$332,5,0)</f>
        <v>GESTIONE FINANAZA e TRIBUTI</v>
      </c>
      <c r="G46" s="180" t="s">
        <v>13093</v>
      </c>
      <c r="H46" s="180" t="str">
        <f>VLOOKUP(G46,TCR!$E$2:$K$332,7,0)</f>
        <v>Patrimoniale Post Contatore</v>
      </c>
      <c r="I46" s="137" t="str">
        <f t="shared" si="1"/>
        <v>11008#11008#11008#NETA BR</v>
      </c>
      <c r="J46" s="106" t="s">
        <v>8557</v>
      </c>
      <c r="K46" s="106" t="s">
        <v>8558</v>
      </c>
      <c r="L46" s="106" t="s">
        <v>8559</v>
      </c>
      <c r="M46" s="106" t="s">
        <v>417</v>
      </c>
      <c r="N46" s="106" t="s">
        <v>8558</v>
      </c>
      <c r="O46" s="106"/>
      <c r="P46" s="106" t="s">
        <v>8560</v>
      </c>
      <c r="Q46" s="106" t="s">
        <v>8558</v>
      </c>
      <c r="R46" s="106" t="s">
        <v>8559</v>
      </c>
      <c r="S46" s="106">
        <v>801930</v>
      </c>
      <c r="T46" s="106" t="s">
        <v>8561</v>
      </c>
      <c r="U46" s="106"/>
      <c r="V46" s="106">
        <v>3</v>
      </c>
      <c r="W46" s="106" t="str">
        <f t="shared" si="0"/>
        <v>NETA BR</v>
      </c>
      <c r="X46" s="106" t="s">
        <v>417</v>
      </c>
      <c r="Y46" s="106"/>
    </row>
    <row r="47" spans="1:25" x14ac:dyDescent="0.2">
      <c r="A47" s="7"/>
      <c r="B47" s="178"/>
      <c r="C47" s="180" t="str">
        <f>VLOOKUP(G47,TCR!$E$2:$K$332,2,0)</f>
        <v>GEFT</v>
      </c>
      <c r="D47" s="180" t="str">
        <f>VLOOKUP(G47,TCR!$E$2:$K$332,3,0)</f>
        <v>GESTIONE FINANAZA e TRIBUTI</v>
      </c>
      <c r="E47" s="180" t="str">
        <f>VLOOKUP(G47,TCR!$E$2:$K$332,4,0)</f>
        <v>GEFT</v>
      </c>
      <c r="F47" s="180" t="str">
        <f>VLOOKUP(G47,TCR!$E$2:$K$332,5,0)</f>
        <v>GESTIONE FINANAZA e TRIBUTI</v>
      </c>
      <c r="G47" s="180" t="s">
        <v>13093</v>
      </c>
      <c r="H47" s="180" t="str">
        <f>VLOOKUP(G47,TCR!$E$2:$K$332,7,0)</f>
        <v>Patrimoniale Post Contatore</v>
      </c>
      <c r="I47" s="137" t="str">
        <f t="shared" si="1"/>
        <v>11036#11036#11036#NETA BR</v>
      </c>
      <c r="J47" s="106" t="s">
        <v>8894</v>
      </c>
      <c r="K47" s="106" t="s">
        <v>8895</v>
      </c>
      <c r="L47" s="106" t="s">
        <v>8896</v>
      </c>
      <c r="M47" s="106" t="s">
        <v>417</v>
      </c>
      <c r="N47" s="106" t="s">
        <v>8895</v>
      </c>
      <c r="O47" s="106"/>
      <c r="P47" s="106" t="s">
        <v>8897</v>
      </c>
      <c r="Q47" s="106" t="s">
        <v>8895</v>
      </c>
      <c r="R47" s="106" t="s">
        <v>8896</v>
      </c>
      <c r="S47" s="106" t="s">
        <v>8898</v>
      </c>
      <c r="T47" s="106" t="s">
        <v>8899</v>
      </c>
      <c r="U47" s="106"/>
      <c r="V47" s="106">
        <v>3</v>
      </c>
      <c r="W47" s="106" t="str">
        <f t="shared" si="0"/>
        <v>NETA BR</v>
      </c>
      <c r="X47" s="106" t="s">
        <v>417</v>
      </c>
      <c r="Y47" s="106"/>
    </row>
    <row r="48" spans="1:25" x14ac:dyDescent="0.2">
      <c r="A48" s="7"/>
      <c r="B48" s="178"/>
      <c r="C48" s="180" t="str">
        <f>VLOOKUP(G48,TCR!$E$2:$K$332,2,0)</f>
        <v>GEFT</v>
      </c>
      <c r="D48" s="180" t="str">
        <f>VLOOKUP(G48,TCR!$E$2:$K$332,3,0)</f>
        <v>GESTIONE FINANAZA e TRIBUTI</v>
      </c>
      <c r="E48" s="180" t="str">
        <f>VLOOKUP(G48,TCR!$E$2:$K$332,4,0)</f>
        <v>GEFT</v>
      </c>
      <c r="F48" s="180" t="str">
        <f>VLOOKUP(G48,TCR!$E$2:$K$332,5,0)</f>
        <v>GESTIONE FINANAZA e TRIBUTI</v>
      </c>
      <c r="G48" s="180" t="s">
        <v>13093</v>
      </c>
      <c r="H48" s="180" t="str">
        <f>VLOOKUP(G48,TCR!$E$2:$K$332,7,0)</f>
        <v>Patrimoniale Post Contatore</v>
      </c>
      <c r="I48" s="137" t="str">
        <f t="shared" si="1"/>
        <v>11006#11006#11006#NETA BR</v>
      </c>
      <c r="J48" s="106" t="s">
        <v>9043</v>
      </c>
      <c r="K48" s="106" t="s">
        <v>9044</v>
      </c>
      <c r="L48" s="106" t="s">
        <v>9045</v>
      </c>
      <c r="M48" s="106" t="s">
        <v>417</v>
      </c>
      <c r="N48" s="106" t="s">
        <v>9044</v>
      </c>
      <c r="O48" s="106"/>
      <c r="P48" s="106" t="s">
        <v>9046</v>
      </c>
      <c r="Q48" s="106" t="s">
        <v>9044</v>
      </c>
      <c r="R48" s="106" t="s">
        <v>9045</v>
      </c>
      <c r="S48" s="106" t="s">
        <v>9047</v>
      </c>
      <c r="T48" s="106" t="s">
        <v>9048</v>
      </c>
      <c r="U48" s="106"/>
      <c r="V48" s="106">
        <v>3</v>
      </c>
      <c r="W48" s="106" t="str">
        <f t="shared" si="0"/>
        <v>NETA BR</v>
      </c>
      <c r="X48" s="106" t="s">
        <v>417</v>
      </c>
      <c r="Y48" s="106"/>
    </row>
    <row r="49" spans="1:25" x14ac:dyDescent="0.2">
      <c r="A49" s="7"/>
      <c r="B49" s="7"/>
      <c r="C49" s="180" t="str">
        <f>VLOOKUP(G49,TCR!$E$2:$K$332,2,0)</f>
        <v>GEFT</v>
      </c>
      <c r="D49" s="180" t="str">
        <f>VLOOKUP(G49,TCR!$E$2:$K$332,3,0)</f>
        <v>GESTIONE FINANAZA e TRIBUTI</v>
      </c>
      <c r="E49" s="180" t="str">
        <f>VLOOKUP(G49,TCR!$E$2:$K$332,4,0)</f>
        <v>GEFT</v>
      </c>
      <c r="F49" s="180" t="str">
        <f>VLOOKUP(G49,TCR!$E$2:$K$332,5,0)</f>
        <v>GESTIONE FINANAZA e TRIBUTI</v>
      </c>
      <c r="G49" s="180" t="s">
        <v>13093</v>
      </c>
      <c r="H49" s="180" t="str">
        <f>VLOOKUP(G49,TCR!$E$2:$K$332,7,0)</f>
        <v>Patrimoniale Post Contatore</v>
      </c>
      <c r="I49" s="137" t="str">
        <f t="shared" si="1"/>
        <v>11004#11004#11004#NETA BR</v>
      </c>
      <c r="J49" s="106" t="s">
        <v>5992</v>
      </c>
      <c r="K49" s="106" t="s">
        <v>5993</v>
      </c>
      <c r="L49" s="106" t="s">
        <v>5994</v>
      </c>
      <c r="M49" s="106" t="s">
        <v>417</v>
      </c>
      <c r="N49" s="106" t="s">
        <v>5993</v>
      </c>
      <c r="O49" s="106"/>
      <c r="P49" s="106" t="s">
        <v>5995</v>
      </c>
      <c r="Q49" s="106" t="s">
        <v>5993</v>
      </c>
      <c r="R49" s="106" t="s">
        <v>5994</v>
      </c>
      <c r="S49" s="106">
        <v>801927</v>
      </c>
      <c r="T49" s="106" t="s">
        <v>5996</v>
      </c>
      <c r="U49" s="106"/>
      <c r="V49" s="106">
        <v>3</v>
      </c>
      <c r="W49" s="106" t="str">
        <f t="shared" si="0"/>
        <v>NETA BR</v>
      </c>
      <c r="X49" s="106" t="s">
        <v>417</v>
      </c>
      <c r="Y49" s="106"/>
    </row>
    <row r="50" spans="1:25" x14ac:dyDescent="0.2">
      <c r="A50" s="7"/>
      <c r="B50" s="7"/>
      <c r="C50" s="180" t="str">
        <f>VLOOKUP(G50,TCR!$E$2:$K$332,2,0)</f>
        <v>GEFT</v>
      </c>
      <c r="D50" s="180" t="str">
        <f>VLOOKUP(G50,TCR!$E$2:$K$332,3,0)</f>
        <v>GESTIONE FINANAZA e TRIBUTI</v>
      </c>
      <c r="E50" s="180" t="str">
        <f>VLOOKUP(G50,TCR!$E$2:$K$332,4,0)</f>
        <v>GEFT</v>
      </c>
      <c r="F50" s="180" t="str">
        <f>VLOOKUP(G50,TCR!$E$2:$K$332,5,0)</f>
        <v>GESTIONE FINANAZA e TRIBUTI</v>
      </c>
      <c r="G50" s="180" t="s">
        <v>13093</v>
      </c>
      <c r="H50" s="180" t="str">
        <f>VLOOKUP(G50,TCR!$E$2:$K$332,7,0)</f>
        <v>Patrimoniale Post Contatore</v>
      </c>
      <c r="I50" s="137" t="str">
        <f t="shared" si="1"/>
        <v>13711#13711#13711#NETA BR</v>
      </c>
      <c r="J50" s="106" t="s">
        <v>2221</v>
      </c>
      <c r="K50" s="106" t="s">
        <v>2222</v>
      </c>
      <c r="L50" s="106" t="s">
        <v>2223</v>
      </c>
      <c r="M50" s="106" t="s">
        <v>417</v>
      </c>
      <c r="N50" s="106" t="s">
        <v>2222</v>
      </c>
      <c r="O50" s="106"/>
      <c r="P50" s="106" t="s">
        <v>2224</v>
      </c>
      <c r="Q50" s="106" t="s">
        <v>2222</v>
      </c>
      <c r="R50" s="106" t="s">
        <v>2223</v>
      </c>
      <c r="S50" s="106">
        <v>801891</v>
      </c>
      <c r="T50" s="106" t="s">
        <v>2225</v>
      </c>
      <c r="U50" s="106"/>
      <c r="V50" s="106">
        <v>3</v>
      </c>
      <c r="W50" s="106" t="str">
        <f t="shared" si="0"/>
        <v>NETA BR</v>
      </c>
      <c r="X50" s="106" t="s">
        <v>417</v>
      </c>
      <c r="Y50" s="106"/>
    </row>
    <row r="51" spans="1:25" x14ac:dyDescent="0.2">
      <c r="A51" s="7"/>
      <c r="B51" s="7"/>
      <c r="C51" s="180" t="str">
        <f>VLOOKUP(G51,TCR!$E$2:$K$332,2,0)</f>
        <v>GEFT</v>
      </c>
      <c r="D51" s="180" t="str">
        <f>VLOOKUP(G51,TCR!$E$2:$K$332,3,0)</f>
        <v>GESTIONE FINANAZA e TRIBUTI</v>
      </c>
      <c r="E51" s="180" t="str">
        <f>VLOOKUP(G51,TCR!$E$2:$K$332,4,0)</f>
        <v>GEFT</v>
      </c>
      <c r="F51" s="180" t="str">
        <f>VLOOKUP(G51,TCR!$E$2:$K$332,5,0)</f>
        <v>GESTIONE FINANAZA e TRIBUTI</v>
      </c>
      <c r="G51" s="180" t="s">
        <v>13093</v>
      </c>
      <c r="H51" s="180" t="str">
        <f>VLOOKUP(G51,TCR!$E$2:$K$332,7,0)</f>
        <v>Patrimoniale Post Contatore</v>
      </c>
      <c r="I51" s="137" t="str">
        <f t="shared" si="1"/>
        <v>13601#13601#13601#NETA BR</v>
      </c>
      <c r="J51" s="106" t="s">
        <v>7836</v>
      </c>
      <c r="K51" s="106" t="s">
        <v>7837</v>
      </c>
      <c r="L51" s="106" t="s">
        <v>7838</v>
      </c>
      <c r="M51" s="106" t="s">
        <v>417</v>
      </c>
      <c r="N51" s="106" t="s">
        <v>7837</v>
      </c>
      <c r="O51" s="106"/>
      <c r="P51" s="106" t="s">
        <v>7839</v>
      </c>
      <c r="Q51" s="106" t="s">
        <v>7837</v>
      </c>
      <c r="R51" s="106" t="s">
        <v>7838</v>
      </c>
      <c r="S51" s="106">
        <v>800808</v>
      </c>
      <c r="T51" s="106" t="s">
        <v>7840</v>
      </c>
      <c r="U51" s="106"/>
      <c r="V51" s="106">
        <v>3</v>
      </c>
      <c r="W51" s="106" t="str">
        <f t="shared" si="0"/>
        <v>NETA BR</v>
      </c>
      <c r="X51" s="106" t="s">
        <v>417</v>
      </c>
      <c r="Y51" s="106"/>
    </row>
    <row r="52" spans="1:25" x14ac:dyDescent="0.2">
      <c r="A52" s="7"/>
      <c r="B52" s="69"/>
      <c r="C52" s="180" t="str">
        <f>VLOOKUP(G52,TCR!$E$2:$K$332,2,0)</f>
        <v>GEFT</v>
      </c>
      <c r="D52" s="180" t="str">
        <f>VLOOKUP(G52,TCR!$E$2:$K$332,3,0)</f>
        <v>GESTIONE FINANAZA e TRIBUTI</v>
      </c>
      <c r="E52" s="180" t="str">
        <f>VLOOKUP(G52,TCR!$E$2:$K$332,4,0)</f>
        <v>GEFT</v>
      </c>
      <c r="F52" s="180" t="str">
        <f>VLOOKUP(G52,TCR!$E$2:$K$332,5,0)</f>
        <v>GESTIONE FINANAZA e TRIBUTI</v>
      </c>
      <c r="G52" s="180" t="s">
        <v>13093</v>
      </c>
      <c r="H52" s="180" t="str">
        <f>VLOOKUP(G52,TCR!$E$2:$K$332,7,0)</f>
        <v>Patrimoniale Post Contatore</v>
      </c>
      <c r="I52" s="137" t="str">
        <f t="shared" si="1"/>
        <v>13618#13618#13618#NETA BR</v>
      </c>
      <c r="J52" s="106" t="s">
        <v>7692</v>
      </c>
      <c r="K52" s="106" t="s">
        <v>7693</v>
      </c>
      <c r="L52" s="106" t="s">
        <v>7694</v>
      </c>
      <c r="M52" s="106" t="s">
        <v>417</v>
      </c>
      <c r="N52" s="106" t="s">
        <v>7693</v>
      </c>
      <c r="O52" s="106"/>
      <c r="P52" s="106" t="s">
        <v>7695</v>
      </c>
      <c r="Q52" s="106" t="s">
        <v>7693</v>
      </c>
      <c r="R52" s="106" t="s">
        <v>7694</v>
      </c>
      <c r="S52" s="106">
        <v>386609</v>
      </c>
      <c r="T52" s="106" t="s">
        <v>7696</v>
      </c>
      <c r="U52" s="106"/>
      <c r="V52" s="106">
        <v>3</v>
      </c>
      <c r="W52" s="106" t="str">
        <f t="shared" si="0"/>
        <v>NETA BR</v>
      </c>
      <c r="X52" s="106" t="s">
        <v>417</v>
      </c>
      <c r="Y52" s="106"/>
    </row>
    <row r="53" spans="1:25" x14ac:dyDescent="0.2">
      <c r="A53" s="7"/>
      <c r="B53" s="69"/>
      <c r="C53" s="180" t="str">
        <f>VLOOKUP(G53,TCR!$E$2:$K$332,2,0)</f>
        <v>GEFT</v>
      </c>
      <c r="D53" s="180" t="str">
        <f>VLOOKUP(G53,TCR!$E$2:$K$332,3,0)</f>
        <v>GESTIONE FINANAZA e TRIBUTI</v>
      </c>
      <c r="E53" s="180" t="str">
        <f>VLOOKUP(G53,TCR!$E$2:$K$332,4,0)</f>
        <v>GEFT</v>
      </c>
      <c r="F53" s="180" t="str">
        <f>VLOOKUP(G53,TCR!$E$2:$K$332,5,0)</f>
        <v>GESTIONE FINANAZA e TRIBUTI</v>
      </c>
      <c r="G53" s="180" t="s">
        <v>13093</v>
      </c>
      <c r="H53" s="180" t="str">
        <f>VLOOKUP(G53,TCR!$E$2:$K$332,7,0)</f>
        <v>Patrimoniale Post Contatore</v>
      </c>
      <c r="I53" s="137" t="str">
        <f t="shared" si="1"/>
        <v>13600#13600#13600#NETA BR</v>
      </c>
      <c r="J53" s="106" t="s">
        <v>5246</v>
      </c>
      <c r="K53" s="106" t="s">
        <v>5247</v>
      </c>
      <c r="L53" s="106" t="s">
        <v>5248</v>
      </c>
      <c r="M53" s="106" t="s">
        <v>417</v>
      </c>
      <c r="N53" s="106" t="s">
        <v>5247</v>
      </c>
      <c r="O53" s="106"/>
      <c r="P53" s="106" t="s">
        <v>5249</v>
      </c>
      <c r="Q53" s="106" t="s">
        <v>5247</v>
      </c>
      <c r="R53" s="106" t="s">
        <v>5248</v>
      </c>
      <c r="S53" s="106">
        <v>800807</v>
      </c>
      <c r="T53" s="106" t="s">
        <v>1058</v>
      </c>
      <c r="U53" s="106"/>
      <c r="V53" s="106">
        <v>3</v>
      </c>
      <c r="W53" s="106" t="str">
        <f t="shared" si="0"/>
        <v>NETA BR</v>
      </c>
      <c r="X53" s="106" t="s">
        <v>417</v>
      </c>
      <c r="Y53" s="106"/>
    </row>
    <row r="54" spans="1:25" x14ac:dyDescent="0.2">
      <c r="A54" s="7"/>
      <c r="B54" s="69"/>
      <c r="C54" s="180" t="str">
        <f>VLOOKUP(G54,TCR!$E$2:$K$332,2,0)</f>
        <v>GEFT</v>
      </c>
      <c r="D54" s="180" t="str">
        <f>VLOOKUP(G54,TCR!$E$2:$K$332,3,0)</f>
        <v>GESTIONE FINANAZA e TRIBUTI</v>
      </c>
      <c r="E54" s="180" t="str">
        <f>VLOOKUP(G54,TCR!$E$2:$K$332,4,0)</f>
        <v>GEFT</v>
      </c>
      <c r="F54" s="180" t="str">
        <f>VLOOKUP(G54,TCR!$E$2:$K$332,5,0)</f>
        <v>GESTIONE FINANAZA e TRIBUTI</v>
      </c>
      <c r="G54" s="180" t="s">
        <v>13093</v>
      </c>
      <c r="H54" s="180" t="str">
        <f>VLOOKUP(G54,TCR!$E$2:$K$332,7,0)</f>
        <v>Patrimoniale Post Contatore</v>
      </c>
      <c r="I54" s="137" t="str">
        <f t="shared" si="1"/>
        <v>13620#13620#13620#NETA BR</v>
      </c>
      <c r="J54" s="106" t="s">
        <v>8316</v>
      </c>
      <c r="K54" s="106" t="s">
        <v>8317</v>
      </c>
      <c r="L54" s="106" t="s">
        <v>8318</v>
      </c>
      <c r="M54" s="106" t="s">
        <v>417</v>
      </c>
      <c r="N54" s="106" t="s">
        <v>8317</v>
      </c>
      <c r="O54" s="106"/>
      <c r="P54" s="106" t="s">
        <v>8319</v>
      </c>
      <c r="Q54" s="106" t="s">
        <v>8317</v>
      </c>
      <c r="R54" s="106" t="s">
        <v>8318</v>
      </c>
      <c r="S54" s="106">
        <v>800977</v>
      </c>
      <c r="T54" s="106" t="s">
        <v>4638</v>
      </c>
      <c r="U54" s="106"/>
      <c r="V54" s="106">
        <v>3</v>
      </c>
      <c r="W54" s="106" t="str">
        <f t="shared" si="0"/>
        <v>NETA BR</v>
      </c>
      <c r="X54" s="106" t="s">
        <v>417</v>
      </c>
      <c r="Y54" s="106"/>
    </row>
    <row r="55" spans="1:25" x14ac:dyDescent="0.2">
      <c r="A55" s="7"/>
      <c r="B55" s="7"/>
      <c r="C55" s="180" t="str">
        <f>VLOOKUP(G55,TCR!$E$2:$K$332,2,0)</f>
        <v>GEFT</v>
      </c>
      <c r="D55" s="180" t="str">
        <f>VLOOKUP(G55,TCR!$E$2:$K$332,3,0)</f>
        <v>GESTIONE FINANAZA e TRIBUTI</v>
      </c>
      <c r="E55" s="180" t="str">
        <f>VLOOKUP(G55,TCR!$E$2:$K$332,4,0)</f>
        <v>GEFT</v>
      </c>
      <c r="F55" s="180" t="str">
        <f>VLOOKUP(G55,TCR!$E$2:$K$332,5,0)</f>
        <v>GESTIONE FINANAZA e TRIBUTI</v>
      </c>
      <c r="G55" s="180" t="s">
        <v>13093</v>
      </c>
      <c r="H55" s="180" t="str">
        <f>VLOOKUP(G55,TCR!$E$2:$K$332,7,0)</f>
        <v>Patrimoniale Post Contatore</v>
      </c>
      <c r="I55" s="137" t="str">
        <f t="shared" si="1"/>
        <v>13542#13542#13542#NETA BR</v>
      </c>
      <c r="J55" s="106" t="s">
        <v>7559</v>
      </c>
      <c r="K55" s="106" t="s">
        <v>7560</v>
      </c>
      <c r="L55" s="106" t="s">
        <v>7561</v>
      </c>
      <c r="M55" s="106" t="s">
        <v>417</v>
      </c>
      <c r="N55" s="106" t="s">
        <v>7560</v>
      </c>
      <c r="O55" s="106"/>
      <c r="P55" s="106" t="s">
        <v>7562</v>
      </c>
      <c r="Q55" s="106" t="s">
        <v>7560</v>
      </c>
      <c r="R55" s="106" t="s">
        <v>7561</v>
      </c>
      <c r="S55" s="106">
        <v>384430</v>
      </c>
      <c r="T55" s="106" t="s">
        <v>2479</v>
      </c>
      <c r="U55" s="106"/>
      <c r="V55" s="106">
        <v>3</v>
      </c>
      <c r="W55" s="106" t="str">
        <f t="shared" si="0"/>
        <v>NETA BR</v>
      </c>
      <c r="X55" s="106" t="s">
        <v>417</v>
      </c>
      <c r="Y55" s="106"/>
    </row>
    <row r="56" spans="1:25" x14ac:dyDescent="0.2">
      <c r="A56" s="7"/>
      <c r="B56" s="7"/>
      <c r="C56" s="180" t="str">
        <f>VLOOKUP(G56,TCR!$E$2:$K$332,2,0)</f>
        <v>GEFT</v>
      </c>
      <c r="D56" s="180" t="str">
        <f>VLOOKUP(G56,TCR!$E$2:$K$332,3,0)</f>
        <v>GESTIONE FINANAZA e TRIBUTI</v>
      </c>
      <c r="E56" s="180" t="str">
        <f>VLOOKUP(G56,TCR!$E$2:$K$332,4,0)</f>
        <v>GEFT</v>
      </c>
      <c r="F56" s="180" t="str">
        <f>VLOOKUP(G56,TCR!$E$2:$K$332,5,0)</f>
        <v>GESTIONE FINANAZA e TRIBUTI</v>
      </c>
      <c r="G56" s="180" t="s">
        <v>13093</v>
      </c>
      <c r="H56" s="180" t="str">
        <f>VLOOKUP(G56,TCR!$E$2:$K$332,7,0)</f>
        <v>Patrimoniale Post Contatore</v>
      </c>
      <c r="I56" s="137" t="str">
        <f t="shared" si="1"/>
        <v>13531#13531#13531#NETA BR</v>
      </c>
      <c r="J56" s="106" t="s">
        <v>8522</v>
      </c>
      <c r="K56" s="106" t="s">
        <v>8523</v>
      </c>
      <c r="L56" s="106" t="s">
        <v>8524</v>
      </c>
      <c r="M56" s="106" t="s">
        <v>417</v>
      </c>
      <c r="N56" s="106" t="s">
        <v>8523</v>
      </c>
      <c r="O56" s="106"/>
      <c r="P56" s="106" t="s">
        <v>8525</v>
      </c>
      <c r="Q56" s="106" t="s">
        <v>8523</v>
      </c>
      <c r="R56" s="106" t="s">
        <v>8524</v>
      </c>
      <c r="S56" s="106">
        <v>384092</v>
      </c>
      <c r="T56" s="106" t="s">
        <v>8526</v>
      </c>
      <c r="U56" s="106"/>
      <c r="V56" s="106">
        <v>3</v>
      </c>
      <c r="W56" s="106" t="str">
        <f t="shared" si="0"/>
        <v>NETA BR</v>
      </c>
      <c r="X56" s="106" t="s">
        <v>417</v>
      </c>
      <c r="Y56" s="106"/>
    </row>
    <row r="57" spans="1:25" x14ac:dyDescent="0.2">
      <c r="A57" s="7"/>
      <c r="B57" s="7"/>
      <c r="C57" s="180" t="str">
        <f>VLOOKUP(G57,TCR!$E$2:$K$332,2,0)</f>
        <v>GEFT</v>
      </c>
      <c r="D57" s="180" t="str">
        <f>VLOOKUP(G57,TCR!$E$2:$K$332,3,0)</f>
        <v>GESTIONE FINANAZA e TRIBUTI</v>
      </c>
      <c r="E57" s="180" t="str">
        <f>VLOOKUP(G57,TCR!$E$2:$K$332,4,0)</f>
        <v>GEFT</v>
      </c>
      <c r="F57" s="180" t="str">
        <f>VLOOKUP(G57,TCR!$E$2:$K$332,5,0)</f>
        <v>GESTIONE FINANAZA e TRIBUTI</v>
      </c>
      <c r="G57" s="180" t="s">
        <v>13093</v>
      </c>
      <c r="H57" s="180" t="str">
        <f>VLOOKUP(G57,TCR!$E$2:$K$332,7,0)</f>
        <v>Patrimoniale Post Contatore</v>
      </c>
      <c r="I57" s="137" t="str">
        <f t="shared" si="1"/>
        <v>13588#13588#13588#NETA BR</v>
      </c>
      <c r="J57" s="106" t="s">
        <v>5621</v>
      </c>
      <c r="K57" s="106" t="s">
        <v>5622</v>
      </c>
      <c r="L57" s="106" t="s">
        <v>5623</v>
      </c>
      <c r="M57" s="106" t="s">
        <v>417</v>
      </c>
      <c r="N57" s="106" t="s">
        <v>5622</v>
      </c>
      <c r="O57" s="106"/>
      <c r="P57" s="106" t="s">
        <v>5624</v>
      </c>
      <c r="Q57" s="106" t="s">
        <v>5622</v>
      </c>
      <c r="R57" s="106" t="s">
        <v>5623</v>
      </c>
      <c r="S57" s="106">
        <v>800033</v>
      </c>
      <c r="T57" s="106" t="s">
        <v>1897</v>
      </c>
      <c r="U57" s="106"/>
      <c r="V57" s="106">
        <v>3</v>
      </c>
      <c r="W57" s="106" t="str">
        <f t="shared" si="0"/>
        <v>NETA BR</v>
      </c>
      <c r="X57" s="106" t="s">
        <v>417</v>
      </c>
      <c r="Y57" s="106"/>
    </row>
    <row r="58" spans="1:25" x14ac:dyDescent="0.2">
      <c r="A58" s="7"/>
      <c r="B58" s="7"/>
      <c r="C58" s="180" t="str">
        <f>VLOOKUP(G58,TCR!$E$2:$K$332,2,0)</f>
        <v>GEFT</v>
      </c>
      <c r="D58" s="180" t="str">
        <f>VLOOKUP(G58,TCR!$E$2:$K$332,3,0)</f>
        <v>GESTIONE FINANAZA e TRIBUTI</v>
      </c>
      <c r="E58" s="180" t="str">
        <f>VLOOKUP(G58,TCR!$E$2:$K$332,4,0)</f>
        <v>GEFT</v>
      </c>
      <c r="F58" s="180" t="str">
        <f>VLOOKUP(G58,TCR!$E$2:$K$332,5,0)</f>
        <v>GESTIONE FINANAZA e TRIBUTI</v>
      </c>
      <c r="G58" s="180" t="s">
        <v>13093</v>
      </c>
      <c r="H58" s="180" t="str">
        <f>VLOOKUP(G58,TCR!$E$2:$K$332,7,0)</f>
        <v>Patrimoniale Post Contatore</v>
      </c>
      <c r="I58" s="137" t="str">
        <f t="shared" si="1"/>
        <v>13526#13526#13526#NETA BR</v>
      </c>
      <c r="J58" s="106" t="s">
        <v>8841</v>
      </c>
      <c r="K58" s="106" t="s">
        <v>8842</v>
      </c>
      <c r="L58" s="106" t="s">
        <v>8843</v>
      </c>
      <c r="M58" s="106" t="s">
        <v>417</v>
      </c>
      <c r="N58" s="106" t="s">
        <v>8842</v>
      </c>
      <c r="O58" s="106"/>
      <c r="P58" s="106" t="s">
        <v>8844</v>
      </c>
      <c r="Q58" s="106" t="s">
        <v>8842</v>
      </c>
      <c r="R58" s="106" t="s">
        <v>8843</v>
      </c>
      <c r="S58" s="106" t="s">
        <v>8845</v>
      </c>
      <c r="T58" s="106" t="s">
        <v>8846</v>
      </c>
      <c r="U58" s="106"/>
      <c r="V58" s="106">
        <v>3</v>
      </c>
      <c r="W58" s="106" t="str">
        <f t="shared" si="0"/>
        <v>NETA BR</v>
      </c>
      <c r="X58" s="106" t="s">
        <v>417</v>
      </c>
      <c r="Y58" s="106"/>
    </row>
    <row r="59" spans="1:25" x14ac:dyDescent="0.2">
      <c r="A59" s="7"/>
      <c r="B59" s="7"/>
      <c r="C59" s="180" t="str">
        <f>VLOOKUP(G59,TCR!$E$2:$K$332,2,0)</f>
        <v>GEFT</v>
      </c>
      <c r="D59" s="180" t="str">
        <f>VLOOKUP(G59,TCR!$E$2:$K$332,3,0)</f>
        <v>GESTIONE FINANAZA e TRIBUTI</v>
      </c>
      <c r="E59" s="180" t="str">
        <f>VLOOKUP(G59,TCR!$E$2:$K$332,4,0)</f>
        <v>GEFT</v>
      </c>
      <c r="F59" s="180" t="str">
        <f>VLOOKUP(G59,TCR!$E$2:$K$332,5,0)</f>
        <v>GESTIONE FINANAZA e TRIBUTI</v>
      </c>
      <c r="G59" s="180" t="s">
        <v>13093</v>
      </c>
      <c r="H59" s="180" t="str">
        <f>VLOOKUP(G59,TCR!$E$2:$K$332,7,0)</f>
        <v>Patrimoniale Post Contatore</v>
      </c>
      <c r="I59" s="137" t="str">
        <f t="shared" si="1"/>
        <v>13556#13556#13556#NETA BR</v>
      </c>
      <c r="J59" s="106" t="s">
        <v>5157</v>
      </c>
      <c r="K59" s="106" t="s">
        <v>5158</v>
      </c>
      <c r="L59" s="106" t="s">
        <v>5159</v>
      </c>
      <c r="M59" s="106" t="s">
        <v>417</v>
      </c>
      <c r="N59" s="106" t="s">
        <v>5158</v>
      </c>
      <c r="O59" s="106"/>
      <c r="P59" s="106" t="s">
        <v>5160</v>
      </c>
      <c r="Q59" s="106" t="s">
        <v>5158</v>
      </c>
      <c r="R59" s="106" t="s">
        <v>5159</v>
      </c>
      <c r="S59" s="106">
        <v>384948</v>
      </c>
      <c r="T59" s="106" t="s">
        <v>5161</v>
      </c>
      <c r="U59" s="106"/>
      <c r="V59" s="106">
        <v>3</v>
      </c>
      <c r="W59" s="106" t="str">
        <f t="shared" si="0"/>
        <v>NETA BR</v>
      </c>
      <c r="X59" s="106" t="s">
        <v>417</v>
      </c>
      <c r="Y59" s="106"/>
    </row>
    <row r="60" spans="1:25" x14ac:dyDescent="0.2">
      <c r="A60" s="7"/>
      <c r="B60" s="7"/>
      <c r="C60" s="180" t="str">
        <f>VLOOKUP(G60,TCR!$E$2:$K$332,2,0)</f>
        <v>GEFT</v>
      </c>
      <c r="D60" s="180" t="str">
        <f>VLOOKUP(G60,TCR!$E$2:$K$332,3,0)</f>
        <v>GESTIONE FINANAZA e TRIBUTI</v>
      </c>
      <c r="E60" s="180" t="str">
        <f>VLOOKUP(G60,TCR!$E$2:$K$332,4,0)</f>
        <v>GEFT</v>
      </c>
      <c r="F60" s="180" t="str">
        <f>VLOOKUP(G60,TCR!$E$2:$K$332,5,0)</f>
        <v>GESTIONE FINANAZA e TRIBUTI</v>
      </c>
      <c r="G60" s="180" t="s">
        <v>13093</v>
      </c>
      <c r="H60" s="180" t="str">
        <f>VLOOKUP(G60,TCR!$E$2:$K$332,7,0)</f>
        <v>Patrimoniale Post Contatore</v>
      </c>
      <c r="I60" s="137" t="str">
        <f t="shared" si="1"/>
        <v>13564#13564#13564#NETA BR</v>
      </c>
      <c r="J60" s="106" t="s">
        <v>2251</v>
      </c>
      <c r="K60" s="106" t="s">
        <v>2252</v>
      </c>
      <c r="L60" s="106" t="s">
        <v>2253</v>
      </c>
      <c r="M60" s="106" t="s">
        <v>417</v>
      </c>
      <c r="N60" s="106" t="s">
        <v>2252</v>
      </c>
      <c r="O60" s="106"/>
      <c r="P60" s="106" t="s">
        <v>2254</v>
      </c>
      <c r="Q60" s="106" t="s">
        <v>2252</v>
      </c>
      <c r="R60" s="106" t="s">
        <v>2253</v>
      </c>
      <c r="S60" s="106">
        <v>385960</v>
      </c>
      <c r="T60" s="106" t="s">
        <v>2255</v>
      </c>
      <c r="U60" s="106"/>
      <c r="V60" s="106">
        <v>3</v>
      </c>
      <c r="W60" s="106" t="str">
        <f t="shared" si="0"/>
        <v>NETA BR</v>
      </c>
      <c r="X60" s="106" t="s">
        <v>417</v>
      </c>
      <c r="Y60" s="106"/>
    </row>
    <row r="61" spans="1:25" x14ac:dyDescent="0.2">
      <c r="A61" s="139"/>
      <c r="B61" s="178"/>
      <c r="C61" s="180" t="str">
        <f>VLOOKUP(G61,TCR!$E$2:$K$332,2,0)</f>
        <v>GEFT</v>
      </c>
      <c r="D61" s="180" t="str">
        <f>VLOOKUP(G61,TCR!$E$2:$K$332,3,0)</f>
        <v>GESTIONE FINANAZA e TRIBUTI</v>
      </c>
      <c r="E61" s="180" t="str">
        <f>VLOOKUP(G61,TCR!$E$2:$K$332,4,0)</f>
        <v>GEFT</v>
      </c>
      <c r="F61" s="180" t="str">
        <f>VLOOKUP(G61,TCR!$E$2:$K$332,5,0)</f>
        <v>GESTIONE FINANAZA e TRIBUTI</v>
      </c>
      <c r="G61" s="180" t="s">
        <v>13093</v>
      </c>
      <c r="H61" s="180" t="str">
        <f>VLOOKUP(G61,TCR!$E$2:$K$332,7,0)</f>
        <v>Patrimoniale Post Contatore</v>
      </c>
      <c r="I61" s="137" t="str">
        <f t="shared" si="1"/>
        <v>13516#13516#13516#NETA BR</v>
      </c>
      <c r="J61" s="106" t="s">
        <v>2705</v>
      </c>
      <c r="K61" s="106" t="s">
        <v>2706</v>
      </c>
      <c r="L61" s="106" t="s">
        <v>2707</v>
      </c>
      <c r="M61" s="106" t="s">
        <v>417</v>
      </c>
      <c r="N61" s="106" t="s">
        <v>2706</v>
      </c>
      <c r="O61" s="106"/>
      <c r="P61" s="106" t="s">
        <v>2708</v>
      </c>
      <c r="Q61" s="106" t="s">
        <v>2706</v>
      </c>
      <c r="R61" s="106" t="s">
        <v>2707</v>
      </c>
      <c r="S61" s="106">
        <v>379811</v>
      </c>
      <c r="T61" s="106" t="s">
        <v>2709</v>
      </c>
      <c r="U61" s="106"/>
      <c r="V61" s="106">
        <v>3</v>
      </c>
      <c r="W61" s="106" t="str">
        <f t="shared" si="0"/>
        <v>NETA BR</v>
      </c>
      <c r="X61" s="106" t="s">
        <v>417</v>
      </c>
      <c r="Y61" s="106"/>
    </row>
    <row r="62" spans="1:25" x14ac:dyDescent="0.2">
      <c r="A62" s="7"/>
      <c r="B62" s="7"/>
      <c r="C62" s="180" t="str">
        <f>VLOOKUP(G62,TCR!$E$2:$K$332,2,0)</f>
        <v>GEFT</v>
      </c>
      <c r="D62" s="180" t="str">
        <f>VLOOKUP(G62,TCR!$E$2:$K$332,3,0)</f>
        <v>GESTIONE FINANAZA e TRIBUTI</v>
      </c>
      <c r="E62" s="180" t="str">
        <f>VLOOKUP(G62,TCR!$E$2:$K$332,4,0)</f>
        <v>GEFT</v>
      </c>
      <c r="F62" s="180" t="str">
        <f>VLOOKUP(G62,TCR!$E$2:$K$332,5,0)</f>
        <v>GESTIONE FINANAZA e TRIBUTI</v>
      </c>
      <c r="G62" s="180" t="s">
        <v>13093</v>
      </c>
      <c r="H62" s="180" t="str">
        <f>VLOOKUP(G62,TCR!$E$2:$K$332,7,0)</f>
        <v>Patrimoniale Post Contatore</v>
      </c>
      <c r="I62" s="137" t="str">
        <f t="shared" si="1"/>
        <v>13592#13592#13592#NETA BR</v>
      </c>
      <c r="J62" s="106" t="s">
        <v>4082</v>
      </c>
      <c r="K62" s="106" t="s">
        <v>4083</v>
      </c>
      <c r="L62" s="106" t="s">
        <v>4084</v>
      </c>
      <c r="M62" s="106" t="s">
        <v>417</v>
      </c>
      <c r="N62" s="106" t="s">
        <v>4083</v>
      </c>
      <c r="O62" s="106"/>
      <c r="P62" s="106" t="s">
        <v>4085</v>
      </c>
      <c r="Q62" s="106" t="s">
        <v>4083</v>
      </c>
      <c r="R62" s="106" t="s">
        <v>4084</v>
      </c>
      <c r="S62" s="106">
        <v>800048</v>
      </c>
      <c r="T62" s="106" t="s">
        <v>4086</v>
      </c>
      <c r="U62" s="106"/>
      <c r="V62" s="106">
        <v>3</v>
      </c>
      <c r="W62" s="106" t="str">
        <f t="shared" si="0"/>
        <v>NETA BR</v>
      </c>
      <c r="X62" s="106" t="s">
        <v>417</v>
      </c>
      <c r="Y62" s="106"/>
    </row>
    <row r="63" spans="1:25" x14ac:dyDescent="0.2">
      <c r="A63" s="139"/>
      <c r="B63" s="139"/>
      <c r="C63" s="180" t="str">
        <f>VLOOKUP(G63,TCR!$E$2:$K$332,2,0)</f>
        <v>GEFT</v>
      </c>
      <c r="D63" s="180" t="str">
        <f>VLOOKUP(G63,TCR!$E$2:$K$332,3,0)</f>
        <v>GESTIONE FINANAZA e TRIBUTI</v>
      </c>
      <c r="E63" s="180" t="str">
        <f>VLOOKUP(G63,TCR!$E$2:$K$332,4,0)</f>
        <v>GEFT</v>
      </c>
      <c r="F63" s="180" t="str">
        <f>VLOOKUP(G63,TCR!$E$2:$K$332,5,0)</f>
        <v>GESTIONE FINANAZA e TRIBUTI</v>
      </c>
      <c r="G63" s="180" t="s">
        <v>13093</v>
      </c>
      <c r="H63" s="180" t="str">
        <f>VLOOKUP(G63,TCR!$E$2:$K$332,7,0)</f>
        <v>Patrimoniale Post Contatore</v>
      </c>
      <c r="I63" s="137" t="str">
        <f t="shared" si="1"/>
        <v>13587#13587#13587#NETA BR</v>
      </c>
      <c r="J63" s="106" t="s">
        <v>449</v>
      </c>
      <c r="K63" s="106" t="s">
        <v>450</v>
      </c>
      <c r="L63" s="106" t="s">
        <v>451</v>
      </c>
      <c r="M63" s="106" t="s">
        <v>417</v>
      </c>
      <c r="N63" s="106" t="s">
        <v>450</v>
      </c>
      <c r="O63" s="106"/>
      <c r="P63" s="106" t="s">
        <v>452</v>
      </c>
      <c r="Q63" s="106" t="s">
        <v>450</v>
      </c>
      <c r="R63" s="106" t="s">
        <v>451</v>
      </c>
      <c r="S63" s="106">
        <v>800032</v>
      </c>
      <c r="T63" s="106" t="s">
        <v>453</v>
      </c>
      <c r="U63" s="106"/>
      <c r="V63" s="106">
        <v>3</v>
      </c>
      <c r="W63" s="106" t="str">
        <f t="shared" si="0"/>
        <v>NETA BR</v>
      </c>
      <c r="X63" s="106" t="s">
        <v>417</v>
      </c>
      <c r="Y63" s="106"/>
    </row>
    <row r="64" spans="1:25" x14ac:dyDescent="0.2">
      <c r="A64" s="69"/>
      <c r="B64" s="7"/>
      <c r="C64" s="180" t="str">
        <f>VLOOKUP(G64,TCR!$E$2:$K$332,2,0)</f>
        <v>GEFT</v>
      </c>
      <c r="D64" s="180" t="str">
        <f>VLOOKUP(G64,TCR!$E$2:$K$332,3,0)</f>
        <v>GESTIONE FINANAZA e TRIBUTI</v>
      </c>
      <c r="E64" s="180" t="str">
        <f>VLOOKUP(G64,TCR!$E$2:$K$332,4,0)</f>
        <v>GEFT</v>
      </c>
      <c r="F64" s="180" t="str">
        <f>VLOOKUP(G64,TCR!$E$2:$K$332,5,0)</f>
        <v>GESTIONE FINANAZA e TRIBUTI</v>
      </c>
      <c r="G64" s="180" t="s">
        <v>13093</v>
      </c>
      <c r="H64" s="180" t="str">
        <f>VLOOKUP(G64,TCR!$E$2:$K$332,7,0)</f>
        <v>Patrimoniale Post Contatore</v>
      </c>
      <c r="I64" s="137" t="str">
        <f t="shared" si="1"/>
        <v>13595#13595#13595#NETA BR</v>
      </c>
      <c r="J64" s="106" t="s">
        <v>8079</v>
      </c>
      <c r="K64" s="106" t="s">
        <v>8080</v>
      </c>
      <c r="L64" s="106" t="s">
        <v>8081</v>
      </c>
      <c r="M64" s="106" t="s">
        <v>417</v>
      </c>
      <c r="N64" s="106" t="s">
        <v>8080</v>
      </c>
      <c r="O64" s="106"/>
      <c r="P64" s="106" t="s">
        <v>8082</v>
      </c>
      <c r="Q64" s="106" t="s">
        <v>8080</v>
      </c>
      <c r="R64" s="106" t="s">
        <v>8081</v>
      </c>
      <c r="S64" s="106">
        <v>800545</v>
      </c>
      <c r="T64" s="106" t="s">
        <v>1097</v>
      </c>
      <c r="U64" s="106"/>
      <c r="V64" s="106">
        <v>3</v>
      </c>
      <c r="W64" s="106" t="str">
        <f t="shared" si="0"/>
        <v>NETA BR</v>
      </c>
      <c r="X64" s="106" t="s">
        <v>417</v>
      </c>
      <c r="Y64" s="106"/>
    </row>
    <row r="65" spans="1:25" x14ac:dyDescent="0.2">
      <c r="A65" s="7"/>
      <c r="B65" s="7"/>
      <c r="C65" s="180" t="str">
        <f>VLOOKUP(G65,TCR!$E$2:$K$332,2,0)</f>
        <v>GEFT</v>
      </c>
      <c r="D65" s="180" t="str">
        <f>VLOOKUP(G65,TCR!$E$2:$K$332,3,0)</f>
        <v>GESTIONE FINANAZA e TRIBUTI</v>
      </c>
      <c r="E65" s="180" t="str">
        <f>VLOOKUP(G65,TCR!$E$2:$K$332,4,0)</f>
        <v>GEFT</v>
      </c>
      <c r="F65" s="180" t="str">
        <f>VLOOKUP(G65,TCR!$E$2:$K$332,5,0)</f>
        <v>GESTIONE FINANAZA e TRIBUTI</v>
      </c>
      <c r="G65" s="180" t="s">
        <v>13093</v>
      </c>
      <c r="H65" s="180" t="str">
        <f>VLOOKUP(G65,TCR!$E$2:$K$332,7,0)</f>
        <v>Patrimoniale Post Contatore</v>
      </c>
      <c r="I65" s="137" t="str">
        <f t="shared" si="1"/>
        <v>13551#13551#13551#NETA BR</v>
      </c>
      <c r="J65" s="106" t="s">
        <v>7479</v>
      </c>
      <c r="K65" s="106" t="s">
        <v>7480</v>
      </c>
      <c r="L65" s="106" t="s">
        <v>7481</v>
      </c>
      <c r="M65" s="106" t="s">
        <v>417</v>
      </c>
      <c r="N65" s="106" t="s">
        <v>7480</v>
      </c>
      <c r="O65" s="106"/>
      <c r="P65" s="106" t="s">
        <v>7482</v>
      </c>
      <c r="Q65" s="106" t="s">
        <v>7480</v>
      </c>
      <c r="R65" s="106" t="s">
        <v>7481</v>
      </c>
      <c r="S65" s="106">
        <v>384440</v>
      </c>
      <c r="T65" s="106" t="s">
        <v>7483</v>
      </c>
      <c r="U65" s="106"/>
      <c r="V65" s="106">
        <v>3</v>
      </c>
      <c r="W65" s="106" t="str">
        <f t="shared" si="0"/>
        <v>NETA BR</v>
      </c>
      <c r="X65" s="106" t="s">
        <v>417</v>
      </c>
      <c r="Y65" s="106"/>
    </row>
    <row r="66" spans="1:25" x14ac:dyDescent="0.2">
      <c r="A66" s="7"/>
      <c r="B66" s="7"/>
      <c r="C66" s="180" t="str">
        <f>VLOOKUP(G66,TCR!$E$2:$K$332,2,0)</f>
        <v>GEFT</v>
      </c>
      <c r="D66" s="180" t="str">
        <f>VLOOKUP(G66,TCR!$E$2:$K$332,3,0)</f>
        <v>GESTIONE FINANAZA e TRIBUTI</v>
      </c>
      <c r="E66" s="180" t="str">
        <f>VLOOKUP(G66,TCR!$E$2:$K$332,4,0)</f>
        <v>GEFT</v>
      </c>
      <c r="F66" s="180" t="str">
        <f>VLOOKUP(G66,TCR!$E$2:$K$332,5,0)</f>
        <v>GESTIONE FINANAZA e TRIBUTI</v>
      </c>
      <c r="G66" s="180" t="s">
        <v>13093</v>
      </c>
      <c r="H66" s="180" t="str">
        <f>VLOOKUP(G66,TCR!$E$2:$K$332,7,0)</f>
        <v>Patrimoniale Post Contatore</v>
      </c>
      <c r="I66" s="137" t="str">
        <f t="shared" si="1"/>
        <v>13513#13513#13513#NETA BR</v>
      </c>
      <c r="J66" s="106" t="s">
        <v>4931</v>
      </c>
      <c r="K66" s="106" t="s">
        <v>4932</v>
      </c>
      <c r="L66" s="106" t="s">
        <v>4933</v>
      </c>
      <c r="M66" s="106" t="s">
        <v>417</v>
      </c>
      <c r="N66" s="106" t="s">
        <v>4932</v>
      </c>
      <c r="O66" s="106"/>
      <c r="P66" s="106" t="s">
        <v>4934</v>
      </c>
      <c r="Q66" s="106" t="s">
        <v>4932</v>
      </c>
      <c r="R66" s="106" t="s">
        <v>4933</v>
      </c>
      <c r="S66" s="106">
        <v>379416</v>
      </c>
      <c r="T66" s="106" t="s">
        <v>3642</v>
      </c>
      <c r="U66" s="106"/>
      <c r="V66" s="106">
        <v>3</v>
      </c>
      <c r="W66" s="106" t="str">
        <f t="shared" ref="W66:W129" si="2">IF(V66=3,"NETA BR",IF(V66=8,"NETA BM"))</f>
        <v>NETA BR</v>
      </c>
      <c r="X66" s="106" t="s">
        <v>417</v>
      </c>
      <c r="Y66" s="106"/>
    </row>
    <row r="67" spans="1:25" x14ac:dyDescent="0.2">
      <c r="A67" s="7"/>
      <c r="B67" s="7"/>
      <c r="C67" s="180" t="str">
        <f>VLOOKUP(G67,TCR!$E$2:$K$332,2,0)</f>
        <v>GEFT</v>
      </c>
      <c r="D67" s="180" t="str">
        <f>VLOOKUP(G67,TCR!$E$2:$K$332,3,0)</f>
        <v>GESTIONE FINANAZA e TRIBUTI</v>
      </c>
      <c r="E67" s="180" t="str">
        <f>VLOOKUP(G67,TCR!$E$2:$K$332,4,0)</f>
        <v>GEFT</v>
      </c>
      <c r="F67" s="180" t="str">
        <f>VLOOKUP(G67,TCR!$E$2:$K$332,5,0)</f>
        <v>GESTIONE FINANAZA e TRIBUTI</v>
      </c>
      <c r="G67" s="180" t="s">
        <v>13093</v>
      </c>
      <c r="H67" s="180" t="str">
        <f>VLOOKUP(G67,TCR!$E$2:$K$332,7,0)</f>
        <v>Patrimoniale Post Contatore</v>
      </c>
      <c r="I67" s="137" t="str">
        <f t="shared" ref="I67:I130" si="3">IF(LEFT($G67,7)="CONSUMO","CONSUMO",CONCATENATE(K67,"#",N67,"#",Q67,"#",W67))</f>
        <v>13565#13565#13565#NETA BR</v>
      </c>
      <c r="J67" s="106" t="s">
        <v>2480</v>
      </c>
      <c r="K67" s="106" t="s">
        <v>2481</v>
      </c>
      <c r="L67" s="106" t="s">
        <v>2482</v>
      </c>
      <c r="M67" s="106" t="s">
        <v>417</v>
      </c>
      <c r="N67" s="106" t="s">
        <v>2481</v>
      </c>
      <c r="O67" s="106"/>
      <c r="P67" s="106" t="s">
        <v>2483</v>
      </c>
      <c r="Q67" s="106" t="s">
        <v>2481</v>
      </c>
      <c r="R67" s="106" t="s">
        <v>2482</v>
      </c>
      <c r="S67" s="106">
        <v>386484</v>
      </c>
      <c r="T67" s="106" t="s">
        <v>420</v>
      </c>
      <c r="U67" s="106"/>
      <c r="V67" s="106">
        <v>3</v>
      </c>
      <c r="W67" s="106" t="str">
        <f t="shared" si="2"/>
        <v>NETA BR</v>
      </c>
      <c r="X67" s="106" t="s">
        <v>417</v>
      </c>
      <c r="Y67" s="106"/>
    </row>
    <row r="68" spans="1:25" x14ac:dyDescent="0.2">
      <c r="A68" s="7"/>
      <c r="B68" s="7"/>
      <c r="C68" s="180" t="str">
        <f>VLOOKUP(G68,TCR!$E$2:$K$332,2,0)</f>
        <v>GEFT</v>
      </c>
      <c r="D68" s="180" t="str">
        <f>VLOOKUP(G68,TCR!$E$2:$K$332,3,0)</f>
        <v>GESTIONE FINANAZA e TRIBUTI</v>
      </c>
      <c r="E68" s="180" t="str">
        <f>VLOOKUP(G68,TCR!$E$2:$K$332,4,0)</f>
        <v>GEFT</v>
      </c>
      <c r="F68" s="180" t="str">
        <f>VLOOKUP(G68,TCR!$E$2:$K$332,5,0)</f>
        <v>GESTIONE FINANAZA e TRIBUTI</v>
      </c>
      <c r="G68" s="180" t="s">
        <v>13093</v>
      </c>
      <c r="H68" s="180" t="str">
        <f>VLOOKUP(G68,TCR!$E$2:$K$332,7,0)</f>
        <v>Patrimoniale Post Contatore</v>
      </c>
      <c r="I68" s="137" t="str">
        <f t="shared" si="3"/>
        <v>13566#13566#13566#NETA BR</v>
      </c>
      <c r="J68" s="106" t="s">
        <v>4924</v>
      </c>
      <c r="K68" s="106" t="s">
        <v>4925</v>
      </c>
      <c r="L68" s="106" t="s">
        <v>4926</v>
      </c>
      <c r="M68" s="106" t="s">
        <v>417</v>
      </c>
      <c r="N68" s="106" t="s">
        <v>4925</v>
      </c>
      <c r="O68" s="106"/>
      <c r="P68" s="106" t="s">
        <v>4927</v>
      </c>
      <c r="Q68" s="106" t="s">
        <v>4925</v>
      </c>
      <c r="R68" s="106" t="s">
        <v>4926</v>
      </c>
      <c r="S68" s="106">
        <v>386485</v>
      </c>
      <c r="T68" s="106" t="s">
        <v>1144</v>
      </c>
      <c r="U68" s="106"/>
      <c r="V68" s="106">
        <v>3</v>
      </c>
      <c r="W68" s="106" t="str">
        <f t="shared" si="2"/>
        <v>NETA BR</v>
      </c>
      <c r="X68" s="106" t="s">
        <v>417</v>
      </c>
      <c r="Y68" s="106"/>
    </row>
    <row r="69" spans="1:25" x14ac:dyDescent="0.2">
      <c r="A69" s="7"/>
      <c r="B69" s="7"/>
      <c r="C69" s="180" t="str">
        <f>VLOOKUP(G69,TCR!$E$2:$K$332,2,0)</f>
        <v>GEFT</v>
      </c>
      <c r="D69" s="180" t="str">
        <f>VLOOKUP(G69,TCR!$E$2:$K$332,3,0)</f>
        <v>GESTIONE FINANAZA e TRIBUTI</v>
      </c>
      <c r="E69" s="180" t="str">
        <f>VLOOKUP(G69,TCR!$E$2:$K$332,4,0)</f>
        <v>GEFT</v>
      </c>
      <c r="F69" s="180" t="str">
        <f>VLOOKUP(G69,TCR!$E$2:$K$332,5,0)</f>
        <v>GESTIONE FINANAZA e TRIBUTI</v>
      </c>
      <c r="G69" s="180" t="s">
        <v>13093</v>
      </c>
      <c r="H69" s="180" t="str">
        <f>VLOOKUP(G69,TCR!$E$2:$K$332,7,0)</f>
        <v>Patrimoniale Post Contatore</v>
      </c>
      <c r="I69" s="137" t="str">
        <f t="shared" si="3"/>
        <v>13533#13533#13533#NETA BR</v>
      </c>
      <c r="J69" s="106" t="s">
        <v>8588</v>
      </c>
      <c r="K69" s="106" t="s">
        <v>8589</v>
      </c>
      <c r="L69" s="106" t="s">
        <v>8590</v>
      </c>
      <c r="M69" s="106" t="s">
        <v>417</v>
      </c>
      <c r="N69" s="106" t="s">
        <v>8589</v>
      </c>
      <c r="O69" s="106"/>
      <c r="P69" s="106" t="s">
        <v>8591</v>
      </c>
      <c r="Q69" s="106" t="s">
        <v>8589</v>
      </c>
      <c r="R69" s="106" t="s">
        <v>8590</v>
      </c>
      <c r="S69" s="106">
        <v>384421</v>
      </c>
      <c r="T69" s="106" t="s">
        <v>8592</v>
      </c>
      <c r="U69" s="106"/>
      <c r="V69" s="106">
        <v>3</v>
      </c>
      <c r="W69" s="106" t="str">
        <f t="shared" si="2"/>
        <v>NETA BR</v>
      </c>
      <c r="X69" s="106" t="s">
        <v>417</v>
      </c>
      <c r="Y69" s="106"/>
    </row>
    <row r="70" spans="1:25" x14ac:dyDescent="0.2">
      <c r="A70" s="69"/>
      <c r="B70" s="7"/>
      <c r="C70" s="180" t="str">
        <f>VLOOKUP(G70,TCR!$E$2:$K$332,2,0)</f>
        <v>GEFT</v>
      </c>
      <c r="D70" s="180" t="str">
        <f>VLOOKUP(G70,TCR!$E$2:$K$332,3,0)</f>
        <v>GESTIONE FINANAZA e TRIBUTI</v>
      </c>
      <c r="E70" s="180" t="str">
        <f>VLOOKUP(G70,TCR!$E$2:$K$332,4,0)</f>
        <v>GEFT</v>
      </c>
      <c r="F70" s="180" t="str">
        <f>VLOOKUP(G70,TCR!$E$2:$K$332,5,0)</f>
        <v>GESTIONE FINANAZA e TRIBUTI</v>
      </c>
      <c r="G70" s="180" t="s">
        <v>13093</v>
      </c>
      <c r="H70" s="180" t="str">
        <f>VLOOKUP(G70,TCR!$E$2:$K$332,7,0)</f>
        <v>Patrimoniale Post Contatore</v>
      </c>
      <c r="I70" s="137" t="str">
        <f t="shared" si="3"/>
        <v>13603#13603#13603#NETA BR</v>
      </c>
      <c r="J70" s="106" t="s">
        <v>8645</v>
      </c>
      <c r="K70" s="106" t="s">
        <v>8646</v>
      </c>
      <c r="L70" s="106" t="s">
        <v>8647</v>
      </c>
      <c r="M70" s="106" t="s">
        <v>417</v>
      </c>
      <c r="N70" s="106" t="s">
        <v>8646</v>
      </c>
      <c r="O70" s="106"/>
      <c r="P70" s="106" t="s">
        <v>8648</v>
      </c>
      <c r="Q70" s="106" t="s">
        <v>8646</v>
      </c>
      <c r="R70" s="106" t="s">
        <v>8647</v>
      </c>
      <c r="S70" s="106">
        <v>800810</v>
      </c>
      <c r="T70" s="106" t="s">
        <v>8649</v>
      </c>
      <c r="U70" s="106"/>
      <c r="V70" s="106">
        <v>3</v>
      </c>
      <c r="W70" s="106" t="str">
        <f t="shared" si="2"/>
        <v>NETA BR</v>
      </c>
      <c r="X70" s="106" t="s">
        <v>417</v>
      </c>
      <c r="Y70" s="106"/>
    </row>
    <row r="71" spans="1:25" x14ac:dyDescent="0.2">
      <c r="A71" s="7"/>
      <c r="B71" s="7"/>
      <c r="C71" s="180" t="str">
        <f>VLOOKUP(G71,TCR!$E$2:$K$332,2,0)</f>
        <v>GEFT</v>
      </c>
      <c r="D71" s="180" t="str">
        <f>VLOOKUP(G71,TCR!$E$2:$K$332,3,0)</f>
        <v>GESTIONE FINANAZA e TRIBUTI</v>
      </c>
      <c r="E71" s="180" t="str">
        <f>VLOOKUP(G71,TCR!$E$2:$K$332,4,0)</f>
        <v>GEFT</v>
      </c>
      <c r="F71" s="180" t="str">
        <f>VLOOKUP(G71,TCR!$E$2:$K$332,5,0)</f>
        <v>GESTIONE FINANAZA e TRIBUTI</v>
      </c>
      <c r="G71" s="180" t="s">
        <v>13093</v>
      </c>
      <c r="H71" s="180" t="str">
        <f>VLOOKUP(G71,TCR!$E$2:$K$332,7,0)</f>
        <v>Patrimoniale Post Contatore</v>
      </c>
      <c r="I71" s="137" t="str">
        <f t="shared" si="3"/>
        <v>9595#9595#9595#NETA BR</v>
      </c>
      <c r="J71" s="106" t="s">
        <v>8917</v>
      </c>
      <c r="K71" s="106" t="s">
        <v>8918</v>
      </c>
      <c r="L71" s="106" t="s">
        <v>8919</v>
      </c>
      <c r="M71" s="106" t="s">
        <v>417</v>
      </c>
      <c r="N71" s="106" t="s">
        <v>8918</v>
      </c>
      <c r="O71" s="106"/>
      <c r="P71" s="106" t="s">
        <v>8920</v>
      </c>
      <c r="Q71" s="106" t="s">
        <v>8918</v>
      </c>
      <c r="R71" s="106" t="s">
        <v>8919</v>
      </c>
      <c r="S71" s="106" t="s">
        <v>1096</v>
      </c>
      <c r="T71" s="106" t="s">
        <v>1097</v>
      </c>
      <c r="U71" s="106"/>
      <c r="V71" s="106">
        <v>3</v>
      </c>
      <c r="W71" s="106" t="str">
        <f t="shared" si="2"/>
        <v>NETA BR</v>
      </c>
      <c r="X71" s="106" t="s">
        <v>417</v>
      </c>
      <c r="Y71" s="106"/>
    </row>
    <row r="72" spans="1:25" x14ac:dyDescent="0.2">
      <c r="A72" s="7"/>
      <c r="B72" s="7"/>
      <c r="C72" s="180" t="str">
        <f>VLOOKUP(G72,TCR!$E$2:$K$332,2,0)</f>
        <v>GEFT</v>
      </c>
      <c r="D72" s="180" t="str">
        <f>VLOOKUP(G72,TCR!$E$2:$K$332,3,0)</f>
        <v>GESTIONE FINANAZA e TRIBUTI</v>
      </c>
      <c r="E72" s="180" t="str">
        <f>VLOOKUP(G72,TCR!$E$2:$K$332,4,0)</f>
        <v>GEFT</v>
      </c>
      <c r="F72" s="180" t="str">
        <f>VLOOKUP(G72,TCR!$E$2:$K$332,5,0)</f>
        <v>GESTIONE FINANAZA e TRIBUTI</v>
      </c>
      <c r="G72" s="180" t="s">
        <v>13093</v>
      </c>
      <c r="H72" s="180" t="str">
        <f>VLOOKUP(G72,TCR!$E$2:$K$332,7,0)</f>
        <v>Patrimoniale Post Contatore</v>
      </c>
      <c r="I72" s="137" t="str">
        <f t="shared" si="3"/>
        <v>13732#13732#13732#NETA BR</v>
      </c>
      <c r="J72" s="106" t="s">
        <v>3041</v>
      </c>
      <c r="K72" s="106" t="s">
        <v>3042</v>
      </c>
      <c r="L72" s="106" t="s">
        <v>3043</v>
      </c>
      <c r="M72" s="106" t="s">
        <v>417</v>
      </c>
      <c r="N72" s="106" t="s">
        <v>3042</v>
      </c>
      <c r="O72" s="106"/>
      <c r="P72" s="106" t="s">
        <v>3044</v>
      </c>
      <c r="Q72" s="106" t="s">
        <v>3042</v>
      </c>
      <c r="R72" s="106" t="s">
        <v>3045</v>
      </c>
      <c r="S72" s="106">
        <v>802492</v>
      </c>
      <c r="T72" s="106" t="s">
        <v>3047</v>
      </c>
      <c r="U72" s="106"/>
      <c r="V72" s="106">
        <v>3</v>
      </c>
      <c r="W72" s="106" t="str">
        <f t="shared" si="2"/>
        <v>NETA BR</v>
      </c>
      <c r="X72" s="106" t="s">
        <v>417</v>
      </c>
      <c r="Y72" s="106"/>
    </row>
    <row r="73" spans="1:25" x14ac:dyDescent="0.2">
      <c r="A73" s="7"/>
      <c r="B73" s="7"/>
      <c r="C73" s="180" t="str">
        <f>VLOOKUP(G73,TCR!$E$2:$K$332,2,0)</f>
        <v>GEFT</v>
      </c>
      <c r="D73" s="180" t="str">
        <f>VLOOKUP(G73,TCR!$E$2:$K$332,3,0)</f>
        <v>GESTIONE FINANAZA e TRIBUTI</v>
      </c>
      <c r="E73" s="180" t="str">
        <f>VLOOKUP(G73,TCR!$E$2:$K$332,4,0)</f>
        <v>GEFT</v>
      </c>
      <c r="F73" s="180" t="str">
        <f>VLOOKUP(G73,TCR!$E$2:$K$332,5,0)</f>
        <v>GESTIONE FINANAZA e TRIBUTI</v>
      </c>
      <c r="G73" s="180" t="s">
        <v>13093</v>
      </c>
      <c r="H73" s="180" t="str">
        <f>VLOOKUP(G73,TCR!$E$2:$K$332,7,0)</f>
        <v>Patrimoniale Post Contatore</v>
      </c>
      <c r="I73" s="137" t="str">
        <f t="shared" si="3"/>
        <v>13771#13771#13771#NETA BR</v>
      </c>
      <c r="J73" s="106" t="s">
        <v>6652</v>
      </c>
      <c r="K73" s="106" t="s">
        <v>6653</v>
      </c>
      <c r="L73" s="106" t="s">
        <v>6654</v>
      </c>
      <c r="M73" s="106" t="s">
        <v>417</v>
      </c>
      <c r="N73" s="106" t="s">
        <v>6653</v>
      </c>
      <c r="O73" s="106"/>
      <c r="P73" s="106" t="s">
        <v>6655</v>
      </c>
      <c r="Q73" s="106" t="s">
        <v>6653</v>
      </c>
      <c r="R73" s="106" t="s">
        <v>6654</v>
      </c>
      <c r="S73" s="106">
        <v>802593</v>
      </c>
      <c r="T73" s="106" t="s">
        <v>1547</v>
      </c>
      <c r="U73" s="106"/>
      <c r="V73" s="106">
        <v>3</v>
      </c>
      <c r="W73" s="106" t="str">
        <f t="shared" si="2"/>
        <v>NETA BR</v>
      </c>
      <c r="X73" s="106" t="s">
        <v>417</v>
      </c>
      <c r="Y73" s="106"/>
    </row>
    <row r="74" spans="1:25" x14ac:dyDescent="0.2">
      <c r="A74" s="7"/>
      <c r="B74" s="7"/>
      <c r="C74" s="180" t="str">
        <f>VLOOKUP(G74,TCR!$E$2:$K$332,2,0)</f>
        <v>GEFT</v>
      </c>
      <c r="D74" s="180" t="str">
        <f>VLOOKUP(G74,TCR!$E$2:$K$332,3,0)</f>
        <v>GESTIONE FINANAZA e TRIBUTI</v>
      </c>
      <c r="E74" s="180" t="str">
        <f>VLOOKUP(G74,TCR!$E$2:$K$332,4,0)</f>
        <v>GEFT</v>
      </c>
      <c r="F74" s="180" t="str">
        <f>VLOOKUP(G74,TCR!$E$2:$K$332,5,0)</f>
        <v>GESTIONE FINANAZA e TRIBUTI</v>
      </c>
      <c r="G74" s="180" t="s">
        <v>13093</v>
      </c>
      <c r="H74" s="180" t="str">
        <f>VLOOKUP(G74,TCR!$E$2:$K$332,7,0)</f>
        <v>Patrimoniale Post Contatore</v>
      </c>
      <c r="I74" s="137" t="str">
        <f t="shared" si="3"/>
        <v>13717#13717#13717#NETA BR</v>
      </c>
      <c r="J74" s="106" t="s">
        <v>3623</v>
      </c>
      <c r="K74" s="106" t="s">
        <v>3624</v>
      </c>
      <c r="L74" s="106" t="s">
        <v>3625</v>
      </c>
      <c r="M74" s="106" t="s">
        <v>417</v>
      </c>
      <c r="N74" s="106" t="s">
        <v>3624</v>
      </c>
      <c r="O74" s="106"/>
      <c r="P74" s="106" t="s">
        <v>3626</v>
      </c>
      <c r="Q74" s="106" t="s">
        <v>3624</v>
      </c>
      <c r="R74" s="106" t="s">
        <v>3625</v>
      </c>
      <c r="S74" s="106">
        <v>802445</v>
      </c>
      <c r="T74" s="106" t="s">
        <v>902</v>
      </c>
      <c r="U74" s="106"/>
      <c r="V74" s="106">
        <v>3</v>
      </c>
      <c r="W74" s="106" t="str">
        <f t="shared" si="2"/>
        <v>NETA BR</v>
      </c>
      <c r="X74" s="106" t="s">
        <v>417</v>
      </c>
      <c r="Y74" s="106"/>
    </row>
    <row r="75" spans="1:25" x14ac:dyDescent="0.2">
      <c r="A75" s="7"/>
      <c r="B75" s="69"/>
      <c r="C75" s="180" t="str">
        <f>VLOOKUP(G75,TCR!$E$2:$K$332,2,0)</f>
        <v>GEFT</v>
      </c>
      <c r="D75" s="180" t="str">
        <f>VLOOKUP(G75,TCR!$E$2:$K$332,3,0)</f>
        <v>GESTIONE FINANAZA e TRIBUTI</v>
      </c>
      <c r="E75" s="180" t="str">
        <f>VLOOKUP(G75,TCR!$E$2:$K$332,4,0)</f>
        <v>GEFT</v>
      </c>
      <c r="F75" s="180" t="str">
        <f>VLOOKUP(G75,TCR!$E$2:$K$332,5,0)</f>
        <v>GESTIONE FINANAZA e TRIBUTI</v>
      </c>
      <c r="G75" s="180" t="s">
        <v>13093</v>
      </c>
      <c r="H75" s="180" t="str">
        <f>VLOOKUP(G75,TCR!$E$2:$K$332,7,0)</f>
        <v>Patrimoniale Post Contatore</v>
      </c>
      <c r="I75" s="137" t="str">
        <f t="shared" si="3"/>
        <v>13648#13648#13648#NETA BR</v>
      </c>
      <c r="J75" s="106" t="s">
        <v>8818</v>
      </c>
      <c r="K75" s="106" t="s">
        <v>8819</v>
      </c>
      <c r="L75" s="106" t="s">
        <v>8820</v>
      </c>
      <c r="M75" s="106" t="s">
        <v>417</v>
      </c>
      <c r="N75" s="106" t="s">
        <v>8819</v>
      </c>
      <c r="O75" s="106"/>
      <c r="P75" s="106" t="s">
        <v>8821</v>
      </c>
      <c r="Q75" s="106" t="s">
        <v>8819</v>
      </c>
      <c r="R75" s="106" t="s">
        <v>8820</v>
      </c>
      <c r="S75" s="106">
        <v>801882</v>
      </c>
      <c r="T75" s="106" t="s">
        <v>8820</v>
      </c>
      <c r="U75" s="106"/>
      <c r="V75" s="106">
        <v>3</v>
      </c>
      <c r="W75" s="106" t="str">
        <f t="shared" si="2"/>
        <v>NETA BR</v>
      </c>
      <c r="X75" s="106" t="s">
        <v>417</v>
      </c>
      <c r="Y75" s="106"/>
    </row>
    <row r="76" spans="1:25" x14ac:dyDescent="0.2">
      <c r="A76" s="69"/>
      <c r="B76" s="7" t="s">
        <v>74</v>
      </c>
      <c r="C76" s="32" t="str">
        <f>VLOOKUP(G76,TCR!$E$2:$K$332,2,0)</f>
        <v>PPVV</v>
      </c>
      <c r="D76" s="32" t="str">
        <f>VLOOKUP(G76,TCR!$E$2:$K$332,3,0)</f>
        <v>Partite Varie</v>
      </c>
      <c r="E76" s="32" t="str">
        <f>VLOOKUP(G76,TCR!$E$2:$K$332,4,0)</f>
        <v>PVSL</v>
      </c>
      <c r="F76" s="32" t="str">
        <f>VLOOKUP(G76,TCR!$E$2:$K$332,5,0)</f>
        <v>Corrispettivo debito salvaguardia</v>
      </c>
      <c r="G76" s="32" t="s">
        <v>13097</v>
      </c>
      <c r="H76" s="32" t="str">
        <f>VLOOKUP(G76,TCR!$E$2:$K$332,7,0)</f>
        <v>Interessi Salvaguardia</v>
      </c>
      <c r="I76" s="137" t="str">
        <f t="shared" si="3"/>
        <v>VOCE_INTSALV#QUOTA_INTSALV#COMP_INTSALV#NETA BR</v>
      </c>
      <c r="J76" s="106" t="s">
        <v>1725</v>
      </c>
      <c r="K76" s="106" t="s">
        <v>1726</v>
      </c>
      <c r="L76" s="106" t="s">
        <v>1727</v>
      </c>
      <c r="M76" s="106" t="s">
        <v>417</v>
      </c>
      <c r="N76" s="106" t="s">
        <v>1728</v>
      </c>
      <c r="O76" s="106"/>
      <c r="P76" s="106" t="s">
        <v>1729</v>
      </c>
      <c r="Q76" s="106" t="s">
        <v>1730</v>
      </c>
      <c r="R76" s="106" t="s">
        <v>1731</v>
      </c>
      <c r="S76" s="106">
        <v>400399</v>
      </c>
      <c r="T76" s="106" t="s">
        <v>1732</v>
      </c>
      <c r="U76" s="106"/>
      <c r="V76" s="106">
        <v>3</v>
      </c>
      <c r="W76" s="106" t="str">
        <f t="shared" si="2"/>
        <v>NETA BR</v>
      </c>
      <c r="X76" s="106" t="s">
        <v>417</v>
      </c>
      <c r="Y76" s="106"/>
    </row>
    <row r="77" spans="1:25" x14ac:dyDescent="0.2">
      <c r="A77" s="7"/>
      <c r="B77" s="7"/>
      <c r="C77" s="180" t="str">
        <f>VLOOKUP(G77,TCR!$E$2:$K$332,2,0)</f>
        <v>GEFT</v>
      </c>
      <c r="D77" s="180" t="str">
        <f>VLOOKUP(G77,TCR!$E$2:$K$332,3,0)</f>
        <v>GESTIONE FINANAZA e TRIBUTI</v>
      </c>
      <c r="E77" s="180" t="str">
        <f>VLOOKUP(G77,TCR!$E$2:$K$332,4,0)</f>
        <v>GEFT</v>
      </c>
      <c r="F77" s="180" t="str">
        <f>VLOOKUP(G77,TCR!$E$2:$K$332,5,0)</f>
        <v>GESTIONE FINANAZA e TRIBUTI</v>
      </c>
      <c r="G77" s="180" t="s">
        <v>13093</v>
      </c>
      <c r="H77" s="180" t="str">
        <f>VLOOKUP(G77,TCR!$E$2:$K$332,7,0)</f>
        <v>Patrimoniale Post Contatore</v>
      </c>
      <c r="I77" s="137" t="str">
        <f t="shared" si="3"/>
        <v>21654#21654#21654#NETA BR</v>
      </c>
      <c r="J77" s="106" t="s">
        <v>2896</v>
      </c>
      <c r="K77" s="106" t="s">
        <v>2897</v>
      </c>
      <c r="L77" s="106" t="s">
        <v>2898</v>
      </c>
      <c r="M77" s="106" t="s">
        <v>417</v>
      </c>
      <c r="N77" s="106" t="s">
        <v>2897</v>
      </c>
      <c r="O77" s="106"/>
      <c r="P77" s="106" t="s">
        <v>2899</v>
      </c>
      <c r="Q77" s="106" t="s">
        <v>2897</v>
      </c>
      <c r="R77" s="106" t="s">
        <v>2898</v>
      </c>
      <c r="S77" s="106">
        <v>802435</v>
      </c>
      <c r="T77" s="106" t="s">
        <v>581</v>
      </c>
      <c r="U77" s="106"/>
      <c r="V77" s="106">
        <v>3</v>
      </c>
      <c r="W77" s="106" t="str">
        <f t="shared" si="2"/>
        <v>NETA BR</v>
      </c>
      <c r="X77" s="106" t="s">
        <v>417</v>
      </c>
      <c r="Y77" s="106"/>
    </row>
    <row r="78" spans="1:25" x14ac:dyDescent="0.2">
      <c r="A78" s="7"/>
      <c r="B78" s="7"/>
      <c r="C78" s="180" t="str">
        <f>VLOOKUP(G78,TCR!$E$2:$K$332,2,0)</f>
        <v>GEFT</v>
      </c>
      <c r="D78" s="180" t="str">
        <f>VLOOKUP(G78,TCR!$E$2:$K$332,3,0)</f>
        <v>GESTIONE FINANAZA e TRIBUTI</v>
      </c>
      <c r="E78" s="180" t="str">
        <f>VLOOKUP(G78,TCR!$E$2:$K$332,4,0)</f>
        <v>GEFT</v>
      </c>
      <c r="F78" s="180" t="str">
        <f>VLOOKUP(G78,TCR!$E$2:$K$332,5,0)</f>
        <v>GESTIONE FINANAZA e TRIBUTI</v>
      </c>
      <c r="G78" s="180" t="s">
        <v>13093</v>
      </c>
      <c r="H78" s="180" t="str">
        <f>VLOOKUP(G78,TCR!$E$2:$K$332,7,0)</f>
        <v>Patrimoniale Post Contatore</v>
      </c>
      <c r="I78" s="137" t="str">
        <f t="shared" si="3"/>
        <v>21700#21700#21700#NETA BR</v>
      </c>
      <c r="J78" s="106" t="s">
        <v>1287</v>
      </c>
      <c r="K78" s="106" t="s">
        <v>1288</v>
      </c>
      <c r="L78" s="106" t="s">
        <v>1289</v>
      </c>
      <c r="M78" s="106" t="s">
        <v>417</v>
      </c>
      <c r="N78" s="106" t="s">
        <v>1288</v>
      </c>
      <c r="O78" s="106"/>
      <c r="P78" s="106" t="s">
        <v>1290</v>
      </c>
      <c r="Q78" s="106" t="s">
        <v>1288</v>
      </c>
      <c r="R78" s="106" t="s">
        <v>1289</v>
      </c>
      <c r="S78" s="106">
        <v>802470</v>
      </c>
      <c r="T78" s="106" t="s">
        <v>1291</v>
      </c>
      <c r="U78" s="106"/>
      <c r="V78" s="106">
        <v>3</v>
      </c>
      <c r="W78" s="106" t="str">
        <f t="shared" si="2"/>
        <v>NETA BR</v>
      </c>
      <c r="X78" s="106" t="s">
        <v>417</v>
      </c>
      <c r="Y78" s="106"/>
    </row>
    <row r="79" spans="1:25" x14ac:dyDescent="0.2">
      <c r="A79" s="7"/>
      <c r="B79" s="7"/>
      <c r="C79" s="180" t="str">
        <f>VLOOKUP(G79,TCR!$E$2:$K$332,2,0)</f>
        <v>GEFT</v>
      </c>
      <c r="D79" s="180" t="str">
        <f>VLOOKUP(G79,TCR!$E$2:$K$332,3,0)</f>
        <v>GESTIONE FINANAZA e TRIBUTI</v>
      </c>
      <c r="E79" s="180" t="str">
        <f>VLOOKUP(G79,TCR!$E$2:$K$332,4,0)</f>
        <v>GEFT</v>
      </c>
      <c r="F79" s="180" t="str">
        <f>VLOOKUP(G79,TCR!$E$2:$K$332,5,0)</f>
        <v>GESTIONE FINANAZA e TRIBUTI</v>
      </c>
      <c r="G79" s="180" t="s">
        <v>13093</v>
      </c>
      <c r="H79" s="180" t="str">
        <f>VLOOKUP(G79,TCR!$E$2:$K$332,7,0)</f>
        <v>Patrimoniale Post Contatore</v>
      </c>
      <c r="I79" s="137" t="str">
        <f t="shared" si="3"/>
        <v>21782#21782#21782#NETA BR</v>
      </c>
      <c r="J79" s="106" t="s">
        <v>1537</v>
      </c>
      <c r="K79" s="106" t="s">
        <v>1538</v>
      </c>
      <c r="L79" s="106" t="s">
        <v>1539</v>
      </c>
      <c r="M79" s="106" t="s">
        <v>417</v>
      </c>
      <c r="N79" s="106" t="s">
        <v>1538</v>
      </c>
      <c r="O79" s="106"/>
      <c r="P79" s="106" t="s">
        <v>1540</v>
      </c>
      <c r="Q79" s="106" t="s">
        <v>1538</v>
      </c>
      <c r="R79" s="106" t="s">
        <v>1541</v>
      </c>
      <c r="S79" s="106">
        <v>802559</v>
      </c>
      <c r="T79" s="106" t="s">
        <v>1542</v>
      </c>
      <c r="U79" s="106"/>
      <c r="V79" s="106">
        <v>3</v>
      </c>
      <c r="W79" s="106" t="str">
        <f t="shared" si="2"/>
        <v>NETA BR</v>
      </c>
      <c r="X79" s="106" t="s">
        <v>417</v>
      </c>
      <c r="Y79" s="106"/>
    </row>
    <row r="80" spans="1:25" x14ac:dyDescent="0.2">
      <c r="A80" s="7"/>
      <c r="B80" s="7"/>
      <c r="C80" s="180" t="str">
        <f>VLOOKUP(G80,TCR!$E$2:$K$332,2,0)</f>
        <v>GEFT</v>
      </c>
      <c r="D80" s="180" t="str">
        <f>VLOOKUP(G80,TCR!$E$2:$K$332,3,0)</f>
        <v>GESTIONE FINANAZA e TRIBUTI</v>
      </c>
      <c r="E80" s="180" t="str">
        <f>VLOOKUP(G80,TCR!$E$2:$K$332,4,0)</f>
        <v>GEFT</v>
      </c>
      <c r="F80" s="180" t="str">
        <f>VLOOKUP(G80,TCR!$E$2:$K$332,5,0)</f>
        <v>GESTIONE FINANAZA e TRIBUTI</v>
      </c>
      <c r="G80" s="180" t="s">
        <v>13093</v>
      </c>
      <c r="H80" s="180" t="str">
        <f>VLOOKUP(G80,TCR!$E$2:$K$332,7,0)</f>
        <v>Patrimoniale Post Contatore</v>
      </c>
      <c r="I80" s="137" t="str">
        <f t="shared" si="3"/>
        <v>21710#21710#21710#NETA BR</v>
      </c>
      <c r="J80" s="106" t="s">
        <v>2079</v>
      </c>
      <c r="K80" s="106" t="s">
        <v>2080</v>
      </c>
      <c r="L80" s="106" t="s">
        <v>2081</v>
      </c>
      <c r="M80" s="106" t="s">
        <v>417</v>
      </c>
      <c r="N80" s="106" t="s">
        <v>2080</v>
      </c>
      <c r="O80" s="106"/>
      <c r="P80" s="106" t="s">
        <v>2082</v>
      </c>
      <c r="Q80" s="106" t="s">
        <v>2080</v>
      </c>
      <c r="R80" s="106" t="s">
        <v>2081</v>
      </c>
      <c r="S80" s="106">
        <v>802507</v>
      </c>
      <c r="T80" s="106" t="s">
        <v>2083</v>
      </c>
      <c r="U80" s="106"/>
      <c r="V80" s="106">
        <v>3</v>
      </c>
      <c r="W80" s="106" t="str">
        <f t="shared" si="2"/>
        <v>NETA BR</v>
      </c>
      <c r="X80" s="106" t="s">
        <v>417</v>
      </c>
      <c r="Y80" s="106"/>
    </row>
    <row r="81" spans="1:25" x14ac:dyDescent="0.2">
      <c r="A81" s="7"/>
      <c r="B81" s="7"/>
      <c r="C81" s="180" t="str">
        <f>VLOOKUP(G81,TCR!$E$2:$K$332,2,0)</f>
        <v>GEFT</v>
      </c>
      <c r="D81" s="180" t="str">
        <f>VLOOKUP(G81,TCR!$E$2:$K$332,3,0)</f>
        <v>GESTIONE FINANAZA e TRIBUTI</v>
      </c>
      <c r="E81" s="180" t="str">
        <f>VLOOKUP(G81,TCR!$E$2:$K$332,4,0)</f>
        <v>GEFT</v>
      </c>
      <c r="F81" s="180" t="str">
        <f>VLOOKUP(G81,TCR!$E$2:$K$332,5,0)</f>
        <v>GESTIONE FINANAZA e TRIBUTI</v>
      </c>
      <c r="G81" s="180" t="s">
        <v>13093</v>
      </c>
      <c r="H81" s="180" t="str">
        <f>VLOOKUP(G81,TCR!$E$2:$K$332,7,0)</f>
        <v>Patrimoniale Post Contatore</v>
      </c>
      <c r="I81" s="137" t="str">
        <f t="shared" si="3"/>
        <v>21844#21844#21844#NETA BR</v>
      </c>
      <c r="J81" s="106" t="s">
        <v>8669</v>
      </c>
      <c r="K81" s="106" t="s">
        <v>8670</v>
      </c>
      <c r="L81" s="106" t="s">
        <v>8671</v>
      </c>
      <c r="M81" s="106" t="s">
        <v>417</v>
      </c>
      <c r="N81" s="106" t="s">
        <v>8670</v>
      </c>
      <c r="O81" s="106"/>
      <c r="P81" s="106" t="s">
        <v>8672</v>
      </c>
      <c r="Q81" s="106" t="s">
        <v>8670</v>
      </c>
      <c r="R81" s="106" t="s">
        <v>8671</v>
      </c>
      <c r="S81" s="106">
        <v>802739</v>
      </c>
      <c r="T81" s="106"/>
      <c r="U81" s="106"/>
      <c r="V81" s="106">
        <v>3</v>
      </c>
      <c r="W81" s="106" t="str">
        <f t="shared" si="2"/>
        <v>NETA BR</v>
      </c>
      <c r="X81" s="106" t="s">
        <v>417</v>
      </c>
      <c r="Y81" s="106"/>
    </row>
    <row r="82" spans="1:25" x14ac:dyDescent="0.2">
      <c r="A82" s="139"/>
      <c r="B82" s="7"/>
      <c r="C82" s="180" t="str">
        <f>VLOOKUP(G82,TCR!$E$2:$K$332,2,0)</f>
        <v>GEFT</v>
      </c>
      <c r="D82" s="180" t="str">
        <f>VLOOKUP(G82,TCR!$E$2:$K$332,3,0)</f>
        <v>GESTIONE FINANAZA e TRIBUTI</v>
      </c>
      <c r="E82" s="180" t="str">
        <f>VLOOKUP(G82,TCR!$E$2:$K$332,4,0)</f>
        <v>GEFT</v>
      </c>
      <c r="F82" s="180" t="str">
        <f>VLOOKUP(G82,TCR!$E$2:$K$332,5,0)</f>
        <v>GESTIONE FINANAZA e TRIBUTI</v>
      </c>
      <c r="G82" s="180" t="s">
        <v>13093</v>
      </c>
      <c r="H82" s="180" t="str">
        <f>VLOOKUP(G82,TCR!$E$2:$K$332,7,0)</f>
        <v>Patrimoniale Post Contatore</v>
      </c>
      <c r="I82" s="137" t="str">
        <f t="shared" si="3"/>
        <v>21682#21682#21682#NETA BR</v>
      </c>
      <c r="J82" s="106" t="s">
        <v>2629</v>
      </c>
      <c r="K82" s="106" t="s">
        <v>2630</v>
      </c>
      <c r="L82" s="106" t="s">
        <v>2631</v>
      </c>
      <c r="M82" s="106" t="s">
        <v>417</v>
      </c>
      <c r="N82" s="106" t="s">
        <v>2630</v>
      </c>
      <c r="O82" s="106"/>
      <c r="P82" s="106" t="s">
        <v>2632</v>
      </c>
      <c r="Q82" s="106" t="s">
        <v>2630</v>
      </c>
      <c r="R82" s="106" t="s">
        <v>2633</v>
      </c>
      <c r="S82" s="106">
        <v>802457</v>
      </c>
      <c r="T82" s="106" t="s">
        <v>2635</v>
      </c>
      <c r="U82" s="106"/>
      <c r="V82" s="106">
        <v>3</v>
      </c>
      <c r="W82" s="106" t="str">
        <f t="shared" si="2"/>
        <v>NETA BR</v>
      </c>
      <c r="X82" s="106" t="s">
        <v>417</v>
      </c>
      <c r="Y82" s="106"/>
    </row>
    <row r="83" spans="1:25" x14ac:dyDescent="0.2">
      <c r="A83" s="69"/>
      <c r="B83" s="7"/>
      <c r="C83" s="32" t="str">
        <f>VLOOKUP(G83,TCR!$E$2:$K$332,2,0)</f>
        <v>GEFT</v>
      </c>
      <c r="D83" s="32" t="str">
        <f>VLOOKUP(G83,TCR!$E$2:$K$332,3,0)</f>
        <v>GESTIONE FINANAZA e TRIBUTI</v>
      </c>
      <c r="E83" s="32" t="str">
        <f>VLOOKUP(G83,TCR!$E$2:$K$332,4,0)</f>
        <v>GEFT</v>
      </c>
      <c r="F83" s="32" t="str">
        <f>VLOOKUP(G83,TCR!$E$2:$K$332,5,0)</f>
        <v>GESTIONE FINANAZA e TRIBUTI</v>
      </c>
      <c r="G83" s="32" t="s">
        <v>13093</v>
      </c>
      <c r="H83" s="32" t="str">
        <f>VLOOKUP(G83,TCR!$E$2:$K$332,7,0)</f>
        <v>Patrimoniale Post Contatore</v>
      </c>
      <c r="I83" s="137" t="str">
        <f t="shared" si="3"/>
        <v>21832#21832#21832#NETA BR</v>
      </c>
      <c r="J83" s="106" t="s">
        <v>1543</v>
      </c>
      <c r="K83" s="106" t="s">
        <v>1544</v>
      </c>
      <c r="L83" s="106" t="s">
        <v>1545</v>
      </c>
      <c r="M83" s="106" t="s">
        <v>417</v>
      </c>
      <c r="N83" s="106" t="s">
        <v>1544</v>
      </c>
      <c r="O83" s="106"/>
      <c r="P83" s="106" t="s">
        <v>1546</v>
      </c>
      <c r="Q83" s="106" t="s">
        <v>1544</v>
      </c>
      <c r="R83" s="106" t="s">
        <v>1545</v>
      </c>
      <c r="S83" s="106">
        <v>802593</v>
      </c>
      <c r="T83" s="106" t="s">
        <v>1547</v>
      </c>
      <c r="U83" s="106"/>
      <c r="V83" s="106">
        <v>3</v>
      </c>
      <c r="W83" s="106" t="str">
        <f t="shared" si="2"/>
        <v>NETA BR</v>
      </c>
      <c r="X83" s="106" t="s">
        <v>417</v>
      </c>
      <c r="Y83" s="106"/>
    </row>
    <row r="84" spans="1:25" x14ac:dyDescent="0.2">
      <c r="A84" s="7"/>
      <c r="B84" s="7"/>
      <c r="C84" s="32" t="str">
        <f>VLOOKUP(G84,TCR!$E$2:$K$332,2,0)</f>
        <v>GEFT</v>
      </c>
      <c r="D84" s="32" t="str">
        <f>VLOOKUP(G84,TCR!$E$2:$K$332,3,0)</f>
        <v>GESTIONE FINANAZA e TRIBUTI</v>
      </c>
      <c r="E84" s="32" t="str">
        <f>VLOOKUP(G84,TCR!$E$2:$K$332,4,0)</f>
        <v>GEFT</v>
      </c>
      <c r="F84" s="32" t="str">
        <f>VLOOKUP(G84,TCR!$E$2:$K$332,5,0)</f>
        <v>GESTIONE FINANAZA e TRIBUTI</v>
      </c>
      <c r="G84" s="32" t="s">
        <v>13093</v>
      </c>
      <c r="H84" s="32" t="str">
        <f>VLOOKUP(G84,TCR!$E$2:$K$332,7,0)</f>
        <v>Patrimoniale Post Contatore</v>
      </c>
      <c r="I84" s="137" t="str">
        <f t="shared" si="3"/>
        <v>21674#21674#21674#NETA BR</v>
      </c>
      <c r="J84" s="106" t="s">
        <v>4236</v>
      </c>
      <c r="K84" s="106" t="s">
        <v>4237</v>
      </c>
      <c r="L84" s="106" t="s">
        <v>4238</v>
      </c>
      <c r="M84" s="106" t="s">
        <v>417</v>
      </c>
      <c r="N84" s="106" t="s">
        <v>4237</v>
      </c>
      <c r="O84" s="106"/>
      <c r="P84" s="106" t="s">
        <v>4239</v>
      </c>
      <c r="Q84" s="106" t="s">
        <v>4237</v>
      </c>
      <c r="R84" s="106" t="s">
        <v>4238</v>
      </c>
      <c r="S84" s="106">
        <v>802455</v>
      </c>
      <c r="T84" s="106" t="s">
        <v>908</v>
      </c>
      <c r="U84" s="106"/>
      <c r="V84" s="106">
        <v>3</v>
      </c>
      <c r="W84" s="106" t="str">
        <f t="shared" si="2"/>
        <v>NETA BR</v>
      </c>
      <c r="X84" s="106" t="s">
        <v>417</v>
      </c>
      <c r="Y84" s="106"/>
    </row>
    <row r="85" spans="1:25" x14ac:dyDescent="0.2">
      <c r="A85" s="7"/>
      <c r="B85" s="7"/>
      <c r="C85" s="180" t="str">
        <f>VLOOKUP(G85,TCR!$E$2:$K$332,2,0)</f>
        <v>GEFT</v>
      </c>
      <c r="D85" s="180" t="str">
        <f>VLOOKUP(G85,TCR!$E$2:$K$332,3,0)</f>
        <v>GESTIONE FINANAZA e TRIBUTI</v>
      </c>
      <c r="E85" s="180" t="str">
        <f>VLOOKUP(G85,TCR!$E$2:$K$332,4,0)</f>
        <v>GEFT</v>
      </c>
      <c r="F85" s="180" t="str">
        <f>VLOOKUP(G85,TCR!$E$2:$K$332,5,0)</f>
        <v>GESTIONE FINANAZA e TRIBUTI</v>
      </c>
      <c r="G85" s="180" t="s">
        <v>13093</v>
      </c>
      <c r="H85" s="180" t="str">
        <f>VLOOKUP(G85,TCR!$E$2:$K$332,7,0)</f>
        <v>Patrimoniale Post Contatore</v>
      </c>
      <c r="I85" s="137" t="str">
        <f t="shared" si="3"/>
        <v>21692#21692#21692#NETA BR</v>
      </c>
      <c r="J85" s="106" t="s">
        <v>3906</v>
      </c>
      <c r="K85" s="106" t="s">
        <v>3907</v>
      </c>
      <c r="L85" s="106" t="s">
        <v>3908</v>
      </c>
      <c r="M85" s="106" t="s">
        <v>417</v>
      </c>
      <c r="N85" s="106" t="s">
        <v>3907</v>
      </c>
      <c r="O85" s="106"/>
      <c r="P85" s="106" t="s">
        <v>3909</v>
      </c>
      <c r="Q85" s="106" t="s">
        <v>3907</v>
      </c>
      <c r="R85" s="106" t="s">
        <v>3908</v>
      </c>
      <c r="S85" s="106">
        <v>802471</v>
      </c>
      <c r="T85" s="106" t="s">
        <v>3684</v>
      </c>
      <c r="U85" s="106"/>
      <c r="V85" s="106">
        <v>3</v>
      </c>
      <c r="W85" s="106" t="str">
        <f t="shared" si="2"/>
        <v>NETA BR</v>
      </c>
      <c r="X85" s="106" t="s">
        <v>417</v>
      </c>
      <c r="Y85" s="106"/>
    </row>
    <row r="86" spans="1:25" x14ac:dyDescent="0.2">
      <c r="A86" s="69"/>
      <c r="B86" s="7"/>
      <c r="C86" s="180" t="str">
        <f>VLOOKUP(G86,TCR!$E$2:$K$332,2,0)</f>
        <v>GEFT</v>
      </c>
      <c r="D86" s="180" t="str">
        <f>VLOOKUP(G86,TCR!$E$2:$K$332,3,0)</f>
        <v>GESTIONE FINANAZA e TRIBUTI</v>
      </c>
      <c r="E86" s="180" t="str">
        <f>VLOOKUP(G86,TCR!$E$2:$K$332,4,0)</f>
        <v>GEFT</v>
      </c>
      <c r="F86" s="180" t="str">
        <f>VLOOKUP(G86,TCR!$E$2:$K$332,5,0)</f>
        <v>GESTIONE FINANAZA e TRIBUTI</v>
      </c>
      <c r="G86" s="180" t="s">
        <v>13093</v>
      </c>
      <c r="H86" s="180" t="str">
        <f>VLOOKUP(G86,TCR!$E$2:$K$332,7,0)</f>
        <v>Patrimoniale Post Contatore</v>
      </c>
      <c r="I86" s="137" t="str">
        <f t="shared" si="3"/>
        <v>21676#21676#21676#NETA BR</v>
      </c>
      <c r="J86" s="106" t="s">
        <v>2166</v>
      </c>
      <c r="K86" s="106" t="s">
        <v>2167</v>
      </c>
      <c r="L86" s="106" t="s">
        <v>2168</v>
      </c>
      <c r="M86" s="106" t="s">
        <v>417</v>
      </c>
      <c r="N86" s="106" t="s">
        <v>2167</v>
      </c>
      <c r="O86" s="106"/>
      <c r="P86" s="106" t="s">
        <v>2169</v>
      </c>
      <c r="Q86" s="106" t="s">
        <v>2167</v>
      </c>
      <c r="R86" s="106" t="s">
        <v>2168</v>
      </c>
      <c r="S86" s="106" t="s">
        <v>2170</v>
      </c>
      <c r="T86" s="106" t="s">
        <v>2171</v>
      </c>
      <c r="U86" s="106"/>
      <c r="V86" s="106">
        <v>3</v>
      </c>
      <c r="W86" s="106" t="str">
        <f t="shared" si="2"/>
        <v>NETA BR</v>
      </c>
      <c r="X86" s="106" t="s">
        <v>417</v>
      </c>
      <c r="Y86" s="106"/>
    </row>
    <row r="87" spans="1:25" x14ac:dyDescent="0.2">
      <c r="A87" s="69"/>
      <c r="B87" s="7"/>
      <c r="C87" s="180" t="str">
        <f>VLOOKUP(G87,TCR!$E$2:$K$332,2,0)</f>
        <v>GEFT</v>
      </c>
      <c r="D87" s="180" t="str">
        <f>VLOOKUP(G87,TCR!$E$2:$K$332,3,0)</f>
        <v>GESTIONE FINANAZA e TRIBUTI</v>
      </c>
      <c r="E87" s="180" t="str">
        <f>VLOOKUP(G87,TCR!$E$2:$K$332,4,0)</f>
        <v>GEFT</v>
      </c>
      <c r="F87" s="180" t="str">
        <f>VLOOKUP(G87,TCR!$E$2:$K$332,5,0)</f>
        <v>GESTIONE FINANAZA e TRIBUTI</v>
      </c>
      <c r="G87" s="180" t="s">
        <v>13093</v>
      </c>
      <c r="H87" s="180" t="str">
        <f>VLOOKUP(G87,TCR!$E$2:$K$332,7,0)</f>
        <v>Patrimoniale Post Contatore</v>
      </c>
      <c r="I87" s="137" t="str">
        <f t="shared" si="3"/>
        <v>21766#21766#21766#NETA BR</v>
      </c>
      <c r="J87" s="106" t="s">
        <v>5596</v>
      </c>
      <c r="K87" s="106" t="s">
        <v>5597</v>
      </c>
      <c r="L87" s="106" t="s">
        <v>5598</v>
      </c>
      <c r="M87" s="106" t="s">
        <v>417</v>
      </c>
      <c r="N87" s="106" t="s">
        <v>5597</v>
      </c>
      <c r="O87" s="106"/>
      <c r="P87" s="106" t="s">
        <v>5599</v>
      </c>
      <c r="Q87" s="106" t="s">
        <v>5597</v>
      </c>
      <c r="R87" s="106" t="s">
        <v>5598</v>
      </c>
      <c r="S87" s="106">
        <v>802522</v>
      </c>
      <c r="T87" s="106" t="s">
        <v>1977</v>
      </c>
      <c r="U87" s="106"/>
      <c r="V87" s="106">
        <v>3</v>
      </c>
      <c r="W87" s="106" t="str">
        <f t="shared" si="2"/>
        <v>NETA BR</v>
      </c>
      <c r="X87" s="106" t="s">
        <v>417</v>
      </c>
      <c r="Y87" s="106"/>
    </row>
    <row r="88" spans="1:25" x14ac:dyDescent="0.2">
      <c r="A88" s="69"/>
      <c r="B88" s="7"/>
      <c r="C88" s="180" t="str">
        <f>VLOOKUP(G88,TCR!$E$2:$K$332,2,0)</f>
        <v>GEFT</v>
      </c>
      <c r="D88" s="180" t="str">
        <f>VLOOKUP(G88,TCR!$E$2:$K$332,3,0)</f>
        <v>GESTIONE FINANAZA e TRIBUTI</v>
      </c>
      <c r="E88" s="180" t="str">
        <f>VLOOKUP(G88,TCR!$E$2:$K$332,4,0)</f>
        <v>GEFT</v>
      </c>
      <c r="F88" s="180" t="str">
        <f>VLOOKUP(G88,TCR!$E$2:$K$332,5,0)</f>
        <v>GESTIONE FINANAZA e TRIBUTI</v>
      </c>
      <c r="G88" s="180" t="s">
        <v>13093</v>
      </c>
      <c r="H88" s="180" t="str">
        <f>VLOOKUP(G88,TCR!$E$2:$K$332,7,0)</f>
        <v>Patrimoniale Post Contatore</v>
      </c>
      <c r="I88" s="137" t="str">
        <f t="shared" si="3"/>
        <v>21752#21752#21752#NETA BR</v>
      </c>
      <c r="J88" s="106" t="s">
        <v>6666</v>
      </c>
      <c r="K88" s="106" t="s">
        <v>6667</v>
      </c>
      <c r="L88" s="106" t="s">
        <v>6668</v>
      </c>
      <c r="M88" s="106" t="s">
        <v>417</v>
      </c>
      <c r="N88" s="106" t="s">
        <v>6667</v>
      </c>
      <c r="O88" s="106"/>
      <c r="P88" s="106" t="s">
        <v>6669</v>
      </c>
      <c r="Q88" s="106" t="s">
        <v>6667</v>
      </c>
      <c r="R88" s="106" t="s">
        <v>6668</v>
      </c>
      <c r="S88" s="106">
        <v>802524</v>
      </c>
      <c r="T88" s="106" t="s">
        <v>5803</v>
      </c>
      <c r="U88" s="106"/>
      <c r="V88" s="106">
        <v>3</v>
      </c>
      <c r="W88" s="106" t="str">
        <f t="shared" si="2"/>
        <v>NETA BR</v>
      </c>
      <c r="X88" s="106" t="s">
        <v>417</v>
      </c>
      <c r="Y88" s="106"/>
    </row>
    <row r="89" spans="1:25" x14ac:dyDescent="0.2">
      <c r="A89" s="69"/>
      <c r="B89" s="7"/>
      <c r="C89" s="180" t="str">
        <f>VLOOKUP(G89,TCR!$E$2:$K$332,2,0)</f>
        <v>GEFT</v>
      </c>
      <c r="D89" s="180" t="str">
        <f>VLOOKUP(G89,TCR!$E$2:$K$332,3,0)</f>
        <v>GESTIONE FINANAZA e TRIBUTI</v>
      </c>
      <c r="E89" s="180" t="str">
        <f>VLOOKUP(G89,TCR!$E$2:$K$332,4,0)</f>
        <v>GEFT</v>
      </c>
      <c r="F89" s="180" t="str">
        <f>VLOOKUP(G89,TCR!$E$2:$K$332,5,0)</f>
        <v>GESTIONE FINANAZA e TRIBUTI</v>
      </c>
      <c r="G89" s="180" t="s">
        <v>13093</v>
      </c>
      <c r="H89" s="180" t="str">
        <f>VLOOKUP(G89,TCR!$E$2:$K$332,7,0)</f>
        <v>Patrimoniale Post Contatore</v>
      </c>
      <c r="I89" s="137" t="str">
        <f t="shared" si="3"/>
        <v>21836#21836#21836#NETA BR</v>
      </c>
      <c r="J89" s="106" t="s">
        <v>6700</v>
      </c>
      <c r="K89" s="106" t="s">
        <v>6701</v>
      </c>
      <c r="L89" s="106" t="s">
        <v>6702</v>
      </c>
      <c r="M89" s="106" t="s">
        <v>417</v>
      </c>
      <c r="N89" s="106" t="s">
        <v>6701</v>
      </c>
      <c r="O89" s="106"/>
      <c r="P89" s="106" t="s">
        <v>6703</v>
      </c>
      <c r="Q89" s="106" t="s">
        <v>6701</v>
      </c>
      <c r="R89" s="106" t="s">
        <v>6704</v>
      </c>
      <c r="S89" s="106">
        <v>802600</v>
      </c>
      <c r="T89" s="106" t="s">
        <v>2362</v>
      </c>
      <c r="U89" s="106"/>
      <c r="V89" s="106">
        <v>3</v>
      </c>
      <c r="W89" s="106" t="str">
        <f t="shared" si="2"/>
        <v>NETA BR</v>
      </c>
      <c r="X89" s="106" t="s">
        <v>417</v>
      </c>
      <c r="Y89" s="106"/>
    </row>
    <row r="90" spans="1:25" x14ac:dyDescent="0.2">
      <c r="A90" s="69"/>
      <c r="B90" s="7"/>
      <c r="C90" s="180" t="str">
        <f>VLOOKUP(G90,TCR!$E$2:$K$332,2,0)</f>
        <v>GEFT</v>
      </c>
      <c r="D90" s="180" t="str">
        <f>VLOOKUP(G90,TCR!$E$2:$K$332,3,0)</f>
        <v>GESTIONE FINANAZA e TRIBUTI</v>
      </c>
      <c r="E90" s="180" t="str">
        <f>VLOOKUP(G90,TCR!$E$2:$K$332,4,0)</f>
        <v>GEFT</v>
      </c>
      <c r="F90" s="180" t="str">
        <f>VLOOKUP(G90,TCR!$E$2:$K$332,5,0)</f>
        <v>GESTIONE FINANAZA e TRIBUTI</v>
      </c>
      <c r="G90" s="180" t="s">
        <v>13093</v>
      </c>
      <c r="H90" s="180" t="str">
        <f>VLOOKUP(G90,TCR!$E$2:$K$332,7,0)</f>
        <v>Patrimoniale Post Contatore</v>
      </c>
      <c r="I90" s="137" t="str">
        <f t="shared" si="3"/>
        <v>21764#21764#21764#NETA BR</v>
      </c>
      <c r="J90" s="106" t="s">
        <v>9233</v>
      </c>
      <c r="K90" s="106" t="s">
        <v>9234</v>
      </c>
      <c r="L90" s="106" t="s">
        <v>9235</v>
      </c>
      <c r="M90" s="106" t="s">
        <v>417</v>
      </c>
      <c r="N90" s="106" t="s">
        <v>9234</v>
      </c>
      <c r="O90" s="106"/>
      <c r="P90" s="106" t="s">
        <v>9236</v>
      </c>
      <c r="Q90" s="106" t="s">
        <v>9234</v>
      </c>
      <c r="R90" s="106" t="s">
        <v>9237</v>
      </c>
      <c r="S90" s="106" t="s">
        <v>1686</v>
      </c>
      <c r="T90" s="106" t="s">
        <v>1686</v>
      </c>
      <c r="U90" s="106"/>
      <c r="V90" s="106">
        <v>3</v>
      </c>
      <c r="W90" s="106" t="str">
        <f t="shared" si="2"/>
        <v>NETA BR</v>
      </c>
      <c r="X90" s="106" t="s">
        <v>417</v>
      </c>
      <c r="Y90" s="106"/>
    </row>
    <row r="91" spans="1:25" x14ac:dyDescent="0.2">
      <c r="A91" s="178"/>
      <c r="B91" s="7"/>
      <c r="C91" s="180" t="str">
        <f>VLOOKUP(G91,TCR!$E$2:$K$332,2,0)</f>
        <v>GEFT</v>
      </c>
      <c r="D91" s="180" t="str">
        <f>VLOOKUP(G91,TCR!$E$2:$K$332,3,0)</f>
        <v>GESTIONE FINANAZA e TRIBUTI</v>
      </c>
      <c r="E91" s="180" t="str">
        <f>VLOOKUP(G91,TCR!$E$2:$K$332,4,0)</f>
        <v>GEFT</v>
      </c>
      <c r="F91" s="180" t="str">
        <f>VLOOKUP(G91,TCR!$E$2:$K$332,5,0)</f>
        <v>GESTIONE FINANAZA e TRIBUTI</v>
      </c>
      <c r="G91" s="180" t="s">
        <v>13093</v>
      </c>
      <c r="H91" s="180" t="str">
        <f>VLOOKUP(G91,TCR!$E$2:$K$332,7,0)</f>
        <v>Patrimoniale Post Contatore</v>
      </c>
      <c r="I91" s="137" t="str">
        <f t="shared" si="3"/>
        <v>21842#21842#21842#NETA BR</v>
      </c>
      <c r="J91" s="106" t="s">
        <v>9391</v>
      </c>
      <c r="K91" s="106" t="s">
        <v>9392</v>
      </c>
      <c r="L91" s="106" t="s">
        <v>9393</v>
      </c>
      <c r="M91" s="106" t="s">
        <v>417</v>
      </c>
      <c r="N91" s="106" t="s">
        <v>9392</v>
      </c>
      <c r="O91" s="106"/>
      <c r="P91" s="106" t="s">
        <v>9394</v>
      </c>
      <c r="Q91" s="106" t="s">
        <v>9392</v>
      </c>
      <c r="R91" s="106" t="s">
        <v>9393</v>
      </c>
      <c r="S91" s="106" t="s">
        <v>8661</v>
      </c>
      <c r="T91" s="106" t="s">
        <v>8661</v>
      </c>
      <c r="U91" s="106"/>
      <c r="V91" s="106">
        <v>3</v>
      </c>
      <c r="W91" s="106" t="str">
        <f t="shared" si="2"/>
        <v>NETA BR</v>
      </c>
      <c r="X91" s="106" t="s">
        <v>417</v>
      </c>
      <c r="Y91" s="106"/>
    </row>
    <row r="92" spans="1:25" x14ac:dyDescent="0.2">
      <c r="A92" s="7"/>
      <c r="B92" s="7"/>
      <c r="C92" s="71" t="str">
        <f>VLOOKUP(G92,TCR!$E$2:$K$332,2,0)</f>
        <v>PPVV</v>
      </c>
      <c r="D92" s="71" t="str">
        <f>VLOOKUP(G92,TCR!$E$2:$K$332,3,0)</f>
        <v>Partite Varie</v>
      </c>
      <c r="E92" s="71" t="str">
        <f>VLOOKUP(G92,TCR!$E$2:$K$332,4,0)</f>
        <v>IND</v>
      </c>
      <c r="F92" s="71" t="str">
        <f>VLOOKUP(G92,TCR!$E$2:$K$332,5,0)</f>
        <v>Indennizzi</v>
      </c>
      <c r="G92" s="71" t="s">
        <v>13113</v>
      </c>
      <c r="H92" s="71" t="str">
        <f>VLOOKUP(G92,TCR!$E$2:$K$332,7,0)</f>
        <v>Indennizzi venditore</v>
      </c>
      <c r="I92" s="137" t="str">
        <f t="shared" si="3"/>
        <v>NG_IND_DEL100#NG_Q_IND_DEL100#NG_C_IND_DEL100#NETA BR</v>
      </c>
      <c r="J92" s="106" t="s">
        <v>2291</v>
      </c>
      <c r="K92" s="106" t="s">
        <v>2292</v>
      </c>
      <c r="L92" s="106" t="s">
        <v>2293</v>
      </c>
      <c r="M92" s="106" t="s">
        <v>442</v>
      </c>
      <c r="N92" s="106" t="s">
        <v>2294</v>
      </c>
      <c r="O92" s="106"/>
      <c r="P92" s="106" t="s">
        <v>2295</v>
      </c>
      <c r="Q92" s="106" t="s">
        <v>2296</v>
      </c>
      <c r="R92" s="106" t="s">
        <v>2293</v>
      </c>
      <c r="S92" s="106">
        <v>637051</v>
      </c>
      <c r="T92" s="106" t="s">
        <v>447</v>
      </c>
      <c r="U92" s="106" t="s">
        <v>2153</v>
      </c>
      <c r="V92" s="106">
        <v>3</v>
      </c>
      <c r="W92" s="106" t="str">
        <f t="shared" si="2"/>
        <v>NETA BR</v>
      </c>
      <c r="X92" s="106" t="s">
        <v>442</v>
      </c>
      <c r="Y92" s="106"/>
    </row>
    <row r="93" spans="1:25" x14ac:dyDescent="0.2">
      <c r="A93" s="7"/>
      <c r="B93" s="7"/>
      <c r="C93" s="140" t="str">
        <f>VLOOKUP(G93,TCR!$E$2:$K$332,2,0)</f>
        <v>IMPO</v>
      </c>
      <c r="D93" s="140" t="str">
        <f>VLOOKUP(G93,TCR!$E$2:$K$332,3,0)</f>
        <v>IMPOSTE</v>
      </c>
      <c r="E93" s="140" t="str">
        <f>VLOOKUP(G93,TCR!$E$2:$K$332,4,0)</f>
        <v>IMER</v>
      </c>
      <c r="F93" s="140" t="str">
        <f>VLOOKUP(G93,TCR!$E$2:$K$332,5,0)</f>
        <v>Imposta erariale</v>
      </c>
      <c r="G93" s="140" t="s">
        <v>39</v>
      </c>
      <c r="H93" s="140" t="str">
        <f>VLOOKUP(G93,TCR!$E$2:$K$332,7,0)</f>
        <v>Imposta erariale</v>
      </c>
      <c r="I93" s="137" t="str">
        <f t="shared" si="3"/>
        <v>EE_VADDCOMESE#EE_QADDCOMESE#EE_CADDCOMESE#NETA BR</v>
      </c>
      <c r="J93" s="106" t="s">
        <v>5514</v>
      </c>
      <c r="K93" s="106" t="s">
        <v>5515</v>
      </c>
      <c r="L93" s="106" t="s">
        <v>5516</v>
      </c>
      <c r="M93" s="106" t="s">
        <v>28</v>
      </c>
      <c r="N93" s="106" t="s">
        <v>5517</v>
      </c>
      <c r="O93" s="106"/>
      <c r="P93" s="106" t="s">
        <v>5518</v>
      </c>
      <c r="Q93" s="106" t="s">
        <v>5519</v>
      </c>
      <c r="R93" s="106" t="s">
        <v>5520</v>
      </c>
      <c r="S93" s="106">
        <v>700963</v>
      </c>
      <c r="T93" s="106" t="s">
        <v>1769</v>
      </c>
      <c r="U93" s="106"/>
      <c r="V93" s="106">
        <v>3</v>
      </c>
      <c r="W93" s="106" t="str">
        <f t="shared" si="2"/>
        <v>NETA BR</v>
      </c>
      <c r="X93" s="106" t="s">
        <v>686</v>
      </c>
      <c r="Y93" s="106"/>
    </row>
    <row r="94" spans="1:25" x14ac:dyDescent="0.2">
      <c r="A94" s="7"/>
      <c r="B94" s="7"/>
      <c r="C94" s="180" t="str">
        <f>VLOOKUP(G94,TCR!$E$2:$K$332,2,0)</f>
        <v>GEFT</v>
      </c>
      <c r="D94" s="180" t="str">
        <f>VLOOKUP(G94,TCR!$E$2:$K$332,3,0)</f>
        <v>GESTIONE FINANAZA e TRIBUTI</v>
      </c>
      <c r="E94" s="180" t="str">
        <f>VLOOKUP(G94,TCR!$E$2:$K$332,4,0)</f>
        <v>GEFT</v>
      </c>
      <c r="F94" s="180" t="str">
        <f>VLOOKUP(G94,TCR!$E$2:$K$332,5,0)</f>
        <v>GESTIONE FINANAZA e TRIBUTI</v>
      </c>
      <c r="G94" s="180" t="s">
        <v>13093</v>
      </c>
      <c r="H94" s="180" t="str">
        <f>VLOOKUP(G94,TCR!$E$2:$K$332,7,0)</f>
        <v>Patrimoniale Post Contatore</v>
      </c>
      <c r="I94" s="137" t="str">
        <f t="shared" si="3"/>
        <v>13697#13697#13697#NETA BR</v>
      </c>
      <c r="J94" s="106" t="s">
        <v>8496</v>
      </c>
      <c r="K94" s="106" t="s">
        <v>8497</v>
      </c>
      <c r="L94" s="106" t="s">
        <v>8498</v>
      </c>
      <c r="M94" s="106" t="s">
        <v>417</v>
      </c>
      <c r="N94" s="106" t="s">
        <v>8497</v>
      </c>
      <c r="O94" s="106"/>
      <c r="P94" s="106" t="s">
        <v>8499</v>
      </c>
      <c r="Q94" s="106" t="s">
        <v>8497</v>
      </c>
      <c r="R94" s="106" t="s">
        <v>8498</v>
      </c>
      <c r="S94" s="106">
        <v>802088</v>
      </c>
      <c r="T94" s="106" t="s">
        <v>5691</v>
      </c>
      <c r="U94" s="106"/>
      <c r="V94" s="106">
        <v>3</v>
      </c>
      <c r="W94" s="106" t="str">
        <f t="shared" si="2"/>
        <v>NETA BR</v>
      </c>
      <c r="X94" s="106" t="s">
        <v>417</v>
      </c>
      <c r="Y94" s="106"/>
    </row>
    <row r="95" spans="1:25" x14ac:dyDescent="0.2">
      <c r="A95" s="7"/>
      <c r="B95" s="7"/>
      <c r="C95" s="180" t="str">
        <f>VLOOKUP(G95,TCR!$E$2:$K$332,2,0)</f>
        <v>GEFT</v>
      </c>
      <c r="D95" s="180" t="str">
        <f>VLOOKUP(G95,TCR!$E$2:$K$332,3,0)</f>
        <v>GESTIONE FINANAZA e TRIBUTI</v>
      </c>
      <c r="E95" s="180" t="str">
        <f>VLOOKUP(G95,TCR!$E$2:$K$332,4,0)</f>
        <v>GEFT</v>
      </c>
      <c r="F95" s="180" t="str">
        <f>VLOOKUP(G95,TCR!$E$2:$K$332,5,0)</f>
        <v>GESTIONE FINANAZA e TRIBUTI</v>
      </c>
      <c r="G95" s="180" t="s">
        <v>13093</v>
      </c>
      <c r="H95" s="180" t="str">
        <f>VLOOKUP(G95,TCR!$E$2:$K$332,7,0)</f>
        <v>Patrimoniale Post Contatore</v>
      </c>
      <c r="I95" s="137" t="str">
        <f t="shared" si="3"/>
        <v>13721#13721#13721#NETA BR</v>
      </c>
      <c r="J95" s="106" t="s">
        <v>988</v>
      </c>
      <c r="K95" s="106" t="s">
        <v>989</v>
      </c>
      <c r="L95" s="106" t="s">
        <v>990</v>
      </c>
      <c r="M95" s="106" t="s">
        <v>417</v>
      </c>
      <c r="N95" s="106" t="s">
        <v>989</v>
      </c>
      <c r="O95" s="106"/>
      <c r="P95" s="106" t="s">
        <v>991</v>
      </c>
      <c r="Q95" s="106" t="s">
        <v>989</v>
      </c>
      <c r="R95" s="106" t="s">
        <v>990</v>
      </c>
      <c r="S95" s="106">
        <v>802455</v>
      </c>
      <c r="T95" s="106" t="s">
        <v>908</v>
      </c>
      <c r="U95" s="106"/>
      <c r="V95" s="106">
        <v>3</v>
      </c>
      <c r="W95" s="106" t="str">
        <f t="shared" si="2"/>
        <v>NETA BR</v>
      </c>
      <c r="X95" s="106" t="s">
        <v>417</v>
      </c>
      <c r="Y95" s="106"/>
    </row>
    <row r="96" spans="1:25" x14ac:dyDescent="0.2">
      <c r="A96" s="7"/>
      <c r="B96" s="7"/>
      <c r="C96" s="180" t="str">
        <f>VLOOKUP(G96,TCR!$E$2:$K$332,2,0)</f>
        <v>GEFT</v>
      </c>
      <c r="D96" s="180" t="str">
        <f>VLOOKUP(G96,TCR!$E$2:$K$332,3,0)</f>
        <v>GESTIONE FINANAZA e TRIBUTI</v>
      </c>
      <c r="E96" s="180" t="str">
        <f>VLOOKUP(G96,TCR!$E$2:$K$332,4,0)</f>
        <v>GEFT</v>
      </c>
      <c r="F96" s="180" t="str">
        <f>VLOOKUP(G96,TCR!$E$2:$K$332,5,0)</f>
        <v>GESTIONE FINANAZA e TRIBUTI</v>
      </c>
      <c r="G96" s="180" t="s">
        <v>13093</v>
      </c>
      <c r="H96" s="180" t="str">
        <f>VLOOKUP(G96,TCR!$E$2:$K$332,7,0)</f>
        <v>Patrimoniale Post Contatore</v>
      </c>
      <c r="I96" s="137" t="str">
        <f t="shared" si="3"/>
        <v>13692#13692#13692#NETA BR</v>
      </c>
      <c r="J96" s="106" t="s">
        <v>5250</v>
      </c>
      <c r="K96" s="106" t="s">
        <v>5251</v>
      </c>
      <c r="L96" s="106" t="s">
        <v>5252</v>
      </c>
      <c r="M96" s="106" t="s">
        <v>417</v>
      </c>
      <c r="N96" s="106" t="s">
        <v>5251</v>
      </c>
      <c r="O96" s="106"/>
      <c r="P96" s="106" t="s">
        <v>5253</v>
      </c>
      <c r="Q96" s="106" t="s">
        <v>5251</v>
      </c>
      <c r="R96" s="106" t="s">
        <v>5252</v>
      </c>
      <c r="S96" s="106">
        <v>801981</v>
      </c>
      <c r="T96" s="106" t="s">
        <v>5254</v>
      </c>
      <c r="U96" s="106"/>
      <c r="V96" s="106">
        <v>3</v>
      </c>
      <c r="W96" s="106" t="str">
        <f t="shared" si="2"/>
        <v>NETA BR</v>
      </c>
      <c r="X96" s="106" t="s">
        <v>417</v>
      </c>
      <c r="Y96" s="106"/>
    </row>
    <row r="97" spans="1:25" x14ac:dyDescent="0.2">
      <c r="A97" s="7"/>
      <c r="B97" s="7"/>
      <c r="C97" s="32" t="str">
        <f>VLOOKUP(G97,TCR!$E$2:$K$332,2,0)</f>
        <v>GEFT</v>
      </c>
      <c r="D97" s="32" t="str">
        <f>VLOOKUP(G97,TCR!$E$2:$K$332,3,0)</f>
        <v>GESTIONE FINANAZA e TRIBUTI</v>
      </c>
      <c r="E97" s="32" t="str">
        <f>VLOOKUP(G97,TCR!$E$2:$K$332,4,0)</f>
        <v>GEFT</v>
      </c>
      <c r="F97" s="32" t="str">
        <f>VLOOKUP(G97,TCR!$E$2:$K$332,5,0)</f>
        <v>GESTIONE FINANAZA e TRIBUTI</v>
      </c>
      <c r="G97" s="32" t="s">
        <v>13093</v>
      </c>
      <c r="H97" s="32" t="str">
        <f>VLOOKUP(G97,TCR!$E$2:$K$332,7,0)</f>
        <v>Patrimoniale Post Contatore</v>
      </c>
      <c r="I97" s="137" t="str">
        <f t="shared" si="3"/>
        <v>13691#13691#13691#NETA BR</v>
      </c>
      <c r="J97" s="106" t="s">
        <v>5499</v>
      </c>
      <c r="K97" s="106" t="s">
        <v>5500</v>
      </c>
      <c r="L97" s="106" t="s">
        <v>5501</v>
      </c>
      <c r="M97" s="106" t="s">
        <v>417</v>
      </c>
      <c r="N97" s="106" t="s">
        <v>5500</v>
      </c>
      <c r="O97" s="106"/>
      <c r="P97" s="106" t="s">
        <v>5502</v>
      </c>
      <c r="Q97" s="106" t="s">
        <v>5500</v>
      </c>
      <c r="R97" s="106" t="s">
        <v>5501</v>
      </c>
      <c r="S97" s="106">
        <v>801982</v>
      </c>
      <c r="T97" s="106" t="s">
        <v>2829</v>
      </c>
      <c r="U97" s="106"/>
      <c r="V97" s="106">
        <v>3</v>
      </c>
      <c r="W97" s="106" t="str">
        <f t="shared" si="2"/>
        <v>NETA BR</v>
      </c>
      <c r="X97" s="106" t="s">
        <v>417</v>
      </c>
      <c r="Y97" s="106"/>
    </row>
    <row r="98" spans="1:25" x14ac:dyDescent="0.2">
      <c r="A98" s="139"/>
      <c r="B98" s="7"/>
      <c r="C98" s="32" t="str">
        <f>VLOOKUP(G98,TCR!$E$2:$K$332,2,0)</f>
        <v>GEFT</v>
      </c>
      <c r="D98" s="32" t="str">
        <f>VLOOKUP(G98,TCR!$E$2:$K$332,3,0)</f>
        <v>GESTIONE FINANAZA e TRIBUTI</v>
      </c>
      <c r="E98" s="32" t="str">
        <f>VLOOKUP(G98,TCR!$E$2:$K$332,4,0)</f>
        <v>GEFT</v>
      </c>
      <c r="F98" s="32" t="str">
        <f>VLOOKUP(G98,TCR!$E$2:$K$332,5,0)</f>
        <v>GESTIONE FINANAZA e TRIBUTI</v>
      </c>
      <c r="G98" s="32" t="s">
        <v>13093</v>
      </c>
      <c r="H98" s="32" t="str">
        <f>VLOOKUP(G98,TCR!$E$2:$K$332,7,0)</f>
        <v>Patrimoniale Post Contatore</v>
      </c>
      <c r="I98" s="137" t="str">
        <f t="shared" si="3"/>
        <v>21640#21640#21640#NETA BR</v>
      </c>
      <c r="J98" s="106" t="s">
        <v>3493</v>
      </c>
      <c r="K98" s="106" t="s">
        <v>3494</v>
      </c>
      <c r="L98" s="106" t="s">
        <v>3495</v>
      </c>
      <c r="M98" s="106" t="s">
        <v>417</v>
      </c>
      <c r="N98" s="106" t="s">
        <v>3494</v>
      </c>
      <c r="O98" s="106"/>
      <c r="P98" s="106" t="s">
        <v>3496</v>
      </c>
      <c r="Q98" s="106" t="s">
        <v>3494</v>
      </c>
      <c r="R98" s="106" t="s">
        <v>3495</v>
      </c>
      <c r="S98" s="106">
        <v>801891</v>
      </c>
      <c r="T98" s="106" t="s">
        <v>2225</v>
      </c>
      <c r="U98" s="106"/>
      <c r="V98" s="106">
        <v>3</v>
      </c>
      <c r="W98" s="106" t="str">
        <f t="shared" si="2"/>
        <v>NETA BR</v>
      </c>
      <c r="X98" s="106" t="s">
        <v>417</v>
      </c>
      <c r="Y98" s="106"/>
    </row>
    <row r="99" spans="1:25" x14ac:dyDescent="0.2">
      <c r="A99" s="69"/>
      <c r="B99" s="7" t="s">
        <v>74</v>
      </c>
      <c r="C99" s="32" t="str">
        <f>VLOOKUP(G99,TCR!$E$2:$K$332,2,0)</f>
        <v>GEFT</v>
      </c>
      <c r="D99" s="32" t="str">
        <f>VLOOKUP(G99,TCR!$E$2:$K$332,3,0)</f>
        <v>GESTIONE FINANAZA e TRIBUTI</v>
      </c>
      <c r="E99" s="32" t="str">
        <f>VLOOKUP(G99,TCR!$E$2:$K$332,4,0)</f>
        <v>GEFT</v>
      </c>
      <c r="F99" s="32" t="str">
        <f>VLOOKUP(G99,TCR!$E$2:$K$332,5,0)</f>
        <v>GESTIONE FINANAZA e TRIBUTI</v>
      </c>
      <c r="G99" s="32" t="s">
        <v>13093</v>
      </c>
      <c r="H99" s="32" t="str">
        <f>VLOOKUP(G99,TCR!$E$2:$K$332,7,0)</f>
        <v>Patrimoniale Post Contatore</v>
      </c>
      <c r="I99" s="137" t="str">
        <f t="shared" si="3"/>
        <v>14048#14048#14048#NETA BR</v>
      </c>
      <c r="J99" s="106" t="s">
        <v>4448</v>
      </c>
      <c r="K99" s="106" t="s">
        <v>4449</v>
      </c>
      <c r="L99" s="106" t="s">
        <v>4450</v>
      </c>
      <c r="M99" s="106" t="s">
        <v>417</v>
      </c>
      <c r="N99" s="106" t="s">
        <v>4449</v>
      </c>
      <c r="O99" s="106"/>
      <c r="P99" s="106" t="s">
        <v>4451</v>
      </c>
      <c r="Q99" s="106" t="s">
        <v>4449</v>
      </c>
      <c r="R99" s="106" t="s">
        <v>4452</v>
      </c>
      <c r="S99" s="106">
        <v>802470</v>
      </c>
      <c r="T99" s="106" t="s">
        <v>1291</v>
      </c>
      <c r="U99" s="106" t="s">
        <v>909</v>
      </c>
      <c r="V99" s="106">
        <v>3</v>
      </c>
      <c r="W99" s="106" t="str">
        <f t="shared" si="2"/>
        <v>NETA BR</v>
      </c>
      <c r="X99" s="106" t="s">
        <v>417</v>
      </c>
      <c r="Y99" s="106"/>
    </row>
    <row r="100" spans="1:25" x14ac:dyDescent="0.2">
      <c r="A100" s="178"/>
      <c r="B100" s="7" t="s">
        <v>74</v>
      </c>
      <c r="C100" s="32" t="str">
        <f>VLOOKUP(G100,TCR!$E$2:$K$332,2,0)</f>
        <v>GEFT</v>
      </c>
      <c r="D100" s="32" t="str">
        <f>VLOOKUP(G100,TCR!$E$2:$K$332,3,0)</f>
        <v>GESTIONE FINANAZA e TRIBUTI</v>
      </c>
      <c r="E100" s="32" t="str">
        <f>VLOOKUP(G100,TCR!$E$2:$K$332,4,0)</f>
        <v>GEFT</v>
      </c>
      <c r="F100" s="32" t="str">
        <f>VLOOKUP(G100,TCR!$E$2:$K$332,5,0)</f>
        <v>GESTIONE FINANAZA e TRIBUTI</v>
      </c>
      <c r="G100" s="32" t="s">
        <v>13093</v>
      </c>
      <c r="H100" s="32" t="str">
        <f>VLOOKUP(G100,TCR!$E$2:$K$332,7,0)</f>
        <v>Patrimoniale Post Contatore</v>
      </c>
      <c r="I100" s="137" t="str">
        <f t="shared" si="3"/>
        <v>13923#13923#13923#NETA BR</v>
      </c>
      <c r="J100" s="106" t="s">
        <v>4485</v>
      </c>
      <c r="K100" s="106" t="s">
        <v>4486</v>
      </c>
      <c r="L100" s="106" t="s">
        <v>4450</v>
      </c>
      <c r="M100" s="106"/>
      <c r="N100" s="106" t="s">
        <v>4486</v>
      </c>
      <c r="O100" s="106"/>
      <c r="P100" s="106" t="s">
        <v>4487</v>
      </c>
      <c r="Q100" s="106" t="s">
        <v>4486</v>
      </c>
      <c r="R100" s="106" t="s">
        <v>4452</v>
      </c>
      <c r="S100" s="106"/>
      <c r="T100" s="106"/>
      <c r="U100" s="106"/>
      <c r="V100" s="106">
        <v>3</v>
      </c>
      <c r="W100" s="106" t="str">
        <f t="shared" si="2"/>
        <v>NETA BR</v>
      </c>
      <c r="X100" s="106"/>
      <c r="Y100" s="106"/>
    </row>
    <row r="101" spans="1:25" x14ac:dyDescent="0.2">
      <c r="A101" s="7"/>
      <c r="B101" s="7" t="s">
        <v>74</v>
      </c>
      <c r="C101" s="180" t="str">
        <f>VLOOKUP(G101,TCR!$E$2:$K$332,2,0)</f>
        <v>GEFT</v>
      </c>
      <c r="D101" s="180" t="str">
        <f>VLOOKUP(G101,TCR!$E$2:$K$332,3,0)</f>
        <v>GESTIONE FINANAZA e TRIBUTI</v>
      </c>
      <c r="E101" s="180" t="str">
        <f>VLOOKUP(G101,TCR!$E$2:$K$332,4,0)</f>
        <v>GEFT</v>
      </c>
      <c r="F101" s="180" t="str">
        <f>VLOOKUP(G101,TCR!$E$2:$K$332,5,0)</f>
        <v>GESTIONE FINANAZA e TRIBUTI</v>
      </c>
      <c r="G101" s="180" t="s">
        <v>13093</v>
      </c>
      <c r="H101" s="180" t="str">
        <f>VLOOKUP(G101,TCR!$E$2:$K$332,7,0)</f>
        <v>Patrimoniale Post Contatore</v>
      </c>
      <c r="I101" s="137" t="str">
        <f t="shared" si="3"/>
        <v>13918#13918#13918#NETA BR</v>
      </c>
      <c r="J101" s="106" t="s">
        <v>7022</v>
      </c>
      <c r="K101" s="106" t="s">
        <v>7023</v>
      </c>
      <c r="L101" s="106" t="s">
        <v>7024</v>
      </c>
      <c r="M101" s="106" t="s">
        <v>417</v>
      </c>
      <c r="N101" s="106" t="s">
        <v>7023</v>
      </c>
      <c r="O101" s="106"/>
      <c r="P101" s="106" t="s">
        <v>7025</v>
      </c>
      <c r="Q101" s="106" t="s">
        <v>7023</v>
      </c>
      <c r="R101" s="106" t="s">
        <v>7026</v>
      </c>
      <c r="S101" s="106">
        <v>802504</v>
      </c>
      <c r="T101" s="106" t="s">
        <v>2555</v>
      </c>
      <c r="U101" s="106" t="s">
        <v>1038</v>
      </c>
      <c r="V101" s="106">
        <v>3</v>
      </c>
      <c r="W101" s="106" t="str">
        <f t="shared" si="2"/>
        <v>NETA BR</v>
      </c>
      <c r="X101" s="106" t="s">
        <v>417</v>
      </c>
      <c r="Y101" s="106"/>
    </row>
    <row r="102" spans="1:25" x14ac:dyDescent="0.2">
      <c r="A102" s="7"/>
      <c r="B102" s="7" t="s">
        <v>74</v>
      </c>
      <c r="C102" s="180" t="str">
        <f>VLOOKUP(G102,TCR!$E$2:$K$332,2,0)</f>
        <v>GEFT</v>
      </c>
      <c r="D102" s="180" t="str">
        <f>VLOOKUP(G102,TCR!$E$2:$K$332,3,0)</f>
        <v>GESTIONE FINANAZA e TRIBUTI</v>
      </c>
      <c r="E102" s="180" t="str">
        <f>VLOOKUP(G102,TCR!$E$2:$K$332,4,0)</f>
        <v>GEFT</v>
      </c>
      <c r="F102" s="180" t="str">
        <f>VLOOKUP(G102,TCR!$E$2:$K$332,5,0)</f>
        <v>GESTIONE FINANAZA e TRIBUTI</v>
      </c>
      <c r="G102" s="180" t="s">
        <v>13093</v>
      </c>
      <c r="H102" s="180" t="str">
        <f>VLOOKUP(G102,TCR!$E$2:$K$332,7,0)</f>
        <v>Patrimoniale Post Contatore</v>
      </c>
      <c r="I102" s="137" t="str">
        <f t="shared" si="3"/>
        <v>13978#13978#13978#NETA BR</v>
      </c>
      <c r="J102" s="106" t="s">
        <v>1805</v>
      </c>
      <c r="K102" s="106" t="s">
        <v>1806</v>
      </c>
      <c r="L102" s="106" t="s">
        <v>1807</v>
      </c>
      <c r="M102" s="106" t="s">
        <v>417</v>
      </c>
      <c r="N102" s="106" t="s">
        <v>1806</v>
      </c>
      <c r="O102" s="106"/>
      <c r="P102" s="106" t="s">
        <v>1808</v>
      </c>
      <c r="Q102" s="106" t="s">
        <v>1806</v>
      </c>
      <c r="R102" s="106" t="s">
        <v>1809</v>
      </c>
      <c r="S102" s="106">
        <v>385287</v>
      </c>
      <c r="T102" s="106" t="s">
        <v>1811</v>
      </c>
      <c r="U102" s="106" t="s">
        <v>878</v>
      </c>
      <c r="V102" s="106">
        <v>3</v>
      </c>
      <c r="W102" s="106" t="str">
        <f t="shared" si="2"/>
        <v>NETA BR</v>
      </c>
      <c r="X102" s="106" t="s">
        <v>417</v>
      </c>
      <c r="Y102" s="106"/>
    </row>
    <row r="103" spans="1:25" x14ac:dyDescent="0.2">
      <c r="A103" s="7"/>
      <c r="B103" s="7" t="s">
        <v>74</v>
      </c>
      <c r="C103" s="180" t="str">
        <f>VLOOKUP(G103,TCR!$E$2:$K$332,2,0)</f>
        <v>GEFT</v>
      </c>
      <c r="D103" s="180" t="str">
        <f>VLOOKUP(G103,TCR!$E$2:$K$332,3,0)</f>
        <v>GESTIONE FINANAZA e TRIBUTI</v>
      </c>
      <c r="E103" s="180" t="str">
        <f>VLOOKUP(G103,TCR!$E$2:$K$332,4,0)</f>
        <v>GEFT</v>
      </c>
      <c r="F103" s="180" t="str">
        <f>VLOOKUP(G103,TCR!$E$2:$K$332,5,0)</f>
        <v>GESTIONE FINANAZA e TRIBUTI</v>
      </c>
      <c r="G103" s="180" t="s">
        <v>13093</v>
      </c>
      <c r="H103" s="180" t="str">
        <f>VLOOKUP(G103,TCR!$E$2:$K$332,7,0)</f>
        <v>Patrimoniale Post Contatore</v>
      </c>
      <c r="I103" s="137" t="str">
        <f t="shared" si="3"/>
        <v>13931#13931#13931#NETA BR</v>
      </c>
      <c r="J103" s="106" t="s">
        <v>7987</v>
      </c>
      <c r="K103" s="106" t="s">
        <v>7988</v>
      </c>
      <c r="L103" s="106" t="s">
        <v>7989</v>
      </c>
      <c r="M103" s="106" t="s">
        <v>417</v>
      </c>
      <c r="N103" s="106" t="s">
        <v>7988</v>
      </c>
      <c r="O103" s="106"/>
      <c r="P103" s="106" t="s">
        <v>7990</v>
      </c>
      <c r="Q103" s="106" t="s">
        <v>7988</v>
      </c>
      <c r="R103" s="106" t="s">
        <v>7991</v>
      </c>
      <c r="S103" s="106">
        <v>802497</v>
      </c>
      <c r="T103" s="106" t="s">
        <v>7992</v>
      </c>
      <c r="U103" s="106" t="s">
        <v>878</v>
      </c>
      <c r="V103" s="106">
        <v>3</v>
      </c>
      <c r="W103" s="106" t="str">
        <f t="shared" si="2"/>
        <v>NETA BR</v>
      </c>
      <c r="X103" s="106" t="s">
        <v>417</v>
      </c>
      <c r="Y103" s="106"/>
    </row>
    <row r="104" spans="1:25" x14ac:dyDescent="0.2">
      <c r="A104" s="178"/>
      <c r="B104" s="7" t="s">
        <v>74</v>
      </c>
      <c r="C104" s="32" t="str">
        <f>VLOOKUP(G104,TCR!$E$2:$K$332,2,0)</f>
        <v>GEFT</v>
      </c>
      <c r="D104" s="32" t="str">
        <f>VLOOKUP(G104,TCR!$E$2:$K$332,3,0)</f>
        <v>GESTIONE FINANAZA e TRIBUTI</v>
      </c>
      <c r="E104" s="32" t="str">
        <f>VLOOKUP(G104,TCR!$E$2:$K$332,4,0)</f>
        <v>GEFT</v>
      </c>
      <c r="F104" s="32" t="str">
        <f>VLOOKUP(G104,TCR!$E$2:$K$332,5,0)</f>
        <v>GESTIONE FINANAZA e TRIBUTI</v>
      </c>
      <c r="G104" s="32" t="s">
        <v>13093</v>
      </c>
      <c r="H104" s="32" t="str">
        <f>VLOOKUP(G104,TCR!$E$2:$K$332,7,0)</f>
        <v>Patrimoniale Post Contatore</v>
      </c>
      <c r="I104" s="137" t="str">
        <f t="shared" si="3"/>
        <v>13925#13925#13925#NETA BR</v>
      </c>
      <c r="J104" s="106" t="s">
        <v>1712</v>
      </c>
      <c r="K104" s="106" t="s">
        <v>1713</v>
      </c>
      <c r="L104" s="106" t="s">
        <v>1714</v>
      </c>
      <c r="M104" s="106" t="s">
        <v>417</v>
      </c>
      <c r="N104" s="106" t="s">
        <v>1713</v>
      </c>
      <c r="O104" s="106"/>
      <c r="P104" s="106" t="s">
        <v>1715</v>
      </c>
      <c r="Q104" s="106" t="s">
        <v>1713</v>
      </c>
      <c r="R104" s="106" t="s">
        <v>1716</v>
      </c>
      <c r="S104" s="106">
        <v>802507</v>
      </c>
      <c r="T104" s="106" t="s">
        <v>1717</v>
      </c>
      <c r="U104" s="106" t="s">
        <v>470</v>
      </c>
      <c r="V104" s="106">
        <v>3</v>
      </c>
      <c r="W104" s="106" t="str">
        <f t="shared" si="2"/>
        <v>NETA BR</v>
      </c>
      <c r="X104" s="106" t="s">
        <v>417</v>
      </c>
      <c r="Y104" s="106"/>
    </row>
    <row r="105" spans="1:25" x14ac:dyDescent="0.2">
      <c r="A105" s="139"/>
      <c r="B105" s="69" t="s">
        <v>74</v>
      </c>
      <c r="C105" s="32" t="str">
        <f>VLOOKUP(G105,TCR!$E$2:$K$332,2,0)</f>
        <v>GEFT</v>
      </c>
      <c r="D105" s="32" t="str">
        <f>VLOOKUP(G105,TCR!$E$2:$K$332,3,0)</f>
        <v>GESTIONE FINANAZA e TRIBUTI</v>
      </c>
      <c r="E105" s="32" t="str">
        <f>VLOOKUP(G105,TCR!$E$2:$K$332,4,0)</f>
        <v>GEFT</v>
      </c>
      <c r="F105" s="32" t="str">
        <f>VLOOKUP(G105,TCR!$E$2:$K$332,5,0)</f>
        <v>GESTIONE FINANAZA e TRIBUTI</v>
      </c>
      <c r="G105" s="32" t="s">
        <v>13093</v>
      </c>
      <c r="H105" s="32" t="str">
        <f>VLOOKUP(G105,TCR!$E$2:$K$332,7,0)</f>
        <v>Patrimoniale Post Contatore</v>
      </c>
      <c r="I105" s="137" t="str">
        <f t="shared" si="3"/>
        <v>13922#13922#13922#NETA BR</v>
      </c>
      <c r="J105" s="106" t="s">
        <v>3408</v>
      </c>
      <c r="K105" s="106" t="s">
        <v>3409</v>
      </c>
      <c r="L105" s="106" t="s">
        <v>3410</v>
      </c>
      <c r="M105" s="106" t="s">
        <v>417</v>
      </c>
      <c r="N105" s="106" t="s">
        <v>3409</v>
      </c>
      <c r="O105" s="106"/>
      <c r="P105" s="106" t="s">
        <v>3411</v>
      </c>
      <c r="Q105" s="106" t="s">
        <v>3409</v>
      </c>
      <c r="R105" s="106" t="s">
        <v>3412</v>
      </c>
      <c r="S105" s="106">
        <v>802499</v>
      </c>
      <c r="T105" s="106" t="s">
        <v>1909</v>
      </c>
      <c r="U105" s="106" t="s">
        <v>470</v>
      </c>
      <c r="V105" s="106">
        <v>3</v>
      </c>
      <c r="W105" s="106" t="str">
        <f t="shared" si="2"/>
        <v>NETA BR</v>
      </c>
      <c r="X105" s="106" t="s">
        <v>417</v>
      </c>
      <c r="Y105" s="106"/>
    </row>
    <row r="106" spans="1:25" x14ac:dyDescent="0.2">
      <c r="A106" s="139"/>
      <c r="B106" s="7" t="s">
        <v>74</v>
      </c>
      <c r="C106" s="32" t="str">
        <f>VLOOKUP(G106,TCR!$E$2:$K$332,2,0)</f>
        <v>GEFT</v>
      </c>
      <c r="D106" s="32" t="str">
        <f>VLOOKUP(G106,TCR!$E$2:$K$332,3,0)</f>
        <v>GESTIONE FINANAZA e TRIBUTI</v>
      </c>
      <c r="E106" s="32" t="str">
        <f>VLOOKUP(G106,TCR!$E$2:$K$332,4,0)</f>
        <v>GEFT</v>
      </c>
      <c r="F106" s="32" t="str">
        <f>VLOOKUP(G106,TCR!$E$2:$K$332,5,0)</f>
        <v>GESTIONE FINANAZA e TRIBUTI</v>
      </c>
      <c r="G106" s="32" t="s">
        <v>13093</v>
      </c>
      <c r="H106" s="32" t="str">
        <f>VLOOKUP(G106,TCR!$E$2:$K$332,7,0)</f>
        <v>Patrimoniale Post Contatore</v>
      </c>
      <c r="I106" s="137" t="str">
        <f t="shared" si="3"/>
        <v>13943#13943#13943#NETA BR</v>
      </c>
      <c r="J106" s="106" t="s">
        <v>2556</v>
      </c>
      <c r="K106" s="106" t="s">
        <v>2557</v>
      </c>
      <c r="L106" s="106" t="s">
        <v>2558</v>
      </c>
      <c r="M106" s="106" t="s">
        <v>417</v>
      </c>
      <c r="N106" s="106" t="s">
        <v>2557</v>
      </c>
      <c r="O106" s="106"/>
      <c r="P106" s="106" t="s">
        <v>2559</v>
      </c>
      <c r="Q106" s="106" t="s">
        <v>2557</v>
      </c>
      <c r="R106" s="106" t="s">
        <v>2560</v>
      </c>
      <c r="S106" s="106">
        <v>802672</v>
      </c>
      <c r="T106" s="106" t="s">
        <v>2561</v>
      </c>
      <c r="U106" s="106" t="s">
        <v>470</v>
      </c>
      <c r="V106" s="106">
        <v>3</v>
      </c>
      <c r="W106" s="106" t="str">
        <f t="shared" si="2"/>
        <v>NETA BR</v>
      </c>
      <c r="X106" s="106" t="s">
        <v>417</v>
      </c>
      <c r="Y106" s="106"/>
    </row>
    <row r="107" spans="1:25" x14ac:dyDescent="0.2">
      <c r="A107" s="7"/>
      <c r="B107" s="7" t="s">
        <v>74</v>
      </c>
      <c r="C107" s="180" t="str">
        <f>VLOOKUP(G107,TCR!$E$2:$K$332,2,0)</f>
        <v>GEFT</v>
      </c>
      <c r="D107" s="180" t="str">
        <f>VLOOKUP(G107,TCR!$E$2:$K$332,3,0)</f>
        <v>GESTIONE FINANAZA e TRIBUTI</v>
      </c>
      <c r="E107" s="180" t="str">
        <f>VLOOKUP(G107,TCR!$E$2:$K$332,4,0)</f>
        <v>GEFT</v>
      </c>
      <c r="F107" s="180" t="str">
        <f>VLOOKUP(G107,TCR!$E$2:$K$332,5,0)</f>
        <v>GESTIONE FINANAZA e TRIBUTI</v>
      </c>
      <c r="G107" s="180" t="s">
        <v>13093</v>
      </c>
      <c r="H107" s="180" t="str">
        <f>VLOOKUP(G107,TCR!$E$2:$K$332,7,0)</f>
        <v>Patrimoniale Post Contatore</v>
      </c>
      <c r="I107" s="137" t="str">
        <f t="shared" si="3"/>
        <v>13912#13912#13912#NETA BR</v>
      </c>
      <c r="J107" s="106" t="s">
        <v>5670</v>
      </c>
      <c r="K107" s="106" t="s">
        <v>5671</v>
      </c>
      <c r="L107" s="106" t="s">
        <v>5672</v>
      </c>
      <c r="M107" s="106" t="s">
        <v>417</v>
      </c>
      <c r="N107" s="106" t="s">
        <v>5671</v>
      </c>
      <c r="O107" s="106"/>
      <c r="P107" s="106" t="s">
        <v>5673</v>
      </c>
      <c r="Q107" s="106" t="s">
        <v>5671</v>
      </c>
      <c r="R107" s="106" t="s">
        <v>5674</v>
      </c>
      <c r="S107" s="106">
        <v>802127</v>
      </c>
      <c r="T107" s="106" t="s">
        <v>5675</v>
      </c>
      <c r="U107" s="106" t="s">
        <v>470</v>
      </c>
      <c r="V107" s="106">
        <v>3</v>
      </c>
      <c r="W107" s="106" t="str">
        <f t="shared" si="2"/>
        <v>NETA BR</v>
      </c>
      <c r="X107" s="106" t="s">
        <v>417</v>
      </c>
      <c r="Y107" s="106"/>
    </row>
    <row r="108" spans="1:25" x14ac:dyDescent="0.2">
      <c r="A108" s="7"/>
      <c r="B108" s="7" t="s">
        <v>74</v>
      </c>
      <c r="C108" s="180" t="str">
        <f>VLOOKUP(G108,TCR!$E$2:$K$332,2,0)</f>
        <v>GEFT</v>
      </c>
      <c r="D108" s="180" t="str">
        <f>VLOOKUP(G108,TCR!$E$2:$K$332,3,0)</f>
        <v>GESTIONE FINANAZA e TRIBUTI</v>
      </c>
      <c r="E108" s="180" t="str">
        <f>VLOOKUP(G108,TCR!$E$2:$K$332,4,0)</f>
        <v>GEFT</v>
      </c>
      <c r="F108" s="180" t="str">
        <f>VLOOKUP(G108,TCR!$E$2:$K$332,5,0)</f>
        <v>GESTIONE FINANAZA e TRIBUTI</v>
      </c>
      <c r="G108" s="180" t="s">
        <v>13093</v>
      </c>
      <c r="H108" s="180" t="str">
        <f>VLOOKUP(G108,TCR!$E$2:$K$332,7,0)</f>
        <v>Patrimoniale Post Contatore</v>
      </c>
      <c r="I108" s="137" t="str">
        <f t="shared" si="3"/>
        <v>13906#13906#13906#NETA BR</v>
      </c>
      <c r="J108" s="106" t="s">
        <v>3880</v>
      </c>
      <c r="K108" s="106" t="s">
        <v>3881</v>
      </c>
      <c r="L108" s="106" t="s">
        <v>3882</v>
      </c>
      <c r="M108" s="106" t="s">
        <v>417</v>
      </c>
      <c r="N108" s="106" t="s">
        <v>3881</v>
      </c>
      <c r="O108" s="106"/>
      <c r="P108" s="106" t="s">
        <v>3883</v>
      </c>
      <c r="Q108" s="106" t="s">
        <v>3881</v>
      </c>
      <c r="R108" s="106" t="s">
        <v>3884</v>
      </c>
      <c r="S108" s="106">
        <v>801805</v>
      </c>
      <c r="T108" s="106" t="s">
        <v>3616</v>
      </c>
      <c r="U108" s="106" t="s">
        <v>470</v>
      </c>
      <c r="V108" s="106">
        <v>3</v>
      </c>
      <c r="W108" s="106" t="str">
        <f t="shared" si="2"/>
        <v>NETA BR</v>
      </c>
      <c r="X108" s="106" t="s">
        <v>417</v>
      </c>
      <c r="Y108" s="106"/>
    </row>
    <row r="109" spans="1:25" x14ac:dyDescent="0.2">
      <c r="A109" s="7"/>
      <c r="B109" s="7" t="s">
        <v>74</v>
      </c>
      <c r="C109" s="180" t="str">
        <f>VLOOKUP(G109,TCR!$E$2:$K$332,2,0)</f>
        <v>GEFT</v>
      </c>
      <c r="D109" s="180" t="str">
        <f>VLOOKUP(G109,TCR!$E$2:$K$332,3,0)</f>
        <v>GESTIONE FINANAZA e TRIBUTI</v>
      </c>
      <c r="E109" s="180" t="str">
        <f>VLOOKUP(G109,TCR!$E$2:$K$332,4,0)</f>
        <v>GEFT</v>
      </c>
      <c r="F109" s="180" t="str">
        <f>VLOOKUP(G109,TCR!$E$2:$K$332,5,0)</f>
        <v>GESTIONE FINANAZA e TRIBUTI</v>
      </c>
      <c r="G109" s="180" t="s">
        <v>13093</v>
      </c>
      <c r="H109" s="180" t="str">
        <f>VLOOKUP(G109,TCR!$E$2:$K$332,7,0)</f>
        <v>Patrimoniale Post Contatore</v>
      </c>
      <c r="I109" s="137" t="str">
        <f t="shared" si="3"/>
        <v>13774#13774#13774#NETA BR</v>
      </c>
      <c r="J109" s="106" t="s">
        <v>2529</v>
      </c>
      <c r="K109" s="106" t="s">
        <v>2530</v>
      </c>
      <c r="L109" s="106" t="s">
        <v>2531</v>
      </c>
      <c r="M109" s="106" t="s">
        <v>417</v>
      </c>
      <c r="N109" s="106" t="s">
        <v>2530</v>
      </c>
      <c r="O109" s="106"/>
      <c r="P109" s="106" t="s">
        <v>2532</v>
      </c>
      <c r="Q109" s="106" t="s">
        <v>2530</v>
      </c>
      <c r="R109" s="106" t="s">
        <v>2533</v>
      </c>
      <c r="S109" s="106">
        <v>802733</v>
      </c>
      <c r="T109" s="106" t="s">
        <v>1844</v>
      </c>
      <c r="U109" s="106"/>
      <c r="V109" s="106">
        <v>3</v>
      </c>
      <c r="W109" s="106" t="str">
        <f t="shared" si="2"/>
        <v>NETA BR</v>
      </c>
      <c r="X109" s="106" t="s">
        <v>417</v>
      </c>
      <c r="Y109" s="106"/>
    </row>
    <row r="110" spans="1:25" x14ac:dyDescent="0.2">
      <c r="A110" s="7"/>
      <c r="B110" s="7" t="s">
        <v>74</v>
      </c>
      <c r="C110" s="180" t="str">
        <f>VLOOKUP(G110,TCR!$E$2:$K$332,2,0)</f>
        <v>GEFT</v>
      </c>
      <c r="D110" s="180" t="str">
        <f>VLOOKUP(G110,TCR!$E$2:$K$332,3,0)</f>
        <v>GESTIONE FINANAZA e TRIBUTI</v>
      </c>
      <c r="E110" s="180" t="str">
        <f>VLOOKUP(G110,TCR!$E$2:$K$332,4,0)</f>
        <v>GEFT</v>
      </c>
      <c r="F110" s="180" t="str">
        <f>VLOOKUP(G110,TCR!$E$2:$K$332,5,0)</f>
        <v>GESTIONE FINANAZA e TRIBUTI</v>
      </c>
      <c r="G110" s="180" t="s">
        <v>13093</v>
      </c>
      <c r="H110" s="180" t="str">
        <f>VLOOKUP(G110,TCR!$E$2:$K$332,7,0)</f>
        <v>Patrimoniale Post Contatore</v>
      </c>
      <c r="I110" s="137" t="str">
        <f t="shared" si="3"/>
        <v>13775#13775#13775#NETA BR</v>
      </c>
      <c r="J110" s="106" t="s">
        <v>4858</v>
      </c>
      <c r="K110" s="106" t="s">
        <v>4859</v>
      </c>
      <c r="L110" s="106" t="s">
        <v>4860</v>
      </c>
      <c r="M110" s="106" t="s">
        <v>417</v>
      </c>
      <c r="N110" s="106" t="s">
        <v>4859</v>
      </c>
      <c r="O110" s="106"/>
      <c r="P110" s="106" t="s">
        <v>4861</v>
      </c>
      <c r="Q110" s="106" t="s">
        <v>4859</v>
      </c>
      <c r="R110" s="106" t="s">
        <v>4862</v>
      </c>
      <c r="S110" s="106">
        <v>802736</v>
      </c>
      <c r="T110" s="106" t="s">
        <v>4863</v>
      </c>
      <c r="U110" s="106"/>
      <c r="V110" s="106">
        <v>3</v>
      </c>
      <c r="W110" s="106" t="str">
        <f t="shared" si="2"/>
        <v>NETA BR</v>
      </c>
      <c r="X110" s="106" t="s">
        <v>417</v>
      </c>
      <c r="Y110" s="106"/>
    </row>
    <row r="111" spans="1:25" x14ac:dyDescent="0.2">
      <c r="A111" s="7"/>
      <c r="B111" s="7" t="s">
        <v>74</v>
      </c>
      <c r="C111" s="180" t="str">
        <f>VLOOKUP(G111,TCR!$E$2:$K$332,2,0)</f>
        <v>GEFT</v>
      </c>
      <c r="D111" s="180" t="str">
        <f>VLOOKUP(G111,TCR!$E$2:$K$332,3,0)</f>
        <v>GESTIONE FINANAZA e TRIBUTI</v>
      </c>
      <c r="E111" s="180" t="str">
        <f>VLOOKUP(G111,TCR!$E$2:$K$332,4,0)</f>
        <v>GEFT</v>
      </c>
      <c r="F111" s="180" t="str">
        <f>VLOOKUP(G111,TCR!$E$2:$K$332,5,0)</f>
        <v>GESTIONE FINANAZA e TRIBUTI</v>
      </c>
      <c r="G111" s="180" t="s">
        <v>13093</v>
      </c>
      <c r="H111" s="180" t="str">
        <f>VLOOKUP(G111,TCR!$E$2:$K$332,7,0)</f>
        <v>Patrimoniale Post Contatore</v>
      </c>
      <c r="I111" s="137" t="str">
        <f t="shared" si="3"/>
        <v>13804#13804#13804#NETA BR</v>
      </c>
      <c r="J111" s="106" t="s">
        <v>7004</v>
      </c>
      <c r="K111" s="106" t="s">
        <v>7005</v>
      </c>
      <c r="L111" s="106" t="s">
        <v>7006</v>
      </c>
      <c r="M111" s="106" t="s">
        <v>417</v>
      </c>
      <c r="N111" s="106" t="s">
        <v>7005</v>
      </c>
      <c r="O111" s="106"/>
      <c r="P111" s="106" t="s">
        <v>7007</v>
      </c>
      <c r="Q111" s="106" t="s">
        <v>7005</v>
      </c>
      <c r="R111" s="106" t="s">
        <v>7008</v>
      </c>
      <c r="S111" s="106">
        <v>802744</v>
      </c>
      <c r="T111" s="106"/>
      <c r="U111" s="106"/>
      <c r="V111" s="106">
        <v>3</v>
      </c>
      <c r="W111" s="106" t="str">
        <f t="shared" si="2"/>
        <v>NETA BR</v>
      </c>
      <c r="X111" s="106" t="s">
        <v>417</v>
      </c>
      <c r="Y111" s="106"/>
    </row>
    <row r="112" spans="1:25" x14ac:dyDescent="0.2">
      <c r="A112" s="139"/>
      <c r="B112" s="69" t="s">
        <v>74</v>
      </c>
      <c r="C112" s="180" t="str">
        <f>VLOOKUP(G112,TCR!$E$2:$K$332,2,0)</f>
        <v>GEFT</v>
      </c>
      <c r="D112" s="180" t="str">
        <f>VLOOKUP(G112,TCR!$E$2:$K$332,3,0)</f>
        <v>GESTIONE FINANAZA e TRIBUTI</v>
      </c>
      <c r="E112" s="180" t="str">
        <f>VLOOKUP(G112,TCR!$E$2:$K$332,4,0)</f>
        <v>GEFT</v>
      </c>
      <c r="F112" s="180" t="str">
        <f>VLOOKUP(G112,TCR!$E$2:$K$332,5,0)</f>
        <v>GESTIONE FINANAZA e TRIBUTI</v>
      </c>
      <c r="G112" s="180" t="s">
        <v>13093</v>
      </c>
      <c r="H112" s="180" t="str">
        <f>VLOOKUP(G112,TCR!$E$2:$K$332,7,0)</f>
        <v>Patrimoniale Post Contatore</v>
      </c>
      <c r="I112" s="137" t="str">
        <f t="shared" si="3"/>
        <v>13803#13803#13803#NETA BR</v>
      </c>
      <c r="J112" s="106" t="s">
        <v>2688</v>
      </c>
      <c r="K112" s="106" t="s">
        <v>2689</v>
      </c>
      <c r="L112" s="106" t="s">
        <v>2690</v>
      </c>
      <c r="M112" s="106"/>
      <c r="N112" s="106" t="s">
        <v>2689</v>
      </c>
      <c r="O112" s="106"/>
      <c r="P112" s="106" t="s">
        <v>2691</v>
      </c>
      <c r="Q112" s="106" t="s">
        <v>2689</v>
      </c>
      <c r="R112" s="106" t="s">
        <v>2692</v>
      </c>
      <c r="S112" s="106"/>
      <c r="T112" s="106"/>
      <c r="U112" s="106"/>
      <c r="V112" s="106">
        <v>3</v>
      </c>
      <c r="W112" s="106" t="str">
        <f t="shared" si="2"/>
        <v>NETA BR</v>
      </c>
      <c r="X112" s="106"/>
      <c r="Y112" s="106"/>
    </row>
    <row r="113" spans="1:25" x14ac:dyDescent="0.2">
      <c r="A113" s="69"/>
      <c r="B113" s="69" t="s">
        <v>74</v>
      </c>
      <c r="C113" s="180" t="str">
        <f>VLOOKUP(G113,TCR!$E$2:$K$332,2,0)</f>
        <v>GEFT</v>
      </c>
      <c r="D113" s="180" t="str">
        <f>VLOOKUP(G113,TCR!$E$2:$K$332,3,0)</f>
        <v>GESTIONE FINANAZA e TRIBUTI</v>
      </c>
      <c r="E113" s="180" t="str">
        <f>VLOOKUP(G113,TCR!$E$2:$K$332,4,0)</f>
        <v>GEFT</v>
      </c>
      <c r="F113" s="180" t="str">
        <f>VLOOKUP(G113,TCR!$E$2:$K$332,5,0)</f>
        <v>GESTIONE FINANAZA e TRIBUTI</v>
      </c>
      <c r="G113" s="180" t="s">
        <v>13093</v>
      </c>
      <c r="H113" s="180" t="str">
        <f>VLOOKUP(G113,TCR!$E$2:$K$332,7,0)</f>
        <v>Patrimoniale Post Contatore</v>
      </c>
      <c r="I113" s="137" t="str">
        <f t="shared" si="3"/>
        <v>13945#13945#13945#NETA BR</v>
      </c>
      <c r="J113" s="106" t="s">
        <v>1340</v>
      </c>
      <c r="K113" s="106" t="s">
        <v>1341</v>
      </c>
      <c r="L113" s="106" t="s">
        <v>1342</v>
      </c>
      <c r="M113" s="106" t="s">
        <v>417</v>
      </c>
      <c r="N113" s="106" t="s">
        <v>1341</v>
      </c>
      <c r="O113" s="106"/>
      <c r="P113" s="106" t="s">
        <v>1343</v>
      </c>
      <c r="Q113" s="106" t="s">
        <v>1341</v>
      </c>
      <c r="R113" s="106" t="s">
        <v>1344</v>
      </c>
      <c r="S113" s="106">
        <v>802744</v>
      </c>
      <c r="T113" s="106" t="s">
        <v>1345</v>
      </c>
      <c r="U113" s="106" t="s">
        <v>1346</v>
      </c>
      <c r="V113" s="106">
        <v>3</v>
      </c>
      <c r="W113" s="106" t="str">
        <f t="shared" si="2"/>
        <v>NETA BR</v>
      </c>
      <c r="X113" s="106" t="s">
        <v>417</v>
      </c>
      <c r="Y113" s="106"/>
    </row>
    <row r="114" spans="1:25" x14ac:dyDescent="0.2">
      <c r="A114" s="69"/>
      <c r="B114" s="69" t="s">
        <v>74</v>
      </c>
      <c r="C114" s="180" t="str">
        <f>VLOOKUP(G114,TCR!$E$2:$K$332,2,0)</f>
        <v>GEFT</v>
      </c>
      <c r="D114" s="180" t="str">
        <f>VLOOKUP(G114,TCR!$E$2:$K$332,3,0)</f>
        <v>GESTIONE FINANAZA e TRIBUTI</v>
      </c>
      <c r="E114" s="180" t="str">
        <f>VLOOKUP(G114,TCR!$E$2:$K$332,4,0)</f>
        <v>GEFT</v>
      </c>
      <c r="F114" s="180" t="str">
        <f>VLOOKUP(G114,TCR!$E$2:$K$332,5,0)</f>
        <v>GESTIONE FINANAZA e TRIBUTI</v>
      </c>
      <c r="G114" s="180" t="s">
        <v>13093</v>
      </c>
      <c r="H114" s="180" t="str">
        <f>VLOOKUP(G114,TCR!$E$2:$K$332,7,0)</f>
        <v>Patrimoniale Post Contatore</v>
      </c>
      <c r="I114" s="137" t="str">
        <f t="shared" si="3"/>
        <v>13934#13934#13934#NETA BR</v>
      </c>
      <c r="J114" s="106" t="s">
        <v>1839</v>
      </c>
      <c r="K114" s="106" t="s">
        <v>1840</v>
      </c>
      <c r="L114" s="106" t="s">
        <v>1841</v>
      </c>
      <c r="M114" s="106" t="s">
        <v>417</v>
      </c>
      <c r="N114" s="106" t="s">
        <v>1840</v>
      </c>
      <c r="O114" s="106"/>
      <c r="P114" s="106" t="s">
        <v>1842</v>
      </c>
      <c r="Q114" s="106" t="s">
        <v>1840</v>
      </c>
      <c r="R114" s="106" t="s">
        <v>1843</v>
      </c>
      <c r="S114" s="106">
        <v>802733</v>
      </c>
      <c r="T114" s="106" t="s">
        <v>1844</v>
      </c>
      <c r="U114" s="106" t="s">
        <v>1346</v>
      </c>
      <c r="V114" s="106">
        <v>3</v>
      </c>
      <c r="W114" s="106" t="str">
        <f t="shared" si="2"/>
        <v>NETA BR</v>
      </c>
      <c r="X114" s="106" t="s">
        <v>417</v>
      </c>
      <c r="Y114" s="106"/>
    </row>
    <row r="115" spans="1:25" x14ac:dyDescent="0.2">
      <c r="A115" s="69"/>
      <c r="B115" s="69" t="s">
        <v>74</v>
      </c>
      <c r="C115" s="180" t="str">
        <f>VLOOKUP(G115,TCR!$E$2:$K$332,2,0)</f>
        <v>GEFT</v>
      </c>
      <c r="D115" s="180" t="str">
        <f>VLOOKUP(G115,TCR!$E$2:$K$332,3,0)</f>
        <v>GESTIONE FINANAZA e TRIBUTI</v>
      </c>
      <c r="E115" s="180" t="str">
        <f>VLOOKUP(G115,TCR!$E$2:$K$332,4,0)</f>
        <v>GEFT</v>
      </c>
      <c r="F115" s="180" t="str">
        <f>VLOOKUP(G115,TCR!$E$2:$K$332,5,0)</f>
        <v>GESTIONE FINANAZA e TRIBUTI</v>
      </c>
      <c r="G115" s="180" t="s">
        <v>13093</v>
      </c>
      <c r="H115" s="180" t="str">
        <f>VLOOKUP(G115,TCR!$E$2:$K$332,7,0)</f>
        <v>Patrimoniale Post Contatore</v>
      </c>
      <c r="I115" s="137" t="str">
        <f t="shared" si="3"/>
        <v>13935#13935#13935#NETA BR</v>
      </c>
      <c r="J115" s="106" t="s">
        <v>5078</v>
      </c>
      <c r="K115" s="106" t="s">
        <v>5079</v>
      </c>
      <c r="L115" s="106" t="s">
        <v>5080</v>
      </c>
      <c r="M115" s="106" t="s">
        <v>417</v>
      </c>
      <c r="N115" s="106" t="s">
        <v>5079</v>
      </c>
      <c r="O115" s="106"/>
      <c r="P115" s="106" t="s">
        <v>5081</v>
      </c>
      <c r="Q115" s="106" t="s">
        <v>5079</v>
      </c>
      <c r="R115" s="106" t="s">
        <v>5082</v>
      </c>
      <c r="S115" s="106">
        <v>802736</v>
      </c>
      <c r="T115" s="106" t="s">
        <v>4863</v>
      </c>
      <c r="U115" s="106" t="s">
        <v>878</v>
      </c>
      <c r="V115" s="106">
        <v>3</v>
      </c>
      <c r="W115" s="106" t="str">
        <f t="shared" si="2"/>
        <v>NETA BR</v>
      </c>
      <c r="X115" s="106" t="s">
        <v>417</v>
      </c>
      <c r="Y115" s="106"/>
    </row>
    <row r="116" spans="1:25" x14ac:dyDescent="0.2">
      <c r="A116" s="69"/>
      <c r="B116" s="12" t="s">
        <v>74</v>
      </c>
      <c r="C116" s="180" t="str">
        <f>VLOOKUP(G116,TCR!$E$2:$K$332,2,0)</f>
        <v>GEFT</v>
      </c>
      <c r="D116" s="180" t="str">
        <f>VLOOKUP(G116,TCR!$E$2:$K$332,3,0)</f>
        <v>GESTIONE FINANAZA e TRIBUTI</v>
      </c>
      <c r="E116" s="180" t="str">
        <f>VLOOKUP(G116,TCR!$E$2:$K$332,4,0)</f>
        <v>GEFT</v>
      </c>
      <c r="F116" s="180" t="str">
        <f>VLOOKUP(G116,TCR!$E$2:$K$332,5,0)</f>
        <v>GESTIONE FINANAZA e TRIBUTI</v>
      </c>
      <c r="G116" s="180" t="s">
        <v>13093</v>
      </c>
      <c r="H116" s="180" t="str">
        <f>VLOOKUP(G116,TCR!$E$2:$K$332,7,0)</f>
        <v>Patrimoniale Post Contatore</v>
      </c>
      <c r="I116" s="137" t="str">
        <f t="shared" si="3"/>
        <v>13861#13861#13861#NETA BR</v>
      </c>
      <c r="J116" s="106" t="s">
        <v>2331</v>
      </c>
      <c r="K116" s="106" t="s">
        <v>2332</v>
      </c>
      <c r="L116" s="106" t="s">
        <v>2333</v>
      </c>
      <c r="M116" s="106" t="s">
        <v>417</v>
      </c>
      <c r="N116" s="106" t="s">
        <v>2332</v>
      </c>
      <c r="O116" s="106"/>
      <c r="P116" s="106" t="s">
        <v>2334</v>
      </c>
      <c r="Q116" s="106" t="s">
        <v>2332</v>
      </c>
      <c r="R116" s="106" t="s">
        <v>2335</v>
      </c>
      <c r="S116" s="106">
        <v>803916</v>
      </c>
      <c r="T116" s="106" t="s">
        <v>2337</v>
      </c>
      <c r="U116" s="106"/>
      <c r="V116" s="106">
        <v>3</v>
      </c>
      <c r="W116" s="106" t="str">
        <f t="shared" si="2"/>
        <v>NETA BR</v>
      </c>
      <c r="X116" s="106" t="s">
        <v>417</v>
      </c>
      <c r="Y116" s="106"/>
    </row>
    <row r="117" spans="1:25" x14ac:dyDescent="0.2">
      <c r="A117" s="69"/>
      <c r="B117" s="12" t="s">
        <v>74</v>
      </c>
      <c r="C117" s="180" t="str">
        <f>VLOOKUP(G117,TCR!$E$2:$K$332,2,0)</f>
        <v>GEFT</v>
      </c>
      <c r="D117" s="180" t="str">
        <f>VLOOKUP(G117,TCR!$E$2:$K$332,3,0)</f>
        <v>GESTIONE FINANAZA e TRIBUTI</v>
      </c>
      <c r="E117" s="180" t="str">
        <f>VLOOKUP(G117,TCR!$E$2:$K$332,4,0)</f>
        <v>GEFT</v>
      </c>
      <c r="F117" s="180" t="str">
        <f>VLOOKUP(G117,TCR!$E$2:$K$332,5,0)</f>
        <v>GESTIONE FINANAZA e TRIBUTI</v>
      </c>
      <c r="G117" s="180" t="s">
        <v>13093</v>
      </c>
      <c r="H117" s="180" t="str">
        <f>VLOOKUP(G117,TCR!$E$2:$K$332,7,0)</f>
        <v>Patrimoniale Post Contatore</v>
      </c>
      <c r="I117" s="137" t="str">
        <f t="shared" si="3"/>
        <v>13972#13972#13972#NETA BR</v>
      </c>
      <c r="J117" s="106" t="s">
        <v>5572</v>
      </c>
      <c r="K117" s="106" t="s">
        <v>5573</v>
      </c>
      <c r="L117" s="106" t="s">
        <v>2333</v>
      </c>
      <c r="M117" s="106" t="s">
        <v>417</v>
      </c>
      <c r="N117" s="106" t="s">
        <v>5573</v>
      </c>
      <c r="O117" s="106"/>
      <c r="P117" s="106" t="s">
        <v>5574</v>
      </c>
      <c r="Q117" s="106" t="s">
        <v>5573</v>
      </c>
      <c r="R117" s="106" t="s">
        <v>2335</v>
      </c>
      <c r="S117" s="106">
        <v>803916</v>
      </c>
      <c r="T117" s="106" t="s">
        <v>2336</v>
      </c>
      <c r="U117" s="106" t="s">
        <v>4164</v>
      </c>
      <c r="V117" s="106">
        <v>3</v>
      </c>
      <c r="W117" s="106" t="str">
        <f t="shared" si="2"/>
        <v>NETA BR</v>
      </c>
      <c r="X117" s="106" t="s">
        <v>417</v>
      </c>
      <c r="Y117" s="106"/>
    </row>
    <row r="118" spans="1:25" ht="13.5" x14ac:dyDescent="0.2">
      <c r="A118" s="6"/>
      <c r="B118" s="12" t="s">
        <v>74</v>
      </c>
      <c r="C118" s="180" t="str">
        <f>VLOOKUP(G118,TCR!$E$2:$K$332,2,0)</f>
        <v>GEFT</v>
      </c>
      <c r="D118" s="180" t="str">
        <f>VLOOKUP(G118,TCR!$E$2:$K$332,3,0)</f>
        <v>GESTIONE FINANAZA e TRIBUTI</v>
      </c>
      <c r="E118" s="180" t="str">
        <f>VLOOKUP(G118,TCR!$E$2:$K$332,4,0)</f>
        <v>GEFT</v>
      </c>
      <c r="F118" s="180" t="str">
        <f>VLOOKUP(G118,TCR!$E$2:$K$332,5,0)</f>
        <v>GESTIONE FINANAZA e TRIBUTI</v>
      </c>
      <c r="G118" s="180" t="s">
        <v>13093</v>
      </c>
      <c r="H118" s="180" t="str">
        <f>VLOOKUP(G118,TCR!$E$2:$K$332,7,0)</f>
        <v>Patrimoniale Post Contatore</v>
      </c>
      <c r="I118" s="137" t="str">
        <f t="shared" si="3"/>
        <v>13944#13944#13944#NETA BR</v>
      </c>
      <c r="J118" s="106" t="s">
        <v>3183</v>
      </c>
      <c r="K118" s="106" t="s">
        <v>3184</v>
      </c>
      <c r="L118" s="106" t="s">
        <v>3185</v>
      </c>
      <c r="M118" s="106" t="s">
        <v>417</v>
      </c>
      <c r="N118" s="106" t="s">
        <v>3184</v>
      </c>
      <c r="O118" s="106"/>
      <c r="P118" s="106" t="s">
        <v>3186</v>
      </c>
      <c r="Q118" s="106" t="s">
        <v>3184</v>
      </c>
      <c r="R118" s="106" t="s">
        <v>3187</v>
      </c>
      <c r="S118" s="106">
        <v>802742</v>
      </c>
      <c r="T118" s="106" t="s">
        <v>3188</v>
      </c>
      <c r="U118" s="106" t="s">
        <v>1346</v>
      </c>
      <c r="V118" s="106">
        <v>3</v>
      </c>
      <c r="W118" s="106" t="str">
        <f t="shared" si="2"/>
        <v>NETA BR</v>
      </c>
      <c r="X118" s="106" t="s">
        <v>417</v>
      </c>
      <c r="Y118" s="106"/>
    </row>
    <row r="119" spans="1:25" x14ac:dyDescent="0.2">
      <c r="A119" s="69"/>
      <c r="B119" s="12" t="s">
        <v>74</v>
      </c>
      <c r="C119" s="180" t="str">
        <f>VLOOKUP(G119,TCR!$E$2:$K$332,2,0)</f>
        <v>GEFT</v>
      </c>
      <c r="D119" s="180" t="str">
        <f>VLOOKUP(G119,TCR!$E$2:$K$332,3,0)</f>
        <v>GESTIONE FINANAZA e TRIBUTI</v>
      </c>
      <c r="E119" s="180" t="str">
        <f>VLOOKUP(G119,TCR!$E$2:$K$332,4,0)</f>
        <v>GEFT</v>
      </c>
      <c r="F119" s="180" t="str">
        <f>VLOOKUP(G119,TCR!$E$2:$K$332,5,0)</f>
        <v>GESTIONE FINANAZA e TRIBUTI</v>
      </c>
      <c r="G119" s="180" t="s">
        <v>13093</v>
      </c>
      <c r="H119" s="180" t="str">
        <f>VLOOKUP(G119,TCR!$E$2:$K$332,7,0)</f>
        <v>Patrimoniale Post Contatore</v>
      </c>
      <c r="I119" s="137" t="str">
        <f t="shared" si="3"/>
        <v>14021#14021#14021#NETA BR</v>
      </c>
      <c r="J119" s="106" t="s">
        <v>2473</v>
      </c>
      <c r="K119" s="106" t="s">
        <v>2474</v>
      </c>
      <c r="L119" s="106" t="s">
        <v>2475</v>
      </c>
      <c r="M119" s="106" t="s">
        <v>417</v>
      </c>
      <c r="N119" s="106" t="s">
        <v>2474</v>
      </c>
      <c r="O119" s="106"/>
      <c r="P119" s="106" t="s">
        <v>2476</v>
      </c>
      <c r="Q119" s="106" t="s">
        <v>2474</v>
      </c>
      <c r="R119" s="106" t="s">
        <v>2477</v>
      </c>
      <c r="S119" s="106">
        <v>384430</v>
      </c>
      <c r="T119" s="106" t="s">
        <v>2479</v>
      </c>
      <c r="U119" s="106" t="s">
        <v>923</v>
      </c>
      <c r="V119" s="106">
        <v>3</v>
      </c>
      <c r="W119" s="106" t="str">
        <f t="shared" si="2"/>
        <v>NETA BR</v>
      </c>
      <c r="X119" s="106" t="s">
        <v>417</v>
      </c>
      <c r="Y119" s="106"/>
    </row>
    <row r="120" spans="1:25" x14ac:dyDescent="0.2">
      <c r="A120" s="69"/>
      <c r="B120" s="12" t="s">
        <v>74</v>
      </c>
      <c r="C120" s="180" t="str">
        <f>VLOOKUP(G120,TCR!$E$2:$K$332,2,0)</f>
        <v>GEFT</v>
      </c>
      <c r="D120" s="180" t="str">
        <f>VLOOKUP(G120,TCR!$E$2:$K$332,3,0)</f>
        <v>GESTIONE FINANAZA e TRIBUTI</v>
      </c>
      <c r="E120" s="180" t="str">
        <f>VLOOKUP(G120,TCR!$E$2:$K$332,4,0)</f>
        <v>GEFT</v>
      </c>
      <c r="F120" s="180" t="str">
        <f>VLOOKUP(G120,TCR!$E$2:$K$332,5,0)</f>
        <v>GESTIONE FINANAZA e TRIBUTI</v>
      </c>
      <c r="G120" s="180" t="s">
        <v>13093</v>
      </c>
      <c r="H120" s="180" t="str">
        <f>VLOOKUP(G120,TCR!$E$2:$K$332,7,0)</f>
        <v>Patrimoniale Post Contatore</v>
      </c>
      <c r="I120" s="137" t="str">
        <f t="shared" si="3"/>
        <v>13881#13881#13881#NETA BR</v>
      </c>
      <c r="J120" s="106" t="s">
        <v>2675</v>
      </c>
      <c r="K120" s="106" t="s">
        <v>2676</v>
      </c>
      <c r="L120" s="106" t="s">
        <v>2475</v>
      </c>
      <c r="M120" s="106" t="s">
        <v>417</v>
      </c>
      <c r="N120" s="106" t="s">
        <v>2676</v>
      </c>
      <c r="O120" s="106"/>
      <c r="P120" s="106" t="s">
        <v>2677</v>
      </c>
      <c r="Q120" s="106" t="s">
        <v>2676</v>
      </c>
      <c r="R120" s="106" t="s">
        <v>2477</v>
      </c>
      <c r="S120" s="106">
        <v>384430</v>
      </c>
      <c r="T120" s="106" t="s">
        <v>2478</v>
      </c>
      <c r="U120" s="106" t="s">
        <v>470</v>
      </c>
      <c r="V120" s="106">
        <v>3</v>
      </c>
      <c r="W120" s="106" t="str">
        <f t="shared" si="2"/>
        <v>NETA BR</v>
      </c>
      <c r="X120" s="106" t="s">
        <v>417</v>
      </c>
      <c r="Y120" s="106"/>
    </row>
    <row r="121" spans="1:25" x14ac:dyDescent="0.2">
      <c r="A121" s="69"/>
      <c r="B121" s="12" t="s">
        <v>74</v>
      </c>
      <c r="C121" s="180" t="str">
        <f>VLOOKUP(G121,TCR!$E$2:$K$332,2,0)</f>
        <v>PPVV</v>
      </c>
      <c r="D121" s="180" t="str">
        <f>VLOOKUP(G121,TCR!$E$2:$K$332,3,0)</f>
        <v>Partite Varie</v>
      </c>
      <c r="E121" s="180" t="str">
        <f>VLOOKUP(G121,TCR!$E$2:$K$332,4,0)</f>
        <v>IND</v>
      </c>
      <c r="F121" s="180" t="str">
        <f>VLOOKUP(G121,TCR!$E$2:$K$332,5,0)</f>
        <v>Indennizzi</v>
      </c>
      <c r="G121" s="180" t="s">
        <v>13113</v>
      </c>
      <c r="H121" s="180" t="str">
        <f>VLOOKUP(G121,TCR!$E$2:$K$332,7,0)</f>
        <v>Indennizzi venditore</v>
      </c>
      <c r="I121" s="137" t="str">
        <f t="shared" si="3"/>
        <v>11679#11679#11679#NETA BR</v>
      </c>
      <c r="J121" s="106" t="s">
        <v>4828</v>
      </c>
      <c r="K121" s="106" t="s">
        <v>4829</v>
      </c>
      <c r="L121" s="106" t="s">
        <v>4830</v>
      </c>
      <c r="M121" s="106"/>
      <c r="N121" s="106" t="s">
        <v>4829</v>
      </c>
      <c r="O121" s="106"/>
      <c r="P121" s="106" t="s">
        <v>4831</v>
      </c>
      <c r="Q121" s="106" t="s">
        <v>4829</v>
      </c>
      <c r="R121" s="106" t="s">
        <v>4832</v>
      </c>
      <c r="S121" s="106"/>
      <c r="T121" s="106"/>
      <c r="U121" s="106"/>
      <c r="V121" s="106">
        <v>3</v>
      </c>
      <c r="W121" s="106" t="str">
        <f t="shared" si="2"/>
        <v>NETA BR</v>
      </c>
      <c r="X121" s="106"/>
      <c r="Y121" s="106"/>
    </row>
    <row r="122" spans="1:25" x14ac:dyDescent="0.2">
      <c r="A122" s="69"/>
      <c r="B122" s="69" t="s">
        <v>74</v>
      </c>
      <c r="C122" s="180" t="str">
        <f>VLOOKUP(G122,TCR!$E$2:$K$332,2,0)</f>
        <v>GEFT</v>
      </c>
      <c r="D122" s="180" t="str">
        <f>VLOOKUP(G122,TCR!$E$2:$K$332,3,0)</f>
        <v>GESTIONE FINANAZA e TRIBUTI</v>
      </c>
      <c r="E122" s="180" t="str">
        <f>VLOOKUP(G122,TCR!$E$2:$K$332,4,0)</f>
        <v>GEFT</v>
      </c>
      <c r="F122" s="180" t="str">
        <f>VLOOKUP(G122,TCR!$E$2:$K$332,5,0)</f>
        <v>GESTIONE FINANAZA e TRIBUTI</v>
      </c>
      <c r="G122" s="180" t="s">
        <v>13093</v>
      </c>
      <c r="H122" s="180" t="str">
        <f>VLOOKUP(G122,TCR!$E$2:$K$332,7,0)</f>
        <v>Patrimoniale Post Contatore</v>
      </c>
      <c r="I122" s="137" t="str">
        <f t="shared" si="3"/>
        <v>13986#13986#13986#NETA BR</v>
      </c>
      <c r="J122" s="106" t="s">
        <v>5451</v>
      </c>
      <c r="K122" s="106" t="s">
        <v>5452</v>
      </c>
      <c r="L122" s="106" t="s">
        <v>5453</v>
      </c>
      <c r="M122" s="106" t="s">
        <v>417</v>
      </c>
      <c r="N122" s="106" t="s">
        <v>5452</v>
      </c>
      <c r="O122" s="106"/>
      <c r="P122" s="106" t="s">
        <v>5454</v>
      </c>
      <c r="Q122" s="106" t="s">
        <v>5452</v>
      </c>
      <c r="R122" s="106" t="s">
        <v>5455</v>
      </c>
      <c r="S122" s="106">
        <v>802521</v>
      </c>
      <c r="T122" s="106" t="s">
        <v>5456</v>
      </c>
      <c r="U122" s="106" t="s">
        <v>878</v>
      </c>
      <c r="V122" s="106">
        <v>3</v>
      </c>
      <c r="W122" s="106" t="str">
        <f t="shared" si="2"/>
        <v>NETA BR</v>
      </c>
      <c r="X122" s="106" t="s">
        <v>417</v>
      </c>
      <c r="Y122" s="106"/>
    </row>
    <row r="123" spans="1:25" x14ac:dyDescent="0.2">
      <c r="A123" s="69"/>
      <c r="B123" s="69" t="s">
        <v>74</v>
      </c>
      <c r="C123" s="180" t="str">
        <f>VLOOKUP(G123,TCR!$E$2:$K$332,2,0)</f>
        <v>GEFT</v>
      </c>
      <c r="D123" s="180" t="str">
        <f>VLOOKUP(G123,TCR!$E$2:$K$332,3,0)</f>
        <v>GESTIONE FINANAZA e TRIBUTI</v>
      </c>
      <c r="E123" s="180" t="str">
        <f>VLOOKUP(G123,TCR!$E$2:$K$332,4,0)</f>
        <v>GEFT</v>
      </c>
      <c r="F123" s="180" t="str">
        <f>VLOOKUP(G123,TCR!$E$2:$K$332,5,0)</f>
        <v>GESTIONE FINANAZA e TRIBUTI</v>
      </c>
      <c r="G123" s="180" t="s">
        <v>13093</v>
      </c>
      <c r="H123" s="180" t="str">
        <f>VLOOKUP(G123,TCR!$E$2:$K$332,7,0)</f>
        <v>Patrimoniale Post Contatore</v>
      </c>
      <c r="I123" s="137" t="str">
        <f t="shared" si="3"/>
        <v>13981#13981#13981#NETA BR</v>
      </c>
      <c r="J123" s="106" t="s">
        <v>4362</v>
      </c>
      <c r="K123" s="106" t="s">
        <v>4363</v>
      </c>
      <c r="L123" s="106" t="s">
        <v>4364</v>
      </c>
      <c r="M123" s="106" t="s">
        <v>417</v>
      </c>
      <c r="N123" s="106" t="s">
        <v>4363</v>
      </c>
      <c r="O123" s="106"/>
      <c r="P123" s="106" t="s">
        <v>4365</v>
      </c>
      <c r="Q123" s="106" t="s">
        <v>4363</v>
      </c>
      <c r="R123" s="106" t="s">
        <v>4366</v>
      </c>
      <c r="S123" s="106">
        <v>802457</v>
      </c>
      <c r="T123" s="106" t="s">
        <v>2634</v>
      </c>
      <c r="U123" s="106" t="s">
        <v>1346</v>
      </c>
      <c r="V123" s="106">
        <v>3</v>
      </c>
      <c r="W123" s="106" t="str">
        <f t="shared" si="2"/>
        <v>NETA BR</v>
      </c>
      <c r="X123" s="106" t="s">
        <v>417</v>
      </c>
      <c r="Y123" s="106"/>
    </row>
    <row r="124" spans="1:25" x14ac:dyDescent="0.2">
      <c r="A124" s="69"/>
      <c r="B124" s="69" t="s">
        <v>74</v>
      </c>
      <c r="C124" s="180" t="str">
        <f>VLOOKUP(G124,TCR!$E$2:$K$332,2,0)</f>
        <v>GEFT</v>
      </c>
      <c r="D124" s="180" t="str">
        <f>VLOOKUP(G124,TCR!$E$2:$K$332,3,0)</f>
        <v>GESTIONE FINANAZA e TRIBUTI</v>
      </c>
      <c r="E124" s="180" t="str">
        <f>VLOOKUP(G124,TCR!$E$2:$K$332,4,0)</f>
        <v>GEFT</v>
      </c>
      <c r="F124" s="180" t="str">
        <f>VLOOKUP(G124,TCR!$E$2:$K$332,5,0)</f>
        <v>GESTIONE FINANAZA e TRIBUTI</v>
      </c>
      <c r="G124" s="180" t="s">
        <v>13093</v>
      </c>
      <c r="H124" s="180" t="str">
        <f>VLOOKUP(G124,TCR!$E$2:$K$332,7,0)</f>
        <v>Patrimoniale Post Contatore</v>
      </c>
      <c r="I124" s="137" t="str">
        <f t="shared" si="3"/>
        <v>13849#13849#13849#NETA BR</v>
      </c>
      <c r="J124" s="106" t="s">
        <v>6634</v>
      </c>
      <c r="K124" s="106" t="s">
        <v>6635</v>
      </c>
      <c r="L124" s="106" t="s">
        <v>6636</v>
      </c>
      <c r="M124" s="106" t="s">
        <v>417</v>
      </c>
      <c r="N124" s="106" t="s">
        <v>6635</v>
      </c>
      <c r="O124" s="106"/>
      <c r="P124" s="106" t="s">
        <v>6637</v>
      </c>
      <c r="Q124" s="106" t="s">
        <v>6635</v>
      </c>
      <c r="R124" s="106" t="s">
        <v>6638</v>
      </c>
      <c r="S124" s="106">
        <v>803306</v>
      </c>
      <c r="T124" s="106" t="s">
        <v>6639</v>
      </c>
      <c r="U124" s="106"/>
      <c r="V124" s="106">
        <v>3</v>
      </c>
      <c r="W124" s="106" t="str">
        <f t="shared" si="2"/>
        <v>NETA BR</v>
      </c>
      <c r="X124" s="106" t="s">
        <v>417</v>
      </c>
      <c r="Y124" s="106"/>
    </row>
    <row r="125" spans="1:25" x14ac:dyDescent="0.2">
      <c r="A125" s="69"/>
      <c r="B125" s="69" t="s">
        <v>74</v>
      </c>
      <c r="C125" s="180" t="str">
        <f>VLOOKUP(G125,TCR!$E$2:$K$332,2,0)</f>
        <v>GEFT</v>
      </c>
      <c r="D125" s="180" t="str">
        <f>VLOOKUP(G125,TCR!$E$2:$K$332,3,0)</f>
        <v>GESTIONE FINANAZA e TRIBUTI</v>
      </c>
      <c r="E125" s="180" t="str">
        <f>VLOOKUP(G125,TCR!$E$2:$K$332,4,0)</f>
        <v>GEFT</v>
      </c>
      <c r="F125" s="180" t="str">
        <f>VLOOKUP(G125,TCR!$E$2:$K$332,5,0)</f>
        <v>GESTIONE FINANAZA e TRIBUTI</v>
      </c>
      <c r="G125" s="180" t="s">
        <v>13093</v>
      </c>
      <c r="H125" s="180" t="str">
        <f>VLOOKUP(G125,TCR!$E$2:$K$332,7,0)</f>
        <v>Patrimoniale Post Contatore</v>
      </c>
      <c r="I125" s="137" t="str">
        <f t="shared" si="3"/>
        <v>13863#13863#13863#NETA BR</v>
      </c>
      <c r="J125" s="106" t="s">
        <v>5047</v>
      </c>
      <c r="K125" s="106" t="s">
        <v>5048</v>
      </c>
      <c r="L125" s="106" t="s">
        <v>5049</v>
      </c>
      <c r="M125" s="106" t="s">
        <v>417</v>
      </c>
      <c r="N125" s="106" t="s">
        <v>5048</v>
      </c>
      <c r="O125" s="106"/>
      <c r="P125" s="106" t="s">
        <v>5050</v>
      </c>
      <c r="Q125" s="106" t="s">
        <v>5048</v>
      </c>
      <c r="R125" s="106" t="s">
        <v>5051</v>
      </c>
      <c r="S125" s="106">
        <v>804398</v>
      </c>
      <c r="T125" s="106" t="s">
        <v>5052</v>
      </c>
      <c r="U125" s="106" t="s">
        <v>2071</v>
      </c>
      <c r="V125" s="106">
        <v>3</v>
      </c>
      <c r="W125" s="106" t="str">
        <f t="shared" si="2"/>
        <v>NETA BR</v>
      </c>
      <c r="X125" s="106" t="s">
        <v>417</v>
      </c>
      <c r="Y125" s="106"/>
    </row>
    <row r="126" spans="1:25" x14ac:dyDescent="0.2">
      <c r="A126" s="69"/>
      <c r="B126" s="12" t="s">
        <v>74</v>
      </c>
      <c r="C126" s="180" t="str">
        <f>VLOOKUP(G126,TCR!$E$2:$K$332,2,0)</f>
        <v>GEFT</v>
      </c>
      <c r="D126" s="180" t="str">
        <f>VLOOKUP(G126,TCR!$E$2:$K$332,3,0)</f>
        <v>GESTIONE FINANAZA e TRIBUTI</v>
      </c>
      <c r="E126" s="180" t="str">
        <f>VLOOKUP(G126,TCR!$E$2:$K$332,4,0)</f>
        <v>GEFT</v>
      </c>
      <c r="F126" s="180" t="str">
        <f>VLOOKUP(G126,TCR!$E$2:$K$332,5,0)</f>
        <v>GESTIONE FINANAZA e TRIBUTI</v>
      </c>
      <c r="G126" s="180" t="s">
        <v>13093</v>
      </c>
      <c r="H126" s="180" t="str">
        <f>VLOOKUP(G126,TCR!$E$2:$K$332,7,0)</f>
        <v>Patrimoniale Post Contatore</v>
      </c>
      <c r="I126" s="137" t="str">
        <f t="shared" si="3"/>
        <v>13779#13779#13779#NETA BR</v>
      </c>
      <c r="J126" s="106" t="s">
        <v>5021</v>
      </c>
      <c r="K126" s="106" t="s">
        <v>5022</v>
      </c>
      <c r="L126" s="106" t="s">
        <v>5023</v>
      </c>
      <c r="M126" s="106"/>
      <c r="N126" s="106" t="s">
        <v>5022</v>
      </c>
      <c r="O126" s="106"/>
      <c r="P126" s="106" t="s">
        <v>5024</v>
      </c>
      <c r="Q126" s="106" t="s">
        <v>5022</v>
      </c>
      <c r="R126" s="106" t="s">
        <v>5025</v>
      </c>
      <c r="S126" s="106"/>
      <c r="T126" s="106"/>
      <c r="U126" s="106"/>
      <c r="V126" s="106">
        <v>3</v>
      </c>
      <c r="W126" s="106" t="str">
        <f t="shared" si="2"/>
        <v>NETA BR</v>
      </c>
      <c r="X126" s="106"/>
      <c r="Y126" s="106"/>
    </row>
    <row r="127" spans="1:25" x14ac:dyDescent="0.2">
      <c r="A127" s="69"/>
      <c r="B127" s="69" t="s">
        <v>74</v>
      </c>
      <c r="C127" s="180" t="str">
        <f>VLOOKUP(G127,TCR!$E$2:$K$332,2,0)</f>
        <v>GEFT</v>
      </c>
      <c r="D127" s="180" t="str">
        <f>VLOOKUP(G127,TCR!$E$2:$K$332,3,0)</f>
        <v>GESTIONE FINANAZA e TRIBUTI</v>
      </c>
      <c r="E127" s="180" t="str">
        <f>VLOOKUP(G127,TCR!$E$2:$K$332,4,0)</f>
        <v>GEFT</v>
      </c>
      <c r="F127" s="180" t="str">
        <f>VLOOKUP(G127,TCR!$E$2:$K$332,5,0)</f>
        <v>GESTIONE FINANAZA e TRIBUTI</v>
      </c>
      <c r="G127" s="180" t="s">
        <v>13093</v>
      </c>
      <c r="H127" s="180" t="str">
        <f>VLOOKUP(G127,TCR!$E$2:$K$332,7,0)</f>
        <v>Patrimoniale Post Contatore</v>
      </c>
      <c r="I127" s="137" t="str">
        <f t="shared" si="3"/>
        <v>13936#13936#13936#NETA BR</v>
      </c>
      <c r="J127" s="106" t="s">
        <v>1379</v>
      </c>
      <c r="K127" s="106" t="s">
        <v>1380</v>
      </c>
      <c r="L127" s="106" t="s">
        <v>1381</v>
      </c>
      <c r="M127" s="106"/>
      <c r="N127" s="106" t="s">
        <v>1380</v>
      </c>
      <c r="O127" s="106"/>
      <c r="P127" s="106" t="s">
        <v>1382</v>
      </c>
      <c r="Q127" s="106" t="s">
        <v>1380</v>
      </c>
      <c r="R127" s="106" t="s">
        <v>1383</v>
      </c>
      <c r="S127" s="106"/>
      <c r="T127" s="106"/>
      <c r="U127" s="106"/>
      <c r="V127" s="106">
        <v>3</v>
      </c>
      <c r="W127" s="106" t="str">
        <f t="shared" si="2"/>
        <v>NETA BR</v>
      </c>
      <c r="X127" s="106"/>
      <c r="Y127" s="106"/>
    </row>
    <row r="128" spans="1:25" x14ac:dyDescent="0.2">
      <c r="A128" s="69"/>
      <c r="B128" s="69" t="s">
        <v>74</v>
      </c>
      <c r="C128" s="180" t="str">
        <f>VLOOKUP(G128,TCR!$E$2:$K$332,2,0)</f>
        <v>GEFT</v>
      </c>
      <c r="D128" s="180" t="str">
        <f>VLOOKUP(G128,TCR!$E$2:$K$332,3,0)</f>
        <v>GESTIONE FINANAZA e TRIBUTI</v>
      </c>
      <c r="E128" s="180" t="str">
        <f>VLOOKUP(G128,TCR!$E$2:$K$332,4,0)</f>
        <v>GEFT</v>
      </c>
      <c r="F128" s="180" t="str">
        <f>VLOOKUP(G128,TCR!$E$2:$K$332,5,0)</f>
        <v>GESTIONE FINANAZA e TRIBUTI</v>
      </c>
      <c r="G128" s="180" t="s">
        <v>13093</v>
      </c>
      <c r="H128" s="180" t="str">
        <f>VLOOKUP(G128,TCR!$E$2:$K$332,7,0)</f>
        <v>Patrimoniale Post Contatore</v>
      </c>
      <c r="I128" s="137" t="str">
        <f t="shared" si="3"/>
        <v>11064#11064#11064#NETA BR</v>
      </c>
      <c r="J128" s="106" t="s">
        <v>687</v>
      </c>
      <c r="K128" s="106" t="s">
        <v>688</v>
      </c>
      <c r="L128" s="106" t="s">
        <v>689</v>
      </c>
      <c r="M128" s="106" t="s">
        <v>417</v>
      </c>
      <c r="N128" s="106" t="s">
        <v>688</v>
      </c>
      <c r="O128" s="106"/>
      <c r="P128" s="106" t="s">
        <v>690</v>
      </c>
      <c r="Q128" s="106" t="s">
        <v>688</v>
      </c>
      <c r="R128" s="106" t="s">
        <v>691</v>
      </c>
      <c r="S128" s="106">
        <v>400323</v>
      </c>
      <c r="T128" s="106" t="s">
        <v>509</v>
      </c>
      <c r="U128" s="106"/>
      <c r="V128" s="106">
        <v>3</v>
      </c>
      <c r="W128" s="106" t="str">
        <f t="shared" si="2"/>
        <v>NETA BR</v>
      </c>
      <c r="X128" s="106" t="s">
        <v>417</v>
      </c>
      <c r="Y128" s="106"/>
    </row>
    <row r="129" spans="1:25" x14ac:dyDescent="0.2">
      <c r="A129" s="139"/>
      <c r="B129" s="69" t="s">
        <v>74</v>
      </c>
      <c r="C129" s="180" t="str">
        <f>VLOOKUP(G129,TCR!$E$2:$K$332,2,0)</f>
        <v>GEFT</v>
      </c>
      <c r="D129" s="180" t="str">
        <f>VLOOKUP(G129,TCR!$E$2:$K$332,3,0)</f>
        <v>GESTIONE FINANAZA e TRIBUTI</v>
      </c>
      <c r="E129" s="180" t="str">
        <f>VLOOKUP(G129,TCR!$E$2:$K$332,4,0)</f>
        <v>GEFT</v>
      </c>
      <c r="F129" s="180" t="str">
        <f>VLOOKUP(G129,TCR!$E$2:$K$332,5,0)</f>
        <v>GESTIONE FINANAZA e TRIBUTI</v>
      </c>
      <c r="G129" s="180" t="s">
        <v>13093</v>
      </c>
      <c r="H129" s="180" t="str">
        <f>VLOOKUP(G129,TCR!$E$2:$K$332,7,0)</f>
        <v>Patrimoniale Post Contatore</v>
      </c>
      <c r="I129" s="137" t="str">
        <f t="shared" si="3"/>
        <v>11063#11063#11063#NETA BR</v>
      </c>
      <c r="J129" s="106" t="s">
        <v>3572</v>
      </c>
      <c r="K129" s="106" t="s">
        <v>3573</v>
      </c>
      <c r="L129" s="106" t="s">
        <v>3574</v>
      </c>
      <c r="M129" s="106" t="s">
        <v>417</v>
      </c>
      <c r="N129" s="106" t="s">
        <v>3573</v>
      </c>
      <c r="O129" s="106"/>
      <c r="P129" s="106" t="s">
        <v>3575</v>
      </c>
      <c r="Q129" s="106" t="s">
        <v>3573</v>
      </c>
      <c r="R129" s="106" t="s">
        <v>3576</v>
      </c>
      <c r="S129" s="106">
        <v>400323</v>
      </c>
      <c r="T129" s="106" t="s">
        <v>509</v>
      </c>
      <c r="U129" s="106"/>
      <c r="V129" s="106">
        <v>3</v>
      </c>
      <c r="W129" s="106" t="str">
        <f t="shared" si="2"/>
        <v>NETA BR</v>
      </c>
      <c r="X129" s="106" t="s">
        <v>417</v>
      </c>
      <c r="Y129" s="106"/>
    </row>
    <row r="130" spans="1:25" x14ac:dyDescent="0.2">
      <c r="A130" s="69"/>
      <c r="B130" s="69" t="s">
        <v>74</v>
      </c>
      <c r="C130" s="180" t="str">
        <f>VLOOKUP(G130,TCR!$E$2:$K$332,2,0)</f>
        <v>GEFT</v>
      </c>
      <c r="D130" s="180" t="str">
        <f>VLOOKUP(G130,TCR!$E$2:$K$332,3,0)</f>
        <v>GESTIONE FINANAZA e TRIBUTI</v>
      </c>
      <c r="E130" s="180" t="str">
        <f>VLOOKUP(G130,TCR!$E$2:$K$332,4,0)</f>
        <v>GEFT</v>
      </c>
      <c r="F130" s="180" t="str">
        <f>VLOOKUP(G130,TCR!$E$2:$K$332,5,0)</f>
        <v>GESTIONE FINANAZA e TRIBUTI</v>
      </c>
      <c r="G130" s="180" t="s">
        <v>13093</v>
      </c>
      <c r="H130" s="180" t="str">
        <f>VLOOKUP(G130,TCR!$E$2:$K$332,7,0)</f>
        <v>Patrimoniale Post Contatore</v>
      </c>
      <c r="I130" s="137" t="str">
        <f t="shared" si="3"/>
        <v>11067#11067#11067#NETA BR</v>
      </c>
      <c r="J130" s="106" t="s">
        <v>6881</v>
      </c>
      <c r="K130" s="106" t="s">
        <v>6882</v>
      </c>
      <c r="L130" s="106" t="s">
        <v>6883</v>
      </c>
      <c r="M130" s="106" t="s">
        <v>417</v>
      </c>
      <c r="N130" s="106" t="s">
        <v>6882</v>
      </c>
      <c r="O130" s="106"/>
      <c r="P130" s="106" t="s">
        <v>6884</v>
      </c>
      <c r="Q130" s="106" t="s">
        <v>6882</v>
      </c>
      <c r="R130" s="106" t="s">
        <v>6885</v>
      </c>
      <c r="S130" s="106">
        <v>400323</v>
      </c>
      <c r="T130" s="106" t="s">
        <v>509</v>
      </c>
      <c r="U130" s="106"/>
      <c r="V130" s="106">
        <v>3</v>
      </c>
      <c r="W130" s="106" t="str">
        <f t="shared" ref="W130:W193" si="4">IF(V130=3,"NETA BR",IF(V130=8,"NETA BM"))</f>
        <v>NETA BR</v>
      </c>
      <c r="X130" s="106" t="s">
        <v>417</v>
      </c>
      <c r="Y130" s="106"/>
    </row>
    <row r="131" spans="1:25" x14ac:dyDescent="0.2">
      <c r="A131" s="7"/>
      <c r="B131" s="7" t="s">
        <v>74</v>
      </c>
      <c r="C131" s="180" t="str">
        <f>VLOOKUP(G131,TCR!$E$2:$K$332,2,0)</f>
        <v>GEFT</v>
      </c>
      <c r="D131" s="180" t="str">
        <f>VLOOKUP(G131,TCR!$E$2:$K$332,3,0)</f>
        <v>GESTIONE FINANAZA e TRIBUTI</v>
      </c>
      <c r="E131" s="180" t="str">
        <f>VLOOKUP(G131,TCR!$E$2:$K$332,4,0)</f>
        <v>GEFT</v>
      </c>
      <c r="F131" s="180" t="str">
        <f>VLOOKUP(G131,TCR!$E$2:$K$332,5,0)</f>
        <v>GESTIONE FINANAZA e TRIBUTI</v>
      </c>
      <c r="G131" s="180" t="s">
        <v>13093</v>
      </c>
      <c r="H131" s="180" t="str">
        <f>VLOOKUP(G131,TCR!$E$2:$K$332,7,0)</f>
        <v>Patrimoniale Post Contatore</v>
      </c>
      <c r="I131" s="137" t="str">
        <f t="shared" ref="I131:I194" si="5">IF(LEFT($G131,7)="CONSUMO","CONSUMO",CONCATENATE(K131,"#",N131,"#",Q131,"#",W131))</f>
        <v>11062#11062#11062#NETA BR</v>
      </c>
      <c r="J131" s="106" t="s">
        <v>5765</v>
      </c>
      <c r="K131" s="106" t="s">
        <v>5766</v>
      </c>
      <c r="L131" s="106" t="s">
        <v>5767</v>
      </c>
      <c r="M131" s="106" t="s">
        <v>417</v>
      </c>
      <c r="N131" s="106" t="s">
        <v>5766</v>
      </c>
      <c r="O131" s="106"/>
      <c r="P131" s="106" t="s">
        <v>5768</v>
      </c>
      <c r="Q131" s="106" t="s">
        <v>5766</v>
      </c>
      <c r="R131" s="106" t="s">
        <v>5769</v>
      </c>
      <c r="S131" s="106">
        <v>400323</v>
      </c>
      <c r="T131" s="106" t="s">
        <v>509</v>
      </c>
      <c r="U131" s="106"/>
      <c r="V131" s="106">
        <v>3</v>
      </c>
      <c r="W131" s="106" t="str">
        <f t="shared" si="4"/>
        <v>NETA BR</v>
      </c>
      <c r="X131" s="106" t="s">
        <v>417</v>
      </c>
      <c r="Y131" s="106"/>
    </row>
    <row r="132" spans="1:25" x14ac:dyDescent="0.2">
      <c r="A132" s="7"/>
      <c r="B132" s="7" t="s">
        <v>74</v>
      </c>
      <c r="C132" s="180" t="str">
        <f>VLOOKUP(G132,TCR!$E$2:$K$332,2,0)</f>
        <v>GEFT</v>
      </c>
      <c r="D132" s="180" t="str">
        <f>VLOOKUP(G132,TCR!$E$2:$K$332,3,0)</f>
        <v>GESTIONE FINANAZA e TRIBUTI</v>
      </c>
      <c r="E132" s="180" t="str">
        <f>VLOOKUP(G132,TCR!$E$2:$K$332,4,0)</f>
        <v>GEFT</v>
      </c>
      <c r="F132" s="180" t="str">
        <f>VLOOKUP(G132,TCR!$E$2:$K$332,5,0)</f>
        <v>GESTIONE FINANAZA e TRIBUTI</v>
      </c>
      <c r="G132" s="180" t="s">
        <v>13093</v>
      </c>
      <c r="H132" s="180" t="str">
        <f>VLOOKUP(G132,TCR!$E$2:$K$332,7,0)</f>
        <v>Patrimoniale Post Contatore</v>
      </c>
      <c r="I132" s="137" t="str">
        <f t="shared" si="5"/>
        <v>11061#11061#11061#NETA BR</v>
      </c>
      <c r="J132" s="106" t="s">
        <v>3813</v>
      </c>
      <c r="K132" s="106" t="s">
        <v>3814</v>
      </c>
      <c r="L132" s="106" t="s">
        <v>3815</v>
      </c>
      <c r="M132" s="106" t="s">
        <v>417</v>
      </c>
      <c r="N132" s="106" t="s">
        <v>3814</v>
      </c>
      <c r="O132" s="106"/>
      <c r="P132" s="106" t="s">
        <v>3816</v>
      </c>
      <c r="Q132" s="106" t="s">
        <v>3814</v>
      </c>
      <c r="R132" s="106" t="s">
        <v>3817</v>
      </c>
      <c r="S132" s="106">
        <v>400323</v>
      </c>
      <c r="T132" s="106" t="s">
        <v>509</v>
      </c>
      <c r="U132" s="106"/>
      <c r="V132" s="106">
        <v>3</v>
      </c>
      <c r="W132" s="106" t="str">
        <f t="shared" si="4"/>
        <v>NETA BR</v>
      </c>
      <c r="X132" s="106" t="s">
        <v>417</v>
      </c>
      <c r="Y132" s="106"/>
    </row>
    <row r="133" spans="1:25" x14ac:dyDescent="0.2">
      <c r="A133" s="7"/>
      <c r="B133" s="7" t="s">
        <v>74</v>
      </c>
      <c r="C133" s="180" t="str">
        <f>VLOOKUP(G133,TCR!$E$2:$K$332,2,0)</f>
        <v>GEFT</v>
      </c>
      <c r="D133" s="180" t="str">
        <f>VLOOKUP(G133,TCR!$E$2:$K$332,3,0)</f>
        <v>GESTIONE FINANAZA e TRIBUTI</v>
      </c>
      <c r="E133" s="180" t="str">
        <f>VLOOKUP(G133,TCR!$E$2:$K$332,4,0)</f>
        <v>GEFT</v>
      </c>
      <c r="F133" s="180" t="str">
        <f>VLOOKUP(G133,TCR!$E$2:$K$332,5,0)</f>
        <v>GESTIONE FINANAZA e TRIBUTI</v>
      </c>
      <c r="G133" s="180" t="s">
        <v>13093</v>
      </c>
      <c r="H133" s="180" t="str">
        <f>VLOOKUP(G133,TCR!$E$2:$K$332,7,0)</f>
        <v>Patrimoniale Post Contatore</v>
      </c>
      <c r="I133" s="137" t="str">
        <f t="shared" si="5"/>
        <v>11068#11068#11068#NETA BR</v>
      </c>
      <c r="J133" s="106" t="s">
        <v>941</v>
      </c>
      <c r="K133" s="106" t="s">
        <v>942</v>
      </c>
      <c r="L133" s="106" t="s">
        <v>943</v>
      </c>
      <c r="M133" s="106" t="s">
        <v>417</v>
      </c>
      <c r="N133" s="106" t="s">
        <v>942</v>
      </c>
      <c r="O133" s="106"/>
      <c r="P133" s="106" t="s">
        <v>944</v>
      </c>
      <c r="Q133" s="106" t="s">
        <v>942</v>
      </c>
      <c r="R133" s="106" t="s">
        <v>945</v>
      </c>
      <c r="S133" s="106">
        <v>400323</v>
      </c>
      <c r="T133" s="106" t="s">
        <v>509</v>
      </c>
      <c r="U133" s="106"/>
      <c r="V133" s="106">
        <v>3</v>
      </c>
      <c r="W133" s="106" t="str">
        <f t="shared" si="4"/>
        <v>NETA BR</v>
      </c>
      <c r="X133" s="106" t="s">
        <v>417</v>
      </c>
      <c r="Y133" s="106"/>
    </row>
    <row r="134" spans="1:25" x14ac:dyDescent="0.2">
      <c r="A134" s="7"/>
      <c r="B134" s="7" t="s">
        <v>74</v>
      </c>
      <c r="C134" s="180" t="str">
        <f>VLOOKUP(G134,TCR!$E$2:$K$332,2,0)</f>
        <v>GEFT</v>
      </c>
      <c r="D134" s="180" t="str">
        <f>VLOOKUP(G134,TCR!$E$2:$K$332,3,0)</f>
        <v>GESTIONE FINANAZA e TRIBUTI</v>
      </c>
      <c r="E134" s="180" t="str">
        <f>VLOOKUP(G134,TCR!$E$2:$K$332,4,0)</f>
        <v>GEFT</v>
      </c>
      <c r="F134" s="180" t="str">
        <f>VLOOKUP(G134,TCR!$E$2:$K$332,5,0)</f>
        <v>GESTIONE FINANAZA e TRIBUTI</v>
      </c>
      <c r="G134" s="180" t="s">
        <v>13093</v>
      </c>
      <c r="H134" s="180" t="str">
        <f>VLOOKUP(G134,TCR!$E$2:$K$332,7,0)</f>
        <v>Patrimoniale Post Contatore</v>
      </c>
      <c r="I134" s="137" t="str">
        <f t="shared" si="5"/>
        <v>11066#11066#11066#NETA BR</v>
      </c>
      <c r="J134" s="106" t="s">
        <v>504</v>
      </c>
      <c r="K134" s="106" t="s">
        <v>505</v>
      </c>
      <c r="L134" s="106" t="s">
        <v>506</v>
      </c>
      <c r="M134" s="106" t="s">
        <v>417</v>
      </c>
      <c r="N134" s="106" t="s">
        <v>505</v>
      </c>
      <c r="O134" s="106"/>
      <c r="P134" s="106" t="s">
        <v>507</v>
      </c>
      <c r="Q134" s="106" t="s">
        <v>505</v>
      </c>
      <c r="R134" s="106" t="s">
        <v>508</v>
      </c>
      <c r="S134" s="106">
        <v>400323</v>
      </c>
      <c r="T134" s="106" t="s">
        <v>509</v>
      </c>
      <c r="U134" s="106"/>
      <c r="V134" s="106">
        <v>3</v>
      </c>
      <c r="W134" s="106" t="str">
        <f t="shared" si="4"/>
        <v>NETA BR</v>
      </c>
      <c r="X134" s="106" t="s">
        <v>417</v>
      </c>
      <c r="Y134" s="106"/>
    </row>
    <row r="135" spans="1:25" x14ac:dyDescent="0.2">
      <c r="A135" s="7"/>
      <c r="B135" s="7" t="s">
        <v>74</v>
      </c>
      <c r="C135" s="180" t="str">
        <f>VLOOKUP(G135,TCR!$E$2:$K$332,2,0)</f>
        <v>GEFT</v>
      </c>
      <c r="D135" s="180" t="str">
        <f>VLOOKUP(G135,TCR!$E$2:$K$332,3,0)</f>
        <v>GESTIONE FINANAZA e TRIBUTI</v>
      </c>
      <c r="E135" s="180" t="str">
        <f>VLOOKUP(G135,TCR!$E$2:$K$332,4,0)</f>
        <v>GEFT</v>
      </c>
      <c r="F135" s="180" t="str">
        <f>VLOOKUP(G135,TCR!$E$2:$K$332,5,0)</f>
        <v>GESTIONE FINANAZA e TRIBUTI</v>
      </c>
      <c r="G135" s="180" t="s">
        <v>13093</v>
      </c>
      <c r="H135" s="180" t="str">
        <f>VLOOKUP(G135,TCR!$E$2:$K$332,7,0)</f>
        <v>Patrimoniale Post Contatore</v>
      </c>
      <c r="I135" s="137" t="str">
        <f t="shared" si="5"/>
        <v>13903#13903#13903#NETA BR</v>
      </c>
      <c r="J135" s="106" t="s">
        <v>1406</v>
      </c>
      <c r="K135" s="106" t="s">
        <v>1407</v>
      </c>
      <c r="L135" s="106" t="s">
        <v>1408</v>
      </c>
      <c r="M135" s="106"/>
      <c r="N135" s="106" t="s">
        <v>1407</v>
      </c>
      <c r="O135" s="106"/>
      <c r="P135" s="106" t="s">
        <v>1409</v>
      </c>
      <c r="Q135" s="106" t="s">
        <v>1407</v>
      </c>
      <c r="R135" s="106" t="s">
        <v>1410</v>
      </c>
      <c r="S135" s="106"/>
      <c r="T135" s="106"/>
      <c r="U135" s="106"/>
      <c r="V135" s="106">
        <v>3</v>
      </c>
      <c r="W135" s="106" t="str">
        <f t="shared" si="4"/>
        <v>NETA BR</v>
      </c>
      <c r="X135" s="106"/>
      <c r="Y135" s="106"/>
    </row>
    <row r="136" spans="1:25" x14ac:dyDescent="0.2">
      <c r="A136" s="7"/>
      <c r="B136" s="7" t="s">
        <v>74</v>
      </c>
      <c r="C136" s="180" t="str">
        <f>VLOOKUP(G136,TCR!$E$2:$K$332,2,0)</f>
        <v>GEFT</v>
      </c>
      <c r="D136" s="180" t="str">
        <f>VLOOKUP(G136,TCR!$E$2:$K$332,3,0)</f>
        <v>GESTIONE FINANAZA e TRIBUTI</v>
      </c>
      <c r="E136" s="180" t="str">
        <f>VLOOKUP(G136,TCR!$E$2:$K$332,4,0)</f>
        <v>GEFT</v>
      </c>
      <c r="F136" s="180" t="str">
        <f>VLOOKUP(G136,TCR!$E$2:$K$332,5,0)</f>
        <v>GESTIONE FINANAZA e TRIBUTI</v>
      </c>
      <c r="G136" s="180" t="s">
        <v>13093</v>
      </c>
      <c r="H136" s="180" t="str">
        <f>VLOOKUP(G136,TCR!$E$2:$K$332,7,0)</f>
        <v>Patrimoniale Post Contatore</v>
      </c>
      <c r="I136" s="137" t="str">
        <f t="shared" si="5"/>
        <v>13847#13847#13847#NETA BR</v>
      </c>
      <c r="J136" s="106" t="s">
        <v>6724</v>
      </c>
      <c r="K136" s="106" t="s">
        <v>6725</v>
      </c>
      <c r="L136" s="106" t="s">
        <v>6726</v>
      </c>
      <c r="M136" s="106" t="s">
        <v>417</v>
      </c>
      <c r="N136" s="106" t="s">
        <v>6725</v>
      </c>
      <c r="O136" s="106"/>
      <c r="P136" s="106" t="s">
        <v>6727</v>
      </c>
      <c r="Q136" s="106" t="s">
        <v>6725</v>
      </c>
      <c r="R136" s="106" t="s">
        <v>6728</v>
      </c>
      <c r="S136" s="106">
        <v>803066</v>
      </c>
      <c r="T136" s="106" t="s">
        <v>6729</v>
      </c>
      <c r="U136" s="106"/>
      <c r="V136" s="106">
        <v>3</v>
      </c>
      <c r="W136" s="106" t="str">
        <f t="shared" si="4"/>
        <v>NETA BR</v>
      </c>
      <c r="X136" s="106" t="s">
        <v>417</v>
      </c>
      <c r="Y136" s="106"/>
    </row>
    <row r="137" spans="1:25" x14ac:dyDescent="0.2">
      <c r="A137" s="7"/>
      <c r="B137" s="7" t="s">
        <v>74</v>
      </c>
      <c r="C137" s="180" t="str">
        <f>VLOOKUP(G137,TCR!$E$2:$K$332,2,0)</f>
        <v>GEFT</v>
      </c>
      <c r="D137" s="180" t="str">
        <f>VLOOKUP(G137,TCR!$E$2:$K$332,3,0)</f>
        <v>GESTIONE FINANAZA e TRIBUTI</v>
      </c>
      <c r="E137" s="180" t="str">
        <f>VLOOKUP(G137,TCR!$E$2:$K$332,4,0)</f>
        <v>GEFT</v>
      </c>
      <c r="F137" s="180" t="str">
        <f>VLOOKUP(G137,TCR!$E$2:$K$332,5,0)</f>
        <v>GESTIONE FINANAZA e TRIBUTI</v>
      </c>
      <c r="G137" s="180" t="s">
        <v>13093</v>
      </c>
      <c r="H137" s="180" t="str">
        <f>VLOOKUP(G137,TCR!$E$2:$K$332,7,0)</f>
        <v>Patrimoniale Post Contatore</v>
      </c>
      <c r="I137" s="137" t="str">
        <f t="shared" si="5"/>
        <v>13848#13848#13848#NETA BR</v>
      </c>
      <c r="J137" s="106" t="s">
        <v>6255</v>
      </c>
      <c r="K137" s="106" t="s">
        <v>6256</v>
      </c>
      <c r="L137" s="106" t="s">
        <v>6257</v>
      </c>
      <c r="M137" s="106" t="s">
        <v>417</v>
      </c>
      <c r="N137" s="106" t="s">
        <v>6256</v>
      </c>
      <c r="O137" s="106"/>
      <c r="P137" s="106" t="s">
        <v>6258</v>
      </c>
      <c r="Q137" s="106" t="s">
        <v>6256</v>
      </c>
      <c r="R137" s="106" t="s">
        <v>6259</v>
      </c>
      <c r="S137" s="106">
        <v>803068</v>
      </c>
      <c r="T137" s="106" t="s">
        <v>6260</v>
      </c>
      <c r="U137" s="106"/>
      <c r="V137" s="106">
        <v>3</v>
      </c>
      <c r="W137" s="106" t="str">
        <f t="shared" si="4"/>
        <v>NETA BR</v>
      </c>
      <c r="X137" s="106" t="s">
        <v>417</v>
      </c>
      <c r="Y137" s="106"/>
    </row>
    <row r="138" spans="1:25" x14ac:dyDescent="0.2">
      <c r="A138" s="7"/>
      <c r="B138" s="7" t="s">
        <v>74</v>
      </c>
      <c r="C138" s="180" t="str">
        <f>VLOOKUP(G138,TCR!$E$2:$K$332,2,0)</f>
        <v>GEFT</v>
      </c>
      <c r="D138" s="180" t="str">
        <f>VLOOKUP(G138,TCR!$E$2:$K$332,3,0)</f>
        <v>GESTIONE FINANAZA e TRIBUTI</v>
      </c>
      <c r="E138" s="180" t="str">
        <f>VLOOKUP(G138,TCR!$E$2:$K$332,4,0)</f>
        <v>GEFT</v>
      </c>
      <c r="F138" s="180" t="str">
        <f>VLOOKUP(G138,TCR!$E$2:$K$332,5,0)</f>
        <v>GESTIONE FINANAZA e TRIBUTI</v>
      </c>
      <c r="G138" s="180" t="s">
        <v>13093</v>
      </c>
      <c r="H138" s="180" t="str">
        <f>VLOOKUP(G138,TCR!$E$2:$K$332,7,0)</f>
        <v>Patrimoniale Post Contatore</v>
      </c>
      <c r="I138" s="137" t="str">
        <f t="shared" si="5"/>
        <v>14060#14060#14060#NETA BR</v>
      </c>
      <c r="J138" s="106" t="s">
        <v>2648</v>
      </c>
      <c r="K138" s="106" t="s">
        <v>2649</v>
      </c>
      <c r="L138" s="106" t="s">
        <v>2650</v>
      </c>
      <c r="M138" s="106" t="s">
        <v>417</v>
      </c>
      <c r="N138" s="106" t="s">
        <v>2649</v>
      </c>
      <c r="O138" s="106"/>
      <c r="P138" s="106" t="s">
        <v>2651</v>
      </c>
      <c r="Q138" s="106" t="s">
        <v>2649</v>
      </c>
      <c r="R138" s="106" t="s">
        <v>2652</v>
      </c>
      <c r="S138" s="106">
        <v>804572</v>
      </c>
      <c r="T138" s="106" t="s">
        <v>2653</v>
      </c>
      <c r="U138" s="106" t="s">
        <v>923</v>
      </c>
      <c r="V138" s="106">
        <v>3</v>
      </c>
      <c r="W138" s="106" t="str">
        <f t="shared" si="4"/>
        <v>NETA BR</v>
      </c>
      <c r="X138" s="106" t="s">
        <v>417</v>
      </c>
      <c r="Y138" s="106"/>
    </row>
    <row r="139" spans="1:25" x14ac:dyDescent="0.2">
      <c r="A139" s="7"/>
      <c r="B139" s="7" t="s">
        <v>74</v>
      </c>
      <c r="C139" s="180" t="str">
        <f>VLOOKUP(G139,TCR!$E$2:$K$332,2,0)</f>
        <v>GEFT</v>
      </c>
      <c r="D139" s="180" t="str">
        <f>VLOOKUP(G139,TCR!$E$2:$K$332,3,0)</f>
        <v>GESTIONE FINANAZA e TRIBUTI</v>
      </c>
      <c r="E139" s="180" t="str">
        <f>VLOOKUP(G139,TCR!$E$2:$K$332,4,0)</f>
        <v>GEFT</v>
      </c>
      <c r="F139" s="180" t="str">
        <f>VLOOKUP(G139,TCR!$E$2:$K$332,5,0)</f>
        <v>GESTIONE FINANAZA e TRIBUTI</v>
      </c>
      <c r="G139" s="180" t="s">
        <v>13093</v>
      </c>
      <c r="H139" s="180" t="str">
        <f>VLOOKUP(G139,TCR!$E$2:$K$332,7,0)</f>
        <v>Patrimoniale Post Contatore</v>
      </c>
      <c r="I139" s="137" t="str">
        <f t="shared" si="5"/>
        <v>13976#13976#13976#NETA BR</v>
      </c>
      <c r="J139" s="106" t="s">
        <v>9642</v>
      </c>
      <c r="K139" s="106" t="s">
        <v>9643</v>
      </c>
      <c r="L139" s="106" t="s">
        <v>2650</v>
      </c>
      <c r="M139" s="106"/>
      <c r="N139" s="106" t="s">
        <v>9643</v>
      </c>
      <c r="O139" s="106"/>
      <c r="P139" s="106" t="s">
        <v>9644</v>
      </c>
      <c r="Q139" s="106" t="s">
        <v>9643</v>
      </c>
      <c r="R139" s="106" t="s">
        <v>2652</v>
      </c>
      <c r="S139" s="106"/>
      <c r="T139" s="106"/>
      <c r="U139" s="106"/>
      <c r="V139" s="106">
        <v>3</v>
      </c>
      <c r="W139" s="106" t="str">
        <f t="shared" si="4"/>
        <v>NETA BR</v>
      </c>
      <c r="X139" s="106"/>
      <c r="Y139" s="106" t="s">
        <v>9686</v>
      </c>
    </row>
    <row r="140" spans="1:25" x14ac:dyDescent="0.2">
      <c r="A140" s="178"/>
      <c r="B140" s="7" t="s">
        <v>74</v>
      </c>
      <c r="C140" s="180" t="str">
        <f>VLOOKUP(G140,TCR!$E$2:$K$332,2,0)</f>
        <v>GEFT</v>
      </c>
      <c r="D140" s="180" t="str">
        <f>VLOOKUP(G140,TCR!$E$2:$K$332,3,0)</f>
        <v>GESTIONE FINANAZA e TRIBUTI</v>
      </c>
      <c r="E140" s="180" t="str">
        <f>VLOOKUP(G140,TCR!$E$2:$K$332,4,0)</f>
        <v>GEFT</v>
      </c>
      <c r="F140" s="180" t="str">
        <f>VLOOKUP(G140,TCR!$E$2:$K$332,5,0)</f>
        <v>GESTIONE FINANAZA e TRIBUTI</v>
      </c>
      <c r="G140" s="180" t="s">
        <v>13093</v>
      </c>
      <c r="H140" s="180" t="str">
        <f>VLOOKUP(G140,TCR!$E$2:$K$332,7,0)</f>
        <v>Patrimoniale Post Contatore</v>
      </c>
      <c r="I140" s="137" t="str">
        <f t="shared" si="5"/>
        <v>13880#13880#13880#NETA BR</v>
      </c>
      <c r="J140" s="106" t="s">
        <v>1005</v>
      </c>
      <c r="K140" s="106" t="s">
        <v>1006</v>
      </c>
      <c r="L140" s="106" t="s">
        <v>1007</v>
      </c>
      <c r="M140" s="106"/>
      <c r="N140" s="106" t="s">
        <v>1006</v>
      </c>
      <c r="O140" s="106"/>
      <c r="P140" s="106" t="s">
        <v>1008</v>
      </c>
      <c r="Q140" s="106" t="s">
        <v>1006</v>
      </c>
      <c r="R140" s="106" t="s">
        <v>1009</v>
      </c>
      <c r="S140" s="106"/>
      <c r="T140" s="106"/>
      <c r="U140" s="106"/>
      <c r="V140" s="106">
        <v>3</v>
      </c>
      <c r="W140" s="106" t="str">
        <f t="shared" si="4"/>
        <v>NETA BR</v>
      </c>
      <c r="X140" s="106"/>
      <c r="Y140" s="106"/>
    </row>
    <row r="141" spans="1:25" x14ac:dyDescent="0.2">
      <c r="A141" s="139"/>
      <c r="B141" s="7" t="s">
        <v>74</v>
      </c>
      <c r="C141" s="180" t="str">
        <f>VLOOKUP(G141,TCR!$E$2:$K$332,2,0)</f>
        <v>GEFT</v>
      </c>
      <c r="D141" s="180" t="str">
        <f>VLOOKUP(G141,TCR!$E$2:$K$332,3,0)</f>
        <v>GESTIONE FINANAZA e TRIBUTI</v>
      </c>
      <c r="E141" s="180" t="str">
        <f>VLOOKUP(G141,TCR!$E$2:$K$332,4,0)</f>
        <v>GEFT</v>
      </c>
      <c r="F141" s="180" t="str">
        <f>VLOOKUP(G141,TCR!$E$2:$K$332,5,0)</f>
        <v>GESTIONE FINANAZA e TRIBUTI</v>
      </c>
      <c r="G141" s="180" t="s">
        <v>13093</v>
      </c>
      <c r="H141" s="180" t="str">
        <f>VLOOKUP(G141,TCR!$E$2:$K$332,7,0)</f>
        <v>Patrimoniale Post Contatore</v>
      </c>
      <c r="I141" s="137" t="str">
        <f t="shared" si="5"/>
        <v>14059#14059#14059#NETA BR</v>
      </c>
      <c r="J141" s="106" t="s">
        <v>2905</v>
      </c>
      <c r="K141" s="106" t="s">
        <v>2906</v>
      </c>
      <c r="L141" s="106" t="s">
        <v>1007</v>
      </c>
      <c r="M141" s="106" t="s">
        <v>417</v>
      </c>
      <c r="N141" s="106" t="s">
        <v>2906</v>
      </c>
      <c r="O141" s="106"/>
      <c r="P141" s="106" t="s">
        <v>2907</v>
      </c>
      <c r="Q141" s="106" t="s">
        <v>2906</v>
      </c>
      <c r="R141" s="106" t="s">
        <v>1009</v>
      </c>
      <c r="S141" s="106">
        <v>804572</v>
      </c>
      <c r="T141" s="106" t="s">
        <v>2653</v>
      </c>
      <c r="U141" s="106" t="s">
        <v>923</v>
      </c>
      <c r="V141" s="106">
        <v>3</v>
      </c>
      <c r="W141" s="106" t="str">
        <f t="shared" si="4"/>
        <v>NETA BR</v>
      </c>
      <c r="X141" s="106" t="s">
        <v>417</v>
      </c>
      <c r="Y141" s="106"/>
    </row>
    <row r="142" spans="1:25" x14ac:dyDescent="0.2">
      <c r="A142" s="178"/>
      <c r="B142" s="7" t="s">
        <v>74</v>
      </c>
      <c r="C142" s="180" t="str">
        <f>VLOOKUP(G142,TCR!$E$2:$K$332,2,0)</f>
        <v>GEFT</v>
      </c>
      <c r="D142" s="180" t="str">
        <f>VLOOKUP(G142,TCR!$E$2:$K$332,3,0)</f>
        <v>GESTIONE FINANAZA e TRIBUTI</v>
      </c>
      <c r="E142" s="180" t="str">
        <f>VLOOKUP(G142,TCR!$E$2:$K$332,4,0)</f>
        <v>GEFT</v>
      </c>
      <c r="F142" s="180" t="str">
        <f>VLOOKUP(G142,TCR!$E$2:$K$332,5,0)</f>
        <v>GESTIONE FINANAZA e TRIBUTI</v>
      </c>
      <c r="G142" s="180" t="s">
        <v>13093</v>
      </c>
      <c r="H142" s="180" t="str">
        <f>VLOOKUP(G142,TCR!$E$2:$K$332,7,0)</f>
        <v>Patrimoniale Post Contatore</v>
      </c>
      <c r="I142" s="137" t="str">
        <f t="shared" si="5"/>
        <v>13872#13872#13872#NETA BR</v>
      </c>
      <c r="J142" s="106" t="s">
        <v>8717</v>
      </c>
      <c r="K142" s="106" t="s">
        <v>8718</v>
      </c>
      <c r="L142" s="106" t="s">
        <v>8719</v>
      </c>
      <c r="M142" s="106" t="s">
        <v>417</v>
      </c>
      <c r="N142" s="106" t="s">
        <v>8718</v>
      </c>
      <c r="O142" s="106"/>
      <c r="P142" s="106" t="s">
        <v>8720</v>
      </c>
      <c r="Q142" s="106" t="s">
        <v>8718</v>
      </c>
      <c r="R142" s="106" t="s">
        <v>8721</v>
      </c>
      <c r="S142" s="106">
        <v>804573</v>
      </c>
      <c r="T142" s="106" t="s">
        <v>8722</v>
      </c>
      <c r="U142" s="106" t="s">
        <v>2290</v>
      </c>
      <c r="V142" s="106">
        <v>3</v>
      </c>
      <c r="W142" s="106" t="str">
        <f t="shared" si="4"/>
        <v>NETA BR</v>
      </c>
      <c r="X142" s="106" t="s">
        <v>417</v>
      </c>
      <c r="Y142" s="106"/>
    </row>
    <row r="143" spans="1:25" x14ac:dyDescent="0.2">
      <c r="A143" s="178"/>
      <c r="B143" s="7" t="s">
        <v>74</v>
      </c>
      <c r="C143" s="180" t="str">
        <f>VLOOKUP(G143,TCR!$E$2:$K$332,2,0)</f>
        <v>BORS</v>
      </c>
      <c r="D143" s="180" t="str">
        <f>VLOOKUP(G143,TCR!$E$2:$K$332,3,0)</f>
        <v>BORSELLINO</v>
      </c>
      <c r="E143" s="180" t="str">
        <f>VLOOKUP(G143,TCR!$E$2:$K$332,4,0)</f>
        <v>BORS</v>
      </c>
      <c r="F143" s="180" t="str">
        <f>VLOOKUP(G143,TCR!$E$2:$K$332,5,0)</f>
        <v>BORSELLINO</v>
      </c>
      <c r="G143" s="180" t="s">
        <v>13083</v>
      </c>
      <c r="H143" s="180" t="str">
        <f>VLOOKUP(G143,TCR!$E$2:$K$332,7,0)</f>
        <v>Borsellino riporto fornitura cessata</v>
      </c>
      <c r="I143" s="137" t="str">
        <f t="shared" si="5"/>
        <v>9316#9316#9316#NETA BR</v>
      </c>
      <c r="J143" s="106" t="s">
        <v>1325</v>
      </c>
      <c r="K143" s="106" t="s">
        <v>1326</v>
      </c>
      <c r="L143" s="106" t="s">
        <v>1327</v>
      </c>
      <c r="M143" s="106" t="s">
        <v>417</v>
      </c>
      <c r="N143" s="106" t="s">
        <v>1326</v>
      </c>
      <c r="O143" s="106"/>
      <c r="P143" s="106" t="s">
        <v>1328</v>
      </c>
      <c r="Q143" s="106" t="s">
        <v>1326</v>
      </c>
      <c r="R143" s="106" t="s">
        <v>1329</v>
      </c>
      <c r="S143" s="106">
        <v>400304</v>
      </c>
      <c r="T143" s="106" t="s">
        <v>1330</v>
      </c>
      <c r="U143" s="106"/>
      <c r="V143" s="106">
        <v>3</v>
      </c>
      <c r="W143" s="106" t="str">
        <f t="shared" si="4"/>
        <v>NETA BR</v>
      </c>
      <c r="X143" s="106" t="s">
        <v>417</v>
      </c>
      <c r="Y143" s="106"/>
    </row>
    <row r="144" spans="1:25" x14ac:dyDescent="0.2">
      <c r="A144" s="7"/>
      <c r="B144" s="7" t="s">
        <v>74</v>
      </c>
      <c r="C144" s="180" t="str">
        <f>VLOOKUP(G144,TCR!$E$2:$K$332,2,0)</f>
        <v>GEFT</v>
      </c>
      <c r="D144" s="180" t="str">
        <f>VLOOKUP(G144,TCR!$E$2:$K$332,3,0)</f>
        <v>GESTIONE FINANAZA e TRIBUTI</v>
      </c>
      <c r="E144" s="180" t="str">
        <f>VLOOKUP(G144,TCR!$E$2:$K$332,4,0)</f>
        <v>GEFT</v>
      </c>
      <c r="F144" s="180" t="str">
        <f>VLOOKUP(G144,TCR!$E$2:$K$332,5,0)</f>
        <v>GESTIONE FINANAZA e TRIBUTI</v>
      </c>
      <c r="G144" s="180" t="s">
        <v>13093</v>
      </c>
      <c r="H144" s="180" t="str">
        <f>VLOOKUP(G144,TCR!$E$2:$K$332,7,0)</f>
        <v>Patrimoniale Post Contatore</v>
      </c>
      <c r="I144" s="137" t="str">
        <f t="shared" si="5"/>
        <v>13827#13827#13827#NETA BR</v>
      </c>
      <c r="J144" s="106" t="s">
        <v>3668</v>
      </c>
      <c r="K144" s="106" t="s">
        <v>3669</v>
      </c>
      <c r="L144" s="106" t="s">
        <v>3670</v>
      </c>
      <c r="M144" s="106" t="s">
        <v>417</v>
      </c>
      <c r="N144" s="106" t="s">
        <v>3669</v>
      </c>
      <c r="O144" s="106"/>
      <c r="P144" s="106" t="s">
        <v>3671</v>
      </c>
      <c r="Q144" s="106" t="s">
        <v>3669</v>
      </c>
      <c r="R144" s="106" t="s">
        <v>3672</v>
      </c>
      <c r="S144" s="106">
        <v>802763</v>
      </c>
      <c r="T144" s="106" t="s">
        <v>877</v>
      </c>
      <c r="U144" s="106"/>
      <c r="V144" s="106">
        <v>3</v>
      </c>
      <c r="W144" s="106" t="str">
        <f t="shared" si="4"/>
        <v>NETA BR</v>
      </c>
      <c r="X144" s="106" t="s">
        <v>417</v>
      </c>
      <c r="Y144" s="106"/>
    </row>
    <row r="145" spans="1:25" x14ac:dyDescent="0.2">
      <c r="A145" s="7"/>
      <c r="B145" s="7" t="s">
        <v>74</v>
      </c>
      <c r="C145" s="180" t="str">
        <f>VLOOKUP(G145,TCR!$E$2:$K$332,2,0)</f>
        <v>GEFT</v>
      </c>
      <c r="D145" s="180" t="str">
        <f>VLOOKUP(G145,TCR!$E$2:$K$332,3,0)</f>
        <v>GESTIONE FINANAZA e TRIBUTI</v>
      </c>
      <c r="E145" s="180" t="str">
        <f>VLOOKUP(G145,TCR!$E$2:$K$332,4,0)</f>
        <v>GEFT</v>
      </c>
      <c r="F145" s="180" t="str">
        <f>VLOOKUP(G145,TCR!$E$2:$K$332,5,0)</f>
        <v>GESTIONE FINANAZA e TRIBUTI</v>
      </c>
      <c r="G145" s="180" t="s">
        <v>13093</v>
      </c>
      <c r="H145" s="180" t="str">
        <f>VLOOKUP(G145,TCR!$E$2:$K$332,7,0)</f>
        <v>Patrimoniale Post Contatore</v>
      </c>
      <c r="I145" s="137" t="str">
        <f t="shared" si="5"/>
        <v>13828#13828#13828#NETA BR</v>
      </c>
      <c r="J145" s="106" t="s">
        <v>5138</v>
      </c>
      <c r="K145" s="106" t="s">
        <v>5139</v>
      </c>
      <c r="L145" s="106" t="s">
        <v>3670</v>
      </c>
      <c r="M145" s="106" t="s">
        <v>417</v>
      </c>
      <c r="N145" s="106" t="s">
        <v>5139</v>
      </c>
      <c r="O145" s="106"/>
      <c r="P145" s="106" t="s">
        <v>5140</v>
      </c>
      <c r="Q145" s="106" t="s">
        <v>5139</v>
      </c>
      <c r="R145" s="106" t="s">
        <v>3672</v>
      </c>
      <c r="S145" s="106">
        <v>802764</v>
      </c>
      <c r="T145" s="106" t="s">
        <v>5141</v>
      </c>
      <c r="U145" s="106"/>
      <c r="V145" s="106">
        <v>3</v>
      </c>
      <c r="W145" s="106" t="str">
        <f t="shared" si="4"/>
        <v>NETA BR</v>
      </c>
      <c r="X145" s="106" t="s">
        <v>417</v>
      </c>
      <c r="Y145" s="106"/>
    </row>
    <row r="146" spans="1:25" x14ac:dyDescent="0.2">
      <c r="A146" s="7"/>
      <c r="B146" s="69" t="s">
        <v>74</v>
      </c>
      <c r="C146" s="32" t="str">
        <f>VLOOKUP(G146,TCR!$E$2:$K$332,2,0)</f>
        <v>GEFT</v>
      </c>
      <c r="D146" s="32" t="str">
        <f>VLOOKUP(G146,TCR!$E$2:$K$332,3,0)</f>
        <v>GESTIONE FINANAZA e TRIBUTI</v>
      </c>
      <c r="E146" s="32" t="str">
        <f>VLOOKUP(G146,TCR!$E$2:$K$332,4,0)</f>
        <v>GEFT</v>
      </c>
      <c r="F146" s="32" t="str">
        <f>VLOOKUP(G146,TCR!$E$2:$K$332,5,0)</f>
        <v>GESTIONE FINANAZA e TRIBUTI</v>
      </c>
      <c r="G146" s="32" t="s">
        <v>13093</v>
      </c>
      <c r="H146" s="32" t="str">
        <f>VLOOKUP(G146,TCR!$E$2:$K$332,7,0)</f>
        <v>Patrimoniale Post Contatore</v>
      </c>
      <c r="I146" s="137" t="str">
        <f t="shared" si="5"/>
        <v>14055#14055#14055#NETA BR</v>
      </c>
      <c r="J146" s="106" t="s">
        <v>872</v>
      </c>
      <c r="K146" s="106" t="s">
        <v>873</v>
      </c>
      <c r="L146" s="106" t="s">
        <v>874</v>
      </c>
      <c r="M146" s="106" t="s">
        <v>417</v>
      </c>
      <c r="N146" s="106" t="s">
        <v>873</v>
      </c>
      <c r="O146" s="106"/>
      <c r="P146" s="106" t="s">
        <v>875</v>
      </c>
      <c r="Q146" s="106" t="s">
        <v>873</v>
      </c>
      <c r="R146" s="106" t="s">
        <v>876</v>
      </c>
      <c r="S146" s="106">
        <v>802763</v>
      </c>
      <c r="T146" s="106" t="s">
        <v>877</v>
      </c>
      <c r="U146" s="106" t="s">
        <v>878</v>
      </c>
      <c r="V146" s="106">
        <v>3</v>
      </c>
      <c r="W146" s="106" t="str">
        <f t="shared" si="4"/>
        <v>NETA BR</v>
      </c>
      <c r="X146" s="106" t="s">
        <v>417</v>
      </c>
      <c r="Y146" s="106"/>
    </row>
    <row r="147" spans="1:25" x14ac:dyDescent="0.2">
      <c r="A147" s="7"/>
      <c r="B147" s="12" t="s">
        <v>74</v>
      </c>
      <c r="C147" s="32" t="str">
        <f>VLOOKUP(G147,TCR!$E$2:$K$332,2,0)</f>
        <v>GEFT</v>
      </c>
      <c r="D147" s="32" t="str">
        <f>VLOOKUP(G147,TCR!$E$2:$K$332,3,0)</f>
        <v>GESTIONE FINANAZA e TRIBUTI</v>
      </c>
      <c r="E147" s="32" t="str">
        <f>VLOOKUP(G147,TCR!$E$2:$K$332,4,0)</f>
        <v>GEFT</v>
      </c>
      <c r="F147" s="32" t="str">
        <f>VLOOKUP(G147,TCR!$E$2:$K$332,5,0)</f>
        <v>GESTIONE FINANAZA e TRIBUTI</v>
      </c>
      <c r="G147" s="32" t="s">
        <v>13093</v>
      </c>
      <c r="H147" s="32" t="str">
        <f>VLOOKUP(G147,TCR!$E$2:$K$332,7,0)</f>
        <v>Patrimoniale Post Contatore</v>
      </c>
      <c r="I147" s="137" t="str">
        <f t="shared" si="5"/>
        <v>13993#13993#13993#NETA BR</v>
      </c>
      <c r="J147" s="106" t="s">
        <v>1703</v>
      </c>
      <c r="K147" s="106" t="s">
        <v>1704</v>
      </c>
      <c r="L147" s="106" t="s">
        <v>874</v>
      </c>
      <c r="M147" s="106"/>
      <c r="N147" s="106" t="s">
        <v>1704</v>
      </c>
      <c r="O147" s="106"/>
      <c r="P147" s="106" t="s">
        <v>1705</v>
      </c>
      <c r="Q147" s="106" t="s">
        <v>1704</v>
      </c>
      <c r="R147" s="106" t="s">
        <v>876</v>
      </c>
      <c r="S147" s="106"/>
      <c r="T147" s="106"/>
      <c r="U147" s="106"/>
      <c r="V147" s="106">
        <v>3</v>
      </c>
      <c r="W147" s="106" t="str">
        <f t="shared" si="4"/>
        <v>NETA BR</v>
      </c>
      <c r="X147" s="106"/>
      <c r="Y147" s="106"/>
    </row>
    <row r="148" spans="1:25" x14ac:dyDescent="0.2">
      <c r="A148" s="7"/>
      <c r="B148" s="12" t="s">
        <v>74</v>
      </c>
      <c r="C148" s="32" t="str">
        <f>VLOOKUP(G148,TCR!$E$2:$K$332,2,0)</f>
        <v>GEFT</v>
      </c>
      <c r="D148" s="32" t="str">
        <f>VLOOKUP(G148,TCR!$E$2:$K$332,3,0)</f>
        <v>GESTIONE FINANAZA e TRIBUTI</v>
      </c>
      <c r="E148" s="32" t="str">
        <f>VLOOKUP(G148,TCR!$E$2:$K$332,4,0)</f>
        <v>GEFT</v>
      </c>
      <c r="F148" s="32" t="str">
        <f>VLOOKUP(G148,TCR!$E$2:$K$332,5,0)</f>
        <v>GESTIONE FINANAZA e TRIBUTI</v>
      </c>
      <c r="G148" s="32" t="s">
        <v>13093</v>
      </c>
      <c r="H148" s="32" t="str">
        <f>VLOOKUP(G148,TCR!$E$2:$K$332,7,0)</f>
        <v>Patrimoniale Post Contatore</v>
      </c>
      <c r="I148" s="137" t="str">
        <f t="shared" si="5"/>
        <v>14056#14056#14056#NETA BR</v>
      </c>
      <c r="J148" s="106" t="s">
        <v>1871</v>
      </c>
      <c r="K148" s="106" t="s">
        <v>1872</v>
      </c>
      <c r="L148" s="106" t="s">
        <v>874</v>
      </c>
      <c r="M148" s="106" t="s">
        <v>417</v>
      </c>
      <c r="N148" s="106" t="s">
        <v>1872</v>
      </c>
      <c r="O148" s="106"/>
      <c r="P148" s="106" t="s">
        <v>1873</v>
      </c>
      <c r="Q148" s="106" t="s">
        <v>1872</v>
      </c>
      <c r="R148" s="106" t="s">
        <v>876</v>
      </c>
      <c r="S148" s="106">
        <v>802763</v>
      </c>
      <c r="T148" s="106" t="s">
        <v>877</v>
      </c>
      <c r="U148" s="106" t="s">
        <v>878</v>
      </c>
      <c r="V148" s="106">
        <v>3</v>
      </c>
      <c r="W148" s="106" t="str">
        <f t="shared" si="4"/>
        <v>NETA BR</v>
      </c>
      <c r="X148" s="106" t="s">
        <v>417</v>
      </c>
      <c r="Y148" s="106"/>
    </row>
    <row r="149" spans="1:25" x14ac:dyDescent="0.2">
      <c r="A149" s="7"/>
      <c r="B149" s="12" t="s">
        <v>74</v>
      </c>
      <c r="C149" s="32" t="str">
        <f>VLOOKUP(G149,TCR!$E$2:$K$332,2,0)</f>
        <v>GEFT</v>
      </c>
      <c r="D149" s="32" t="str">
        <f>VLOOKUP(G149,TCR!$E$2:$K$332,3,0)</f>
        <v>GESTIONE FINANAZA e TRIBUTI</v>
      </c>
      <c r="E149" s="32" t="str">
        <f>VLOOKUP(G149,TCR!$E$2:$K$332,4,0)</f>
        <v>GEFT</v>
      </c>
      <c r="F149" s="32" t="str">
        <f>VLOOKUP(G149,TCR!$E$2:$K$332,5,0)</f>
        <v>GESTIONE FINANAZA e TRIBUTI</v>
      </c>
      <c r="G149" s="32" t="s">
        <v>13093</v>
      </c>
      <c r="H149" s="32" t="str">
        <f>VLOOKUP(G149,TCR!$E$2:$K$332,7,0)</f>
        <v>Patrimoniale Post Contatore</v>
      </c>
      <c r="I149" s="137" t="str">
        <f t="shared" si="5"/>
        <v>13992#13992#13992#NETA BR</v>
      </c>
      <c r="J149" s="106" t="s">
        <v>3072</v>
      </c>
      <c r="K149" s="106" t="s">
        <v>3073</v>
      </c>
      <c r="L149" s="106" t="s">
        <v>874</v>
      </c>
      <c r="M149" s="106"/>
      <c r="N149" s="106" t="s">
        <v>3073</v>
      </c>
      <c r="O149" s="106"/>
      <c r="P149" s="106" t="s">
        <v>3074</v>
      </c>
      <c r="Q149" s="106" t="s">
        <v>3073</v>
      </c>
      <c r="R149" s="106" t="s">
        <v>876</v>
      </c>
      <c r="S149" s="106"/>
      <c r="T149" s="106"/>
      <c r="U149" s="106"/>
      <c r="V149" s="106">
        <v>3</v>
      </c>
      <c r="W149" s="106" t="str">
        <f t="shared" si="4"/>
        <v>NETA BR</v>
      </c>
      <c r="X149" s="106"/>
      <c r="Y149" s="106"/>
    </row>
    <row r="150" spans="1:25" x14ac:dyDescent="0.2">
      <c r="A150" s="7"/>
      <c r="B150" s="12" t="s">
        <v>74</v>
      </c>
      <c r="C150" s="102" t="str">
        <f>VLOOKUP(G150,TCR!$E$2:$K$332,2,0)</f>
        <v>PPVV</v>
      </c>
      <c r="D150" s="102" t="str">
        <f>VLOOKUP(G150,TCR!$E$2:$K$332,3,0)</f>
        <v>Partite Varie</v>
      </c>
      <c r="E150" s="102" t="str">
        <f>VLOOKUP(G150,TCR!$E$2:$K$332,4,0)</f>
        <v>IND</v>
      </c>
      <c r="F150" s="102" t="str">
        <f>VLOOKUP(G150,TCR!$E$2:$K$332,5,0)</f>
        <v>Indennizzi</v>
      </c>
      <c r="G150" s="102" t="s">
        <v>13113</v>
      </c>
      <c r="H150" s="102" t="str">
        <f>VLOOKUP(G150,TCR!$E$2:$K$332,7,0)</f>
        <v>Indennizzi venditore</v>
      </c>
      <c r="I150" s="137" t="str">
        <f t="shared" si="5"/>
        <v>11672#11672#11672#NETA BR</v>
      </c>
      <c r="J150" s="106" t="s">
        <v>1852</v>
      </c>
      <c r="K150" s="106" t="s">
        <v>1853</v>
      </c>
      <c r="L150" s="106" t="s">
        <v>1854</v>
      </c>
      <c r="M150" s="106" t="s">
        <v>442</v>
      </c>
      <c r="N150" s="106" t="s">
        <v>1853</v>
      </c>
      <c r="O150" s="106"/>
      <c r="P150" s="106" t="s">
        <v>1855</v>
      </c>
      <c r="Q150" s="106" t="s">
        <v>1853</v>
      </c>
      <c r="R150" s="106" t="s">
        <v>1856</v>
      </c>
      <c r="S150" s="106">
        <v>637051</v>
      </c>
      <c r="T150" s="106" t="s">
        <v>447</v>
      </c>
      <c r="U150" s="106"/>
      <c r="V150" s="106">
        <v>3</v>
      </c>
      <c r="W150" s="106" t="str">
        <f t="shared" si="4"/>
        <v>NETA BR</v>
      </c>
      <c r="X150" s="106" t="s">
        <v>442</v>
      </c>
      <c r="Y150" s="106"/>
    </row>
    <row r="151" spans="1:25" x14ac:dyDescent="0.2">
      <c r="A151" s="7"/>
      <c r="B151" s="7" t="s">
        <v>74</v>
      </c>
      <c r="C151" s="102" t="str">
        <f>VLOOKUP(G151,TCR!$E$2:$K$332,2,0)</f>
        <v>PPVV</v>
      </c>
      <c r="D151" s="102" t="str">
        <f>VLOOKUP(G151,TCR!$E$2:$K$332,3,0)</f>
        <v>Partite Varie</v>
      </c>
      <c r="E151" s="102" t="str">
        <f>VLOOKUP(G151,TCR!$E$2:$K$332,4,0)</f>
        <v>IND</v>
      </c>
      <c r="F151" s="102" t="str">
        <f>VLOOKUP(G151,TCR!$E$2:$K$332,5,0)</f>
        <v>Indennizzi</v>
      </c>
      <c r="G151" s="102" t="s">
        <v>13113</v>
      </c>
      <c r="H151" s="102" t="str">
        <f>VLOOKUP(G151,TCR!$E$2:$K$332,7,0)</f>
        <v>Indennizzi venditore</v>
      </c>
      <c r="I151" s="137" t="str">
        <f t="shared" si="5"/>
        <v>11673#11673#11673#NETA BR</v>
      </c>
      <c r="J151" s="106" t="s">
        <v>3875</v>
      </c>
      <c r="K151" s="106" t="s">
        <v>3876</v>
      </c>
      <c r="L151" s="106" t="s">
        <v>3877</v>
      </c>
      <c r="M151" s="106" t="s">
        <v>442</v>
      </c>
      <c r="N151" s="106" t="s">
        <v>3876</v>
      </c>
      <c r="O151" s="106"/>
      <c r="P151" s="106" t="s">
        <v>3878</v>
      </c>
      <c r="Q151" s="106" t="s">
        <v>3876</v>
      </c>
      <c r="R151" s="106" t="s">
        <v>3879</v>
      </c>
      <c r="S151" s="106">
        <v>637051</v>
      </c>
      <c r="T151" s="106" t="s">
        <v>447</v>
      </c>
      <c r="U151" s="106"/>
      <c r="V151" s="106">
        <v>3</v>
      </c>
      <c r="W151" s="106" t="str">
        <f t="shared" si="4"/>
        <v>NETA BR</v>
      </c>
      <c r="X151" s="106" t="s">
        <v>442</v>
      </c>
      <c r="Y151" s="106"/>
    </row>
    <row r="152" spans="1:25" x14ac:dyDescent="0.2">
      <c r="A152" s="7"/>
      <c r="B152" s="7" t="s">
        <v>74</v>
      </c>
      <c r="C152" s="102" t="str">
        <f>VLOOKUP(G152,TCR!$E$2:$K$332,2,0)</f>
        <v>PPVV</v>
      </c>
      <c r="D152" s="102" t="str">
        <f>VLOOKUP(G152,TCR!$E$2:$K$332,3,0)</f>
        <v>Partite Varie</v>
      </c>
      <c r="E152" s="102" t="str">
        <f>VLOOKUP(G152,TCR!$E$2:$K$332,4,0)</f>
        <v>IND</v>
      </c>
      <c r="F152" s="102" t="str">
        <f>VLOOKUP(G152,TCR!$E$2:$K$332,5,0)</f>
        <v>Indennizzi</v>
      </c>
      <c r="G152" s="102" t="s">
        <v>13113</v>
      </c>
      <c r="H152" s="102" t="str">
        <f>VLOOKUP(G152,TCR!$E$2:$K$332,7,0)</f>
        <v>Indennizzi venditore</v>
      </c>
      <c r="I152" s="137" t="str">
        <f t="shared" si="5"/>
        <v>11675#11675#11675#NETA BR</v>
      </c>
      <c r="J152" s="106" t="s">
        <v>4317</v>
      </c>
      <c r="K152" s="106" t="s">
        <v>4318</v>
      </c>
      <c r="L152" s="106" t="s">
        <v>4319</v>
      </c>
      <c r="M152" s="106" t="s">
        <v>442</v>
      </c>
      <c r="N152" s="106" t="s">
        <v>4318</v>
      </c>
      <c r="O152" s="106"/>
      <c r="P152" s="106" t="s">
        <v>4320</v>
      </c>
      <c r="Q152" s="106" t="s">
        <v>4318</v>
      </c>
      <c r="R152" s="106" t="s">
        <v>4321</v>
      </c>
      <c r="S152" s="106">
        <v>637051</v>
      </c>
      <c r="T152" s="106" t="s">
        <v>447</v>
      </c>
      <c r="U152" s="106"/>
      <c r="V152" s="106">
        <v>3</v>
      </c>
      <c r="W152" s="106" t="str">
        <f t="shared" si="4"/>
        <v>NETA BR</v>
      </c>
      <c r="X152" s="106" t="s">
        <v>442</v>
      </c>
      <c r="Y152" s="106"/>
    </row>
    <row r="153" spans="1:25" x14ac:dyDescent="0.2">
      <c r="A153" s="7"/>
      <c r="B153" s="7" t="s">
        <v>9716</v>
      </c>
      <c r="C153" s="180" t="str">
        <f>VLOOKUP(G153,TCR!$E$2:$K$332,2,0)</f>
        <v>GEN</v>
      </c>
      <c r="D153" s="180" t="str">
        <f>VLOOKUP(G153,TCR!$E$2:$K$332,3,0)</f>
        <v>Livello Generico</v>
      </c>
      <c r="E153" s="180" t="str">
        <f>VLOOKUP(G153,TCR!$E$2:$K$332,4,0)</f>
        <v>GEN</v>
      </c>
      <c r="F153" s="180" t="str">
        <f>VLOOKUP(G153,TCR!$E$2:$K$332,5,0)</f>
        <v>Livello Generico</v>
      </c>
      <c r="G153" s="180" t="s">
        <v>13101</v>
      </c>
      <c r="H153" s="180" t="str">
        <f>VLOOKUP(G153,TCR!$E$2:$K$332,7,0)</f>
        <v>Commodity Diversa (Ricavi Gas in PWR e</v>
      </c>
      <c r="I153" s="137" t="str">
        <f t="shared" si="5"/>
        <v>11831#11831#11831#NETA BR</v>
      </c>
      <c r="J153" s="106" t="s">
        <v>8576</v>
      </c>
      <c r="K153" s="106" t="s">
        <v>8577</v>
      </c>
      <c r="L153" s="106" t="s">
        <v>8578</v>
      </c>
      <c r="M153" s="106" t="s">
        <v>488</v>
      </c>
      <c r="N153" s="106" t="s">
        <v>8577</v>
      </c>
      <c r="O153" s="106"/>
      <c r="P153" s="106" t="s">
        <v>8579</v>
      </c>
      <c r="Q153" s="106" t="s">
        <v>8577</v>
      </c>
      <c r="R153" s="106" t="s">
        <v>8580</v>
      </c>
      <c r="S153" s="106">
        <v>701017</v>
      </c>
      <c r="T153" s="106" t="s">
        <v>1263</v>
      </c>
      <c r="U153" s="106" t="s">
        <v>8581</v>
      </c>
      <c r="V153" s="106">
        <v>3</v>
      </c>
      <c r="W153" s="106" t="str">
        <f t="shared" si="4"/>
        <v>NETA BR</v>
      </c>
      <c r="X153" s="106" t="s">
        <v>1265</v>
      </c>
      <c r="Y153" s="106" t="s">
        <v>9685</v>
      </c>
    </row>
    <row r="154" spans="1:25" x14ac:dyDescent="0.2">
      <c r="A154" s="7"/>
      <c r="B154" s="7" t="s">
        <v>74</v>
      </c>
      <c r="C154" s="180" t="str">
        <f>VLOOKUP(G154,TCR!$E$2:$K$332,2,0)</f>
        <v>GEFT</v>
      </c>
      <c r="D154" s="180" t="str">
        <f>VLOOKUP(G154,TCR!$E$2:$K$332,3,0)</f>
        <v>GESTIONE FINANAZA e TRIBUTI</v>
      </c>
      <c r="E154" s="180" t="str">
        <f>VLOOKUP(G154,TCR!$E$2:$K$332,4,0)</f>
        <v>GEFT</v>
      </c>
      <c r="F154" s="180" t="str">
        <f>VLOOKUP(G154,TCR!$E$2:$K$332,5,0)</f>
        <v>GESTIONE FINANAZA e TRIBUTI</v>
      </c>
      <c r="G154" s="180" t="s">
        <v>13093</v>
      </c>
      <c r="H154" s="180" t="str">
        <f>VLOOKUP(G154,TCR!$E$2:$K$332,7,0)</f>
        <v>Patrimoniale Post Contatore</v>
      </c>
      <c r="I154" s="137" t="str">
        <f t="shared" si="5"/>
        <v>14064#14064#14064#NETA BR</v>
      </c>
      <c r="J154" s="106" t="s">
        <v>4130</v>
      </c>
      <c r="K154" s="106" t="s">
        <v>4131</v>
      </c>
      <c r="L154" s="106" t="s">
        <v>4132</v>
      </c>
      <c r="M154" s="106" t="s">
        <v>417</v>
      </c>
      <c r="N154" s="106" t="s">
        <v>4131</v>
      </c>
      <c r="O154" s="106"/>
      <c r="P154" s="106" t="s">
        <v>4133</v>
      </c>
      <c r="Q154" s="106" t="s">
        <v>4131</v>
      </c>
      <c r="R154" s="106" t="s">
        <v>4134</v>
      </c>
      <c r="S154" s="106">
        <v>802980</v>
      </c>
      <c r="T154" s="106" t="s">
        <v>4136</v>
      </c>
      <c r="U154" s="106" t="s">
        <v>2363</v>
      </c>
      <c r="V154" s="106">
        <v>3</v>
      </c>
      <c r="W154" s="106" t="str">
        <f t="shared" si="4"/>
        <v>NETA BR</v>
      </c>
      <c r="X154" s="106" t="s">
        <v>417</v>
      </c>
      <c r="Y154" s="106"/>
    </row>
    <row r="155" spans="1:25" x14ac:dyDescent="0.2">
      <c r="A155" s="7"/>
      <c r="B155" s="7" t="s">
        <v>74</v>
      </c>
      <c r="C155" s="180" t="str">
        <f>VLOOKUP(G155,TCR!$E$2:$K$332,2,0)</f>
        <v>GEFT</v>
      </c>
      <c r="D155" s="180" t="str">
        <f>VLOOKUP(G155,TCR!$E$2:$K$332,3,0)</f>
        <v>GESTIONE FINANAZA e TRIBUTI</v>
      </c>
      <c r="E155" s="180" t="str">
        <f>VLOOKUP(G155,TCR!$E$2:$K$332,4,0)</f>
        <v>GEFT</v>
      </c>
      <c r="F155" s="180" t="str">
        <f>VLOOKUP(G155,TCR!$E$2:$K$332,5,0)</f>
        <v>GESTIONE FINANAZA e TRIBUTI</v>
      </c>
      <c r="G155" s="180" t="s">
        <v>13093</v>
      </c>
      <c r="H155" s="180" t="str">
        <f>VLOOKUP(G155,TCR!$E$2:$K$332,7,0)</f>
        <v>Patrimoniale Post Contatore</v>
      </c>
      <c r="I155" s="137" t="str">
        <f t="shared" si="5"/>
        <v>13956#13956#13956#NETA BR</v>
      </c>
      <c r="J155" s="106" t="s">
        <v>8263</v>
      </c>
      <c r="K155" s="106" t="s">
        <v>8264</v>
      </c>
      <c r="L155" s="106" t="s">
        <v>4132</v>
      </c>
      <c r="M155" s="106" t="s">
        <v>417</v>
      </c>
      <c r="N155" s="106" t="s">
        <v>8264</v>
      </c>
      <c r="O155" s="106"/>
      <c r="P155" s="106" t="s">
        <v>8265</v>
      </c>
      <c r="Q155" s="106" t="s">
        <v>8264</v>
      </c>
      <c r="R155" s="106" t="s">
        <v>4134</v>
      </c>
      <c r="S155" s="106">
        <v>802980</v>
      </c>
      <c r="T155" s="106" t="s">
        <v>4136</v>
      </c>
      <c r="U155" s="106" t="s">
        <v>2363</v>
      </c>
      <c r="V155" s="106">
        <v>3</v>
      </c>
      <c r="W155" s="106" t="str">
        <f t="shared" si="4"/>
        <v>NETA BR</v>
      </c>
      <c r="X155" s="106" t="s">
        <v>417</v>
      </c>
      <c r="Y155" s="106"/>
    </row>
    <row r="156" spans="1:25" x14ac:dyDescent="0.2">
      <c r="A156" s="7"/>
      <c r="B156" s="7" t="s">
        <v>74</v>
      </c>
      <c r="C156" s="180" t="str">
        <f>VLOOKUP(G156,TCR!$E$2:$K$332,2,0)</f>
        <v>GEFT</v>
      </c>
      <c r="D156" s="180" t="str">
        <f>VLOOKUP(G156,TCR!$E$2:$K$332,3,0)</f>
        <v>GESTIONE FINANAZA e TRIBUTI</v>
      </c>
      <c r="E156" s="180" t="str">
        <f>VLOOKUP(G156,TCR!$E$2:$K$332,4,0)</f>
        <v>GEFT</v>
      </c>
      <c r="F156" s="180" t="str">
        <f>VLOOKUP(G156,TCR!$E$2:$K$332,5,0)</f>
        <v>GESTIONE FINANAZA e TRIBUTI</v>
      </c>
      <c r="G156" s="180" t="s">
        <v>13093</v>
      </c>
      <c r="H156" s="180" t="str">
        <f>VLOOKUP(G156,TCR!$E$2:$K$332,7,0)</f>
        <v>Patrimoniale Post Contatore</v>
      </c>
      <c r="I156" s="137" t="str">
        <f t="shared" si="5"/>
        <v>13844#13844#13844#NETA BR</v>
      </c>
      <c r="J156" s="106" t="s">
        <v>9299</v>
      </c>
      <c r="K156" s="106" t="s">
        <v>9300</v>
      </c>
      <c r="L156" s="106" t="s">
        <v>9301</v>
      </c>
      <c r="M156" s="106" t="s">
        <v>417</v>
      </c>
      <c r="N156" s="106" t="s">
        <v>9300</v>
      </c>
      <c r="O156" s="106"/>
      <c r="P156" s="106" t="s">
        <v>9302</v>
      </c>
      <c r="Q156" s="106" t="s">
        <v>9300</v>
      </c>
      <c r="R156" s="106" t="s">
        <v>9303</v>
      </c>
      <c r="S156" s="106" t="s">
        <v>4135</v>
      </c>
      <c r="T156" s="106" t="s">
        <v>4136</v>
      </c>
      <c r="U156" s="106"/>
      <c r="V156" s="106">
        <v>3</v>
      </c>
      <c r="W156" s="106" t="str">
        <f t="shared" si="4"/>
        <v>NETA BR</v>
      </c>
      <c r="X156" s="106" t="s">
        <v>417</v>
      </c>
      <c r="Y156" s="106"/>
    </row>
    <row r="157" spans="1:25" x14ac:dyDescent="0.2">
      <c r="A157" s="7"/>
      <c r="B157" s="7" t="s">
        <v>74</v>
      </c>
      <c r="C157" s="180" t="str">
        <f>VLOOKUP(G157,TCR!$E$2:$K$332,2,0)</f>
        <v>GEFT</v>
      </c>
      <c r="D157" s="180" t="str">
        <f>VLOOKUP(G157,TCR!$E$2:$K$332,3,0)</f>
        <v>GESTIONE FINANAZA e TRIBUTI</v>
      </c>
      <c r="E157" s="180" t="str">
        <f>VLOOKUP(G157,TCR!$E$2:$K$332,4,0)</f>
        <v>GEFT</v>
      </c>
      <c r="F157" s="180" t="str">
        <f>VLOOKUP(G157,TCR!$E$2:$K$332,5,0)</f>
        <v>GESTIONE FINANAZA e TRIBUTI</v>
      </c>
      <c r="G157" s="180" t="s">
        <v>13093</v>
      </c>
      <c r="H157" s="180" t="str">
        <f>VLOOKUP(G157,TCR!$E$2:$K$332,7,0)</f>
        <v>Patrimoniale Post Contatore</v>
      </c>
      <c r="I157" s="137" t="str">
        <f t="shared" si="5"/>
        <v>13825#13825#13825#NETA BR</v>
      </c>
      <c r="J157" s="106" t="s">
        <v>7964</v>
      </c>
      <c r="K157" s="106" t="s">
        <v>7965</v>
      </c>
      <c r="L157" s="106" t="s">
        <v>7966</v>
      </c>
      <c r="M157" s="106" t="s">
        <v>417</v>
      </c>
      <c r="N157" s="106" t="s">
        <v>7965</v>
      </c>
      <c r="O157" s="106"/>
      <c r="P157" s="106" t="s">
        <v>7967</v>
      </c>
      <c r="Q157" s="106" t="s">
        <v>7965</v>
      </c>
      <c r="R157" s="106" t="s">
        <v>7968</v>
      </c>
      <c r="S157" s="106">
        <v>802750</v>
      </c>
      <c r="T157" s="106" t="s">
        <v>7969</v>
      </c>
      <c r="U157" s="106"/>
      <c r="V157" s="106">
        <v>3</v>
      </c>
      <c r="W157" s="106" t="str">
        <f t="shared" si="4"/>
        <v>NETA BR</v>
      </c>
      <c r="X157" s="106" t="s">
        <v>417</v>
      </c>
      <c r="Y157" s="106"/>
    </row>
    <row r="158" spans="1:25" x14ac:dyDescent="0.2">
      <c r="A158" s="7"/>
      <c r="B158" s="7" t="s">
        <v>74</v>
      </c>
      <c r="C158" s="180" t="str">
        <f>VLOOKUP(G158,TCR!$E$2:$K$332,2,0)</f>
        <v>GEFT</v>
      </c>
      <c r="D158" s="180" t="str">
        <f>VLOOKUP(G158,TCR!$E$2:$K$332,3,0)</f>
        <v>GESTIONE FINANAZA e TRIBUTI</v>
      </c>
      <c r="E158" s="180" t="str">
        <f>VLOOKUP(G158,TCR!$E$2:$K$332,4,0)</f>
        <v>GEFT</v>
      </c>
      <c r="F158" s="180" t="str">
        <f>VLOOKUP(G158,TCR!$E$2:$K$332,5,0)</f>
        <v>GESTIONE FINANAZA e TRIBUTI</v>
      </c>
      <c r="G158" s="180" t="s">
        <v>13093</v>
      </c>
      <c r="H158" s="180" t="str">
        <f>VLOOKUP(G158,TCR!$E$2:$K$332,7,0)</f>
        <v>Patrimoniale Post Contatore</v>
      </c>
      <c r="I158" s="137" t="str">
        <f t="shared" si="5"/>
        <v>13826#13826#13826#NETA BR</v>
      </c>
      <c r="J158" s="106" t="s">
        <v>8995</v>
      </c>
      <c r="K158" s="106" t="s">
        <v>8996</v>
      </c>
      <c r="L158" s="106" t="s">
        <v>7966</v>
      </c>
      <c r="M158" s="106" t="s">
        <v>417</v>
      </c>
      <c r="N158" s="106" t="s">
        <v>8996</v>
      </c>
      <c r="O158" s="106"/>
      <c r="P158" s="106" t="s">
        <v>8997</v>
      </c>
      <c r="Q158" s="106" t="s">
        <v>8996</v>
      </c>
      <c r="R158" s="106" t="s">
        <v>7968</v>
      </c>
      <c r="S158" s="106" t="s">
        <v>8998</v>
      </c>
      <c r="T158" s="106" t="s">
        <v>8998</v>
      </c>
      <c r="U158" s="106"/>
      <c r="V158" s="106">
        <v>3</v>
      </c>
      <c r="W158" s="106" t="str">
        <f t="shared" si="4"/>
        <v>NETA BR</v>
      </c>
      <c r="X158" s="106" t="s">
        <v>417</v>
      </c>
      <c r="Y158" s="106"/>
    </row>
    <row r="159" spans="1:25" x14ac:dyDescent="0.2">
      <c r="A159" s="7"/>
      <c r="B159" s="7" t="s">
        <v>74</v>
      </c>
      <c r="C159" s="180" t="str">
        <f>VLOOKUP(G159,TCR!$E$2:$K$332,2,0)</f>
        <v>GEFT</v>
      </c>
      <c r="D159" s="180" t="str">
        <f>VLOOKUP(G159,TCR!$E$2:$K$332,3,0)</f>
        <v>GESTIONE FINANAZA e TRIBUTI</v>
      </c>
      <c r="E159" s="180" t="str">
        <f>VLOOKUP(G159,TCR!$E$2:$K$332,4,0)</f>
        <v>GEFT</v>
      </c>
      <c r="F159" s="180" t="str">
        <f>VLOOKUP(G159,TCR!$E$2:$K$332,5,0)</f>
        <v>GESTIONE FINANAZA e TRIBUTI</v>
      </c>
      <c r="G159" s="180" t="s">
        <v>13093</v>
      </c>
      <c r="H159" s="180" t="str">
        <f>VLOOKUP(G159,TCR!$E$2:$K$332,7,0)</f>
        <v>Patrimoniale Post Contatore</v>
      </c>
      <c r="I159" s="137" t="str">
        <f t="shared" si="5"/>
        <v>13837#13837#13837#NETA BR</v>
      </c>
      <c r="J159" s="106" t="s">
        <v>9680</v>
      </c>
      <c r="K159" s="106" t="s">
        <v>9681</v>
      </c>
      <c r="L159" s="106" t="s">
        <v>9682</v>
      </c>
      <c r="M159" s="106"/>
      <c r="N159" s="106" t="s">
        <v>9681</v>
      </c>
      <c r="O159" s="106"/>
      <c r="P159" s="106" t="s">
        <v>9683</v>
      </c>
      <c r="Q159" s="106" t="s">
        <v>9681</v>
      </c>
      <c r="R159" s="106" t="s">
        <v>9684</v>
      </c>
      <c r="S159" s="106"/>
      <c r="T159" s="106"/>
      <c r="U159" s="106"/>
      <c r="V159" s="106">
        <v>3</v>
      </c>
      <c r="W159" s="106" t="str">
        <f t="shared" si="4"/>
        <v>NETA BR</v>
      </c>
      <c r="X159" s="106"/>
      <c r="Y159" s="106" t="s">
        <v>9686</v>
      </c>
    </row>
    <row r="160" spans="1:25" x14ac:dyDescent="0.2">
      <c r="A160" s="7"/>
      <c r="B160" s="7" t="s">
        <v>74</v>
      </c>
      <c r="C160" s="180" t="str">
        <f>VLOOKUP(G160,TCR!$E$2:$K$332,2,0)</f>
        <v>GEFT</v>
      </c>
      <c r="D160" s="180" t="str">
        <f>VLOOKUP(G160,TCR!$E$2:$K$332,3,0)</f>
        <v>GESTIONE FINANAZA e TRIBUTI</v>
      </c>
      <c r="E160" s="180" t="str">
        <f>VLOOKUP(G160,TCR!$E$2:$K$332,4,0)</f>
        <v>GEFT</v>
      </c>
      <c r="F160" s="180" t="str">
        <f>VLOOKUP(G160,TCR!$E$2:$K$332,5,0)</f>
        <v>GESTIONE FINANAZA e TRIBUTI</v>
      </c>
      <c r="G160" s="180" t="s">
        <v>13093</v>
      </c>
      <c r="H160" s="180" t="str">
        <f>VLOOKUP(G160,TCR!$E$2:$K$332,7,0)</f>
        <v>Patrimoniale Post Contatore</v>
      </c>
      <c r="I160" s="137" t="str">
        <f t="shared" si="5"/>
        <v>13914#13914#13914#NETA BR</v>
      </c>
      <c r="J160" s="106" t="s">
        <v>3655</v>
      </c>
      <c r="K160" s="106" t="s">
        <v>3656</v>
      </c>
      <c r="L160" s="106" t="s">
        <v>3657</v>
      </c>
      <c r="M160" s="106"/>
      <c r="N160" s="106" t="s">
        <v>3656</v>
      </c>
      <c r="O160" s="106"/>
      <c r="P160" s="106" t="s">
        <v>3658</v>
      </c>
      <c r="Q160" s="106" t="s">
        <v>3656</v>
      </c>
      <c r="R160" s="106" t="s">
        <v>3659</v>
      </c>
      <c r="S160" s="106"/>
      <c r="T160" s="106"/>
      <c r="U160" s="106"/>
      <c r="V160" s="106">
        <v>3</v>
      </c>
      <c r="W160" s="106" t="str">
        <f t="shared" si="4"/>
        <v>NETA BR</v>
      </c>
      <c r="X160" s="106"/>
      <c r="Y160" s="106"/>
    </row>
    <row r="161" spans="1:25" x14ac:dyDescent="0.2">
      <c r="A161" s="7"/>
      <c r="B161" s="7" t="s">
        <v>74</v>
      </c>
      <c r="C161" s="180" t="str">
        <f>VLOOKUP(G161,TCR!$E$2:$K$332,2,0)</f>
        <v>GEFT</v>
      </c>
      <c r="D161" s="180" t="str">
        <f>VLOOKUP(G161,TCR!$E$2:$K$332,3,0)</f>
        <v>GESTIONE FINANAZA e TRIBUTI</v>
      </c>
      <c r="E161" s="180" t="str">
        <f>VLOOKUP(G161,TCR!$E$2:$K$332,4,0)</f>
        <v>GEFT</v>
      </c>
      <c r="F161" s="180" t="str">
        <f>VLOOKUP(G161,TCR!$E$2:$K$332,5,0)</f>
        <v>GESTIONE FINANAZA e TRIBUTI</v>
      </c>
      <c r="G161" s="180" t="s">
        <v>13093</v>
      </c>
      <c r="H161" s="180" t="str">
        <f>VLOOKUP(G161,TCR!$E$2:$K$332,7,0)</f>
        <v>Patrimoniale Post Contatore</v>
      </c>
      <c r="I161" s="137" t="str">
        <f t="shared" si="5"/>
        <v>14067#14067#14067#NETA BR</v>
      </c>
      <c r="J161" s="106" t="s">
        <v>4372</v>
      </c>
      <c r="K161" s="106" t="s">
        <v>4373</v>
      </c>
      <c r="L161" s="106" t="s">
        <v>3657</v>
      </c>
      <c r="M161" s="106" t="s">
        <v>417</v>
      </c>
      <c r="N161" s="106" t="s">
        <v>4373</v>
      </c>
      <c r="O161" s="106"/>
      <c r="P161" s="106" t="s">
        <v>4374</v>
      </c>
      <c r="Q161" s="106" t="s">
        <v>4373</v>
      </c>
      <c r="R161" s="106" t="s">
        <v>3659</v>
      </c>
      <c r="S161" s="106">
        <v>801891</v>
      </c>
      <c r="T161" s="106" t="s">
        <v>2225</v>
      </c>
      <c r="U161" s="106" t="s">
        <v>909</v>
      </c>
      <c r="V161" s="106">
        <v>3</v>
      </c>
      <c r="W161" s="106" t="str">
        <f t="shared" si="4"/>
        <v>NETA BR</v>
      </c>
      <c r="X161" s="106" t="s">
        <v>417</v>
      </c>
      <c r="Y161" s="106"/>
    </row>
    <row r="162" spans="1:25" x14ac:dyDescent="0.2">
      <c r="A162" s="7"/>
      <c r="B162" s="7" t="s">
        <v>74</v>
      </c>
      <c r="C162" s="180" t="str">
        <f>VLOOKUP(G162,TCR!$E$2:$K$332,2,0)</f>
        <v>GEFT</v>
      </c>
      <c r="D162" s="180" t="str">
        <f>VLOOKUP(G162,TCR!$E$2:$K$332,3,0)</f>
        <v>GESTIONE FINANAZA e TRIBUTI</v>
      </c>
      <c r="E162" s="180" t="str">
        <f>VLOOKUP(G162,TCR!$E$2:$K$332,4,0)</f>
        <v>GEFT</v>
      </c>
      <c r="F162" s="180" t="str">
        <f>VLOOKUP(G162,TCR!$E$2:$K$332,5,0)</f>
        <v>GESTIONE FINANAZA e TRIBUTI</v>
      </c>
      <c r="G162" s="180" t="s">
        <v>13093</v>
      </c>
      <c r="H162" s="180" t="str">
        <f>VLOOKUP(G162,TCR!$E$2:$K$332,7,0)</f>
        <v>Patrimoniale Post Contatore</v>
      </c>
      <c r="I162" s="137" t="str">
        <f t="shared" si="5"/>
        <v>13809#13809#13809#NETA BR</v>
      </c>
      <c r="J162" s="106" t="s">
        <v>9645</v>
      </c>
      <c r="K162" s="106" t="s">
        <v>9646</v>
      </c>
      <c r="L162" s="106" t="s">
        <v>9647</v>
      </c>
      <c r="M162" s="106"/>
      <c r="N162" s="106" t="s">
        <v>9646</v>
      </c>
      <c r="O162" s="106"/>
      <c r="P162" s="106" t="s">
        <v>9648</v>
      </c>
      <c r="Q162" s="106" t="s">
        <v>9646</v>
      </c>
      <c r="R162" s="106" t="s">
        <v>9649</v>
      </c>
      <c r="S162" s="106"/>
      <c r="T162" s="106"/>
      <c r="U162" s="106"/>
      <c r="V162" s="106">
        <v>3</v>
      </c>
      <c r="W162" s="106" t="str">
        <f t="shared" si="4"/>
        <v>NETA BR</v>
      </c>
      <c r="X162" s="106"/>
      <c r="Y162" s="106" t="s">
        <v>9686</v>
      </c>
    </row>
    <row r="163" spans="1:25" x14ac:dyDescent="0.2">
      <c r="A163" s="7"/>
      <c r="B163" s="7" t="s">
        <v>74</v>
      </c>
      <c r="C163" s="180" t="str">
        <f>VLOOKUP(G163,TCR!$E$2:$K$332,2,0)</f>
        <v>GEFT</v>
      </c>
      <c r="D163" s="180" t="str">
        <f>VLOOKUP(G163,TCR!$E$2:$K$332,3,0)</f>
        <v>GESTIONE FINANAZA e TRIBUTI</v>
      </c>
      <c r="E163" s="180" t="str">
        <f>VLOOKUP(G163,TCR!$E$2:$K$332,4,0)</f>
        <v>GEFT</v>
      </c>
      <c r="F163" s="180" t="str">
        <f>VLOOKUP(G163,TCR!$E$2:$K$332,5,0)</f>
        <v>GESTIONE FINANAZA e TRIBUTI</v>
      </c>
      <c r="G163" s="180" t="s">
        <v>13093</v>
      </c>
      <c r="H163" s="180" t="str">
        <f>VLOOKUP(G163,TCR!$E$2:$K$332,7,0)</f>
        <v>Patrimoniale Post Contatore</v>
      </c>
      <c r="I163" s="137" t="str">
        <f t="shared" si="5"/>
        <v>13946#13946#13946#NETA BR</v>
      </c>
      <c r="J163" s="106" t="s">
        <v>4158</v>
      </c>
      <c r="K163" s="106" t="s">
        <v>4159</v>
      </c>
      <c r="L163" s="106" t="s">
        <v>4160</v>
      </c>
      <c r="M163" s="106" t="s">
        <v>417</v>
      </c>
      <c r="N163" s="106" t="s">
        <v>4159</v>
      </c>
      <c r="O163" s="106"/>
      <c r="P163" s="106" t="s">
        <v>4161</v>
      </c>
      <c r="Q163" s="106" t="s">
        <v>4159</v>
      </c>
      <c r="R163" s="106" t="s">
        <v>4162</v>
      </c>
      <c r="S163" s="106">
        <v>802708</v>
      </c>
      <c r="T163" s="106" t="s">
        <v>4163</v>
      </c>
      <c r="U163" s="106" t="s">
        <v>4164</v>
      </c>
      <c r="V163" s="106">
        <v>3</v>
      </c>
      <c r="W163" s="106" t="str">
        <f t="shared" si="4"/>
        <v>NETA BR</v>
      </c>
      <c r="X163" s="106" t="s">
        <v>417</v>
      </c>
      <c r="Y163" s="106"/>
    </row>
    <row r="164" spans="1:25" x14ac:dyDescent="0.2">
      <c r="A164" s="7"/>
      <c r="B164" s="7" t="s">
        <v>74</v>
      </c>
      <c r="C164" s="180" t="str">
        <f>VLOOKUP(G164,TCR!$E$2:$K$332,2,0)</f>
        <v>GEFT</v>
      </c>
      <c r="D164" s="180" t="str">
        <f>VLOOKUP(G164,TCR!$E$2:$K$332,3,0)</f>
        <v>GESTIONE FINANAZA e TRIBUTI</v>
      </c>
      <c r="E164" s="180" t="str">
        <f>VLOOKUP(G164,TCR!$E$2:$K$332,4,0)</f>
        <v>GEFT</v>
      </c>
      <c r="F164" s="180" t="str">
        <f>VLOOKUP(G164,TCR!$E$2:$K$332,5,0)</f>
        <v>GESTIONE FINANAZA e TRIBUTI</v>
      </c>
      <c r="G164" s="180" t="s">
        <v>13093</v>
      </c>
      <c r="H164" s="180" t="str">
        <f>VLOOKUP(G164,TCR!$E$2:$K$332,7,0)</f>
        <v>Patrimoniale Post Contatore</v>
      </c>
      <c r="I164" s="137" t="str">
        <f t="shared" si="5"/>
        <v>14066#14066#14066#NETA BR</v>
      </c>
      <c r="J164" s="106" t="s">
        <v>8049</v>
      </c>
      <c r="K164" s="106" t="s">
        <v>8050</v>
      </c>
      <c r="L164" s="106" t="s">
        <v>4160</v>
      </c>
      <c r="M164" s="106" t="s">
        <v>417</v>
      </c>
      <c r="N164" s="106" t="s">
        <v>8050</v>
      </c>
      <c r="O164" s="106"/>
      <c r="P164" s="106" t="s">
        <v>8051</v>
      </c>
      <c r="Q164" s="106" t="s">
        <v>8050</v>
      </c>
      <c r="R164" s="106" t="s">
        <v>4162</v>
      </c>
      <c r="S164" s="106">
        <v>801891</v>
      </c>
      <c r="T164" s="106" t="s">
        <v>2225</v>
      </c>
      <c r="U164" s="106" t="s">
        <v>2363</v>
      </c>
      <c r="V164" s="106">
        <v>3</v>
      </c>
      <c r="W164" s="106" t="str">
        <f t="shared" si="4"/>
        <v>NETA BR</v>
      </c>
      <c r="X164" s="106" t="s">
        <v>417</v>
      </c>
      <c r="Y164" s="106"/>
    </row>
    <row r="165" spans="1:25" x14ac:dyDescent="0.2">
      <c r="A165" s="139"/>
      <c r="B165" s="7" t="s">
        <v>74</v>
      </c>
      <c r="C165" s="32" t="str">
        <f>VLOOKUP(G165,TCR!$E$2:$K$332,2,0)</f>
        <v>GEFT</v>
      </c>
      <c r="D165" s="32" t="str">
        <f>VLOOKUP(G165,TCR!$E$2:$K$332,3,0)</f>
        <v>GESTIONE FINANAZA e TRIBUTI</v>
      </c>
      <c r="E165" s="32" t="str">
        <f>VLOOKUP(G165,TCR!$E$2:$K$332,4,0)</f>
        <v>GEFT</v>
      </c>
      <c r="F165" s="32" t="str">
        <f>VLOOKUP(G165,TCR!$E$2:$K$332,5,0)</f>
        <v>GESTIONE FINANAZA e TRIBUTI</v>
      </c>
      <c r="G165" s="32" t="s">
        <v>13093</v>
      </c>
      <c r="H165" s="32" t="str">
        <f>VLOOKUP(G165,TCR!$E$2:$K$332,7,0)</f>
        <v>Patrimoniale Post Contatore</v>
      </c>
      <c r="I165" s="137" t="str">
        <f t="shared" si="5"/>
        <v>13877#13877#13877#NETA BR</v>
      </c>
      <c r="J165" s="106" t="s">
        <v>2568</v>
      </c>
      <c r="K165" s="106" t="s">
        <v>2569</v>
      </c>
      <c r="L165" s="106" t="s">
        <v>2570</v>
      </c>
      <c r="M165" s="106" t="s">
        <v>417</v>
      </c>
      <c r="N165" s="106" t="s">
        <v>2569</v>
      </c>
      <c r="O165" s="106"/>
      <c r="P165" s="106" t="s">
        <v>2571</v>
      </c>
      <c r="Q165" s="106" t="s">
        <v>2569</v>
      </c>
      <c r="R165" s="106" t="s">
        <v>2572</v>
      </c>
      <c r="S165" s="106">
        <v>800808</v>
      </c>
      <c r="T165" s="106" t="s">
        <v>2573</v>
      </c>
      <c r="U165" s="106" t="s">
        <v>1346</v>
      </c>
      <c r="V165" s="106">
        <v>3</v>
      </c>
      <c r="W165" s="106" t="str">
        <f t="shared" si="4"/>
        <v>NETA BR</v>
      </c>
      <c r="X165" s="106" t="s">
        <v>417</v>
      </c>
      <c r="Y165" s="106"/>
    </row>
    <row r="166" spans="1:25" x14ac:dyDescent="0.2">
      <c r="A166" s="7"/>
      <c r="B166" s="69" t="s">
        <v>74</v>
      </c>
      <c r="C166" s="32" t="str">
        <f>VLOOKUP(G166,TCR!$E$2:$K$332,2,0)</f>
        <v>GEFT</v>
      </c>
      <c r="D166" s="32" t="str">
        <f>VLOOKUP(G166,TCR!$E$2:$K$332,3,0)</f>
        <v>GESTIONE FINANAZA e TRIBUTI</v>
      </c>
      <c r="E166" s="32" t="str">
        <f>VLOOKUP(G166,TCR!$E$2:$K$332,4,0)</f>
        <v>GEFT</v>
      </c>
      <c r="F166" s="32" t="str">
        <f>VLOOKUP(G166,TCR!$E$2:$K$332,5,0)</f>
        <v>GESTIONE FINANAZA e TRIBUTI</v>
      </c>
      <c r="G166" s="32" t="s">
        <v>13093</v>
      </c>
      <c r="H166" s="32" t="str">
        <f>VLOOKUP(G166,TCR!$E$2:$K$332,7,0)</f>
        <v>Patrimoniale Post Contatore</v>
      </c>
      <c r="I166" s="137" t="str">
        <f t="shared" si="5"/>
        <v>13867#13867#13867#NETA BR</v>
      </c>
      <c r="J166" s="106" t="s">
        <v>2065</v>
      </c>
      <c r="K166" s="106" t="s">
        <v>2066</v>
      </c>
      <c r="L166" s="106" t="s">
        <v>2067</v>
      </c>
      <c r="M166" s="106" t="s">
        <v>417</v>
      </c>
      <c r="N166" s="106" t="s">
        <v>2066</v>
      </c>
      <c r="O166" s="106"/>
      <c r="P166" s="106" t="s">
        <v>2068</v>
      </c>
      <c r="Q166" s="106" t="s">
        <v>2066</v>
      </c>
      <c r="R166" s="106" t="s">
        <v>2069</v>
      </c>
      <c r="S166" s="106">
        <v>804486</v>
      </c>
      <c r="T166" s="106" t="s">
        <v>2070</v>
      </c>
      <c r="U166" s="106" t="s">
        <v>2071</v>
      </c>
      <c r="V166" s="106">
        <v>3</v>
      </c>
      <c r="W166" s="106" t="str">
        <f t="shared" si="4"/>
        <v>NETA BR</v>
      </c>
      <c r="X166" s="106" t="s">
        <v>417</v>
      </c>
      <c r="Y166" s="106"/>
    </row>
    <row r="167" spans="1:25" x14ac:dyDescent="0.2">
      <c r="A167" s="7"/>
      <c r="B167" s="7" t="s">
        <v>74</v>
      </c>
      <c r="C167" s="32" t="str">
        <f>VLOOKUP(G167,TCR!$E$2:$K$332,2,0)</f>
        <v>GEFT</v>
      </c>
      <c r="D167" s="32" t="str">
        <f>VLOOKUP(G167,TCR!$E$2:$K$332,3,0)</f>
        <v>GESTIONE FINANAZA e TRIBUTI</v>
      </c>
      <c r="E167" s="32" t="str">
        <f>VLOOKUP(G167,TCR!$E$2:$K$332,4,0)</f>
        <v>GEFT</v>
      </c>
      <c r="F167" s="32" t="str">
        <f>VLOOKUP(G167,TCR!$E$2:$K$332,5,0)</f>
        <v>GESTIONE FINANAZA e TRIBUTI</v>
      </c>
      <c r="G167" s="32" t="s">
        <v>13093</v>
      </c>
      <c r="H167" s="32" t="str">
        <f>VLOOKUP(G167,TCR!$E$2:$K$332,7,0)</f>
        <v>Patrimoniale Post Contatore</v>
      </c>
      <c r="I167" s="137" t="str">
        <f t="shared" si="5"/>
        <v>13995#13995#13995#NETA BR</v>
      </c>
      <c r="J167" s="106" t="s">
        <v>2338</v>
      </c>
      <c r="K167" s="106" t="s">
        <v>2339</v>
      </c>
      <c r="L167" s="106" t="s">
        <v>2340</v>
      </c>
      <c r="M167" s="106" t="s">
        <v>417</v>
      </c>
      <c r="N167" s="106" t="s">
        <v>2339</v>
      </c>
      <c r="O167" s="106"/>
      <c r="P167" s="106" t="s">
        <v>2341</v>
      </c>
      <c r="Q167" s="106" t="s">
        <v>2339</v>
      </c>
      <c r="R167" s="106" t="s">
        <v>2342</v>
      </c>
      <c r="S167" s="106">
        <v>804733</v>
      </c>
      <c r="T167" s="106" t="s">
        <v>2343</v>
      </c>
      <c r="U167" s="106" t="s">
        <v>470</v>
      </c>
      <c r="V167" s="106">
        <v>3</v>
      </c>
      <c r="W167" s="106" t="str">
        <f t="shared" si="4"/>
        <v>NETA BR</v>
      </c>
      <c r="X167" s="106" t="s">
        <v>417</v>
      </c>
      <c r="Y167" s="106"/>
    </row>
    <row r="168" spans="1:25" ht="13.5" x14ac:dyDescent="0.2">
      <c r="A168" s="6"/>
      <c r="B168" s="7" t="s">
        <v>74</v>
      </c>
      <c r="C168" s="32" t="str">
        <f>VLOOKUP(G168,TCR!$E$2:$K$332,2,0)</f>
        <v>GEFT</v>
      </c>
      <c r="D168" s="32" t="str">
        <f>VLOOKUP(G168,TCR!$E$2:$K$332,3,0)</f>
        <v>GESTIONE FINANAZA e TRIBUTI</v>
      </c>
      <c r="E168" s="32" t="str">
        <f>VLOOKUP(G168,TCR!$E$2:$K$332,4,0)</f>
        <v>GEFT</v>
      </c>
      <c r="F168" s="32" t="str">
        <f>VLOOKUP(G168,TCR!$E$2:$K$332,5,0)</f>
        <v>GESTIONE FINANAZA e TRIBUTI</v>
      </c>
      <c r="G168" s="32" t="s">
        <v>13093</v>
      </c>
      <c r="H168" s="32" t="str">
        <f>VLOOKUP(G168,TCR!$E$2:$K$332,7,0)</f>
        <v>Patrimoniale Post Contatore</v>
      </c>
      <c r="I168" s="137" t="str">
        <f t="shared" si="5"/>
        <v>14058#14058#14058#NETA BR</v>
      </c>
      <c r="J168" s="106" t="s">
        <v>2930</v>
      </c>
      <c r="K168" s="106" t="s">
        <v>2931</v>
      </c>
      <c r="L168" s="106" t="s">
        <v>2340</v>
      </c>
      <c r="M168" s="106" t="s">
        <v>417</v>
      </c>
      <c r="N168" s="106" t="s">
        <v>2931</v>
      </c>
      <c r="O168" s="106"/>
      <c r="P168" s="106" t="s">
        <v>2932</v>
      </c>
      <c r="Q168" s="106" t="s">
        <v>2931</v>
      </c>
      <c r="R168" s="106" t="s">
        <v>2342</v>
      </c>
      <c r="S168" s="106">
        <v>803496</v>
      </c>
      <c r="T168" s="106" t="s">
        <v>2933</v>
      </c>
      <c r="U168" s="106" t="s">
        <v>923</v>
      </c>
      <c r="V168" s="106">
        <v>3</v>
      </c>
      <c r="W168" s="106" t="str">
        <f t="shared" si="4"/>
        <v>NETA BR</v>
      </c>
      <c r="X168" s="106" t="s">
        <v>417</v>
      </c>
      <c r="Y168" s="106"/>
    </row>
    <row r="169" spans="1:25" x14ac:dyDescent="0.2">
      <c r="A169" s="7"/>
      <c r="B169" s="7" t="s">
        <v>74</v>
      </c>
      <c r="C169" s="32" t="str">
        <f>VLOOKUP(G169,TCR!$E$2:$K$332,2,0)</f>
        <v>GEFT</v>
      </c>
      <c r="D169" s="32" t="str">
        <f>VLOOKUP(G169,TCR!$E$2:$K$332,3,0)</f>
        <v>GESTIONE FINANAZA e TRIBUTI</v>
      </c>
      <c r="E169" s="32" t="str">
        <f>VLOOKUP(G169,TCR!$E$2:$K$332,4,0)</f>
        <v>GEFT</v>
      </c>
      <c r="F169" s="32" t="str">
        <f>VLOOKUP(G169,TCR!$E$2:$K$332,5,0)</f>
        <v>GESTIONE FINANAZA e TRIBUTI</v>
      </c>
      <c r="G169" s="32" t="s">
        <v>13093</v>
      </c>
      <c r="H169" s="32" t="str">
        <f>VLOOKUP(G169,TCR!$E$2:$K$332,7,0)</f>
        <v>Patrimoniale Post Contatore</v>
      </c>
      <c r="I169" s="137" t="str">
        <f t="shared" si="5"/>
        <v>13851#13851#13851#NETA BR</v>
      </c>
      <c r="J169" s="106" t="s">
        <v>3763</v>
      </c>
      <c r="K169" s="106" t="s">
        <v>3764</v>
      </c>
      <c r="L169" s="106" t="s">
        <v>3765</v>
      </c>
      <c r="M169" s="106"/>
      <c r="N169" s="106" t="s">
        <v>3764</v>
      </c>
      <c r="O169" s="106"/>
      <c r="P169" s="106" t="s">
        <v>3766</v>
      </c>
      <c r="Q169" s="106" t="s">
        <v>3764</v>
      </c>
      <c r="R169" s="106" t="s">
        <v>3767</v>
      </c>
      <c r="S169" s="106"/>
      <c r="T169" s="106"/>
      <c r="U169" s="106"/>
      <c r="V169" s="106">
        <v>3</v>
      </c>
      <c r="W169" s="106" t="str">
        <f t="shared" si="4"/>
        <v>NETA BR</v>
      </c>
      <c r="X169" s="106"/>
      <c r="Y169" s="106"/>
    </row>
    <row r="170" spans="1:25" x14ac:dyDescent="0.2">
      <c r="A170" s="139"/>
      <c r="B170" s="7" t="s">
        <v>74</v>
      </c>
      <c r="C170" s="32" t="str">
        <f>VLOOKUP(G170,TCR!$E$2:$K$332,2,0)</f>
        <v>GEFT</v>
      </c>
      <c r="D170" s="32" t="str">
        <f>VLOOKUP(G170,TCR!$E$2:$K$332,3,0)</f>
        <v>GESTIONE FINANAZA e TRIBUTI</v>
      </c>
      <c r="E170" s="32" t="str">
        <f>VLOOKUP(G170,TCR!$E$2:$K$332,4,0)</f>
        <v>GEFT</v>
      </c>
      <c r="F170" s="32" t="str">
        <f>VLOOKUP(G170,TCR!$E$2:$K$332,5,0)</f>
        <v>GESTIONE FINANAZA e TRIBUTI</v>
      </c>
      <c r="G170" s="32" t="s">
        <v>13093</v>
      </c>
      <c r="H170" s="32" t="str">
        <f>VLOOKUP(G170,TCR!$E$2:$K$332,7,0)</f>
        <v>Patrimoniale Post Contatore</v>
      </c>
      <c r="I170" s="137" t="str">
        <f t="shared" si="5"/>
        <v>13919#13919#13919#NETA BR</v>
      </c>
      <c r="J170" s="106" t="s">
        <v>3308</v>
      </c>
      <c r="K170" s="106" t="s">
        <v>3309</v>
      </c>
      <c r="L170" s="106" t="s">
        <v>3310</v>
      </c>
      <c r="M170" s="106" t="s">
        <v>417</v>
      </c>
      <c r="N170" s="106" t="s">
        <v>3309</v>
      </c>
      <c r="O170" s="106"/>
      <c r="P170" s="106" t="s">
        <v>3311</v>
      </c>
      <c r="Q170" s="106" t="s">
        <v>3309</v>
      </c>
      <c r="R170" s="106" t="s">
        <v>3312</v>
      </c>
      <c r="S170" s="106">
        <v>802492</v>
      </c>
      <c r="T170" s="106" t="s">
        <v>3046</v>
      </c>
      <c r="U170" s="106" t="s">
        <v>470</v>
      </c>
      <c r="V170" s="106">
        <v>3</v>
      </c>
      <c r="W170" s="106" t="str">
        <f t="shared" si="4"/>
        <v>NETA BR</v>
      </c>
      <c r="X170" s="106" t="s">
        <v>417</v>
      </c>
      <c r="Y170" s="106"/>
    </row>
    <row r="171" spans="1:25" x14ac:dyDescent="0.2">
      <c r="A171" s="139"/>
      <c r="B171" s="7" t="s">
        <v>74</v>
      </c>
      <c r="C171" s="32" t="str">
        <f>VLOOKUP(G171,TCR!$E$2:$K$332,2,0)</f>
        <v>GEFT</v>
      </c>
      <c r="D171" s="32" t="str">
        <f>VLOOKUP(G171,TCR!$E$2:$K$332,3,0)</f>
        <v>GESTIONE FINANAZA e TRIBUTI</v>
      </c>
      <c r="E171" s="32" t="str">
        <f>VLOOKUP(G171,TCR!$E$2:$K$332,4,0)</f>
        <v>GEFT</v>
      </c>
      <c r="F171" s="32" t="str">
        <f>VLOOKUP(G171,TCR!$E$2:$K$332,5,0)</f>
        <v>GESTIONE FINANAZA e TRIBUTI</v>
      </c>
      <c r="G171" s="32" t="s">
        <v>13093</v>
      </c>
      <c r="H171" s="32" t="str">
        <f>VLOOKUP(G171,TCR!$E$2:$K$332,7,0)</f>
        <v>Patrimoniale Post Contatore</v>
      </c>
      <c r="I171" s="137" t="str">
        <f t="shared" si="5"/>
        <v>13879#13879#13879#NETA BR</v>
      </c>
      <c r="J171" s="106" t="s">
        <v>2581</v>
      </c>
      <c r="K171" s="106" t="s">
        <v>2582</v>
      </c>
      <c r="L171" s="106" t="s">
        <v>2583</v>
      </c>
      <c r="M171" s="106" t="s">
        <v>417</v>
      </c>
      <c r="N171" s="106" t="s">
        <v>2582</v>
      </c>
      <c r="O171" s="106"/>
      <c r="P171" s="106" t="s">
        <v>2584</v>
      </c>
      <c r="Q171" s="106" t="s">
        <v>2582</v>
      </c>
      <c r="R171" s="106" t="s">
        <v>2585</v>
      </c>
      <c r="S171" s="106">
        <v>384948</v>
      </c>
      <c r="T171" s="106" t="s">
        <v>2586</v>
      </c>
      <c r="U171" s="106" t="s">
        <v>470</v>
      </c>
      <c r="V171" s="106">
        <v>3</v>
      </c>
      <c r="W171" s="106" t="str">
        <f t="shared" si="4"/>
        <v>NETA BR</v>
      </c>
      <c r="X171" s="106" t="s">
        <v>417</v>
      </c>
      <c r="Y171" s="106"/>
    </row>
    <row r="172" spans="1:25" x14ac:dyDescent="0.2">
      <c r="A172" s="7"/>
      <c r="B172" s="7" t="s">
        <v>74</v>
      </c>
      <c r="C172" s="32" t="str">
        <f>VLOOKUP(G172,TCR!$E$2:$K$332,2,0)</f>
        <v>GEFT</v>
      </c>
      <c r="D172" s="32" t="str">
        <f>VLOOKUP(G172,TCR!$E$2:$K$332,3,0)</f>
        <v>GESTIONE FINANAZA e TRIBUTI</v>
      </c>
      <c r="E172" s="32" t="str">
        <f>VLOOKUP(G172,TCR!$E$2:$K$332,4,0)</f>
        <v>GEFT</v>
      </c>
      <c r="F172" s="32" t="str">
        <f>VLOOKUP(G172,TCR!$E$2:$K$332,5,0)</f>
        <v>GESTIONE FINANAZA e TRIBUTI</v>
      </c>
      <c r="G172" s="32" t="s">
        <v>13093</v>
      </c>
      <c r="H172" s="32" t="str">
        <f>VLOOKUP(G172,TCR!$E$2:$K$332,7,0)</f>
        <v>Patrimoniale Post Contatore</v>
      </c>
      <c r="I172" s="137" t="str">
        <f t="shared" si="5"/>
        <v>13884#13884#13884#NETA BR</v>
      </c>
      <c r="J172" s="106" t="s">
        <v>4293</v>
      </c>
      <c r="K172" s="106" t="s">
        <v>4294</v>
      </c>
      <c r="L172" s="106" t="s">
        <v>4295</v>
      </c>
      <c r="M172" s="106"/>
      <c r="N172" s="106" t="s">
        <v>4294</v>
      </c>
      <c r="O172" s="106"/>
      <c r="P172" s="106" t="s">
        <v>4296</v>
      </c>
      <c r="Q172" s="106" t="s">
        <v>4294</v>
      </c>
      <c r="R172" s="106" t="s">
        <v>4297</v>
      </c>
      <c r="S172" s="106"/>
      <c r="T172" s="106"/>
      <c r="U172" s="106"/>
      <c r="V172" s="106">
        <v>3</v>
      </c>
      <c r="W172" s="106" t="str">
        <f t="shared" si="4"/>
        <v>NETA BR</v>
      </c>
      <c r="X172" s="106"/>
      <c r="Y172" s="106"/>
    </row>
    <row r="173" spans="1:25" x14ac:dyDescent="0.2">
      <c r="A173" s="7"/>
      <c r="B173" s="7" t="s">
        <v>74</v>
      </c>
      <c r="C173" s="32" t="str">
        <f>VLOOKUP(G173,TCR!$E$2:$K$332,2,0)</f>
        <v>GEFT</v>
      </c>
      <c r="D173" s="32" t="str">
        <f>VLOOKUP(G173,TCR!$E$2:$K$332,3,0)</f>
        <v>GESTIONE FINANAZA e TRIBUTI</v>
      </c>
      <c r="E173" s="32" t="str">
        <f>VLOOKUP(G173,TCR!$E$2:$K$332,4,0)</f>
        <v>GEFT</v>
      </c>
      <c r="F173" s="32" t="str">
        <f>VLOOKUP(G173,TCR!$E$2:$K$332,5,0)</f>
        <v>GESTIONE FINANAZA e TRIBUTI</v>
      </c>
      <c r="G173" s="32" t="s">
        <v>13093</v>
      </c>
      <c r="H173" s="32" t="str">
        <f>VLOOKUP(G173,TCR!$E$2:$K$332,7,0)</f>
        <v>Patrimoniale Post Contatore</v>
      </c>
      <c r="I173" s="137" t="str">
        <f t="shared" si="5"/>
        <v>13987#13987#13987#NETA BR</v>
      </c>
      <c r="J173" s="106" t="s">
        <v>5411</v>
      </c>
      <c r="K173" s="106" t="s">
        <v>5412</v>
      </c>
      <c r="L173" s="106" t="s">
        <v>5413</v>
      </c>
      <c r="M173" s="106"/>
      <c r="N173" s="106" t="s">
        <v>5412</v>
      </c>
      <c r="O173" s="106"/>
      <c r="P173" s="106" t="s">
        <v>5414</v>
      </c>
      <c r="Q173" s="106" t="s">
        <v>5412</v>
      </c>
      <c r="R173" s="106" t="s">
        <v>5415</v>
      </c>
      <c r="S173" s="106"/>
      <c r="T173" s="106"/>
      <c r="U173" s="106"/>
      <c r="V173" s="106">
        <v>3</v>
      </c>
      <c r="W173" s="106" t="str">
        <f t="shared" si="4"/>
        <v>NETA BR</v>
      </c>
      <c r="X173" s="106"/>
      <c r="Y173" s="106"/>
    </row>
    <row r="174" spans="1:25" x14ac:dyDescent="0.2">
      <c r="A174" s="7"/>
      <c r="B174" s="7" t="s">
        <v>74</v>
      </c>
      <c r="C174" s="32" t="str">
        <f>VLOOKUP(G174,TCR!$E$2:$K$332,2,0)</f>
        <v>GEFT</v>
      </c>
      <c r="D174" s="32" t="str">
        <f>VLOOKUP(G174,TCR!$E$2:$K$332,3,0)</f>
        <v>GESTIONE FINANAZA e TRIBUTI</v>
      </c>
      <c r="E174" s="32" t="str">
        <f>VLOOKUP(G174,TCR!$E$2:$K$332,4,0)</f>
        <v>GEFT</v>
      </c>
      <c r="F174" s="32" t="str">
        <f>VLOOKUP(G174,TCR!$E$2:$K$332,5,0)</f>
        <v>GESTIONE FINANAZA e TRIBUTI</v>
      </c>
      <c r="G174" s="32" t="s">
        <v>13093</v>
      </c>
      <c r="H174" s="32" t="str">
        <f>VLOOKUP(G174,TCR!$E$2:$K$332,7,0)</f>
        <v>Patrimoniale Post Contatore</v>
      </c>
      <c r="I174" s="137" t="str">
        <f t="shared" si="5"/>
        <v>13794#13794#13794#NETA BR</v>
      </c>
      <c r="J174" s="106" t="s">
        <v>7950</v>
      </c>
      <c r="K174" s="106" t="s">
        <v>7951</v>
      </c>
      <c r="L174" s="106" t="s">
        <v>7952</v>
      </c>
      <c r="M174" s="106" t="s">
        <v>417</v>
      </c>
      <c r="N174" s="106" t="s">
        <v>7951</v>
      </c>
      <c r="O174" s="106"/>
      <c r="P174" s="106" t="s">
        <v>7953</v>
      </c>
      <c r="Q174" s="106" t="s">
        <v>7951</v>
      </c>
      <c r="R174" s="106" t="s">
        <v>7954</v>
      </c>
      <c r="S174" s="106">
        <v>802656</v>
      </c>
      <c r="T174" s="106" t="s">
        <v>4738</v>
      </c>
      <c r="U174" s="106"/>
      <c r="V174" s="106">
        <v>3</v>
      </c>
      <c r="W174" s="106" t="str">
        <f t="shared" si="4"/>
        <v>NETA BR</v>
      </c>
      <c r="X174" s="106" t="s">
        <v>417</v>
      </c>
      <c r="Y174" s="106"/>
    </row>
    <row r="175" spans="1:25" x14ac:dyDescent="0.2">
      <c r="A175" s="7"/>
      <c r="B175" s="69" t="s">
        <v>74</v>
      </c>
      <c r="C175" s="32" t="str">
        <f>VLOOKUP(G175,TCR!$E$2:$K$332,2,0)</f>
        <v>GEFT</v>
      </c>
      <c r="D175" s="32" t="str">
        <f>VLOOKUP(G175,TCR!$E$2:$K$332,3,0)</f>
        <v>GESTIONE FINANAZA e TRIBUTI</v>
      </c>
      <c r="E175" s="32" t="str">
        <f>VLOOKUP(G175,TCR!$E$2:$K$332,4,0)</f>
        <v>GEFT</v>
      </c>
      <c r="F175" s="32" t="str">
        <f>VLOOKUP(G175,TCR!$E$2:$K$332,5,0)</f>
        <v>GESTIONE FINANAZA e TRIBUTI</v>
      </c>
      <c r="G175" s="32" t="s">
        <v>13093</v>
      </c>
      <c r="H175" s="32" t="str">
        <f>VLOOKUP(G175,TCR!$E$2:$K$332,7,0)</f>
        <v>Patrimoniale Post Contatore</v>
      </c>
      <c r="I175" s="137" t="str">
        <f t="shared" si="5"/>
        <v>13940#13940#13940#NETA BR</v>
      </c>
      <c r="J175" s="106" t="s">
        <v>4733</v>
      </c>
      <c r="K175" s="106" t="s">
        <v>4734</v>
      </c>
      <c r="L175" s="106" t="s">
        <v>4735</v>
      </c>
      <c r="M175" s="106" t="s">
        <v>417</v>
      </c>
      <c r="N175" s="106" t="s">
        <v>4734</v>
      </c>
      <c r="O175" s="106"/>
      <c r="P175" s="106" t="s">
        <v>4736</v>
      </c>
      <c r="Q175" s="106" t="s">
        <v>4734</v>
      </c>
      <c r="R175" s="106" t="s">
        <v>4737</v>
      </c>
      <c r="S175" s="106">
        <v>802656</v>
      </c>
      <c r="T175" s="106" t="s">
        <v>4738</v>
      </c>
      <c r="U175" s="106" t="s">
        <v>470</v>
      </c>
      <c r="V175" s="106">
        <v>3</v>
      </c>
      <c r="W175" s="106" t="str">
        <f t="shared" si="4"/>
        <v>NETA BR</v>
      </c>
      <c r="X175" s="106" t="s">
        <v>417</v>
      </c>
      <c r="Y175" s="106"/>
    </row>
    <row r="176" spans="1:25" x14ac:dyDescent="0.2">
      <c r="A176" s="178"/>
      <c r="B176" s="12" t="s">
        <v>74</v>
      </c>
      <c r="C176" s="32" t="str">
        <f>VLOOKUP(G176,TCR!$E$2:$K$332,2,0)</f>
        <v>GEFT</v>
      </c>
      <c r="D176" s="32" t="str">
        <f>VLOOKUP(G176,TCR!$E$2:$K$332,3,0)</f>
        <v>GESTIONE FINANAZA e TRIBUTI</v>
      </c>
      <c r="E176" s="32" t="str">
        <f>VLOOKUP(G176,TCR!$E$2:$K$332,4,0)</f>
        <v>GEFT</v>
      </c>
      <c r="F176" s="32" t="str">
        <f>VLOOKUP(G176,TCR!$E$2:$K$332,5,0)</f>
        <v>GESTIONE FINANAZA e TRIBUTI</v>
      </c>
      <c r="G176" s="32" t="s">
        <v>13093</v>
      </c>
      <c r="H176" s="32" t="str">
        <f>VLOOKUP(G176,TCR!$E$2:$K$332,7,0)</f>
        <v>Patrimoniale Post Contatore</v>
      </c>
      <c r="I176" s="137" t="str">
        <f t="shared" si="5"/>
        <v>14078#14078#14078#NETA BR</v>
      </c>
      <c r="J176" s="106" t="s">
        <v>5709</v>
      </c>
      <c r="K176" s="106" t="s">
        <v>5710</v>
      </c>
      <c r="L176" s="106" t="s">
        <v>4735</v>
      </c>
      <c r="M176" s="106" t="s">
        <v>417</v>
      </c>
      <c r="N176" s="106" t="s">
        <v>5710</v>
      </c>
      <c r="O176" s="106"/>
      <c r="P176" s="106" t="s">
        <v>5711</v>
      </c>
      <c r="Q176" s="106" t="s">
        <v>5710</v>
      </c>
      <c r="R176" s="106" t="s">
        <v>4737</v>
      </c>
      <c r="S176" s="106">
        <v>802445</v>
      </c>
      <c r="T176" s="106" t="s">
        <v>902</v>
      </c>
      <c r="U176" s="106" t="s">
        <v>909</v>
      </c>
      <c r="V176" s="106">
        <v>3</v>
      </c>
      <c r="W176" s="106" t="str">
        <f t="shared" si="4"/>
        <v>NETA BR</v>
      </c>
      <c r="X176" s="106" t="s">
        <v>417</v>
      </c>
      <c r="Y176" s="106"/>
    </row>
    <row r="177" spans="1:25" x14ac:dyDescent="0.2">
      <c r="A177" s="69"/>
      <c r="B177" s="69" t="s">
        <v>74</v>
      </c>
      <c r="C177" s="32" t="str">
        <f>VLOOKUP(G177,TCR!$E$2:$K$332,2,0)</f>
        <v>GEFT</v>
      </c>
      <c r="D177" s="32" t="str">
        <f>VLOOKUP(G177,TCR!$E$2:$K$332,3,0)</f>
        <v>GESTIONE FINANAZA e TRIBUTI</v>
      </c>
      <c r="E177" s="32" t="str">
        <f>VLOOKUP(G177,TCR!$E$2:$K$332,4,0)</f>
        <v>GEFT</v>
      </c>
      <c r="F177" s="32" t="str">
        <f>VLOOKUP(G177,TCR!$E$2:$K$332,5,0)</f>
        <v>GESTIONE FINANAZA e TRIBUTI</v>
      </c>
      <c r="G177" s="32" t="s">
        <v>13093</v>
      </c>
      <c r="H177" s="32" t="str">
        <f>VLOOKUP(G177,TCR!$E$2:$K$332,7,0)</f>
        <v>Patrimoniale Post Contatore</v>
      </c>
      <c r="I177" s="137" t="str">
        <f t="shared" si="5"/>
        <v>13915#13915#13915#NETA BR</v>
      </c>
      <c r="J177" s="106" t="s">
        <v>897</v>
      </c>
      <c r="K177" s="106" t="s">
        <v>898</v>
      </c>
      <c r="L177" s="106" t="s">
        <v>899</v>
      </c>
      <c r="M177" s="106" t="s">
        <v>417</v>
      </c>
      <c r="N177" s="106" t="s">
        <v>898</v>
      </c>
      <c r="O177" s="106"/>
      <c r="P177" s="106" t="s">
        <v>900</v>
      </c>
      <c r="Q177" s="106" t="s">
        <v>898</v>
      </c>
      <c r="R177" s="106" t="s">
        <v>901</v>
      </c>
      <c r="S177" s="106">
        <v>802445</v>
      </c>
      <c r="T177" s="106" t="s">
        <v>902</v>
      </c>
      <c r="U177" s="106" t="s">
        <v>878</v>
      </c>
      <c r="V177" s="106">
        <v>3</v>
      </c>
      <c r="W177" s="106" t="str">
        <f t="shared" si="4"/>
        <v>NETA BR</v>
      </c>
      <c r="X177" s="106" t="s">
        <v>417</v>
      </c>
      <c r="Y177" s="106"/>
    </row>
    <row r="178" spans="1:25" x14ac:dyDescent="0.2">
      <c r="A178" s="178"/>
      <c r="B178" s="178" t="s">
        <v>74</v>
      </c>
      <c r="C178" s="32" t="str">
        <f>VLOOKUP(G178,TCR!$E$2:$K$332,2,0)</f>
        <v>GEFT</v>
      </c>
      <c r="D178" s="32" t="str">
        <f>VLOOKUP(G178,TCR!$E$2:$K$332,3,0)</f>
        <v>GESTIONE FINANAZA e TRIBUTI</v>
      </c>
      <c r="E178" s="32" t="str">
        <f>VLOOKUP(G178,TCR!$E$2:$K$332,4,0)</f>
        <v>GEFT</v>
      </c>
      <c r="F178" s="32" t="str">
        <f>VLOOKUP(G178,TCR!$E$2:$K$332,5,0)</f>
        <v>GESTIONE FINANAZA e TRIBUTI</v>
      </c>
      <c r="G178" s="32" t="s">
        <v>13093</v>
      </c>
      <c r="H178" s="32" t="str">
        <f>VLOOKUP(G178,TCR!$E$2:$K$332,7,0)</f>
        <v>Patrimoniale Post Contatore</v>
      </c>
      <c r="I178" s="137" t="str">
        <f t="shared" si="5"/>
        <v>13904#13904#13904#NETA BR</v>
      </c>
      <c r="J178" s="106" t="s">
        <v>9148</v>
      </c>
      <c r="K178" s="106" t="s">
        <v>9149</v>
      </c>
      <c r="L178" s="106" t="s">
        <v>9150</v>
      </c>
      <c r="M178" s="106" t="s">
        <v>417</v>
      </c>
      <c r="N178" s="106" t="s">
        <v>9149</v>
      </c>
      <c r="O178" s="106"/>
      <c r="P178" s="106" t="s">
        <v>9151</v>
      </c>
      <c r="Q178" s="106" t="s">
        <v>9149</v>
      </c>
      <c r="R178" s="106" t="s">
        <v>9152</v>
      </c>
      <c r="S178" s="106" t="s">
        <v>8822</v>
      </c>
      <c r="T178" s="106" t="s">
        <v>8822</v>
      </c>
      <c r="U178" s="106" t="s">
        <v>470</v>
      </c>
      <c r="V178" s="106">
        <v>3</v>
      </c>
      <c r="W178" s="106" t="str">
        <f t="shared" si="4"/>
        <v>NETA BR</v>
      </c>
      <c r="X178" s="106" t="s">
        <v>417</v>
      </c>
      <c r="Y178" s="106"/>
    </row>
    <row r="179" spans="1:25" x14ac:dyDescent="0.2">
      <c r="A179" s="69"/>
      <c r="B179" s="69" t="s">
        <v>74</v>
      </c>
      <c r="C179" s="32" t="str">
        <f>VLOOKUP(G179,TCR!$E$2:$K$332,2,0)</f>
        <v>GEFT</v>
      </c>
      <c r="D179" s="32" t="str">
        <f>VLOOKUP(G179,TCR!$E$2:$K$332,3,0)</f>
        <v>GESTIONE FINANAZA e TRIBUTI</v>
      </c>
      <c r="E179" s="32" t="str">
        <f>VLOOKUP(G179,TCR!$E$2:$K$332,4,0)</f>
        <v>GEFT</v>
      </c>
      <c r="F179" s="32" t="str">
        <f>VLOOKUP(G179,TCR!$E$2:$K$332,5,0)</f>
        <v>GESTIONE FINANAZA e TRIBUTI</v>
      </c>
      <c r="G179" s="32" t="s">
        <v>13093</v>
      </c>
      <c r="H179" s="32" t="str">
        <f>VLOOKUP(G179,TCR!$E$2:$K$332,7,0)</f>
        <v>Patrimoniale Post Contatore</v>
      </c>
      <c r="I179" s="137" t="str">
        <f t="shared" si="5"/>
        <v>22010#22010#22010#NETA BR</v>
      </c>
      <c r="J179" s="106" t="s">
        <v>917</v>
      </c>
      <c r="K179" s="106" t="s">
        <v>918</v>
      </c>
      <c r="L179" s="106" t="s">
        <v>919</v>
      </c>
      <c r="M179" s="106" t="s">
        <v>417</v>
      </c>
      <c r="N179" s="106" t="s">
        <v>918</v>
      </c>
      <c r="O179" s="106"/>
      <c r="P179" s="106" t="s">
        <v>920</v>
      </c>
      <c r="Q179" s="106" t="s">
        <v>918</v>
      </c>
      <c r="R179" s="106" t="s">
        <v>921</v>
      </c>
      <c r="S179" s="106">
        <v>804396</v>
      </c>
      <c r="T179" s="106" t="s">
        <v>922</v>
      </c>
      <c r="U179" s="106" t="s">
        <v>923</v>
      </c>
      <c r="V179" s="106">
        <v>3</v>
      </c>
      <c r="W179" s="106" t="str">
        <f t="shared" si="4"/>
        <v>NETA BR</v>
      </c>
      <c r="X179" s="106" t="s">
        <v>417</v>
      </c>
      <c r="Y179" s="106"/>
    </row>
    <row r="180" spans="1:25" x14ac:dyDescent="0.2">
      <c r="A180" s="69"/>
      <c r="B180" s="69" t="s">
        <v>74</v>
      </c>
      <c r="C180" s="32" t="str">
        <f>VLOOKUP(G180,TCR!$E$2:$K$332,2,0)</f>
        <v>GEFT</v>
      </c>
      <c r="D180" s="32" t="str">
        <f>VLOOKUP(G180,TCR!$E$2:$K$332,3,0)</f>
        <v>GESTIONE FINANAZA e TRIBUTI</v>
      </c>
      <c r="E180" s="32" t="str">
        <f>VLOOKUP(G180,TCR!$E$2:$K$332,4,0)</f>
        <v>GEFT</v>
      </c>
      <c r="F180" s="32" t="str">
        <f>VLOOKUP(G180,TCR!$E$2:$K$332,5,0)</f>
        <v>GESTIONE FINANAZA e TRIBUTI</v>
      </c>
      <c r="G180" s="32" t="s">
        <v>13093</v>
      </c>
      <c r="H180" s="32" t="str">
        <f>VLOOKUP(G180,TCR!$E$2:$K$332,7,0)</f>
        <v>Patrimoniale Post Contatore</v>
      </c>
      <c r="I180" s="137" t="str">
        <f t="shared" si="5"/>
        <v>22008#22008#22008#NETA BR</v>
      </c>
      <c r="J180" s="106" t="s">
        <v>6583</v>
      </c>
      <c r="K180" s="106" t="s">
        <v>6584</v>
      </c>
      <c r="L180" s="106" t="s">
        <v>6585</v>
      </c>
      <c r="M180" s="106" t="s">
        <v>417</v>
      </c>
      <c r="N180" s="106" t="s">
        <v>6584</v>
      </c>
      <c r="O180" s="106"/>
      <c r="P180" s="106" t="s">
        <v>6586</v>
      </c>
      <c r="Q180" s="106" t="s">
        <v>6584</v>
      </c>
      <c r="R180" s="106" t="s">
        <v>6587</v>
      </c>
      <c r="S180" s="106">
        <v>804336</v>
      </c>
      <c r="T180" s="106" t="s">
        <v>6585</v>
      </c>
      <c r="U180" s="106" t="s">
        <v>6588</v>
      </c>
      <c r="V180" s="106">
        <v>3</v>
      </c>
      <c r="W180" s="106" t="str">
        <f t="shared" si="4"/>
        <v>NETA BR</v>
      </c>
      <c r="X180" s="106" t="s">
        <v>417</v>
      </c>
      <c r="Y180" s="106"/>
    </row>
    <row r="181" spans="1:25" x14ac:dyDescent="0.2">
      <c r="A181" s="69"/>
      <c r="B181" s="69" t="s">
        <v>74</v>
      </c>
      <c r="C181" s="32" t="str">
        <f>VLOOKUP(G181,TCR!$E$2:$K$332,2,0)</f>
        <v>GEFT</v>
      </c>
      <c r="D181" s="32" t="str">
        <f>VLOOKUP(G181,TCR!$E$2:$K$332,3,0)</f>
        <v>GESTIONE FINANAZA e TRIBUTI</v>
      </c>
      <c r="E181" s="32" t="str">
        <f>VLOOKUP(G181,TCR!$E$2:$K$332,4,0)</f>
        <v>GEFT</v>
      </c>
      <c r="F181" s="32" t="str">
        <f>VLOOKUP(G181,TCR!$E$2:$K$332,5,0)</f>
        <v>GESTIONE FINANAZA e TRIBUTI</v>
      </c>
      <c r="G181" s="32" t="s">
        <v>13093</v>
      </c>
      <c r="H181" s="32" t="str">
        <f>VLOOKUP(G181,TCR!$E$2:$K$332,7,0)</f>
        <v>Patrimoniale Post Contatore</v>
      </c>
      <c r="I181" s="137" t="str">
        <f t="shared" si="5"/>
        <v>21182#21182#21182#NETA BR</v>
      </c>
      <c r="J181" s="106" t="s">
        <v>8036</v>
      </c>
      <c r="K181" s="106" t="s">
        <v>8037</v>
      </c>
      <c r="L181" s="106" t="s">
        <v>8038</v>
      </c>
      <c r="M181" s="106" t="s">
        <v>417</v>
      </c>
      <c r="N181" s="106" t="s">
        <v>8037</v>
      </c>
      <c r="O181" s="106"/>
      <c r="P181" s="106" t="s">
        <v>8039</v>
      </c>
      <c r="Q181" s="106" t="s">
        <v>8037</v>
      </c>
      <c r="R181" s="106" t="s">
        <v>8040</v>
      </c>
      <c r="S181" s="106">
        <v>802722</v>
      </c>
      <c r="T181" s="106" t="s">
        <v>8041</v>
      </c>
      <c r="U181" s="106"/>
      <c r="V181" s="106">
        <v>3</v>
      </c>
      <c r="W181" s="106" t="str">
        <f t="shared" si="4"/>
        <v>NETA BR</v>
      </c>
      <c r="X181" s="106" t="s">
        <v>417</v>
      </c>
      <c r="Y181" s="106"/>
    </row>
    <row r="182" spans="1:25" x14ac:dyDescent="0.2">
      <c r="A182" s="69"/>
      <c r="B182" s="69" t="s">
        <v>74</v>
      </c>
      <c r="C182" s="32" t="str">
        <f>VLOOKUP(G182,TCR!$E$2:$K$332,2,0)</f>
        <v>GEFT</v>
      </c>
      <c r="D182" s="32" t="str">
        <f>VLOOKUP(G182,TCR!$E$2:$K$332,3,0)</f>
        <v>GESTIONE FINANAZA e TRIBUTI</v>
      </c>
      <c r="E182" s="32" t="str">
        <f>VLOOKUP(G182,TCR!$E$2:$K$332,4,0)</f>
        <v>GEFT</v>
      </c>
      <c r="F182" s="32" t="str">
        <f>VLOOKUP(G182,TCR!$E$2:$K$332,5,0)</f>
        <v>GESTIONE FINANAZA e TRIBUTI</v>
      </c>
      <c r="G182" s="32" t="s">
        <v>13093</v>
      </c>
      <c r="H182" s="32" t="str">
        <f>VLOOKUP(G182,TCR!$E$2:$K$332,7,0)</f>
        <v>Patrimoniale Post Contatore</v>
      </c>
      <c r="I182" s="137" t="str">
        <f t="shared" si="5"/>
        <v>21858#21858#21858#NETA BR</v>
      </c>
      <c r="J182" s="106" t="s">
        <v>7749</v>
      </c>
      <c r="K182" s="106" t="s">
        <v>7750</v>
      </c>
      <c r="L182" s="106" t="s">
        <v>7751</v>
      </c>
      <c r="M182" s="106" t="s">
        <v>417</v>
      </c>
      <c r="N182" s="106" t="s">
        <v>7750</v>
      </c>
      <c r="O182" s="106"/>
      <c r="P182" s="106" t="s">
        <v>7752</v>
      </c>
      <c r="Q182" s="106" t="s">
        <v>7750</v>
      </c>
      <c r="R182" s="106" t="s">
        <v>7753</v>
      </c>
      <c r="S182" s="106">
        <v>802627</v>
      </c>
      <c r="T182" s="106" t="s">
        <v>7754</v>
      </c>
      <c r="U182" s="106"/>
      <c r="V182" s="106">
        <v>3</v>
      </c>
      <c r="W182" s="106" t="str">
        <f t="shared" si="4"/>
        <v>NETA BR</v>
      </c>
      <c r="X182" s="106" t="s">
        <v>417</v>
      </c>
      <c r="Y182" s="106"/>
    </row>
    <row r="183" spans="1:25" x14ac:dyDescent="0.2">
      <c r="A183" s="69"/>
      <c r="B183" s="69" t="s">
        <v>74</v>
      </c>
      <c r="C183" s="32" t="str">
        <f>VLOOKUP(G183,TCR!$E$2:$K$332,2,0)</f>
        <v>GEFT</v>
      </c>
      <c r="D183" s="32" t="str">
        <f>VLOOKUP(G183,TCR!$E$2:$K$332,3,0)</f>
        <v>GESTIONE FINANAZA e TRIBUTI</v>
      </c>
      <c r="E183" s="32" t="str">
        <f>VLOOKUP(G183,TCR!$E$2:$K$332,4,0)</f>
        <v>GEFT</v>
      </c>
      <c r="F183" s="32" t="str">
        <f>VLOOKUP(G183,TCR!$E$2:$K$332,5,0)</f>
        <v>GESTIONE FINANAZA e TRIBUTI</v>
      </c>
      <c r="G183" s="32" t="s">
        <v>13093</v>
      </c>
      <c r="H183" s="32" t="str">
        <f>VLOOKUP(G183,TCR!$E$2:$K$332,7,0)</f>
        <v>Patrimoniale Post Contatore</v>
      </c>
      <c r="I183" s="137" t="str">
        <f t="shared" si="5"/>
        <v>21862#21862#21862#NETA BR</v>
      </c>
      <c r="J183" s="106" t="s">
        <v>8328</v>
      </c>
      <c r="K183" s="106" t="s">
        <v>8329</v>
      </c>
      <c r="L183" s="106" t="s">
        <v>8330</v>
      </c>
      <c r="M183" s="106" t="s">
        <v>417</v>
      </c>
      <c r="N183" s="106" t="s">
        <v>8329</v>
      </c>
      <c r="O183" s="106"/>
      <c r="P183" s="106" t="s">
        <v>8331</v>
      </c>
      <c r="Q183" s="106" t="s">
        <v>8329</v>
      </c>
      <c r="R183" s="106" t="s">
        <v>8332</v>
      </c>
      <c r="S183" s="106">
        <v>802631</v>
      </c>
      <c r="T183" s="106" t="s">
        <v>8333</v>
      </c>
      <c r="U183" s="106"/>
      <c r="V183" s="106">
        <v>3</v>
      </c>
      <c r="W183" s="106" t="str">
        <f t="shared" si="4"/>
        <v>NETA BR</v>
      </c>
      <c r="X183" s="106" t="s">
        <v>417</v>
      </c>
      <c r="Y183" s="106"/>
    </row>
    <row r="184" spans="1:25" x14ac:dyDescent="0.2">
      <c r="A184" s="69"/>
      <c r="B184" s="69" t="s">
        <v>74</v>
      </c>
      <c r="C184" s="32" t="str">
        <f>VLOOKUP(G184,TCR!$E$2:$K$332,2,0)</f>
        <v>GEFT</v>
      </c>
      <c r="D184" s="32" t="str">
        <f>VLOOKUP(G184,TCR!$E$2:$K$332,3,0)</f>
        <v>GESTIONE FINANAZA e TRIBUTI</v>
      </c>
      <c r="E184" s="32" t="str">
        <f>VLOOKUP(G184,TCR!$E$2:$K$332,4,0)</f>
        <v>GEFT</v>
      </c>
      <c r="F184" s="32" t="str">
        <f>VLOOKUP(G184,TCR!$E$2:$K$332,5,0)</f>
        <v>GESTIONE FINANAZA e TRIBUTI</v>
      </c>
      <c r="G184" s="32" t="s">
        <v>13093</v>
      </c>
      <c r="H184" s="32" t="str">
        <f>VLOOKUP(G184,TCR!$E$2:$K$332,7,0)</f>
        <v>Patrimoniale Post Contatore</v>
      </c>
      <c r="I184" s="137" t="str">
        <f t="shared" si="5"/>
        <v>21852#21852#21852#NETA BR</v>
      </c>
      <c r="J184" s="106" t="s">
        <v>666</v>
      </c>
      <c r="K184" s="106" t="s">
        <v>667</v>
      </c>
      <c r="L184" s="106" t="s">
        <v>668</v>
      </c>
      <c r="M184" s="106" t="s">
        <v>417</v>
      </c>
      <c r="N184" s="106" t="s">
        <v>667</v>
      </c>
      <c r="O184" s="106"/>
      <c r="P184" s="106" t="s">
        <v>669</v>
      </c>
      <c r="Q184" s="106" t="s">
        <v>667</v>
      </c>
      <c r="R184" s="106" t="s">
        <v>670</v>
      </c>
      <c r="S184" s="106">
        <v>802620</v>
      </c>
      <c r="T184" s="106" t="s">
        <v>671</v>
      </c>
      <c r="U184" s="106"/>
      <c r="V184" s="106">
        <v>3</v>
      </c>
      <c r="W184" s="106" t="str">
        <f t="shared" si="4"/>
        <v>NETA BR</v>
      </c>
      <c r="X184" s="106" t="s">
        <v>417</v>
      </c>
      <c r="Y184" s="106"/>
    </row>
    <row r="185" spans="1:25" x14ac:dyDescent="0.2">
      <c r="A185" s="69"/>
      <c r="B185" s="69" t="s">
        <v>74</v>
      </c>
      <c r="C185" s="32" t="str">
        <f>VLOOKUP(G185,TCR!$E$2:$K$332,2,0)</f>
        <v>GEFT</v>
      </c>
      <c r="D185" s="32" t="str">
        <f>VLOOKUP(G185,TCR!$E$2:$K$332,3,0)</f>
        <v>GESTIONE FINANAZA e TRIBUTI</v>
      </c>
      <c r="E185" s="32" t="str">
        <f>VLOOKUP(G185,TCR!$E$2:$K$332,4,0)</f>
        <v>GEFT</v>
      </c>
      <c r="F185" s="32" t="str">
        <f>VLOOKUP(G185,TCR!$E$2:$K$332,5,0)</f>
        <v>GESTIONE FINANAZA e TRIBUTI</v>
      </c>
      <c r="G185" s="32" t="s">
        <v>13093</v>
      </c>
      <c r="H185" s="32" t="str">
        <f>VLOOKUP(G185,TCR!$E$2:$K$332,7,0)</f>
        <v>Patrimoniale Post Contatore</v>
      </c>
      <c r="I185" s="137" t="str">
        <f t="shared" si="5"/>
        <v>21860#21860#21860#NETA BR</v>
      </c>
      <c r="J185" s="106" t="s">
        <v>8273</v>
      </c>
      <c r="K185" s="106" t="s">
        <v>8274</v>
      </c>
      <c r="L185" s="106" t="s">
        <v>8275</v>
      </c>
      <c r="M185" s="106" t="s">
        <v>417</v>
      </c>
      <c r="N185" s="106" t="s">
        <v>8274</v>
      </c>
      <c r="O185" s="106"/>
      <c r="P185" s="106" t="s">
        <v>8276</v>
      </c>
      <c r="Q185" s="106" t="s">
        <v>8274</v>
      </c>
      <c r="R185" s="106" t="s">
        <v>8277</v>
      </c>
      <c r="S185" s="106">
        <v>802628</v>
      </c>
      <c r="T185" s="106" t="s">
        <v>8278</v>
      </c>
      <c r="U185" s="106"/>
      <c r="V185" s="106">
        <v>3</v>
      </c>
      <c r="W185" s="106" t="str">
        <f t="shared" si="4"/>
        <v>NETA BR</v>
      </c>
      <c r="X185" s="106" t="s">
        <v>417</v>
      </c>
      <c r="Y185" s="106"/>
    </row>
    <row r="186" spans="1:25" x14ac:dyDescent="0.2">
      <c r="A186" s="139"/>
      <c r="B186" s="69" t="s">
        <v>74</v>
      </c>
      <c r="C186" s="71" t="str">
        <f>VLOOKUP(G186,TCR!$E$2:$K$332,2,0)</f>
        <v>PPVV</v>
      </c>
      <c r="D186" s="71" t="str">
        <f>VLOOKUP(G186,TCR!$E$2:$K$332,3,0)</f>
        <v>Partite Varie</v>
      </c>
      <c r="E186" s="71" t="str">
        <f>VLOOKUP(G186,TCR!$E$2:$K$332,4,0)</f>
        <v>IND</v>
      </c>
      <c r="F186" s="71" t="str">
        <f>VLOOKUP(G186,TCR!$E$2:$K$332,5,0)</f>
        <v>Indennizzi</v>
      </c>
      <c r="G186" s="71" t="s">
        <v>13113</v>
      </c>
      <c r="H186" s="71" t="str">
        <f>VLOOKUP(G186,TCR!$E$2:$K$332,7,0)</f>
        <v>Indennizzi venditore</v>
      </c>
      <c r="I186" s="137" t="str">
        <f t="shared" si="5"/>
        <v>NG_P_INDEL100#NG_Q_P_INDEL100#NG_C_P_INDEL100#NETA BR</v>
      </c>
      <c r="J186" s="106" t="s">
        <v>439</v>
      </c>
      <c r="K186" s="106" t="s">
        <v>440</v>
      </c>
      <c r="L186" s="106" t="s">
        <v>441</v>
      </c>
      <c r="M186" s="106" t="s">
        <v>442</v>
      </c>
      <c r="N186" s="106" t="s">
        <v>443</v>
      </c>
      <c r="O186" s="106"/>
      <c r="P186" s="106" t="s">
        <v>444</v>
      </c>
      <c r="Q186" s="106" t="s">
        <v>445</v>
      </c>
      <c r="R186" s="106" t="s">
        <v>446</v>
      </c>
      <c r="S186" s="106">
        <v>637051</v>
      </c>
      <c r="T186" s="106" t="s">
        <v>447</v>
      </c>
      <c r="U186" s="106" t="s">
        <v>448</v>
      </c>
      <c r="V186" s="106">
        <v>3</v>
      </c>
      <c r="W186" s="106" t="str">
        <f t="shared" si="4"/>
        <v>NETA BR</v>
      </c>
      <c r="X186" s="106" t="s">
        <v>442</v>
      </c>
      <c r="Y186" s="106"/>
    </row>
    <row r="187" spans="1:25" x14ac:dyDescent="0.2">
      <c r="A187" s="69"/>
      <c r="B187" s="69" t="s">
        <v>74</v>
      </c>
      <c r="C187" s="102" t="str">
        <f>VLOOKUP(G187,TCR!$E$2:$K$332,2,0)</f>
        <v>PPVV</v>
      </c>
      <c r="D187" s="102" t="str">
        <f>VLOOKUP(G187,TCR!$E$2:$K$332,3,0)</f>
        <v>Partite Varie</v>
      </c>
      <c r="E187" s="102" t="str">
        <f>VLOOKUP(G187,TCR!$E$2:$K$332,4,0)</f>
        <v>IND</v>
      </c>
      <c r="F187" s="102" t="str">
        <f>VLOOKUP(G187,TCR!$E$2:$K$332,5,0)</f>
        <v>Indennizzi</v>
      </c>
      <c r="G187" s="102" t="s">
        <v>13113</v>
      </c>
      <c r="H187" s="102" t="str">
        <f>VLOOKUP(G187,TCR!$E$2:$K$332,7,0)</f>
        <v>Indennizzi venditore</v>
      </c>
      <c r="I187" s="137" t="str">
        <f t="shared" si="5"/>
        <v>11662#11662#11662#NETA BR</v>
      </c>
      <c r="J187" s="106" t="s">
        <v>6098</v>
      </c>
      <c r="K187" s="106" t="s">
        <v>6099</v>
      </c>
      <c r="L187" s="106" t="s">
        <v>6100</v>
      </c>
      <c r="M187" s="106" t="s">
        <v>442</v>
      </c>
      <c r="N187" s="106" t="s">
        <v>6099</v>
      </c>
      <c r="O187" s="106"/>
      <c r="P187" s="106" t="s">
        <v>6101</v>
      </c>
      <c r="Q187" s="106" t="s">
        <v>6099</v>
      </c>
      <c r="R187" s="106" t="s">
        <v>6102</v>
      </c>
      <c r="S187" s="106">
        <v>637052</v>
      </c>
      <c r="T187" s="106" t="s">
        <v>1044</v>
      </c>
      <c r="U187" s="106"/>
      <c r="V187" s="106">
        <v>3</v>
      </c>
      <c r="W187" s="106" t="str">
        <f t="shared" si="4"/>
        <v>NETA BR</v>
      </c>
      <c r="X187" s="106" t="s">
        <v>442</v>
      </c>
      <c r="Y187" s="106" t="s">
        <v>9687</v>
      </c>
    </row>
    <row r="188" spans="1:25" x14ac:dyDescent="0.2">
      <c r="A188" s="69"/>
      <c r="B188" s="69" t="s">
        <v>74</v>
      </c>
      <c r="C188" s="102" t="str">
        <f>VLOOKUP(G188,TCR!$E$2:$K$332,2,0)</f>
        <v>PPVV</v>
      </c>
      <c r="D188" s="102" t="str">
        <f>VLOOKUP(G188,TCR!$E$2:$K$332,3,0)</f>
        <v>Partite Varie</v>
      </c>
      <c r="E188" s="102" t="str">
        <f>VLOOKUP(G188,TCR!$E$2:$K$332,4,0)</f>
        <v>IND</v>
      </c>
      <c r="F188" s="102" t="str">
        <f>VLOOKUP(G188,TCR!$E$2:$K$332,5,0)</f>
        <v>Indennizzi</v>
      </c>
      <c r="G188" s="102" t="s">
        <v>13113</v>
      </c>
      <c r="H188" s="102" t="str">
        <f>VLOOKUP(G188,TCR!$E$2:$K$332,7,0)</f>
        <v>Indennizzi venditore</v>
      </c>
      <c r="I188" s="137" t="str">
        <f t="shared" si="5"/>
        <v>11663#11663#11663#NETA BR</v>
      </c>
      <c r="J188" s="106" t="s">
        <v>1039</v>
      </c>
      <c r="K188" s="106" t="s">
        <v>1040</v>
      </c>
      <c r="L188" s="106" t="s">
        <v>1041</v>
      </c>
      <c r="M188" s="106" t="s">
        <v>442</v>
      </c>
      <c r="N188" s="106" t="s">
        <v>1040</v>
      </c>
      <c r="O188" s="106"/>
      <c r="P188" s="106" t="s">
        <v>1042</v>
      </c>
      <c r="Q188" s="106" t="s">
        <v>1040</v>
      </c>
      <c r="R188" s="106" t="s">
        <v>1043</v>
      </c>
      <c r="S188" s="106">
        <v>637052</v>
      </c>
      <c r="T188" s="106" t="s">
        <v>1044</v>
      </c>
      <c r="U188" s="106"/>
      <c r="V188" s="106">
        <v>3</v>
      </c>
      <c r="W188" s="106" t="str">
        <f t="shared" si="4"/>
        <v>NETA BR</v>
      </c>
      <c r="X188" s="106" t="s">
        <v>442</v>
      </c>
      <c r="Y188" s="106" t="s">
        <v>9687</v>
      </c>
    </row>
    <row r="189" spans="1:25" x14ac:dyDescent="0.2">
      <c r="A189" s="69"/>
      <c r="B189" s="69" t="s">
        <v>74</v>
      </c>
      <c r="C189" s="71" t="str">
        <f>VLOOKUP(G189,TCR!$E$2:$K$332,2,0)</f>
        <v>PPVV</v>
      </c>
      <c r="D189" s="71" t="str">
        <f>VLOOKUP(G189,TCR!$E$2:$K$332,3,0)</f>
        <v>Partite Varie</v>
      </c>
      <c r="E189" s="71" t="str">
        <f>VLOOKUP(G189,TCR!$E$2:$K$332,4,0)</f>
        <v>PVVE</v>
      </c>
      <c r="F189" s="71" t="str">
        <f>VLOOKUP(G189,TCR!$E$2:$K$332,5,0)</f>
        <v>Partite varie venditore</v>
      </c>
      <c r="G189" s="71" t="s">
        <v>51</v>
      </c>
      <c r="H189" s="71" t="str">
        <f>VLOOKUP(G189,TCR!$E$2:$K$332,7,0)</f>
        <v>Partite varie venditore</v>
      </c>
      <c r="I189" s="137" t="str">
        <f t="shared" si="5"/>
        <v>11674#11674#11674#NETA BR</v>
      </c>
      <c r="J189" s="106" t="s">
        <v>6067</v>
      </c>
      <c r="K189" s="106" t="s">
        <v>6068</v>
      </c>
      <c r="L189" s="106" t="s">
        <v>6069</v>
      </c>
      <c r="M189" s="106" t="s">
        <v>442</v>
      </c>
      <c r="N189" s="106" t="s">
        <v>6068</v>
      </c>
      <c r="O189" s="106"/>
      <c r="P189" s="106" t="s">
        <v>6070</v>
      </c>
      <c r="Q189" s="106" t="s">
        <v>6068</v>
      </c>
      <c r="R189" s="106" t="s">
        <v>6071</v>
      </c>
      <c r="S189" s="106">
        <v>637051</v>
      </c>
      <c r="T189" s="106" t="s">
        <v>447</v>
      </c>
      <c r="U189" s="106" t="s">
        <v>448</v>
      </c>
      <c r="V189" s="106">
        <v>3</v>
      </c>
      <c r="W189" s="106" t="str">
        <f t="shared" si="4"/>
        <v>NETA BR</v>
      </c>
      <c r="X189" s="106" t="s">
        <v>442</v>
      </c>
      <c r="Y189" s="106"/>
    </row>
    <row r="190" spans="1:25" x14ac:dyDescent="0.2">
      <c r="A190" s="139"/>
      <c r="B190" s="69" t="s">
        <v>74</v>
      </c>
      <c r="C190" s="102" t="str">
        <f>VLOOKUP(G190,TCR!$E$2:$K$332,2,0)</f>
        <v>PPVV</v>
      </c>
      <c r="D190" s="102" t="str">
        <f>VLOOKUP(G190,TCR!$E$2:$K$332,3,0)</f>
        <v>Partite Varie</v>
      </c>
      <c r="E190" s="102" t="str">
        <f>VLOOKUP(G190,TCR!$E$2:$K$332,4,0)</f>
        <v>IND</v>
      </c>
      <c r="F190" s="102" t="str">
        <f>VLOOKUP(G190,TCR!$E$2:$K$332,5,0)</f>
        <v>Indennizzi</v>
      </c>
      <c r="G190" s="102" t="s">
        <v>13113</v>
      </c>
      <c r="H190" s="102" t="str">
        <f>VLOOKUP(G190,TCR!$E$2:$K$332,7,0)</f>
        <v>Indennizzi venditore</v>
      </c>
      <c r="I190" s="137" t="str">
        <f t="shared" si="5"/>
        <v>11665#11665#11665#NETA BR</v>
      </c>
      <c r="J190" s="106" t="s">
        <v>2512</v>
      </c>
      <c r="K190" s="106" t="s">
        <v>2513</v>
      </c>
      <c r="L190" s="106" t="s">
        <v>2514</v>
      </c>
      <c r="M190" s="106" t="s">
        <v>442</v>
      </c>
      <c r="N190" s="106" t="s">
        <v>2513</v>
      </c>
      <c r="O190" s="106"/>
      <c r="P190" s="106" t="s">
        <v>2515</v>
      </c>
      <c r="Q190" s="106" t="s">
        <v>2513</v>
      </c>
      <c r="R190" s="106" t="s">
        <v>2516</v>
      </c>
      <c r="S190" s="106">
        <v>637052</v>
      </c>
      <c r="T190" s="106" t="s">
        <v>1044</v>
      </c>
      <c r="U190" s="106"/>
      <c r="V190" s="106">
        <v>3</v>
      </c>
      <c r="W190" s="106" t="str">
        <f t="shared" si="4"/>
        <v>NETA BR</v>
      </c>
      <c r="X190" s="106" t="s">
        <v>442</v>
      </c>
      <c r="Y190" s="106" t="s">
        <v>9687</v>
      </c>
    </row>
    <row r="191" spans="1:25" x14ac:dyDescent="0.2">
      <c r="A191" s="69"/>
      <c r="B191" s="69" t="s">
        <v>74</v>
      </c>
      <c r="C191" s="32" t="str">
        <f>VLOOKUP(G191,TCR!$E$2:$K$332,2,0)</f>
        <v>GEFT</v>
      </c>
      <c r="D191" s="32" t="str">
        <f>VLOOKUP(G191,TCR!$E$2:$K$332,3,0)</f>
        <v>GESTIONE FINANAZA e TRIBUTI</v>
      </c>
      <c r="E191" s="32" t="str">
        <f>VLOOKUP(G191,TCR!$E$2:$K$332,4,0)</f>
        <v>GEFT</v>
      </c>
      <c r="F191" s="32" t="str">
        <f>VLOOKUP(G191,TCR!$E$2:$K$332,5,0)</f>
        <v>GESTIONE FINANAZA e TRIBUTI</v>
      </c>
      <c r="G191" s="32" t="s">
        <v>13093</v>
      </c>
      <c r="H191" s="32" t="str">
        <f>VLOOKUP(G191,TCR!$E$2:$K$332,7,0)</f>
        <v>Patrimoniale Post Contatore</v>
      </c>
      <c r="I191" s="137" t="str">
        <f t="shared" si="5"/>
        <v>13911#13911#13911#NETA BR</v>
      </c>
      <c r="J191" s="106" t="s">
        <v>5686</v>
      </c>
      <c r="K191" s="106" t="s">
        <v>5687</v>
      </c>
      <c r="L191" s="106" t="s">
        <v>5688</v>
      </c>
      <c r="M191" s="106" t="s">
        <v>417</v>
      </c>
      <c r="N191" s="106" t="s">
        <v>5687</v>
      </c>
      <c r="O191" s="106"/>
      <c r="P191" s="106" t="s">
        <v>5689</v>
      </c>
      <c r="Q191" s="106" t="s">
        <v>5687</v>
      </c>
      <c r="R191" s="106" t="s">
        <v>5690</v>
      </c>
      <c r="S191" s="106">
        <v>802088</v>
      </c>
      <c r="T191" s="106" t="s">
        <v>5691</v>
      </c>
      <c r="U191" s="106" t="s">
        <v>1346</v>
      </c>
      <c r="V191" s="106">
        <v>3</v>
      </c>
      <c r="W191" s="106" t="str">
        <f t="shared" si="4"/>
        <v>NETA BR</v>
      </c>
      <c r="X191" s="106" t="s">
        <v>417</v>
      </c>
      <c r="Y191" s="106"/>
    </row>
    <row r="192" spans="1:25" x14ac:dyDescent="0.2">
      <c r="A192" s="69"/>
      <c r="B192" s="69" t="s">
        <v>74</v>
      </c>
      <c r="C192" s="180" t="str">
        <f>VLOOKUP(G192,TCR!$E$2:$K$332,2,0)</f>
        <v>GEFT</v>
      </c>
      <c r="D192" s="180" t="str">
        <f>VLOOKUP(G192,TCR!$E$2:$K$332,3,0)</f>
        <v>GESTIONE FINANAZA e TRIBUTI</v>
      </c>
      <c r="E192" s="180" t="str">
        <f>VLOOKUP(G192,TCR!$E$2:$K$332,4,0)</f>
        <v>GEFT</v>
      </c>
      <c r="F192" s="180" t="str">
        <f>VLOOKUP(G192,TCR!$E$2:$K$332,5,0)</f>
        <v>GESTIONE FINANAZA e TRIBUTI</v>
      </c>
      <c r="G192" s="180" t="s">
        <v>13093</v>
      </c>
      <c r="H192" s="180" t="str">
        <f>VLOOKUP(G192,TCR!$E$2:$K$332,7,0)</f>
        <v>Patrimoniale Post Contatore</v>
      </c>
      <c r="I192" s="137" t="str">
        <f t="shared" si="5"/>
        <v>14080#14080#14080#NETA BR</v>
      </c>
      <c r="J192" s="106" t="s">
        <v>903</v>
      </c>
      <c r="K192" s="106" t="s">
        <v>904</v>
      </c>
      <c r="L192" s="106" t="s">
        <v>905</v>
      </c>
      <c r="M192" s="106" t="s">
        <v>417</v>
      </c>
      <c r="N192" s="106" t="s">
        <v>904</v>
      </c>
      <c r="O192" s="106"/>
      <c r="P192" s="106" t="s">
        <v>906</v>
      </c>
      <c r="Q192" s="106" t="s">
        <v>904</v>
      </c>
      <c r="R192" s="106" t="s">
        <v>907</v>
      </c>
      <c r="S192" s="106">
        <v>802455</v>
      </c>
      <c r="T192" s="106" t="s">
        <v>908</v>
      </c>
      <c r="U192" s="106" t="s">
        <v>909</v>
      </c>
      <c r="V192" s="106">
        <v>3</v>
      </c>
      <c r="W192" s="106" t="str">
        <f t="shared" si="4"/>
        <v>NETA BR</v>
      </c>
      <c r="X192" s="106" t="s">
        <v>417</v>
      </c>
      <c r="Y192" s="106"/>
    </row>
    <row r="193" spans="1:25" x14ac:dyDescent="0.2">
      <c r="A193" s="69"/>
      <c r="B193" s="69" t="s">
        <v>74</v>
      </c>
      <c r="C193" s="180" t="str">
        <f>VLOOKUP(G193,TCR!$E$2:$K$332,2,0)</f>
        <v>GEFT</v>
      </c>
      <c r="D193" s="180" t="str">
        <f>VLOOKUP(G193,TCR!$E$2:$K$332,3,0)</f>
        <v>GESTIONE FINANAZA e TRIBUTI</v>
      </c>
      <c r="E193" s="180" t="str">
        <f>VLOOKUP(G193,TCR!$E$2:$K$332,4,0)</f>
        <v>GEFT</v>
      </c>
      <c r="F193" s="180" t="str">
        <f>VLOOKUP(G193,TCR!$E$2:$K$332,5,0)</f>
        <v>GESTIONE FINANAZA e TRIBUTI</v>
      </c>
      <c r="G193" s="180" t="s">
        <v>13093</v>
      </c>
      <c r="H193" s="180" t="str">
        <f>VLOOKUP(G193,TCR!$E$2:$K$332,7,0)</f>
        <v>Patrimoniale Post Contatore</v>
      </c>
      <c r="I193" s="137" t="str">
        <f t="shared" si="5"/>
        <v>13926#13926#13926#NETA BR</v>
      </c>
      <c r="J193" s="106" t="s">
        <v>931</v>
      </c>
      <c r="K193" s="106" t="s">
        <v>932</v>
      </c>
      <c r="L193" s="106" t="s">
        <v>905</v>
      </c>
      <c r="M193" s="106"/>
      <c r="N193" s="106" t="s">
        <v>932</v>
      </c>
      <c r="O193" s="106"/>
      <c r="P193" s="106" t="s">
        <v>933</v>
      </c>
      <c r="Q193" s="106" t="s">
        <v>932</v>
      </c>
      <c r="R193" s="106" t="s">
        <v>907</v>
      </c>
      <c r="S193" s="106"/>
      <c r="T193" s="106"/>
      <c r="U193" s="106"/>
      <c r="V193" s="106">
        <v>3</v>
      </c>
      <c r="W193" s="106" t="str">
        <f t="shared" si="4"/>
        <v>NETA BR</v>
      </c>
      <c r="X193" s="106"/>
      <c r="Y193" s="106"/>
    </row>
    <row r="194" spans="1:25" x14ac:dyDescent="0.2">
      <c r="A194" s="69"/>
      <c r="B194" s="69" t="s">
        <v>74</v>
      </c>
      <c r="C194" s="32" t="str">
        <f>VLOOKUP(G194,TCR!$E$2:$K$332,2,0)</f>
        <v>GEFT</v>
      </c>
      <c r="D194" s="32" t="str">
        <f>VLOOKUP(G194,TCR!$E$2:$K$332,3,0)</f>
        <v>GESTIONE FINANAZA e TRIBUTI</v>
      </c>
      <c r="E194" s="32" t="str">
        <f>VLOOKUP(G194,TCR!$E$2:$K$332,4,0)</f>
        <v>GEFT</v>
      </c>
      <c r="F194" s="32" t="str">
        <f>VLOOKUP(G194,TCR!$E$2:$K$332,5,0)</f>
        <v>GESTIONE FINANAZA e TRIBUTI</v>
      </c>
      <c r="G194" s="32" t="s">
        <v>13093</v>
      </c>
      <c r="H194" s="32" t="str">
        <f>VLOOKUP(G194,TCR!$E$2:$K$332,7,0)</f>
        <v>Patrimoniale Post Contatore</v>
      </c>
      <c r="I194" s="137" t="str">
        <f t="shared" si="5"/>
        <v>13909#13909#13909#NETA BR</v>
      </c>
      <c r="J194" s="106" t="s">
        <v>1059</v>
      </c>
      <c r="K194" s="106" t="s">
        <v>1060</v>
      </c>
      <c r="L194" s="106" t="s">
        <v>1061</v>
      </c>
      <c r="M194" s="106" t="s">
        <v>417</v>
      </c>
      <c r="N194" s="106" t="s">
        <v>1060</v>
      </c>
      <c r="O194" s="106"/>
      <c r="P194" s="106" t="s">
        <v>1062</v>
      </c>
      <c r="Q194" s="106" t="s">
        <v>1060</v>
      </c>
      <c r="R194" s="106" t="s">
        <v>1063</v>
      </c>
      <c r="S194" s="106">
        <v>801981</v>
      </c>
      <c r="T194" s="106" t="s">
        <v>1064</v>
      </c>
      <c r="U194" s="106" t="s">
        <v>470</v>
      </c>
      <c r="V194" s="106">
        <v>3</v>
      </c>
      <c r="W194" s="106" t="str">
        <f t="shared" ref="W194:W257" si="6">IF(V194=3,"NETA BR",IF(V194=8,"NETA BM"))</f>
        <v>NETA BR</v>
      </c>
      <c r="X194" s="106" t="s">
        <v>417</v>
      </c>
      <c r="Y194" s="106"/>
    </row>
    <row r="195" spans="1:25" x14ac:dyDescent="0.2">
      <c r="A195" s="7"/>
      <c r="B195" s="7" t="s">
        <v>74</v>
      </c>
      <c r="C195" s="32" t="str">
        <f>VLOOKUP(G195,TCR!$E$2:$K$332,2,0)</f>
        <v>GEFT</v>
      </c>
      <c r="D195" s="32" t="str">
        <f>VLOOKUP(G195,TCR!$E$2:$K$332,3,0)</f>
        <v>GESTIONE FINANAZA e TRIBUTI</v>
      </c>
      <c r="E195" s="32" t="str">
        <f>VLOOKUP(G195,TCR!$E$2:$K$332,4,0)</f>
        <v>GEFT</v>
      </c>
      <c r="F195" s="32" t="str">
        <f>VLOOKUP(G195,TCR!$E$2:$K$332,5,0)</f>
        <v>GESTIONE FINANAZA e TRIBUTI</v>
      </c>
      <c r="G195" s="32" t="s">
        <v>13093</v>
      </c>
      <c r="H195" s="32" t="str">
        <f>VLOOKUP(G195,TCR!$E$2:$K$332,7,0)</f>
        <v>Patrimoniale Post Contatore</v>
      </c>
      <c r="I195" s="137" t="str">
        <f t="shared" ref="I195:I258" si="7">IF(LEFT($G195,7)="CONSUMO","CONSUMO",CONCATENATE(K195,"#",N195,"#",Q195,"#",W195))</f>
        <v>13908#13908#13908#NETA BR</v>
      </c>
      <c r="J195" s="106" t="s">
        <v>4322</v>
      </c>
      <c r="K195" s="106" t="s">
        <v>4323</v>
      </c>
      <c r="L195" s="106" t="s">
        <v>4324</v>
      </c>
      <c r="M195" s="106"/>
      <c r="N195" s="106" t="s">
        <v>4323</v>
      </c>
      <c r="O195" s="106"/>
      <c r="P195" s="106" t="s">
        <v>4325</v>
      </c>
      <c r="Q195" s="106" t="s">
        <v>4323</v>
      </c>
      <c r="R195" s="106" t="s">
        <v>4326</v>
      </c>
      <c r="S195" s="106"/>
      <c r="T195" s="106"/>
      <c r="U195" s="106"/>
      <c r="V195" s="106">
        <v>3</v>
      </c>
      <c r="W195" s="106" t="str">
        <f t="shared" si="6"/>
        <v>NETA BR</v>
      </c>
      <c r="X195" s="106"/>
      <c r="Y195" s="106"/>
    </row>
    <row r="196" spans="1:25" x14ac:dyDescent="0.2">
      <c r="A196" s="7"/>
      <c r="B196" s="7" t="s">
        <v>74</v>
      </c>
      <c r="C196" s="32" t="str">
        <f>VLOOKUP(G196,TCR!$E$2:$K$332,2,0)</f>
        <v>GEFT</v>
      </c>
      <c r="D196" s="32" t="str">
        <f>VLOOKUP(G196,TCR!$E$2:$K$332,3,0)</f>
        <v>GESTIONE FINANAZA e TRIBUTI</v>
      </c>
      <c r="E196" s="32" t="str">
        <f>VLOOKUP(G196,TCR!$E$2:$K$332,4,0)</f>
        <v>GEFT</v>
      </c>
      <c r="F196" s="32" t="str">
        <f>VLOOKUP(G196,TCR!$E$2:$K$332,5,0)</f>
        <v>GESTIONE FINANAZA e TRIBUTI</v>
      </c>
      <c r="G196" s="32" t="s">
        <v>13093</v>
      </c>
      <c r="H196" s="32" t="str">
        <f>VLOOKUP(G196,TCR!$E$2:$K$332,7,0)</f>
        <v>Patrimoniale Post Contatore</v>
      </c>
      <c r="I196" s="137" t="str">
        <f t="shared" si="7"/>
        <v>21896#21896#21896#NETA BR</v>
      </c>
      <c r="J196" s="106" t="s">
        <v>1320</v>
      </c>
      <c r="K196" s="106" t="s">
        <v>1321</v>
      </c>
      <c r="L196" s="106" t="s">
        <v>1322</v>
      </c>
      <c r="M196" s="106"/>
      <c r="N196" s="106" t="s">
        <v>1321</v>
      </c>
      <c r="O196" s="106"/>
      <c r="P196" s="106" t="s">
        <v>1323</v>
      </c>
      <c r="Q196" s="106" t="s">
        <v>1321</v>
      </c>
      <c r="R196" s="106" t="s">
        <v>1324</v>
      </c>
      <c r="S196" s="106"/>
      <c r="T196" s="106"/>
      <c r="U196" s="106"/>
      <c r="V196" s="106">
        <v>3</v>
      </c>
      <c r="W196" s="106" t="str">
        <f t="shared" si="6"/>
        <v>NETA BR</v>
      </c>
      <c r="X196" s="106"/>
      <c r="Y196" s="106"/>
    </row>
    <row r="197" spans="1:25" x14ac:dyDescent="0.2">
      <c r="A197" s="7"/>
      <c r="B197" s="7" t="s">
        <v>74</v>
      </c>
      <c r="C197" s="32" t="str">
        <f>VLOOKUP(G197,TCR!$E$2:$K$332,2,0)</f>
        <v>GEFT</v>
      </c>
      <c r="D197" s="32" t="str">
        <f>VLOOKUP(G197,TCR!$E$2:$K$332,3,0)</f>
        <v>GESTIONE FINANAZA e TRIBUTI</v>
      </c>
      <c r="E197" s="32" t="str">
        <f>VLOOKUP(G197,TCR!$E$2:$K$332,4,0)</f>
        <v>GEFT</v>
      </c>
      <c r="F197" s="32" t="str">
        <f>VLOOKUP(G197,TCR!$E$2:$K$332,5,0)</f>
        <v>GESTIONE FINANAZA e TRIBUTI</v>
      </c>
      <c r="G197" s="32" t="s">
        <v>13093</v>
      </c>
      <c r="H197" s="32" t="str">
        <f>VLOOKUP(G197,TCR!$E$2:$K$332,7,0)</f>
        <v>Patrimoniale Post Contatore</v>
      </c>
      <c r="I197" s="137" t="str">
        <f t="shared" si="7"/>
        <v>21984#21984#21984#NETA BR</v>
      </c>
      <c r="J197" s="106" t="s">
        <v>3159</v>
      </c>
      <c r="K197" s="106" t="s">
        <v>3160</v>
      </c>
      <c r="L197" s="106" t="s">
        <v>3161</v>
      </c>
      <c r="M197" s="106" t="s">
        <v>417</v>
      </c>
      <c r="N197" s="106" t="s">
        <v>3160</v>
      </c>
      <c r="O197" s="106"/>
      <c r="P197" s="106" t="s">
        <v>3162</v>
      </c>
      <c r="Q197" s="106" t="s">
        <v>3160</v>
      </c>
      <c r="R197" s="106" t="s">
        <v>3163</v>
      </c>
      <c r="S197" s="106">
        <v>803305</v>
      </c>
      <c r="T197" s="106" t="s">
        <v>3164</v>
      </c>
      <c r="U197" s="106"/>
      <c r="V197" s="106">
        <v>3</v>
      </c>
      <c r="W197" s="106" t="str">
        <f t="shared" si="6"/>
        <v>NETA BR</v>
      </c>
      <c r="X197" s="106" t="s">
        <v>417</v>
      </c>
      <c r="Y197" s="106"/>
    </row>
    <row r="198" spans="1:25" x14ac:dyDescent="0.2">
      <c r="A198" s="178"/>
      <c r="B198" s="7" t="s">
        <v>74</v>
      </c>
      <c r="C198" s="32" t="str">
        <f>VLOOKUP(G198,TCR!$E$2:$K$332,2,0)</f>
        <v>GEFT</v>
      </c>
      <c r="D198" s="32" t="str">
        <f>VLOOKUP(G198,TCR!$E$2:$K$332,3,0)</f>
        <v>GESTIONE FINANAZA e TRIBUTI</v>
      </c>
      <c r="E198" s="32" t="str">
        <f>VLOOKUP(G198,TCR!$E$2:$K$332,4,0)</f>
        <v>GEFT</v>
      </c>
      <c r="F198" s="32" t="str">
        <f>VLOOKUP(G198,TCR!$E$2:$K$332,5,0)</f>
        <v>GESTIONE FINANAZA e TRIBUTI</v>
      </c>
      <c r="G198" s="32" t="s">
        <v>13093</v>
      </c>
      <c r="H198" s="32" t="str">
        <f>VLOOKUP(G198,TCR!$E$2:$K$332,7,0)</f>
        <v>Patrimoniale Post Contatore</v>
      </c>
      <c r="I198" s="137" t="str">
        <f t="shared" si="7"/>
        <v>21946#21946#21946#NETA BR</v>
      </c>
      <c r="J198" s="106" t="s">
        <v>5780</v>
      </c>
      <c r="K198" s="106" t="s">
        <v>5781</v>
      </c>
      <c r="L198" s="106" t="s">
        <v>5782</v>
      </c>
      <c r="M198" s="106" t="s">
        <v>417</v>
      </c>
      <c r="N198" s="106" t="s">
        <v>5781</v>
      </c>
      <c r="O198" s="106"/>
      <c r="P198" s="106" t="s">
        <v>5783</v>
      </c>
      <c r="Q198" s="106" t="s">
        <v>5781</v>
      </c>
      <c r="R198" s="106" t="s">
        <v>5784</v>
      </c>
      <c r="S198" s="106">
        <v>802762</v>
      </c>
      <c r="T198" s="106" t="s">
        <v>5785</v>
      </c>
      <c r="U198" s="106"/>
      <c r="V198" s="106">
        <v>3</v>
      </c>
      <c r="W198" s="106" t="str">
        <f t="shared" si="6"/>
        <v>NETA BR</v>
      </c>
      <c r="X198" s="106" t="s">
        <v>417</v>
      </c>
      <c r="Y198" s="106"/>
    </row>
    <row r="199" spans="1:25" x14ac:dyDescent="0.2">
      <c r="A199" s="178"/>
      <c r="B199" s="7" t="s">
        <v>74</v>
      </c>
      <c r="C199" s="32" t="str">
        <f>VLOOKUP(G199,TCR!$E$2:$K$332,2,0)</f>
        <v>GEFT</v>
      </c>
      <c r="D199" s="32" t="str">
        <f>VLOOKUP(G199,TCR!$E$2:$K$332,3,0)</f>
        <v>GESTIONE FINANAZA e TRIBUTI</v>
      </c>
      <c r="E199" s="32" t="str">
        <f>VLOOKUP(G199,TCR!$E$2:$K$332,4,0)</f>
        <v>GEFT</v>
      </c>
      <c r="F199" s="32" t="str">
        <f>VLOOKUP(G199,TCR!$E$2:$K$332,5,0)</f>
        <v>GESTIONE FINANAZA e TRIBUTI</v>
      </c>
      <c r="G199" s="32" t="s">
        <v>13093</v>
      </c>
      <c r="H199" s="32" t="str">
        <f>VLOOKUP(G199,TCR!$E$2:$K$332,7,0)</f>
        <v>Patrimoniale Post Contatore</v>
      </c>
      <c r="I199" s="137" t="str">
        <f t="shared" si="7"/>
        <v>21944#21944#21944#NETA BR</v>
      </c>
      <c r="J199" s="106" t="s">
        <v>5830</v>
      </c>
      <c r="K199" s="106" t="s">
        <v>5831</v>
      </c>
      <c r="L199" s="106" t="s">
        <v>5832</v>
      </c>
      <c r="M199" s="106" t="s">
        <v>417</v>
      </c>
      <c r="N199" s="106" t="s">
        <v>5831</v>
      </c>
      <c r="O199" s="106"/>
      <c r="P199" s="106" t="s">
        <v>5833</v>
      </c>
      <c r="Q199" s="106" t="s">
        <v>5831</v>
      </c>
      <c r="R199" s="106" t="s">
        <v>5834</v>
      </c>
      <c r="S199" s="106">
        <v>802761</v>
      </c>
      <c r="T199" s="106" t="s">
        <v>5835</v>
      </c>
      <c r="U199" s="106"/>
      <c r="V199" s="106">
        <v>3</v>
      </c>
      <c r="W199" s="106" t="str">
        <f t="shared" si="6"/>
        <v>NETA BR</v>
      </c>
      <c r="X199" s="106" t="s">
        <v>417</v>
      </c>
      <c r="Y199" s="106"/>
    </row>
    <row r="200" spans="1:25" x14ac:dyDescent="0.2">
      <c r="A200" s="7"/>
      <c r="B200" s="7" t="s">
        <v>74</v>
      </c>
      <c r="C200" s="32" t="str">
        <f>VLOOKUP(G200,TCR!$E$2:$K$332,2,0)</f>
        <v>GEFT</v>
      </c>
      <c r="D200" s="32" t="str">
        <f>VLOOKUP(G200,TCR!$E$2:$K$332,3,0)</f>
        <v>GESTIONE FINANAZA e TRIBUTI</v>
      </c>
      <c r="E200" s="32" t="str">
        <f>VLOOKUP(G200,TCR!$E$2:$K$332,4,0)</f>
        <v>GEFT</v>
      </c>
      <c r="F200" s="32" t="str">
        <f>VLOOKUP(G200,TCR!$E$2:$K$332,5,0)</f>
        <v>GESTIONE FINANAZA e TRIBUTI</v>
      </c>
      <c r="G200" s="32" t="s">
        <v>13093</v>
      </c>
      <c r="H200" s="32" t="str">
        <f>VLOOKUP(G200,TCR!$E$2:$K$332,7,0)</f>
        <v>Patrimoniale Post Contatore</v>
      </c>
      <c r="I200" s="137" t="str">
        <f t="shared" si="7"/>
        <v>21908#21908#21908#NETA BR</v>
      </c>
      <c r="J200" s="106" t="s">
        <v>9637</v>
      </c>
      <c r="K200" s="106" t="s">
        <v>9638</v>
      </c>
      <c r="L200" s="106" t="s">
        <v>9639</v>
      </c>
      <c r="M200" s="106"/>
      <c r="N200" s="106" t="s">
        <v>9638</v>
      </c>
      <c r="O200" s="106"/>
      <c r="P200" s="106" t="s">
        <v>9640</v>
      </c>
      <c r="Q200" s="106" t="s">
        <v>9638</v>
      </c>
      <c r="R200" s="106" t="s">
        <v>9641</v>
      </c>
      <c r="S200" s="106"/>
      <c r="T200" s="106"/>
      <c r="U200" s="106"/>
      <c r="V200" s="106">
        <v>3</v>
      </c>
      <c r="W200" s="106" t="str">
        <f t="shared" si="6"/>
        <v>NETA BR</v>
      </c>
      <c r="X200" s="106"/>
      <c r="Y200" s="106" t="s">
        <v>9686</v>
      </c>
    </row>
    <row r="201" spans="1:25" x14ac:dyDescent="0.2">
      <c r="A201" s="69"/>
      <c r="B201" s="7" t="s">
        <v>74</v>
      </c>
      <c r="C201" s="32" t="str">
        <f>VLOOKUP(G201,TCR!$E$2:$K$332,2,0)</f>
        <v>GEFT</v>
      </c>
      <c r="D201" s="32" t="str">
        <f>VLOOKUP(G201,TCR!$E$2:$K$332,3,0)</f>
        <v>GESTIONE FINANAZA e TRIBUTI</v>
      </c>
      <c r="E201" s="32" t="str">
        <f>VLOOKUP(G201,TCR!$E$2:$K$332,4,0)</f>
        <v>GEFT</v>
      </c>
      <c r="F201" s="32" t="str">
        <f>VLOOKUP(G201,TCR!$E$2:$K$332,5,0)</f>
        <v>GESTIONE FINANAZA e TRIBUTI</v>
      </c>
      <c r="G201" s="32" t="s">
        <v>13093</v>
      </c>
      <c r="H201" s="32" t="str">
        <f>VLOOKUP(G201,TCR!$E$2:$K$332,7,0)</f>
        <v>Patrimoniale Post Contatore</v>
      </c>
      <c r="I201" s="137" t="str">
        <f t="shared" si="7"/>
        <v>22018#22018#22018#NETA BR</v>
      </c>
      <c r="J201" s="106" t="s">
        <v>5559</v>
      </c>
      <c r="K201" s="106" t="s">
        <v>5560</v>
      </c>
      <c r="L201" s="106" t="s">
        <v>5561</v>
      </c>
      <c r="M201" s="106" t="s">
        <v>417</v>
      </c>
      <c r="N201" s="106" t="s">
        <v>5560</v>
      </c>
      <c r="O201" s="106"/>
      <c r="P201" s="106" t="s">
        <v>5562</v>
      </c>
      <c r="Q201" s="106" t="s">
        <v>5560</v>
      </c>
      <c r="R201" s="106" t="s">
        <v>5563</v>
      </c>
      <c r="S201" s="106">
        <v>804485</v>
      </c>
      <c r="T201" s="106" t="s">
        <v>5564</v>
      </c>
      <c r="U201" s="106" t="s">
        <v>2071</v>
      </c>
      <c r="V201" s="106">
        <v>3</v>
      </c>
      <c r="W201" s="106" t="str">
        <f t="shared" si="6"/>
        <v>NETA BR</v>
      </c>
      <c r="X201" s="106" t="s">
        <v>417</v>
      </c>
      <c r="Y201" s="106"/>
    </row>
    <row r="202" spans="1:25" x14ac:dyDescent="0.2">
      <c r="A202" s="7"/>
      <c r="B202" s="7" t="s">
        <v>74</v>
      </c>
      <c r="C202" s="32" t="str">
        <f>VLOOKUP(G202,TCR!$E$2:$K$332,2,0)</f>
        <v>GEFT</v>
      </c>
      <c r="D202" s="32" t="str">
        <f>VLOOKUP(G202,TCR!$E$2:$K$332,3,0)</f>
        <v>GESTIONE FINANAZA e TRIBUTI</v>
      </c>
      <c r="E202" s="32" t="str">
        <f>VLOOKUP(G202,TCR!$E$2:$K$332,4,0)</f>
        <v>GEFT</v>
      </c>
      <c r="F202" s="32" t="str">
        <f>VLOOKUP(G202,TCR!$E$2:$K$332,5,0)</f>
        <v>GESTIONE FINANAZA e TRIBUTI</v>
      </c>
      <c r="G202" s="32" t="s">
        <v>13093</v>
      </c>
      <c r="H202" s="32" t="str">
        <f>VLOOKUP(G202,TCR!$E$2:$K$332,7,0)</f>
        <v>Patrimoniale Post Contatore</v>
      </c>
      <c r="I202" s="137" t="str">
        <f t="shared" si="7"/>
        <v>21988#21988#21988#NETA BR</v>
      </c>
      <c r="J202" s="106" t="s">
        <v>2233</v>
      </c>
      <c r="K202" s="106" t="s">
        <v>2234</v>
      </c>
      <c r="L202" s="106" t="s">
        <v>2235</v>
      </c>
      <c r="M202" s="106"/>
      <c r="N202" s="106" t="s">
        <v>2234</v>
      </c>
      <c r="O202" s="106"/>
      <c r="P202" s="106" t="s">
        <v>2236</v>
      </c>
      <c r="Q202" s="106" t="s">
        <v>2234</v>
      </c>
      <c r="R202" s="106" t="s">
        <v>2237</v>
      </c>
      <c r="S202" s="106"/>
      <c r="T202" s="106"/>
      <c r="U202" s="106"/>
      <c r="V202" s="106">
        <v>3</v>
      </c>
      <c r="W202" s="106" t="str">
        <f t="shared" si="6"/>
        <v>NETA BR</v>
      </c>
      <c r="X202" s="106"/>
      <c r="Y202" s="106"/>
    </row>
    <row r="203" spans="1:25" x14ac:dyDescent="0.2">
      <c r="A203" s="7"/>
      <c r="B203" s="7" t="s">
        <v>74</v>
      </c>
      <c r="C203" s="32" t="str">
        <f>VLOOKUP(G203,TCR!$E$2:$K$332,2,0)</f>
        <v>GEFT</v>
      </c>
      <c r="D203" s="32" t="str">
        <f>VLOOKUP(G203,TCR!$E$2:$K$332,3,0)</f>
        <v>GESTIONE FINANAZA e TRIBUTI</v>
      </c>
      <c r="E203" s="32" t="str">
        <f>VLOOKUP(G203,TCR!$E$2:$K$332,4,0)</f>
        <v>GEFT</v>
      </c>
      <c r="F203" s="32" t="str">
        <f>VLOOKUP(G203,TCR!$E$2:$K$332,5,0)</f>
        <v>GESTIONE FINANAZA e TRIBUTI</v>
      </c>
      <c r="G203" s="32" t="s">
        <v>13093</v>
      </c>
      <c r="H203" s="32" t="str">
        <f>VLOOKUP(G203,TCR!$E$2:$K$332,7,0)</f>
        <v>Patrimoniale Post Contatore</v>
      </c>
      <c r="I203" s="137" t="str">
        <f t="shared" si="7"/>
        <v>21986#21986#21986#NETA BR</v>
      </c>
      <c r="J203" s="106" t="s">
        <v>2418</v>
      </c>
      <c r="K203" s="106" t="s">
        <v>2419</v>
      </c>
      <c r="L203" s="106" t="s">
        <v>2420</v>
      </c>
      <c r="M203" s="106" t="s">
        <v>417</v>
      </c>
      <c r="N203" s="106" t="s">
        <v>2419</v>
      </c>
      <c r="O203" s="106"/>
      <c r="P203" s="106" t="s">
        <v>2421</v>
      </c>
      <c r="Q203" s="106" t="s">
        <v>2419</v>
      </c>
      <c r="R203" s="106" t="s">
        <v>2422</v>
      </c>
      <c r="S203" s="106">
        <v>803345</v>
      </c>
      <c r="T203" s="106" t="s">
        <v>2423</v>
      </c>
      <c r="U203" s="106"/>
      <c r="V203" s="106">
        <v>3</v>
      </c>
      <c r="W203" s="106" t="str">
        <f t="shared" si="6"/>
        <v>NETA BR</v>
      </c>
      <c r="X203" s="106" t="s">
        <v>417</v>
      </c>
      <c r="Y203" s="106"/>
    </row>
    <row r="204" spans="1:25" x14ac:dyDescent="0.2">
      <c r="A204" s="7"/>
      <c r="B204" s="7" t="s">
        <v>74</v>
      </c>
      <c r="C204" s="32" t="str">
        <f>VLOOKUP(G204,TCR!$E$2:$K$332,2,0)</f>
        <v>GEFT</v>
      </c>
      <c r="D204" s="32" t="str">
        <f>VLOOKUP(G204,TCR!$E$2:$K$332,3,0)</f>
        <v>GESTIONE FINANAZA e TRIBUTI</v>
      </c>
      <c r="E204" s="32" t="str">
        <f>VLOOKUP(G204,TCR!$E$2:$K$332,4,0)</f>
        <v>GEFT</v>
      </c>
      <c r="F204" s="32" t="str">
        <f>VLOOKUP(G204,TCR!$E$2:$K$332,5,0)</f>
        <v>GESTIONE FINANAZA e TRIBUTI</v>
      </c>
      <c r="G204" s="32" t="s">
        <v>13093</v>
      </c>
      <c r="H204" s="32" t="str">
        <f>VLOOKUP(G204,TCR!$E$2:$K$332,7,0)</f>
        <v>Patrimoniale Post Contatore</v>
      </c>
      <c r="I204" s="137" t="str">
        <f t="shared" si="7"/>
        <v>22026#22026#22026#NETA BR</v>
      </c>
      <c r="J204" s="106" t="s">
        <v>2284</v>
      </c>
      <c r="K204" s="106" t="s">
        <v>2285</v>
      </c>
      <c r="L204" s="106" t="s">
        <v>2286</v>
      </c>
      <c r="M204" s="106" t="s">
        <v>417</v>
      </c>
      <c r="N204" s="106" t="s">
        <v>2285</v>
      </c>
      <c r="O204" s="106"/>
      <c r="P204" s="106" t="s">
        <v>2287</v>
      </c>
      <c r="Q204" s="106" t="s">
        <v>2285</v>
      </c>
      <c r="R204" s="106" t="s">
        <v>2288</v>
      </c>
      <c r="S204" s="106">
        <v>804580</v>
      </c>
      <c r="T204" s="106" t="s">
        <v>2289</v>
      </c>
      <c r="U204" s="106" t="s">
        <v>2290</v>
      </c>
      <c r="V204" s="106">
        <v>3</v>
      </c>
      <c r="W204" s="106" t="str">
        <f t="shared" si="6"/>
        <v>NETA BR</v>
      </c>
      <c r="X204" s="106" t="s">
        <v>417</v>
      </c>
      <c r="Y204" s="106"/>
    </row>
    <row r="205" spans="1:25" x14ac:dyDescent="0.2">
      <c r="A205" s="7"/>
      <c r="B205" s="7" t="s">
        <v>74</v>
      </c>
      <c r="C205" s="32" t="str">
        <f>VLOOKUP(G205,TCR!$E$2:$K$332,2,0)</f>
        <v>GEFT</v>
      </c>
      <c r="D205" s="32" t="str">
        <f>VLOOKUP(G205,TCR!$E$2:$K$332,3,0)</f>
        <v>GESTIONE FINANAZA e TRIBUTI</v>
      </c>
      <c r="E205" s="32" t="str">
        <f>VLOOKUP(G205,TCR!$E$2:$K$332,4,0)</f>
        <v>GEFT</v>
      </c>
      <c r="F205" s="32" t="str">
        <f>VLOOKUP(G205,TCR!$E$2:$K$332,5,0)</f>
        <v>GESTIONE FINANAZA e TRIBUTI</v>
      </c>
      <c r="G205" s="32" t="s">
        <v>13093</v>
      </c>
      <c r="H205" s="32" t="str">
        <f>VLOOKUP(G205,TCR!$E$2:$K$332,7,0)</f>
        <v>Patrimoniale Post Contatore</v>
      </c>
      <c r="I205" s="137" t="str">
        <f t="shared" si="7"/>
        <v>21918#21918#21918#NETA BR</v>
      </c>
      <c r="J205" s="106" t="s">
        <v>9501</v>
      </c>
      <c r="K205" s="106" t="s">
        <v>9502</v>
      </c>
      <c r="L205" s="106" t="s">
        <v>9503</v>
      </c>
      <c r="M205" s="106" t="s">
        <v>417</v>
      </c>
      <c r="N205" s="106" t="s">
        <v>9502</v>
      </c>
      <c r="O205" s="106"/>
      <c r="P205" s="106" t="s">
        <v>9504</v>
      </c>
      <c r="Q205" s="106" t="s">
        <v>9502</v>
      </c>
      <c r="R205" s="106" t="s">
        <v>9505</v>
      </c>
      <c r="S205" s="106" t="s">
        <v>9506</v>
      </c>
      <c r="T205" s="106" t="s">
        <v>9506</v>
      </c>
      <c r="U205" s="106"/>
      <c r="V205" s="106">
        <v>3</v>
      </c>
      <c r="W205" s="106" t="str">
        <f t="shared" si="6"/>
        <v>NETA BR</v>
      </c>
      <c r="X205" s="106" t="s">
        <v>417</v>
      </c>
      <c r="Y205" s="106"/>
    </row>
    <row r="206" spans="1:25" x14ac:dyDescent="0.2">
      <c r="A206" s="7"/>
      <c r="B206" s="7" t="s">
        <v>74</v>
      </c>
      <c r="C206" s="32" t="str">
        <f>VLOOKUP(G206,TCR!$E$2:$K$332,2,0)</f>
        <v>GEFT</v>
      </c>
      <c r="D206" s="32" t="str">
        <f>VLOOKUP(G206,TCR!$E$2:$K$332,3,0)</f>
        <v>GESTIONE FINANAZA e TRIBUTI</v>
      </c>
      <c r="E206" s="32" t="str">
        <f>VLOOKUP(G206,TCR!$E$2:$K$332,4,0)</f>
        <v>GEFT</v>
      </c>
      <c r="F206" s="32" t="str">
        <f>VLOOKUP(G206,TCR!$E$2:$K$332,5,0)</f>
        <v>GESTIONE FINANAZA e TRIBUTI</v>
      </c>
      <c r="G206" s="32" t="s">
        <v>13093</v>
      </c>
      <c r="H206" s="32" t="str">
        <f>VLOOKUP(G206,TCR!$E$2:$K$332,7,0)</f>
        <v>Patrimoniale Post Contatore</v>
      </c>
      <c r="I206" s="137" t="str">
        <f t="shared" si="7"/>
        <v>21902#21902#21902#NETA BR</v>
      </c>
      <c r="J206" s="106" t="s">
        <v>1944</v>
      </c>
      <c r="K206" s="106" t="s">
        <v>1945</v>
      </c>
      <c r="L206" s="106" t="s">
        <v>1946</v>
      </c>
      <c r="M206" s="106" t="s">
        <v>417</v>
      </c>
      <c r="N206" s="106" t="s">
        <v>1945</v>
      </c>
      <c r="O206" s="106"/>
      <c r="P206" s="106" t="s">
        <v>1947</v>
      </c>
      <c r="Q206" s="106" t="s">
        <v>1945</v>
      </c>
      <c r="R206" s="106" t="s">
        <v>1948</v>
      </c>
      <c r="S206" s="106">
        <v>802694</v>
      </c>
      <c r="T206" s="106" t="s">
        <v>1949</v>
      </c>
      <c r="U206" s="106"/>
      <c r="V206" s="106">
        <v>3</v>
      </c>
      <c r="W206" s="106" t="str">
        <f t="shared" si="6"/>
        <v>NETA BR</v>
      </c>
      <c r="X206" s="106" t="s">
        <v>417</v>
      </c>
      <c r="Y206" s="106"/>
    </row>
    <row r="207" spans="1:25" x14ac:dyDescent="0.2">
      <c r="A207" s="69"/>
      <c r="B207" s="7" t="s">
        <v>74</v>
      </c>
      <c r="C207" s="32" t="str">
        <f>VLOOKUP(G207,TCR!$E$2:$K$332,2,0)</f>
        <v>GEFT</v>
      </c>
      <c r="D207" s="32" t="str">
        <f>VLOOKUP(G207,TCR!$E$2:$K$332,3,0)</f>
        <v>GESTIONE FINANAZA e TRIBUTI</v>
      </c>
      <c r="E207" s="32" t="str">
        <f>VLOOKUP(G207,TCR!$E$2:$K$332,4,0)</f>
        <v>GEFT</v>
      </c>
      <c r="F207" s="32" t="str">
        <f>VLOOKUP(G207,TCR!$E$2:$K$332,5,0)</f>
        <v>GESTIONE FINANAZA e TRIBUTI</v>
      </c>
      <c r="G207" s="32" t="s">
        <v>13093</v>
      </c>
      <c r="H207" s="32" t="str">
        <f>VLOOKUP(G207,TCR!$E$2:$K$332,7,0)</f>
        <v>Patrimoniale Post Contatore</v>
      </c>
      <c r="I207" s="137" t="str">
        <f t="shared" si="7"/>
        <v>22004#22004#22004#NETA BR</v>
      </c>
      <c r="J207" s="106" t="s">
        <v>7723</v>
      </c>
      <c r="K207" s="106" t="s">
        <v>7724</v>
      </c>
      <c r="L207" s="106" t="s">
        <v>7725</v>
      </c>
      <c r="M207" s="106" t="s">
        <v>417</v>
      </c>
      <c r="N207" s="106" t="s">
        <v>7724</v>
      </c>
      <c r="O207" s="106"/>
      <c r="P207" s="106" t="s">
        <v>7726</v>
      </c>
      <c r="Q207" s="106" t="s">
        <v>7724</v>
      </c>
      <c r="R207" s="106" t="s">
        <v>7727</v>
      </c>
      <c r="S207" s="106">
        <v>803561</v>
      </c>
      <c r="T207" s="106" t="s">
        <v>7728</v>
      </c>
      <c r="U207" s="106"/>
      <c r="V207" s="106">
        <v>3</v>
      </c>
      <c r="W207" s="106" t="str">
        <f t="shared" si="6"/>
        <v>NETA BR</v>
      </c>
      <c r="X207" s="106" t="s">
        <v>417</v>
      </c>
      <c r="Y207" s="106"/>
    </row>
    <row r="208" spans="1:25" x14ac:dyDescent="0.2">
      <c r="A208" s="7"/>
      <c r="B208" s="7" t="s">
        <v>74</v>
      </c>
      <c r="C208" s="32" t="str">
        <f>VLOOKUP(G208,TCR!$E$2:$K$332,2,0)</f>
        <v>GEFT</v>
      </c>
      <c r="D208" s="32" t="str">
        <f>VLOOKUP(G208,TCR!$E$2:$K$332,3,0)</f>
        <v>GESTIONE FINANAZA e TRIBUTI</v>
      </c>
      <c r="E208" s="32" t="str">
        <f>VLOOKUP(G208,TCR!$E$2:$K$332,4,0)</f>
        <v>GEFT</v>
      </c>
      <c r="F208" s="32" t="str">
        <f>VLOOKUP(G208,TCR!$E$2:$K$332,5,0)</f>
        <v>GESTIONE FINANAZA e TRIBUTI</v>
      </c>
      <c r="G208" s="32" t="s">
        <v>13093</v>
      </c>
      <c r="H208" s="32" t="str">
        <f>VLOOKUP(G208,TCR!$E$2:$K$332,7,0)</f>
        <v>Patrimoniale Post Contatore</v>
      </c>
      <c r="I208" s="137" t="str">
        <f t="shared" si="7"/>
        <v>21978#21978#21978#NETA BR</v>
      </c>
      <c r="J208" s="106" t="s">
        <v>6163</v>
      </c>
      <c r="K208" s="106" t="s">
        <v>6164</v>
      </c>
      <c r="L208" s="106" t="s">
        <v>6165</v>
      </c>
      <c r="M208" s="106" t="s">
        <v>417</v>
      </c>
      <c r="N208" s="106" t="s">
        <v>6164</v>
      </c>
      <c r="O208" s="106"/>
      <c r="P208" s="106" t="s">
        <v>6166</v>
      </c>
      <c r="Q208" s="106" t="s">
        <v>6164</v>
      </c>
      <c r="R208" s="106" t="s">
        <v>6167</v>
      </c>
      <c r="S208" s="106">
        <v>803007</v>
      </c>
      <c r="T208" s="106" t="s">
        <v>6168</v>
      </c>
      <c r="U208" s="106"/>
      <c r="V208" s="106">
        <v>3</v>
      </c>
      <c r="W208" s="106" t="str">
        <f t="shared" si="6"/>
        <v>NETA BR</v>
      </c>
      <c r="X208" s="106" t="s">
        <v>417</v>
      </c>
      <c r="Y208" s="106"/>
    </row>
    <row r="209" spans="1:25" x14ac:dyDescent="0.2">
      <c r="A209" s="178"/>
      <c r="B209" s="7" t="s">
        <v>74</v>
      </c>
      <c r="C209" s="180" t="str">
        <f>VLOOKUP(G209,TCR!$E$2:$K$332,2,0)</f>
        <v>GEFT</v>
      </c>
      <c r="D209" s="180" t="str">
        <f>VLOOKUP(G209,TCR!$E$2:$K$332,3,0)</f>
        <v>GESTIONE FINANAZA e TRIBUTI</v>
      </c>
      <c r="E209" s="180" t="str">
        <f>VLOOKUP(G209,TCR!$E$2:$K$332,4,0)</f>
        <v>GEFT</v>
      </c>
      <c r="F209" s="180" t="str">
        <f>VLOOKUP(G209,TCR!$E$2:$K$332,5,0)</f>
        <v>GESTIONE FINANAZA e TRIBUTI</v>
      </c>
      <c r="G209" s="180" t="s">
        <v>13093</v>
      </c>
      <c r="H209" s="180" t="str">
        <f>VLOOKUP(G209,TCR!$E$2:$K$332,7,0)</f>
        <v>Patrimoniale Post Contatore</v>
      </c>
      <c r="I209" s="137" t="str">
        <f t="shared" si="7"/>
        <v>21920#21920#21920#NETA BR</v>
      </c>
      <c r="J209" s="106" t="s">
        <v>6454</v>
      </c>
      <c r="K209" s="106" t="s">
        <v>6455</v>
      </c>
      <c r="L209" s="106" t="s">
        <v>6456</v>
      </c>
      <c r="M209" s="106" t="s">
        <v>417</v>
      </c>
      <c r="N209" s="106" t="s">
        <v>6455</v>
      </c>
      <c r="O209" s="106"/>
      <c r="P209" s="106" t="s">
        <v>6457</v>
      </c>
      <c r="Q209" s="106" t="s">
        <v>6455</v>
      </c>
      <c r="R209" s="106" t="s">
        <v>6458</v>
      </c>
      <c r="S209" s="106">
        <v>802726</v>
      </c>
      <c r="T209" s="106" t="s">
        <v>6459</v>
      </c>
      <c r="U209" s="106"/>
      <c r="V209" s="106">
        <v>3</v>
      </c>
      <c r="W209" s="106" t="str">
        <f t="shared" si="6"/>
        <v>NETA BR</v>
      </c>
      <c r="X209" s="106" t="s">
        <v>417</v>
      </c>
      <c r="Y209" s="106"/>
    </row>
    <row r="210" spans="1:25" x14ac:dyDescent="0.2">
      <c r="A210" s="7"/>
      <c r="B210" s="69" t="s">
        <v>74</v>
      </c>
      <c r="C210" s="180" t="str">
        <f>VLOOKUP(G210,TCR!$E$2:$K$332,2,0)</f>
        <v>GEFT</v>
      </c>
      <c r="D210" s="180" t="str">
        <f>VLOOKUP(G210,TCR!$E$2:$K$332,3,0)</f>
        <v>GESTIONE FINANAZA e TRIBUTI</v>
      </c>
      <c r="E210" s="180" t="str">
        <f>VLOOKUP(G210,TCR!$E$2:$K$332,4,0)</f>
        <v>GEFT</v>
      </c>
      <c r="F210" s="180" t="str">
        <f>VLOOKUP(G210,TCR!$E$2:$K$332,5,0)</f>
        <v>GESTIONE FINANAZA e TRIBUTI</v>
      </c>
      <c r="G210" s="180" t="s">
        <v>13093</v>
      </c>
      <c r="H210" s="180" t="str">
        <f>VLOOKUP(G210,TCR!$E$2:$K$332,7,0)</f>
        <v>Patrimoniale Post Contatore</v>
      </c>
      <c r="I210" s="137" t="str">
        <f t="shared" si="7"/>
        <v>22030#22030#22030#NETA BR</v>
      </c>
      <c r="J210" s="106" t="s">
        <v>7944</v>
      </c>
      <c r="K210" s="106" t="s">
        <v>7945</v>
      </c>
      <c r="L210" s="106" t="s">
        <v>7946</v>
      </c>
      <c r="M210" s="106" t="s">
        <v>417</v>
      </c>
      <c r="N210" s="106" t="s">
        <v>7945</v>
      </c>
      <c r="O210" s="106"/>
      <c r="P210" s="106" t="s">
        <v>7947</v>
      </c>
      <c r="Q210" s="106" t="s">
        <v>7945</v>
      </c>
      <c r="R210" s="106" t="s">
        <v>7948</v>
      </c>
      <c r="S210" s="106">
        <v>804730</v>
      </c>
      <c r="T210" s="106" t="s">
        <v>2653</v>
      </c>
      <c r="U210" s="106" t="s">
        <v>7949</v>
      </c>
      <c r="V210" s="106">
        <v>3</v>
      </c>
      <c r="W210" s="106" t="str">
        <f t="shared" si="6"/>
        <v>NETA BR</v>
      </c>
      <c r="X210" s="106" t="s">
        <v>417</v>
      </c>
      <c r="Y210" s="106"/>
    </row>
    <row r="211" spans="1:25" x14ac:dyDescent="0.2">
      <c r="A211" s="7"/>
      <c r="B211" s="7" t="s">
        <v>74</v>
      </c>
      <c r="C211" s="180" t="str">
        <f>VLOOKUP(G211,TCR!$E$2:$K$332,2,0)</f>
        <v>GEFT</v>
      </c>
      <c r="D211" s="180" t="str">
        <f>VLOOKUP(G211,TCR!$E$2:$K$332,3,0)</f>
        <v>GESTIONE FINANAZA e TRIBUTI</v>
      </c>
      <c r="E211" s="180" t="str">
        <f>VLOOKUP(G211,TCR!$E$2:$K$332,4,0)</f>
        <v>GEFT</v>
      </c>
      <c r="F211" s="180" t="str">
        <f>VLOOKUP(G211,TCR!$E$2:$K$332,5,0)</f>
        <v>GESTIONE FINANAZA e TRIBUTI</v>
      </c>
      <c r="G211" s="180" t="s">
        <v>13093</v>
      </c>
      <c r="H211" s="180" t="str">
        <f>VLOOKUP(G211,TCR!$E$2:$K$332,7,0)</f>
        <v>Patrimoniale Post Contatore</v>
      </c>
      <c r="I211" s="137" t="str">
        <f t="shared" si="7"/>
        <v>21990#21990#21990#NETA BR</v>
      </c>
      <c r="J211" s="106" t="s">
        <v>7602</v>
      </c>
      <c r="K211" s="106" t="s">
        <v>7603</v>
      </c>
      <c r="L211" s="106" t="s">
        <v>7604</v>
      </c>
      <c r="M211" s="106" t="s">
        <v>417</v>
      </c>
      <c r="N211" s="106" t="s">
        <v>7603</v>
      </c>
      <c r="O211" s="106"/>
      <c r="P211" s="106" t="s">
        <v>7605</v>
      </c>
      <c r="Q211" s="106" t="s">
        <v>7603</v>
      </c>
      <c r="R211" s="106" t="s">
        <v>7606</v>
      </c>
      <c r="S211" s="106">
        <v>803525</v>
      </c>
      <c r="T211" s="106" t="s">
        <v>7607</v>
      </c>
      <c r="U211" s="106"/>
      <c r="V211" s="106">
        <v>3</v>
      </c>
      <c r="W211" s="106" t="str">
        <f t="shared" si="6"/>
        <v>NETA BR</v>
      </c>
      <c r="X211" s="106" t="s">
        <v>417</v>
      </c>
      <c r="Y211" s="106"/>
    </row>
    <row r="212" spans="1:25" x14ac:dyDescent="0.2">
      <c r="A212" s="69"/>
      <c r="B212" s="69" t="s">
        <v>74</v>
      </c>
      <c r="C212" s="180" t="str">
        <f>VLOOKUP(G212,TCR!$E$2:$K$332,2,0)</f>
        <v>GEFT</v>
      </c>
      <c r="D212" s="180" t="str">
        <f>VLOOKUP(G212,TCR!$E$2:$K$332,3,0)</f>
        <v>GESTIONE FINANAZA e TRIBUTI</v>
      </c>
      <c r="E212" s="180" t="str">
        <f>VLOOKUP(G212,TCR!$E$2:$K$332,4,0)</f>
        <v>GEFT</v>
      </c>
      <c r="F212" s="180" t="str">
        <f>VLOOKUP(G212,TCR!$E$2:$K$332,5,0)</f>
        <v>GESTIONE FINANAZA e TRIBUTI</v>
      </c>
      <c r="G212" s="180" t="s">
        <v>13093</v>
      </c>
      <c r="H212" s="180" t="str">
        <f>VLOOKUP(G212,TCR!$E$2:$K$332,7,0)</f>
        <v>Patrimoniale Post Contatore</v>
      </c>
      <c r="I212" s="137" t="str">
        <f t="shared" si="7"/>
        <v>21992#21992#21992#NETA BR</v>
      </c>
      <c r="J212" s="106" t="s">
        <v>5859</v>
      </c>
      <c r="K212" s="106" t="s">
        <v>5860</v>
      </c>
      <c r="L212" s="106" t="s">
        <v>5861</v>
      </c>
      <c r="M212" s="106"/>
      <c r="N212" s="106" t="s">
        <v>5860</v>
      </c>
      <c r="O212" s="106"/>
      <c r="P212" s="106" t="s">
        <v>5862</v>
      </c>
      <c r="Q212" s="106" t="s">
        <v>5860</v>
      </c>
      <c r="R212" s="106" t="s">
        <v>5863</v>
      </c>
      <c r="S212" s="106"/>
      <c r="T212" s="106"/>
      <c r="U212" s="106"/>
      <c r="V212" s="106">
        <v>3</v>
      </c>
      <c r="W212" s="106" t="str">
        <f t="shared" si="6"/>
        <v>NETA BR</v>
      </c>
      <c r="X212" s="106"/>
      <c r="Y212" s="106"/>
    </row>
    <row r="213" spans="1:25" x14ac:dyDescent="0.2">
      <c r="A213" s="69"/>
      <c r="B213" s="7" t="s">
        <v>74</v>
      </c>
      <c r="C213" s="32" t="str">
        <f>VLOOKUP(G213,TCR!$E$2:$K$332,2,0)</f>
        <v>GEFT</v>
      </c>
      <c r="D213" s="32" t="str">
        <f>VLOOKUP(G213,TCR!$E$2:$K$332,3,0)</f>
        <v>GESTIONE FINANAZA e TRIBUTI</v>
      </c>
      <c r="E213" s="32" t="str">
        <f>VLOOKUP(G213,TCR!$E$2:$K$332,4,0)</f>
        <v>GEFT</v>
      </c>
      <c r="F213" s="32" t="str">
        <f>VLOOKUP(G213,TCR!$E$2:$K$332,5,0)</f>
        <v>GESTIONE FINANAZA e TRIBUTI</v>
      </c>
      <c r="G213" s="32" t="s">
        <v>13093</v>
      </c>
      <c r="H213" s="32" t="str">
        <f>VLOOKUP(G213,TCR!$E$2:$K$332,7,0)</f>
        <v>Patrimoniale Post Contatore</v>
      </c>
      <c r="I213" s="137" t="str">
        <f t="shared" si="7"/>
        <v>21998#21998#21998#NETA BR</v>
      </c>
      <c r="J213" s="106" t="s">
        <v>6018</v>
      </c>
      <c r="K213" s="106" t="s">
        <v>6019</v>
      </c>
      <c r="L213" s="106" t="s">
        <v>6020</v>
      </c>
      <c r="M213" s="106" t="s">
        <v>417</v>
      </c>
      <c r="N213" s="106" t="s">
        <v>6019</v>
      </c>
      <c r="O213" s="106"/>
      <c r="P213" s="106" t="s">
        <v>6021</v>
      </c>
      <c r="Q213" s="106" t="s">
        <v>6019</v>
      </c>
      <c r="R213" s="106" t="s">
        <v>6022</v>
      </c>
      <c r="S213" s="106">
        <v>803529</v>
      </c>
      <c r="T213" s="106" t="s">
        <v>6023</v>
      </c>
      <c r="U213" s="106"/>
      <c r="V213" s="106">
        <v>3</v>
      </c>
      <c r="W213" s="106" t="str">
        <f t="shared" si="6"/>
        <v>NETA BR</v>
      </c>
      <c r="X213" s="106" t="s">
        <v>417</v>
      </c>
      <c r="Y213" s="106"/>
    </row>
    <row r="214" spans="1:25" x14ac:dyDescent="0.2">
      <c r="A214" s="69"/>
      <c r="B214" s="7" t="s">
        <v>74</v>
      </c>
      <c r="C214" s="32" t="str">
        <f>VLOOKUP(G214,TCR!$E$2:$K$332,2,0)</f>
        <v>GEFT</v>
      </c>
      <c r="D214" s="32" t="str">
        <f>VLOOKUP(G214,TCR!$E$2:$K$332,3,0)</f>
        <v>GESTIONE FINANAZA e TRIBUTI</v>
      </c>
      <c r="E214" s="32" t="str">
        <f>VLOOKUP(G214,TCR!$E$2:$K$332,4,0)</f>
        <v>GEFT</v>
      </c>
      <c r="F214" s="32" t="str">
        <f>VLOOKUP(G214,TCR!$E$2:$K$332,5,0)</f>
        <v>GESTIONE FINANAZA e TRIBUTI</v>
      </c>
      <c r="G214" s="32" t="s">
        <v>13093</v>
      </c>
      <c r="H214" s="32" t="str">
        <f>VLOOKUP(G214,TCR!$E$2:$K$332,7,0)</f>
        <v>Patrimoniale Post Contatore</v>
      </c>
      <c r="I214" s="137" t="str">
        <f t="shared" si="7"/>
        <v>22000#22000#22000#NETA BR</v>
      </c>
      <c r="J214" s="106" t="s">
        <v>1888</v>
      </c>
      <c r="K214" s="106" t="s">
        <v>1889</v>
      </c>
      <c r="L214" s="106" t="s">
        <v>1890</v>
      </c>
      <c r="M214" s="106"/>
      <c r="N214" s="106" t="s">
        <v>1889</v>
      </c>
      <c r="O214" s="106"/>
      <c r="P214" s="106" t="s">
        <v>1891</v>
      </c>
      <c r="Q214" s="106" t="s">
        <v>1889</v>
      </c>
      <c r="R214" s="106" t="s">
        <v>1892</v>
      </c>
      <c r="S214" s="106"/>
      <c r="T214" s="106"/>
      <c r="U214" s="106"/>
      <c r="V214" s="106">
        <v>3</v>
      </c>
      <c r="W214" s="106" t="str">
        <f t="shared" si="6"/>
        <v>NETA BR</v>
      </c>
      <c r="X214" s="106"/>
      <c r="Y214" s="106"/>
    </row>
    <row r="215" spans="1:25" x14ac:dyDescent="0.2">
      <c r="A215" s="7"/>
      <c r="B215" s="7" t="s">
        <v>74</v>
      </c>
      <c r="C215" s="32" t="str">
        <f>VLOOKUP(G215,TCR!$E$2:$K$332,2,0)</f>
        <v>GEFT</v>
      </c>
      <c r="D215" s="32" t="str">
        <f>VLOOKUP(G215,TCR!$E$2:$K$332,3,0)</f>
        <v>GESTIONE FINANAZA e TRIBUTI</v>
      </c>
      <c r="E215" s="32" t="str">
        <f>VLOOKUP(G215,TCR!$E$2:$K$332,4,0)</f>
        <v>GEFT</v>
      </c>
      <c r="F215" s="32" t="str">
        <f>VLOOKUP(G215,TCR!$E$2:$K$332,5,0)</f>
        <v>GESTIONE FINANAZA e TRIBUTI</v>
      </c>
      <c r="G215" s="32" t="s">
        <v>13093</v>
      </c>
      <c r="H215" s="32" t="str">
        <f>VLOOKUP(G215,TCR!$E$2:$K$332,7,0)</f>
        <v>Patrimoniale Post Contatore</v>
      </c>
      <c r="I215" s="137" t="str">
        <f t="shared" si="7"/>
        <v>21996#21996#21996#NETA BR</v>
      </c>
      <c r="J215" s="106" t="s">
        <v>9474</v>
      </c>
      <c r="K215" s="106" t="s">
        <v>9475</v>
      </c>
      <c r="L215" s="106" t="s">
        <v>9476</v>
      </c>
      <c r="M215" s="106" t="s">
        <v>417</v>
      </c>
      <c r="N215" s="106" t="s">
        <v>9475</v>
      </c>
      <c r="O215" s="106"/>
      <c r="P215" s="106" t="s">
        <v>9477</v>
      </c>
      <c r="Q215" s="106" t="s">
        <v>9475</v>
      </c>
      <c r="R215" s="106" t="s">
        <v>9478</v>
      </c>
      <c r="S215" s="106" t="s">
        <v>9479</v>
      </c>
      <c r="T215" s="106" t="s">
        <v>9480</v>
      </c>
      <c r="U215" s="106"/>
      <c r="V215" s="106">
        <v>3</v>
      </c>
      <c r="W215" s="106" t="str">
        <f t="shared" si="6"/>
        <v>NETA BR</v>
      </c>
      <c r="X215" s="106" t="s">
        <v>417</v>
      </c>
      <c r="Y215" s="106"/>
    </row>
    <row r="216" spans="1:25" x14ac:dyDescent="0.2">
      <c r="A216" s="7"/>
      <c r="B216" s="69" t="s">
        <v>74</v>
      </c>
      <c r="C216" s="32" t="str">
        <f>VLOOKUP(G216,TCR!$E$2:$K$332,2,0)</f>
        <v>GEFT</v>
      </c>
      <c r="D216" s="32" t="str">
        <f>VLOOKUP(G216,TCR!$E$2:$K$332,3,0)</f>
        <v>GESTIONE FINANAZA e TRIBUTI</v>
      </c>
      <c r="E216" s="32" t="str">
        <f>VLOOKUP(G216,TCR!$E$2:$K$332,4,0)</f>
        <v>GEFT</v>
      </c>
      <c r="F216" s="32" t="str">
        <f>VLOOKUP(G216,TCR!$E$2:$K$332,5,0)</f>
        <v>GESTIONE FINANAZA e TRIBUTI</v>
      </c>
      <c r="G216" s="32" t="s">
        <v>13093</v>
      </c>
      <c r="H216" s="32" t="str">
        <f>VLOOKUP(G216,TCR!$E$2:$K$332,7,0)</f>
        <v>Patrimoniale Post Contatore</v>
      </c>
      <c r="I216" s="137" t="str">
        <f t="shared" si="7"/>
        <v>22130#22130#22130#NETA BR</v>
      </c>
      <c r="J216" s="106" t="s">
        <v>4601</v>
      </c>
      <c r="K216" s="106" t="s">
        <v>4602</v>
      </c>
      <c r="L216" s="106" t="s">
        <v>4603</v>
      </c>
      <c r="M216" s="106" t="s">
        <v>417</v>
      </c>
      <c r="N216" s="106" t="s">
        <v>4602</v>
      </c>
      <c r="O216" s="106"/>
      <c r="P216" s="106" t="s">
        <v>4604</v>
      </c>
      <c r="Q216" s="106" t="s">
        <v>4602</v>
      </c>
      <c r="R216" s="106" t="s">
        <v>4605</v>
      </c>
      <c r="S216" s="106">
        <v>802470</v>
      </c>
      <c r="T216" s="106" t="s">
        <v>1291</v>
      </c>
      <c r="U216" s="106" t="s">
        <v>909</v>
      </c>
      <c r="V216" s="106">
        <v>3</v>
      </c>
      <c r="W216" s="106" t="str">
        <f t="shared" si="6"/>
        <v>NETA BR</v>
      </c>
      <c r="X216" s="106" t="s">
        <v>417</v>
      </c>
      <c r="Y216" s="106"/>
    </row>
    <row r="217" spans="1:25" x14ac:dyDescent="0.2">
      <c r="A217" s="178"/>
      <c r="B217" s="7" t="s">
        <v>74</v>
      </c>
      <c r="C217" s="32" t="str">
        <f>VLOOKUP(G217,TCR!$E$2:$K$332,2,0)</f>
        <v>GEFT</v>
      </c>
      <c r="D217" s="32" t="str">
        <f>VLOOKUP(G217,TCR!$E$2:$K$332,3,0)</f>
        <v>GESTIONE FINANAZA e TRIBUTI</v>
      </c>
      <c r="E217" s="32" t="str">
        <f>VLOOKUP(G217,TCR!$E$2:$K$332,4,0)</f>
        <v>GEFT</v>
      </c>
      <c r="F217" s="32" t="str">
        <f>VLOOKUP(G217,TCR!$E$2:$K$332,5,0)</f>
        <v>GESTIONE FINANAZA e TRIBUTI</v>
      </c>
      <c r="G217" s="32" t="s">
        <v>13093</v>
      </c>
      <c r="H217" s="32" t="str">
        <f>VLOOKUP(G217,TCR!$E$2:$K$332,7,0)</f>
        <v>Patrimoniale Post Contatore</v>
      </c>
      <c r="I217" s="137" t="str">
        <f t="shared" si="7"/>
        <v>22396#22396#22396#NETA BR</v>
      </c>
      <c r="J217" s="106" t="s">
        <v>3643</v>
      </c>
      <c r="K217" s="106" t="s">
        <v>3644</v>
      </c>
      <c r="L217" s="106" t="s">
        <v>3645</v>
      </c>
      <c r="M217" s="106" t="s">
        <v>417</v>
      </c>
      <c r="N217" s="106" t="s">
        <v>3644</v>
      </c>
      <c r="O217" s="106"/>
      <c r="P217" s="106" t="s">
        <v>3646</v>
      </c>
      <c r="Q217" s="106" t="s">
        <v>3644</v>
      </c>
      <c r="R217" s="106" t="s">
        <v>3647</v>
      </c>
      <c r="S217" s="106">
        <v>802763</v>
      </c>
      <c r="T217" s="106" t="s">
        <v>877</v>
      </c>
      <c r="U217" s="106" t="s">
        <v>923</v>
      </c>
      <c r="V217" s="106">
        <v>3</v>
      </c>
      <c r="W217" s="106" t="str">
        <f t="shared" si="6"/>
        <v>NETA BR</v>
      </c>
      <c r="X217" s="106" t="s">
        <v>417</v>
      </c>
      <c r="Y217" s="106"/>
    </row>
    <row r="218" spans="1:25" x14ac:dyDescent="0.2">
      <c r="A218" s="7"/>
      <c r="B218" s="69" t="s">
        <v>74</v>
      </c>
      <c r="C218" s="32" t="str">
        <f>VLOOKUP(G218,TCR!$E$2:$K$332,2,0)</f>
        <v>GEFT</v>
      </c>
      <c r="D218" s="32" t="str">
        <f>VLOOKUP(G218,TCR!$E$2:$K$332,3,0)</f>
        <v>GESTIONE FINANAZA e TRIBUTI</v>
      </c>
      <c r="E218" s="32" t="str">
        <f>VLOOKUP(G218,TCR!$E$2:$K$332,4,0)</f>
        <v>GEFT</v>
      </c>
      <c r="F218" s="32" t="str">
        <f>VLOOKUP(G218,TCR!$E$2:$K$332,5,0)</f>
        <v>GESTIONE FINANAZA e TRIBUTI</v>
      </c>
      <c r="G218" s="32" t="s">
        <v>13093</v>
      </c>
      <c r="H218" s="32" t="str">
        <f>VLOOKUP(G218,TCR!$E$2:$K$332,7,0)</f>
        <v>Patrimoniale Post Contatore</v>
      </c>
      <c r="I218" s="137" t="str">
        <f t="shared" si="7"/>
        <v>22393#22393#22393#NETA BR</v>
      </c>
      <c r="J218" s="106" t="s">
        <v>3840</v>
      </c>
      <c r="K218" s="106" t="s">
        <v>3841</v>
      </c>
      <c r="L218" s="106" t="s">
        <v>3645</v>
      </c>
      <c r="M218" s="106" t="s">
        <v>417</v>
      </c>
      <c r="N218" s="106" t="s">
        <v>3841</v>
      </c>
      <c r="O218" s="106"/>
      <c r="P218" s="106" t="s">
        <v>3842</v>
      </c>
      <c r="Q218" s="106" t="s">
        <v>3841</v>
      </c>
      <c r="R218" s="106" t="s">
        <v>3647</v>
      </c>
      <c r="S218" s="106">
        <v>802763</v>
      </c>
      <c r="T218" s="106" t="s">
        <v>877</v>
      </c>
      <c r="U218" s="106" t="s">
        <v>923</v>
      </c>
      <c r="V218" s="106">
        <v>3</v>
      </c>
      <c r="W218" s="106" t="str">
        <f t="shared" si="6"/>
        <v>NETA BR</v>
      </c>
      <c r="X218" s="106" t="s">
        <v>417</v>
      </c>
      <c r="Y218" s="106"/>
    </row>
    <row r="219" spans="1:25" x14ac:dyDescent="0.2">
      <c r="A219" s="7"/>
      <c r="B219" s="69" t="s">
        <v>74</v>
      </c>
      <c r="C219" s="32" t="str">
        <f>VLOOKUP(G219,TCR!$E$2:$K$332,2,0)</f>
        <v>GEFT</v>
      </c>
      <c r="D219" s="32" t="str">
        <f>VLOOKUP(G219,TCR!$E$2:$K$332,3,0)</f>
        <v>GESTIONE FINANAZA e TRIBUTI</v>
      </c>
      <c r="E219" s="32" t="str">
        <f>VLOOKUP(G219,TCR!$E$2:$K$332,4,0)</f>
        <v>GEFT</v>
      </c>
      <c r="F219" s="32" t="str">
        <f>VLOOKUP(G219,TCR!$E$2:$K$332,5,0)</f>
        <v>GESTIONE FINANAZA e TRIBUTI</v>
      </c>
      <c r="G219" s="32" t="s">
        <v>13093</v>
      </c>
      <c r="H219" s="32" t="str">
        <f>VLOOKUP(G219,TCR!$E$2:$K$332,7,0)</f>
        <v>Patrimoniale Post Contatore</v>
      </c>
      <c r="I219" s="137" t="str">
        <f t="shared" si="7"/>
        <v>22394#22394#22394#NETA BR</v>
      </c>
      <c r="J219" s="106" t="s">
        <v>5224</v>
      </c>
      <c r="K219" s="106" t="s">
        <v>5225</v>
      </c>
      <c r="L219" s="106" t="s">
        <v>3645</v>
      </c>
      <c r="M219" s="106" t="s">
        <v>417</v>
      </c>
      <c r="N219" s="106" t="s">
        <v>5225</v>
      </c>
      <c r="O219" s="106"/>
      <c r="P219" s="106" t="s">
        <v>5226</v>
      </c>
      <c r="Q219" s="106" t="s">
        <v>5225</v>
      </c>
      <c r="R219" s="106" t="s">
        <v>3647</v>
      </c>
      <c r="S219" s="106">
        <v>802763</v>
      </c>
      <c r="T219" s="106" t="s">
        <v>877</v>
      </c>
      <c r="U219" s="106" t="s">
        <v>923</v>
      </c>
      <c r="V219" s="106">
        <v>3</v>
      </c>
      <c r="W219" s="106" t="str">
        <f t="shared" si="6"/>
        <v>NETA BR</v>
      </c>
      <c r="X219" s="106" t="s">
        <v>417</v>
      </c>
      <c r="Y219" s="106"/>
    </row>
    <row r="220" spans="1:25" x14ac:dyDescent="0.2">
      <c r="A220" s="69"/>
      <c r="B220" s="69" t="s">
        <v>74</v>
      </c>
      <c r="C220" s="32" t="str">
        <f>VLOOKUP(G220,TCR!$E$2:$K$332,2,0)</f>
        <v>GEFT</v>
      </c>
      <c r="D220" s="32" t="str">
        <f>VLOOKUP(G220,TCR!$E$2:$K$332,3,0)</f>
        <v>GESTIONE FINANAZA e TRIBUTI</v>
      </c>
      <c r="E220" s="32" t="str">
        <f>VLOOKUP(G220,TCR!$E$2:$K$332,4,0)</f>
        <v>GEFT</v>
      </c>
      <c r="F220" s="32" t="str">
        <f>VLOOKUP(G220,TCR!$E$2:$K$332,5,0)</f>
        <v>GESTIONE FINANAZA e TRIBUTI</v>
      </c>
      <c r="G220" s="32" t="s">
        <v>13093</v>
      </c>
      <c r="H220" s="32" t="str">
        <f>VLOOKUP(G220,TCR!$E$2:$K$332,7,0)</f>
        <v>Patrimoniale Post Contatore</v>
      </c>
      <c r="I220" s="137" t="str">
        <f t="shared" si="7"/>
        <v>22248#22248#22248#NETA BR</v>
      </c>
      <c r="J220" s="106" t="s">
        <v>3679</v>
      </c>
      <c r="K220" s="106" t="s">
        <v>3680</v>
      </c>
      <c r="L220" s="106" t="s">
        <v>3681</v>
      </c>
      <c r="M220" s="106" t="s">
        <v>417</v>
      </c>
      <c r="N220" s="106" t="s">
        <v>3680</v>
      </c>
      <c r="O220" s="106"/>
      <c r="P220" s="106" t="s">
        <v>3682</v>
      </c>
      <c r="Q220" s="106" t="s">
        <v>3680</v>
      </c>
      <c r="R220" s="106" t="s">
        <v>3683</v>
      </c>
      <c r="S220" s="106">
        <v>802471</v>
      </c>
      <c r="T220" s="106" t="s">
        <v>3684</v>
      </c>
      <c r="U220" s="106" t="s">
        <v>878</v>
      </c>
      <c r="V220" s="106">
        <v>3</v>
      </c>
      <c r="W220" s="106" t="str">
        <f t="shared" si="6"/>
        <v>NETA BR</v>
      </c>
      <c r="X220" s="106" t="s">
        <v>417</v>
      </c>
      <c r="Y220" s="106"/>
    </row>
    <row r="221" spans="1:25" x14ac:dyDescent="0.2">
      <c r="A221" s="7"/>
      <c r="B221" s="69" t="s">
        <v>74</v>
      </c>
      <c r="C221" s="32" t="str">
        <f>VLOOKUP(G221,TCR!$E$2:$K$332,2,0)</f>
        <v>GEFT</v>
      </c>
      <c r="D221" s="32" t="str">
        <f>VLOOKUP(G221,TCR!$E$2:$K$332,3,0)</f>
        <v>GESTIONE FINANAZA e TRIBUTI</v>
      </c>
      <c r="E221" s="32" t="str">
        <f>VLOOKUP(G221,TCR!$E$2:$K$332,4,0)</f>
        <v>GEFT</v>
      </c>
      <c r="F221" s="32" t="str">
        <f>VLOOKUP(G221,TCR!$E$2:$K$332,5,0)</f>
        <v>GESTIONE FINANAZA e TRIBUTI</v>
      </c>
      <c r="G221" s="32" t="s">
        <v>13093</v>
      </c>
      <c r="H221" s="32" t="str">
        <f>VLOOKUP(G221,TCR!$E$2:$K$332,7,0)</f>
        <v>Patrimoniale Post Contatore</v>
      </c>
      <c r="I221" s="137" t="str">
        <f t="shared" si="7"/>
        <v>22388#22388#22388#NETA BR</v>
      </c>
      <c r="J221" s="106" t="s">
        <v>4951</v>
      </c>
      <c r="K221" s="106" t="s">
        <v>4952</v>
      </c>
      <c r="L221" s="106" t="s">
        <v>3681</v>
      </c>
      <c r="M221" s="106" t="s">
        <v>417</v>
      </c>
      <c r="N221" s="106" t="s">
        <v>4952</v>
      </c>
      <c r="O221" s="106"/>
      <c r="P221" s="106" t="s">
        <v>4953</v>
      </c>
      <c r="Q221" s="106" t="s">
        <v>4952</v>
      </c>
      <c r="R221" s="106" t="s">
        <v>3683</v>
      </c>
      <c r="S221" s="106">
        <v>337171</v>
      </c>
      <c r="T221" s="106" t="s">
        <v>3158</v>
      </c>
      <c r="U221" s="106" t="s">
        <v>923</v>
      </c>
      <c r="V221" s="106">
        <v>3</v>
      </c>
      <c r="W221" s="106" t="str">
        <f t="shared" si="6"/>
        <v>NETA BR</v>
      </c>
      <c r="X221" s="106" t="s">
        <v>417</v>
      </c>
      <c r="Y221" s="106"/>
    </row>
    <row r="222" spans="1:25" x14ac:dyDescent="0.2">
      <c r="A222" s="7"/>
      <c r="B222" s="69" t="s">
        <v>74</v>
      </c>
      <c r="C222" s="32" t="str">
        <f>VLOOKUP(G222,TCR!$E$2:$K$332,2,0)</f>
        <v>GEFT</v>
      </c>
      <c r="D222" s="32" t="str">
        <f>VLOOKUP(G222,TCR!$E$2:$K$332,3,0)</f>
        <v>GESTIONE FINANAZA e TRIBUTI</v>
      </c>
      <c r="E222" s="32" t="str">
        <f>VLOOKUP(G222,TCR!$E$2:$K$332,4,0)</f>
        <v>GEFT</v>
      </c>
      <c r="F222" s="32" t="str">
        <f>VLOOKUP(G222,TCR!$E$2:$K$332,5,0)</f>
        <v>GESTIONE FINANAZA e TRIBUTI</v>
      </c>
      <c r="G222" s="32" t="s">
        <v>13093</v>
      </c>
      <c r="H222" s="32" t="str">
        <f>VLOOKUP(G222,TCR!$E$2:$K$332,7,0)</f>
        <v>Patrimoniale Post Contatore</v>
      </c>
      <c r="I222" s="137" t="str">
        <f t="shared" si="7"/>
        <v>22386#22386#22386#NETA BR</v>
      </c>
      <c r="J222" s="106" t="s">
        <v>8692</v>
      </c>
      <c r="K222" s="106" t="s">
        <v>8693</v>
      </c>
      <c r="L222" s="106" t="s">
        <v>3681</v>
      </c>
      <c r="M222" s="106" t="s">
        <v>417</v>
      </c>
      <c r="N222" s="106" t="s">
        <v>8693</v>
      </c>
      <c r="O222" s="106"/>
      <c r="P222" s="106" t="s">
        <v>8694</v>
      </c>
      <c r="Q222" s="106" t="s">
        <v>8693</v>
      </c>
      <c r="R222" s="106" t="s">
        <v>3683</v>
      </c>
      <c r="S222" s="106">
        <v>337171</v>
      </c>
      <c r="T222" s="106" t="s">
        <v>3158</v>
      </c>
      <c r="U222" s="106" t="s">
        <v>2363</v>
      </c>
      <c r="V222" s="106">
        <v>3</v>
      </c>
      <c r="W222" s="106" t="str">
        <f t="shared" si="6"/>
        <v>NETA BR</v>
      </c>
      <c r="X222" s="106" t="s">
        <v>417</v>
      </c>
      <c r="Y222" s="106"/>
    </row>
    <row r="223" spans="1:25" x14ac:dyDescent="0.2">
      <c r="A223" s="7"/>
      <c r="B223" s="69" t="s">
        <v>74</v>
      </c>
      <c r="C223" s="32" t="str">
        <f>VLOOKUP(G223,TCR!$E$2:$K$332,2,0)</f>
        <v>GEFT</v>
      </c>
      <c r="D223" s="32" t="str">
        <f>VLOOKUP(G223,TCR!$E$2:$K$332,3,0)</f>
        <v>GESTIONE FINANAZA e TRIBUTI</v>
      </c>
      <c r="E223" s="32" t="str">
        <f>VLOOKUP(G223,TCR!$E$2:$K$332,4,0)</f>
        <v>GEFT</v>
      </c>
      <c r="F223" s="32" t="str">
        <f>VLOOKUP(G223,TCR!$E$2:$K$332,5,0)</f>
        <v>GESTIONE FINANAZA e TRIBUTI</v>
      </c>
      <c r="G223" s="32" t="s">
        <v>13093</v>
      </c>
      <c r="H223" s="32" t="str">
        <f>VLOOKUP(G223,TCR!$E$2:$K$332,7,0)</f>
        <v>Patrimoniale Post Contatore</v>
      </c>
      <c r="I223" s="137" t="str">
        <f t="shared" si="7"/>
        <v>22316#22316#22316#NETA BR</v>
      </c>
      <c r="J223" s="106" t="s">
        <v>7589</v>
      </c>
      <c r="K223" s="106" t="s">
        <v>7590</v>
      </c>
      <c r="L223" s="106" t="s">
        <v>7591</v>
      </c>
      <c r="M223" s="106" t="s">
        <v>417</v>
      </c>
      <c r="N223" s="106" t="s">
        <v>7590</v>
      </c>
      <c r="O223" s="106"/>
      <c r="P223" s="106" t="s">
        <v>7592</v>
      </c>
      <c r="Q223" s="106" t="s">
        <v>7590</v>
      </c>
      <c r="R223" s="106" t="s">
        <v>7593</v>
      </c>
      <c r="S223" s="106">
        <v>801799</v>
      </c>
      <c r="T223" s="106" t="s">
        <v>2603</v>
      </c>
      <c r="U223" s="106" t="s">
        <v>2363</v>
      </c>
      <c r="V223" s="106">
        <v>3</v>
      </c>
      <c r="W223" s="106" t="str">
        <f t="shared" si="6"/>
        <v>NETA BR</v>
      </c>
      <c r="X223" s="106" t="s">
        <v>417</v>
      </c>
      <c r="Y223" s="106"/>
    </row>
    <row r="224" spans="1:25" x14ac:dyDescent="0.2">
      <c r="A224" s="178"/>
      <c r="B224" s="69" t="s">
        <v>74</v>
      </c>
      <c r="C224" s="32" t="str">
        <f>VLOOKUP(G224,TCR!$E$2:$K$332,2,0)</f>
        <v>GEFT</v>
      </c>
      <c r="D224" s="32" t="str">
        <f>VLOOKUP(G224,TCR!$E$2:$K$332,3,0)</f>
        <v>GESTIONE FINANAZA e TRIBUTI</v>
      </c>
      <c r="E224" s="32" t="str">
        <f>VLOOKUP(G224,TCR!$E$2:$K$332,4,0)</f>
        <v>GEFT</v>
      </c>
      <c r="F224" s="32" t="str">
        <f>VLOOKUP(G224,TCR!$E$2:$K$332,5,0)</f>
        <v>GESTIONE FINANAZA e TRIBUTI</v>
      </c>
      <c r="G224" s="32" t="s">
        <v>13093</v>
      </c>
      <c r="H224" s="32" t="str">
        <f>VLOOKUP(G224,TCR!$E$2:$K$332,7,0)</f>
        <v>Patrimoniale Post Contatore</v>
      </c>
      <c r="I224" s="137" t="str">
        <f t="shared" si="7"/>
        <v>22314#22314#22314#NETA BR</v>
      </c>
      <c r="J224" s="106" t="s">
        <v>7597</v>
      </c>
      <c r="K224" s="106" t="s">
        <v>7598</v>
      </c>
      <c r="L224" s="106" t="s">
        <v>7599</v>
      </c>
      <c r="M224" s="106" t="s">
        <v>417</v>
      </c>
      <c r="N224" s="106" t="s">
        <v>7598</v>
      </c>
      <c r="O224" s="106"/>
      <c r="P224" s="106" t="s">
        <v>7600</v>
      </c>
      <c r="Q224" s="106" t="s">
        <v>7598</v>
      </c>
      <c r="R224" s="106" t="s">
        <v>7601</v>
      </c>
      <c r="S224" s="106">
        <v>801799</v>
      </c>
      <c r="T224" s="106" t="s">
        <v>2603</v>
      </c>
      <c r="U224" s="106" t="s">
        <v>1038</v>
      </c>
      <c r="V224" s="106">
        <v>3</v>
      </c>
      <c r="W224" s="106" t="str">
        <f t="shared" si="6"/>
        <v>NETA BR</v>
      </c>
      <c r="X224" s="106" t="s">
        <v>417</v>
      </c>
      <c r="Y224" s="106"/>
    </row>
    <row r="225" spans="1:25" x14ac:dyDescent="0.2">
      <c r="A225" s="178"/>
      <c r="B225" s="69" t="s">
        <v>74</v>
      </c>
      <c r="C225" s="32" t="str">
        <f>VLOOKUP(G225,TCR!$E$2:$K$332,2,0)</f>
        <v>GEFT</v>
      </c>
      <c r="D225" s="32" t="str">
        <f>VLOOKUP(G225,TCR!$E$2:$K$332,3,0)</f>
        <v>GESTIONE FINANAZA e TRIBUTI</v>
      </c>
      <c r="E225" s="32" t="str">
        <f>VLOOKUP(G225,TCR!$E$2:$K$332,4,0)</f>
        <v>GEFT</v>
      </c>
      <c r="F225" s="32" t="str">
        <f>VLOOKUP(G225,TCR!$E$2:$K$332,5,0)</f>
        <v>GESTIONE FINANAZA e TRIBUTI</v>
      </c>
      <c r="G225" s="32" t="s">
        <v>13093</v>
      </c>
      <c r="H225" s="32" t="str">
        <f>VLOOKUP(G225,TCR!$E$2:$K$332,7,0)</f>
        <v>Patrimoniale Post Contatore</v>
      </c>
      <c r="I225" s="137" t="str">
        <f t="shared" si="7"/>
        <v>22278#22278#22278#NETA BR</v>
      </c>
      <c r="J225" s="106" t="s">
        <v>5145</v>
      </c>
      <c r="K225" s="106" t="s">
        <v>5146</v>
      </c>
      <c r="L225" s="106" t="s">
        <v>5147</v>
      </c>
      <c r="M225" s="106" t="s">
        <v>417</v>
      </c>
      <c r="N225" s="106" t="s">
        <v>5146</v>
      </c>
      <c r="O225" s="106"/>
      <c r="P225" s="106" t="s">
        <v>5148</v>
      </c>
      <c r="Q225" s="106" t="s">
        <v>5146</v>
      </c>
      <c r="R225" s="106" t="s">
        <v>5149</v>
      </c>
      <c r="S225" s="106">
        <v>803531</v>
      </c>
      <c r="T225" s="106" t="s">
        <v>1037</v>
      </c>
      <c r="U225" s="106" t="s">
        <v>909</v>
      </c>
      <c r="V225" s="106">
        <v>3</v>
      </c>
      <c r="W225" s="106" t="str">
        <f t="shared" si="6"/>
        <v>NETA BR</v>
      </c>
      <c r="X225" s="106" t="s">
        <v>417</v>
      </c>
      <c r="Y225" s="106"/>
    </row>
    <row r="226" spans="1:25" x14ac:dyDescent="0.2">
      <c r="A226" s="178"/>
      <c r="B226" s="69" t="s">
        <v>74</v>
      </c>
      <c r="C226" s="32" t="str">
        <f>VLOOKUP(G226,TCR!$E$2:$K$332,2,0)</f>
        <v>GEFT</v>
      </c>
      <c r="D226" s="32" t="str">
        <f>VLOOKUP(G226,TCR!$E$2:$K$332,3,0)</f>
        <v>GESTIONE FINANAZA e TRIBUTI</v>
      </c>
      <c r="E226" s="32" t="str">
        <f>VLOOKUP(G226,TCR!$E$2:$K$332,4,0)</f>
        <v>GEFT</v>
      </c>
      <c r="F226" s="32" t="str">
        <f>VLOOKUP(G226,TCR!$E$2:$K$332,5,0)</f>
        <v>GESTIONE FINANAZA e TRIBUTI</v>
      </c>
      <c r="G226" s="32" t="s">
        <v>13093</v>
      </c>
      <c r="H226" s="32" t="str">
        <f>VLOOKUP(G226,TCR!$E$2:$K$332,7,0)</f>
        <v>Patrimoniale Post Contatore</v>
      </c>
      <c r="I226" s="137" t="str">
        <f t="shared" si="7"/>
        <v>13865#13865#13865#NETA BR</v>
      </c>
      <c r="J226" s="106" t="s">
        <v>7563</v>
      </c>
      <c r="K226" s="106" t="s">
        <v>7564</v>
      </c>
      <c r="L226" s="106" t="s">
        <v>7565</v>
      </c>
      <c r="M226" s="106" t="s">
        <v>417</v>
      </c>
      <c r="N226" s="106" t="s">
        <v>7564</v>
      </c>
      <c r="O226" s="106"/>
      <c r="P226" s="106" t="s">
        <v>7566</v>
      </c>
      <c r="Q226" s="106" t="s">
        <v>7564</v>
      </c>
      <c r="R226" s="106" t="s">
        <v>7567</v>
      </c>
      <c r="S226" s="106">
        <v>804417</v>
      </c>
      <c r="T226" s="106" t="s">
        <v>7568</v>
      </c>
      <c r="U226" s="106" t="s">
        <v>2071</v>
      </c>
      <c r="V226" s="106">
        <v>3</v>
      </c>
      <c r="W226" s="106" t="str">
        <f t="shared" si="6"/>
        <v>NETA BR</v>
      </c>
      <c r="X226" s="106" t="s">
        <v>417</v>
      </c>
      <c r="Y226" s="106"/>
    </row>
    <row r="227" spans="1:25" x14ac:dyDescent="0.2">
      <c r="A227" s="7"/>
      <c r="B227" s="69" t="s">
        <v>74</v>
      </c>
      <c r="C227" s="32" t="str">
        <f>VLOOKUP(G227,TCR!$E$2:$K$332,2,0)</f>
        <v>GEFT</v>
      </c>
      <c r="D227" s="32" t="str">
        <f>VLOOKUP(G227,TCR!$E$2:$K$332,3,0)</f>
        <v>GESTIONE FINANAZA e TRIBUTI</v>
      </c>
      <c r="E227" s="32" t="str">
        <f>VLOOKUP(G227,TCR!$E$2:$K$332,4,0)</f>
        <v>GEFT</v>
      </c>
      <c r="F227" s="32" t="str">
        <f>VLOOKUP(G227,TCR!$E$2:$K$332,5,0)</f>
        <v>GESTIONE FINANAZA e TRIBUTI</v>
      </c>
      <c r="G227" s="32" t="s">
        <v>13093</v>
      </c>
      <c r="H227" s="32" t="str">
        <f>VLOOKUP(G227,TCR!$E$2:$K$332,7,0)</f>
        <v>Patrimoniale Post Contatore</v>
      </c>
      <c r="I227" s="137" t="str">
        <f t="shared" si="7"/>
        <v>13864#13864#13864#NETA BR</v>
      </c>
      <c r="J227" s="106" t="s">
        <v>3605</v>
      </c>
      <c r="K227" s="106" t="s">
        <v>3606</v>
      </c>
      <c r="L227" s="106" t="s">
        <v>3607</v>
      </c>
      <c r="M227" s="106" t="s">
        <v>417</v>
      </c>
      <c r="N227" s="106" t="s">
        <v>3606</v>
      </c>
      <c r="O227" s="106"/>
      <c r="P227" s="106" t="s">
        <v>3608</v>
      </c>
      <c r="Q227" s="106" t="s">
        <v>3606</v>
      </c>
      <c r="R227" s="106" t="s">
        <v>3609</v>
      </c>
      <c r="S227" s="106">
        <v>804413</v>
      </c>
      <c r="T227" s="106" t="s">
        <v>3610</v>
      </c>
      <c r="U227" s="106" t="s">
        <v>3611</v>
      </c>
      <c r="V227" s="106">
        <v>3</v>
      </c>
      <c r="W227" s="106" t="str">
        <f t="shared" si="6"/>
        <v>NETA BR</v>
      </c>
      <c r="X227" s="106" t="s">
        <v>417</v>
      </c>
      <c r="Y227" s="106"/>
    </row>
    <row r="228" spans="1:25" x14ac:dyDescent="0.2">
      <c r="A228" s="7"/>
      <c r="B228" s="69" t="s">
        <v>74</v>
      </c>
      <c r="C228" s="32" t="str">
        <f>VLOOKUP(G228,TCR!$E$2:$K$332,2,0)</f>
        <v>GEFT</v>
      </c>
      <c r="D228" s="32" t="str">
        <f>VLOOKUP(G228,TCR!$E$2:$K$332,3,0)</f>
        <v>GESTIONE FINANAZA e TRIBUTI</v>
      </c>
      <c r="E228" s="32" t="str">
        <f>VLOOKUP(G228,TCR!$E$2:$K$332,4,0)</f>
        <v>GEFT</v>
      </c>
      <c r="F228" s="32" t="str">
        <f>VLOOKUP(G228,TCR!$E$2:$K$332,5,0)</f>
        <v>GESTIONE FINANAZA e TRIBUTI</v>
      </c>
      <c r="G228" s="32" t="s">
        <v>13093</v>
      </c>
      <c r="H228" s="32" t="str">
        <f>VLOOKUP(G228,TCR!$E$2:$K$332,7,0)</f>
        <v>Patrimoniale Post Contatore</v>
      </c>
      <c r="I228" s="137" t="str">
        <f t="shared" si="7"/>
        <v>13885#13885#13885#NETA BR</v>
      </c>
      <c r="J228" s="106" t="s">
        <v>5070</v>
      </c>
      <c r="K228" s="106" t="s">
        <v>5071</v>
      </c>
      <c r="L228" s="106" t="s">
        <v>5072</v>
      </c>
      <c r="M228" s="106"/>
      <c r="N228" s="106" t="s">
        <v>5071</v>
      </c>
      <c r="O228" s="106"/>
      <c r="P228" s="106" t="s">
        <v>5073</v>
      </c>
      <c r="Q228" s="106" t="s">
        <v>5071</v>
      </c>
      <c r="R228" s="106" t="s">
        <v>5074</v>
      </c>
      <c r="S228" s="106"/>
      <c r="T228" s="106"/>
      <c r="U228" s="106"/>
      <c r="V228" s="106">
        <v>3</v>
      </c>
      <c r="W228" s="106" t="str">
        <f t="shared" si="6"/>
        <v>NETA BR</v>
      </c>
      <c r="X228" s="106"/>
      <c r="Y228" s="106"/>
    </row>
    <row r="229" spans="1:25" x14ac:dyDescent="0.2">
      <c r="A229" s="7"/>
      <c r="B229" s="69" t="s">
        <v>74</v>
      </c>
      <c r="C229" s="32" t="str">
        <f>VLOOKUP(G229,TCR!$E$2:$K$332,2,0)</f>
        <v>GEFT</v>
      </c>
      <c r="D229" s="32" t="str">
        <f>VLOOKUP(G229,TCR!$E$2:$K$332,3,0)</f>
        <v>GESTIONE FINANAZA e TRIBUTI</v>
      </c>
      <c r="E229" s="32" t="str">
        <f>VLOOKUP(G229,TCR!$E$2:$K$332,4,0)</f>
        <v>GEFT</v>
      </c>
      <c r="F229" s="32" t="str">
        <f>VLOOKUP(G229,TCR!$E$2:$K$332,5,0)</f>
        <v>GESTIONE FINANAZA e TRIBUTI</v>
      </c>
      <c r="G229" s="32" t="s">
        <v>13093</v>
      </c>
      <c r="H229" s="32" t="str">
        <f>VLOOKUP(G229,TCR!$E$2:$K$332,7,0)</f>
        <v>Patrimoniale Post Contatore</v>
      </c>
      <c r="I229" s="137" t="str">
        <f t="shared" si="7"/>
        <v>13869#13869#13869#NETA BR</v>
      </c>
      <c r="J229" s="106" t="s">
        <v>8309</v>
      </c>
      <c r="K229" s="106" t="s">
        <v>8310</v>
      </c>
      <c r="L229" s="106" t="s">
        <v>8311</v>
      </c>
      <c r="M229" s="106" t="s">
        <v>417</v>
      </c>
      <c r="N229" s="106" t="s">
        <v>8310</v>
      </c>
      <c r="O229" s="106"/>
      <c r="P229" s="106" t="s">
        <v>8312</v>
      </c>
      <c r="Q229" s="106" t="s">
        <v>8310</v>
      </c>
      <c r="R229" s="106" t="s">
        <v>8313</v>
      </c>
      <c r="S229" s="106">
        <v>804521</v>
      </c>
      <c r="T229" s="106" t="s">
        <v>8314</v>
      </c>
      <c r="U229" s="106" t="s">
        <v>8315</v>
      </c>
      <c r="V229" s="106">
        <v>3</v>
      </c>
      <c r="W229" s="106" t="str">
        <f t="shared" si="6"/>
        <v>NETA BR</v>
      </c>
      <c r="X229" s="106" t="s">
        <v>417</v>
      </c>
      <c r="Y229" s="106"/>
    </row>
    <row r="230" spans="1:25" x14ac:dyDescent="0.2">
      <c r="A230" s="7"/>
      <c r="B230" s="69" t="s">
        <v>74</v>
      </c>
      <c r="C230" s="32" t="str">
        <f>VLOOKUP(G230,TCR!$E$2:$K$332,2,0)</f>
        <v>GEFT</v>
      </c>
      <c r="D230" s="32" t="str">
        <f>VLOOKUP(G230,TCR!$E$2:$K$332,3,0)</f>
        <v>GESTIONE FINANAZA e TRIBUTI</v>
      </c>
      <c r="E230" s="32" t="str">
        <f>VLOOKUP(G230,TCR!$E$2:$K$332,4,0)</f>
        <v>GEFT</v>
      </c>
      <c r="F230" s="32" t="str">
        <f>VLOOKUP(G230,TCR!$E$2:$K$332,5,0)</f>
        <v>GESTIONE FINANAZA e TRIBUTI</v>
      </c>
      <c r="G230" s="32" t="s">
        <v>13093</v>
      </c>
      <c r="H230" s="32" t="str">
        <f>VLOOKUP(G230,TCR!$E$2:$K$332,7,0)</f>
        <v>Patrimoniale Post Contatore</v>
      </c>
      <c r="I230" s="137" t="str">
        <f t="shared" si="7"/>
        <v>13883#13883#13883#NETA BR</v>
      </c>
      <c r="J230" s="106" t="s">
        <v>1642</v>
      </c>
      <c r="K230" s="106" t="s">
        <v>1643</v>
      </c>
      <c r="L230" s="106" t="s">
        <v>1644</v>
      </c>
      <c r="M230" s="106" t="s">
        <v>417</v>
      </c>
      <c r="N230" s="106" t="s">
        <v>1643</v>
      </c>
      <c r="O230" s="106"/>
      <c r="P230" s="106" t="s">
        <v>1645</v>
      </c>
      <c r="Q230" s="106" t="s">
        <v>1643</v>
      </c>
      <c r="R230" s="106" t="s">
        <v>1646</v>
      </c>
      <c r="S230" s="106">
        <v>800048</v>
      </c>
      <c r="T230" s="106" t="s">
        <v>1647</v>
      </c>
      <c r="U230" s="106" t="s">
        <v>470</v>
      </c>
      <c r="V230" s="106">
        <v>3</v>
      </c>
      <c r="W230" s="106" t="str">
        <f t="shared" si="6"/>
        <v>NETA BR</v>
      </c>
      <c r="X230" s="106" t="s">
        <v>417</v>
      </c>
      <c r="Y230" s="106"/>
    </row>
    <row r="231" spans="1:25" x14ac:dyDescent="0.2">
      <c r="A231" s="178"/>
      <c r="B231" s="69" t="s">
        <v>74</v>
      </c>
      <c r="C231" s="32" t="str">
        <f>VLOOKUP(G231,TCR!$E$2:$K$332,2,0)</f>
        <v>GEFT</v>
      </c>
      <c r="D231" s="32" t="str">
        <f>VLOOKUP(G231,TCR!$E$2:$K$332,3,0)</f>
        <v>GESTIONE FINANAZA e TRIBUTI</v>
      </c>
      <c r="E231" s="32" t="str">
        <f>VLOOKUP(G231,TCR!$E$2:$K$332,4,0)</f>
        <v>GEFT</v>
      </c>
      <c r="F231" s="32" t="str">
        <f>VLOOKUP(G231,TCR!$E$2:$K$332,5,0)</f>
        <v>GESTIONE FINANAZA e TRIBUTI</v>
      </c>
      <c r="G231" s="32" t="s">
        <v>13093</v>
      </c>
      <c r="H231" s="32" t="str">
        <f>VLOOKUP(G231,TCR!$E$2:$K$332,7,0)</f>
        <v>Patrimoniale Post Contatore</v>
      </c>
      <c r="I231" s="137" t="str">
        <f t="shared" si="7"/>
        <v>13892#13892#13892#NETA BR</v>
      </c>
      <c r="J231" s="106" t="s">
        <v>7669</v>
      </c>
      <c r="K231" s="106" t="s">
        <v>7670</v>
      </c>
      <c r="L231" s="106" t="s">
        <v>7671</v>
      </c>
      <c r="M231" s="106" t="s">
        <v>417</v>
      </c>
      <c r="N231" s="106" t="s">
        <v>7670</v>
      </c>
      <c r="O231" s="106"/>
      <c r="P231" s="106" t="s">
        <v>7672</v>
      </c>
      <c r="Q231" s="106" t="s">
        <v>7670</v>
      </c>
      <c r="R231" s="106" t="s">
        <v>7673</v>
      </c>
      <c r="S231" s="106">
        <v>801332</v>
      </c>
      <c r="T231" s="106" t="s">
        <v>7674</v>
      </c>
      <c r="U231" s="106" t="s">
        <v>470</v>
      </c>
      <c r="V231" s="106">
        <v>3</v>
      </c>
      <c r="W231" s="106" t="str">
        <f t="shared" si="6"/>
        <v>NETA BR</v>
      </c>
      <c r="X231" s="106" t="s">
        <v>417</v>
      </c>
      <c r="Y231" s="106"/>
    </row>
    <row r="232" spans="1:25" x14ac:dyDescent="0.2">
      <c r="A232" s="178"/>
      <c r="B232" s="69" t="s">
        <v>74</v>
      </c>
      <c r="C232" s="32" t="str">
        <f>VLOOKUP(G232,TCR!$E$2:$K$332,2,0)</f>
        <v>GEFT</v>
      </c>
      <c r="D232" s="32" t="str">
        <f>VLOOKUP(G232,TCR!$E$2:$K$332,3,0)</f>
        <v>GESTIONE FINANAZA e TRIBUTI</v>
      </c>
      <c r="E232" s="32" t="str">
        <f>VLOOKUP(G232,TCR!$E$2:$K$332,4,0)</f>
        <v>GEFT</v>
      </c>
      <c r="F232" s="32" t="str">
        <f>VLOOKUP(G232,TCR!$E$2:$K$332,5,0)</f>
        <v>GESTIONE FINANAZA e TRIBUTI</v>
      </c>
      <c r="G232" s="32" t="s">
        <v>13093</v>
      </c>
      <c r="H232" s="32" t="str">
        <f>VLOOKUP(G232,TCR!$E$2:$K$332,7,0)</f>
        <v>Patrimoniale Post Contatore</v>
      </c>
      <c r="I232" s="137" t="str">
        <f t="shared" si="7"/>
        <v>13886#13886#13886#NETA BR</v>
      </c>
      <c r="J232" s="106" t="s">
        <v>2484</v>
      </c>
      <c r="K232" s="106" t="s">
        <v>2485</v>
      </c>
      <c r="L232" s="106" t="s">
        <v>2486</v>
      </c>
      <c r="M232" s="106" t="s">
        <v>417</v>
      </c>
      <c r="N232" s="106" t="s">
        <v>2485</v>
      </c>
      <c r="O232" s="106"/>
      <c r="P232" s="106" t="s">
        <v>2487</v>
      </c>
      <c r="Q232" s="106" t="s">
        <v>2485</v>
      </c>
      <c r="R232" s="106" t="s">
        <v>2488</v>
      </c>
      <c r="S232" s="106">
        <v>804992</v>
      </c>
      <c r="T232" s="106" t="s">
        <v>2489</v>
      </c>
      <c r="U232" s="106" t="s">
        <v>470</v>
      </c>
      <c r="V232" s="106">
        <v>3</v>
      </c>
      <c r="W232" s="106" t="str">
        <f t="shared" si="6"/>
        <v>NETA BR</v>
      </c>
      <c r="X232" s="106" t="s">
        <v>417</v>
      </c>
      <c r="Y232" s="106"/>
    </row>
    <row r="233" spans="1:25" x14ac:dyDescent="0.2">
      <c r="A233" s="178"/>
      <c r="B233" s="69" t="s">
        <v>74</v>
      </c>
      <c r="C233" s="32" t="str">
        <f>VLOOKUP(G233,TCR!$E$2:$K$332,2,0)</f>
        <v>GEFT</v>
      </c>
      <c r="D233" s="32" t="str">
        <f>VLOOKUP(G233,TCR!$E$2:$K$332,3,0)</f>
        <v>GESTIONE FINANAZA e TRIBUTI</v>
      </c>
      <c r="E233" s="32" t="str">
        <f>VLOOKUP(G233,TCR!$E$2:$K$332,4,0)</f>
        <v>GEFT</v>
      </c>
      <c r="F233" s="32" t="str">
        <f>VLOOKUP(G233,TCR!$E$2:$K$332,5,0)</f>
        <v>GESTIONE FINANAZA e TRIBUTI</v>
      </c>
      <c r="G233" s="32" t="s">
        <v>13093</v>
      </c>
      <c r="H233" s="32" t="str">
        <f>VLOOKUP(G233,TCR!$E$2:$K$332,7,0)</f>
        <v>Patrimoniale Post Contatore</v>
      </c>
      <c r="I233" s="137" t="str">
        <f t="shared" si="7"/>
        <v>14042#14042#14042#NETA BR</v>
      </c>
      <c r="J233" s="106" t="s">
        <v>3069</v>
      </c>
      <c r="K233" s="106" t="s">
        <v>3070</v>
      </c>
      <c r="L233" s="106" t="s">
        <v>2486</v>
      </c>
      <c r="M233" s="106" t="s">
        <v>417</v>
      </c>
      <c r="N233" s="106" t="s">
        <v>3070</v>
      </c>
      <c r="O233" s="106"/>
      <c r="P233" s="106" t="s">
        <v>3071</v>
      </c>
      <c r="Q233" s="106" t="s">
        <v>3070</v>
      </c>
      <c r="R233" s="106" t="s">
        <v>2488</v>
      </c>
      <c r="S233" s="106">
        <v>800032</v>
      </c>
      <c r="T233" s="106" t="s">
        <v>453</v>
      </c>
      <c r="U233" s="106" t="s">
        <v>1038</v>
      </c>
      <c r="V233" s="106">
        <v>3</v>
      </c>
      <c r="W233" s="106" t="str">
        <f t="shared" si="6"/>
        <v>NETA BR</v>
      </c>
      <c r="X233" s="106" t="s">
        <v>417</v>
      </c>
      <c r="Y233" s="106"/>
    </row>
    <row r="234" spans="1:25" x14ac:dyDescent="0.2">
      <c r="A234" s="178"/>
      <c r="B234" s="69" t="s">
        <v>74</v>
      </c>
      <c r="C234" s="32" t="str">
        <f>VLOOKUP(G234,TCR!$E$2:$K$332,2,0)</f>
        <v>GEFT</v>
      </c>
      <c r="D234" s="32" t="str">
        <f>VLOOKUP(G234,TCR!$E$2:$K$332,3,0)</f>
        <v>GESTIONE FINANAZA e TRIBUTI</v>
      </c>
      <c r="E234" s="32" t="str">
        <f>VLOOKUP(G234,TCR!$E$2:$K$332,4,0)</f>
        <v>GEFT</v>
      </c>
      <c r="F234" s="32" t="str">
        <f>VLOOKUP(G234,TCR!$E$2:$K$332,5,0)</f>
        <v>GESTIONE FINANAZA e TRIBUTI</v>
      </c>
      <c r="G234" s="32" t="s">
        <v>13093</v>
      </c>
      <c r="H234" s="32" t="str">
        <f>VLOOKUP(G234,TCR!$E$2:$K$332,7,0)</f>
        <v>Patrimoniale Post Contatore</v>
      </c>
      <c r="I234" s="137" t="str">
        <f t="shared" si="7"/>
        <v>13983#13983#13983#NETA BR</v>
      </c>
      <c r="J234" s="106" t="s">
        <v>1706</v>
      </c>
      <c r="K234" s="106" t="s">
        <v>1707</v>
      </c>
      <c r="L234" s="106" t="s">
        <v>1708</v>
      </c>
      <c r="M234" s="106" t="s">
        <v>417</v>
      </c>
      <c r="N234" s="106" t="s">
        <v>1707</v>
      </c>
      <c r="O234" s="106"/>
      <c r="P234" s="106" t="s">
        <v>1709</v>
      </c>
      <c r="Q234" s="106" t="s">
        <v>1707</v>
      </c>
      <c r="R234" s="106" t="s">
        <v>1710</v>
      </c>
      <c r="S234" s="106">
        <v>802215</v>
      </c>
      <c r="T234" s="106" t="s">
        <v>1711</v>
      </c>
      <c r="U234" s="106" t="s">
        <v>470</v>
      </c>
      <c r="V234" s="106">
        <v>3</v>
      </c>
      <c r="W234" s="106" t="str">
        <f t="shared" si="6"/>
        <v>NETA BR</v>
      </c>
      <c r="X234" s="106" t="s">
        <v>417</v>
      </c>
      <c r="Y234" s="106"/>
    </row>
    <row r="235" spans="1:25" x14ac:dyDescent="0.2">
      <c r="A235" s="178"/>
      <c r="B235" s="69" t="s">
        <v>74</v>
      </c>
      <c r="C235" s="32" t="str">
        <f>VLOOKUP(G235,TCR!$E$2:$K$332,2,0)</f>
        <v>GEFT</v>
      </c>
      <c r="D235" s="32" t="str">
        <f>VLOOKUP(G235,TCR!$E$2:$K$332,3,0)</f>
        <v>GESTIONE FINANAZA e TRIBUTI</v>
      </c>
      <c r="E235" s="32" t="str">
        <f>VLOOKUP(G235,TCR!$E$2:$K$332,4,0)</f>
        <v>GEFT</v>
      </c>
      <c r="F235" s="32" t="str">
        <f>VLOOKUP(G235,TCR!$E$2:$K$332,5,0)</f>
        <v>GESTIONE FINANAZA e TRIBUTI</v>
      </c>
      <c r="G235" s="32" t="s">
        <v>13093</v>
      </c>
      <c r="H235" s="32" t="str">
        <f>VLOOKUP(G235,TCR!$E$2:$K$332,7,0)</f>
        <v>Patrimoniale Post Contatore</v>
      </c>
      <c r="I235" s="137" t="str">
        <f t="shared" si="7"/>
        <v>14051#14051#14051#NETA BR</v>
      </c>
      <c r="J235" s="106" t="s">
        <v>3154</v>
      </c>
      <c r="K235" s="106" t="s">
        <v>3155</v>
      </c>
      <c r="L235" s="106" t="s">
        <v>1708</v>
      </c>
      <c r="M235" s="106" t="s">
        <v>417</v>
      </c>
      <c r="N235" s="106" t="s">
        <v>3155</v>
      </c>
      <c r="O235" s="106"/>
      <c r="P235" s="106" t="s">
        <v>3156</v>
      </c>
      <c r="Q235" s="106" t="s">
        <v>3155</v>
      </c>
      <c r="R235" s="106" t="s">
        <v>1710</v>
      </c>
      <c r="S235" s="106">
        <v>337171</v>
      </c>
      <c r="T235" s="106" t="s">
        <v>3158</v>
      </c>
      <c r="U235" s="106" t="s">
        <v>878</v>
      </c>
      <c r="V235" s="106">
        <v>3</v>
      </c>
      <c r="W235" s="106" t="str">
        <f t="shared" si="6"/>
        <v>NETA BR</v>
      </c>
      <c r="X235" s="106" t="s">
        <v>417</v>
      </c>
      <c r="Y235" s="106"/>
    </row>
    <row r="236" spans="1:25" x14ac:dyDescent="0.2">
      <c r="A236" s="178"/>
      <c r="B236" s="69" t="s">
        <v>74</v>
      </c>
      <c r="C236" s="32" t="str">
        <f>VLOOKUP(G236,TCR!$E$2:$K$332,2,0)</f>
        <v>GEFT</v>
      </c>
      <c r="D236" s="32" t="str">
        <f>VLOOKUP(G236,TCR!$E$2:$K$332,3,0)</f>
        <v>GESTIONE FINANAZA e TRIBUTI</v>
      </c>
      <c r="E236" s="32" t="str">
        <f>VLOOKUP(G236,TCR!$E$2:$K$332,4,0)</f>
        <v>GEFT</v>
      </c>
      <c r="F236" s="32" t="str">
        <f>VLOOKUP(G236,TCR!$E$2:$K$332,5,0)</f>
        <v>GESTIONE FINANAZA e TRIBUTI</v>
      </c>
      <c r="G236" s="32" t="s">
        <v>13093</v>
      </c>
      <c r="H236" s="32" t="str">
        <f>VLOOKUP(G236,TCR!$E$2:$K$332,7,0)</f>
        <v>Patrimoniale Post Contatore</v>
      </c>
      <c r="I236" s="137" t="str">
        <f t="shared" si="7"/>
        <v>13982#13982#13982#NETA BR</v>
      </c>
      <c r="J236" s="106" t="s">
        <v>5383</v>
      </c>
      <c r="K236" s="106" t="s">
        <v>5384</v>
      </c>
      <c r="L236" s="106" t="s">
        <v>1708</v>
      </c>
      <c r="M236" s="106" t="s">
        <v>417</v>
      </c>
      <c r="N236" s="106" t="s">
        <v>5384</v>
      </c>
      <c r="O236" s="106"/>
      <c r="P236" s="106" t="s">
        <v>5385</v>
      </c>
      <c r="Q236" s="106" t="s">
        <v>5384</v>
      </c>
      <c r="R236" s="106" t="s">
        <v>1710</v>
      </c>
      <c r="S236" s="106">
        <v>337171</v>
      </c>
      <c r="T236" s="106" t="s">
        <v>3157</v>
      </c>
      <c r="U236" s="106" t="s">
        <v>470</v>
      </c>
      <c r="V236" s="106">
        <v>3</v>
      </c>
      <c r="W236" s="106" t="str">
        <f t="shared" si="6"/>
        <v>NETA BR</v>
      </c>
      <c r="X236" s="106" t="s">
        <v>417</v>
      </c>
      <c r="Y236" s="106"/>
    </row>
    <row r="237" spans="1:25" x14ac:dyDescent="0.2">
      <c r="A237" s="178"/>
      <c r="B237" s="69" t="s">
        <v>74</v>
      </c>
      <c r="C237" s="32" t="str">
        <f>VLOOKUP(G237,TCR!$E$2:$K$332,2,0)</f>
        <v>GEFT</v>
      </c>
      <c r="D237" s="32" t="str">
        <f>VLOOKUP(G237,TCR!$E$2:$K$332,3,0)</f>
        <v>GESTIONE FINANAZA e TRIBUTI</v>
      </c>
      <c r="E237" s="32" t="str">
        <f>VLOOKUP(G237,TCR!$E$2:$K$332,4,0)</f>
        <v>GEFT</v>
      </c>
      <c r="F237" s="32" t="str">
        <f>VLOOKUP(G237,TCR!$E$2:$K$332,5,0)</f>
        <v>GESTIONE FINANAZA e TRIBUTI</v>
      </c>
      <c r="G237" s="32" t="s">
        <v>13093</v>
      </c>
      <c r="H237" s="32" t="str">
        <f>VLOOKUP(G237,TCR!$E$2:$K$332,7,0)</f>
        <v>Patrimoniale Post Contatore</v>
      </c>
      <c r="I237" s="137" t="str">
        <f t="shared" si="7"/>
        <v>14052#14052#14052#NETA BR</v>
      </c>
      <c r="J237" s="106" t="s">
        <v>5770</v>
      </c>
      <c r="K237" s="106" t="s">
        <v>5771</v>
      </c>
      <c r="L237" s="106" t="s">
        <v>1708</v>
      </c>
      <c r="M237" s="106" t="s">
        <v>417</v>
      </c>
      <c r="N237" s="106" t="s">
        <v>5771</v>
      </c>
      <c r="O237" s="106"/>
      <c r="P237" s="106" t="s">
        <v>5772</v>
      </c>
      <c r="Q237" s="106" t="s">
        <v>5771</v>
      </c>
      <c r="R237" s="106" t="s">
        <v>1710</v>
      </c>
      <c r="S237" s="106">
        <v>337171</v>
      </c>
      <c r="T237" s="106" t="s">
        <v>3158</v>
      </c>
      <c r="U237" s="106" t="s">
        <v>878</v>
      </c>
      <c r="V237" s="106">
        <v>3</v>
      </c>
      <c r="W237" s="106" t="str">
        <f t="shared" si="6"/>
        <v>NETA BR</v>
      </c>
      <c r="X237" s="106" t="s">
        <v>417</v>
      </c>
      <c r="Y237" s="106"/>
    </row>
    <row r="238" spans="1:25" x14ac:dyDescent="0.2">
      <c r="A238" s="178"/>
      <c r="B238" s="69" t="s">
        <v>74</v>
      </c>
      <c r="C238" s="32" t="str">
        <f>VLOOKUP(G238,TCR!$E$2:$K$332,2,0)</f>
        <v>GEFT</v>
      </c>
      <c r="D238" s="32" t="str">
        <f>VLOOKUP(G238,TCR!$E$2:$K$332,3,0)</f>
        <v>GESTIONE FINANAZA e TRIBUTI</v>
      </c>
      <c r="E238" s="32" t="str">
        <f>VLOOKUP(G238,TCR!$E$2:$K$332,4,0)</f>
        <v>GEFT</v>
      </c>
      <c r="F238" s="32" t="str">
        <f>VLOOKUP(G238,TCR!$E$2:$K$332,5,0)</f>
        <v>GESTIONE FINANAZA e TRIBUTI</v>
      </c>
      <c r="G238" s="32" t="s">
        <v>13093</v>
      </c>
      <c r="H238" s="32" t="str">
        <f>VLOOKUP(G238,TCR!$E$2:$K$332,7,0)</f>
        <v>Patrimoniale Post Contatore</v>
      </c>
      <c r="I238" s="137" t="str">
        <f t="shared" si="7"/>
        <v>13980#13980#13980#NETA BR</v>
      </c>
      <c r="J238" s="106" t="s">
        <v>992</v>
      </c>
      <c r="K238" s="106" t="s">
        <v>993</v>
      </c>
      <c r="L238" s="106" t="s">
        <v>994</v>
      </c>
      <c r="M238" s="106" t="s">
        <v>417</v>
      </c>
      <c r="N238" s="106" t="s">
        <v>993</v>
      </c>
      <c r="O238" s="106"/>
      <c r="P238" s="106" t="s">
        <v>995</v>
      </c>
      <c r="Q238" s="106" t="s">
        <v>993</v>
      </c>
      <c r="R238" s="106" t="s">
        <v>996</v>
      </c>
      <c r="S238" s="106">
        <v>384945</v>
      </c>
      <c r="T238" s="106" t="s">
        <v>997</v>
      </c>
      <c r="U238" s="106" t="s">
        <v>470</v>
      </c>
      <c r="V238" s="106">
        <v>3</v>
      </c>
      <c r="W238" s="106" t="str">
        <f t="shared" si="6"/>
        <v>NETA BR</v>
      </c>
      <c r="X238" s="106" t="s">
        <v>417</v>
      </c>
      <c r="Y238" s="106"/>
    </row>
    <row r="239" spans="1:25" x14ac:dyDescent="0.2">
      <c r="A239" s="178"/>
      <c r="B239" s="69" t="s">
        <v>74</v>
      </c>
      <c r="C239" s="32" t="str">
        <f>VLOOKUP(G239,TCR!$E$2:$K$332,2,0)</f>
        <v>GEFT</v>
      </c>
      <c r="D239" s="32" t="str">
        <f>VLOOKUP(G239,TCR!$E$2:$K$332,3,0)</f>
        <v>GESTIONE FINANAZA e TRIBUTI</v>
      </c>
      <c r="E239" s="32" t="str">
        <f>VLOOKUP(G239,TCR!$E$2:$K$332,4,0)</f>
        <v>GEFT</v>
      </c>
      <c r="F239" s="32" t="str">
        <f>VLOOKUP(G239,TCR!$E$2:$K$332,5,0)</f>
        <v>GESTIONE FINANAZA e TRIBUTI</v>
      </c>
      <c r="G239" s="32" t="s">
        <v>13093</v>
      </c>
      <c r="H239" s="32" t="str">
        <f>VLOOKUP(G239,TCR!$E$2:$K$332,7,0)</f>
        <v>Patrimoniale Post Contatore</v>
      </c>
      <c r="I239" s="137" t="str">
        <f t="shared" si="7"/>
        <v>14050#14050#14050#NETA BR</v>
      </c>
      <c r="J239" s="106" t="s">
        <v>2384</v>
      </c>
      <c r="K239" s="106" t="s">
        <v>2385</v>
      </c>
      <c r="L239" s="106" t="s">
        <v>994</v>
      </c>
      <c r="M239" s="106" t="s">
        <v>417</v>
      </c>
      <c r="N239" s="106" t="s">
        <v>2385</v>
      </c>
      <c r="O239" s="106"/>
      <c r="P239" s="106" t="s">
        <v>2386</v>
      </c>
      <c r="Q239" s="106" t="s">
        <v>2385</v>
      </c>
      <c r="R239" s="106" t="s">
        <v>996</v>
      </c>
      <c r="S239" s="106">
        <v>802435</v>
      </c>
      <c r="T239" s="106" t="s">
        <v>581</v>
      </c>
      <c r="U239" s="106" t="s">
        <v>1038</v>
      </c>
      <c r="V239" s="106">
        <v>3</v>
      </c>
      <c r="W239" s="106" t="str">
        <f t="shared" si="6"/>
        <v>NETA BR</v>
      </c>
      <c r="X239" s="106" t="s">
        <v>417</v>
      </c>
      <c r="Y239" s="106"/>
    </row>
    <row r="240" spans="1:25" x14ac:dyDescent="0.2">
      <c r="A240" s="178"/>
      <c r="B240" s="69" t="s">
        <v>74</v>
      </c>
      <c r="C240" s="32" t="str">
        <f>VLOOKUP(G240,TCR!$E$2:$K$332,2,0)</f>
        <v>GEFT</v>
      </c>
      <c r="D240" s="32" t="str">
        <f>VLOOKUP(G240,TCR!$E$2:$K$332,3,0)</f>
        <v>GESTIONE FINANAZA e TRIBUTI</v>
      </c>
      <c r="E240" s="32" t="str">
        <f>VLOOKUP(G240,TCR!$E$2:$K$332,4,0)</f>
        <v>GEFT</v>
      </c>
      <c r="F240" s="32" t="str">
        <f>VLOOKUP(G240,TCR!$E$2:$K$332,5,0)</f>
        <v>GESTIONE FINANAZA e TRIBUTI</v>
      </c>
      <c r="G240" s="32" t="s">
        <v>13093</v>
      </c>
      <c r="H240" s="32" t="str">
        <f>VLOOKUP(G240,TCR!$E$2:$K$332,7,0)</f>
        <v>Patrimoniale Post Contatore</v>
      </c>
      <c r="I240" s="137" t="str">
        <f t="shared" si="7"/>
        <v>13782#13782#13782#NETA BR</v>
      </c>
      <c r="J240" s="106" t="s">
        <v>4789</v>
      </c>
      <c r="K240" s="106" t="s">
        <v>4790</v>
      </c>
      <c r="L240" s="106" t="s">
        <v>4791</v>
      </c>
      <c r="M240" s="106" t="s">
        <v>417</v>
      </c>
      <c r="N240" s="106" t="s">
        <v>4790</v>
      </c>
      <c r="O240" s="106"/>
      <c r="P240" s="106" t="s">
        <v>4792</v>
      </c>
      <c r="Q240" s="106" t="s">
        <v>4790</v>
      </c>
      <c r="R240" s="106" t="s">
        <v>4793</v>
      </c>
      <c r="S240" s="106">
        <v>802625</v>
      </c>
      <c r="T240" s="106" t="s">
        <v>4794</v>
      </c>
      <c r="U240" s="106"/>
      <c r="V240" s="106">
        <v>3</v>
      </c>
      <c r="W240" s="106" t="str">
        <f t="shared" si="6"/>
        <v>NETA BR</v>
      </c>
      <c r="X240" s="106" t="s">
        <v>417</v>
      </c>
      <c r="Y240" s="106"/>
    </row>
    <row r="241" spans="1:25" x14ac:dyDescent="0.2">
      <c r="A241" s="69"/>
      <c r="B241" s="69" t="s">
        <v>74</v>
      </c>
      <c r="C241" s="180" t="str">
        <f>VLOOKUP(G241,TCR!$E$2:$K$332,2,0)</f>
        <v>GEFT</v>
      </c>
      <c r="D241" s="180" t="str">
        <f>VLOOKUP(G241,TCR!$E$2:$K$332,3,0)</f>
        <v>GESTIONE FINANAZA e TRIBUTI</v>
      </c>
      <c r="E241" s="180" t="str">
        <f>VLOOKUP(G241,TCR!$E$2:$K$332,4,0)</f>
        <v>GEFT</v>
      </c>
      <c r="F241" s="180" t="str">
        <f>VLOOKUP(G241,TCR!$E$2:$K$332,5,0)</f>
        <v>GESTIONE FINANAZA e TRIBUTI</v>
      </c>
      <c r="G241" s="180" t="s">
        <v>13093</v>
      </c>
      <c r="H241" s="180" t="str">
        <f>VLOOKUP(G241,TCR!$E$2:$K$332,7,0)</f>
        <v>Patrimoniale Post Contatore</v>
      </c>
      <c r="I241" s="137" t="str">
        <f t="shared" si="7"/>
        <v>14083#14083#14083#NETA BR</v>
      </c>
      <c r="J241" s="106" t="s">
        <v>1227</v>
      </c>
      <c r="K241" s="106" t="s">
        <v>1228</v>
      </c>
      <c r="L241" s="106" t="s">
        <v>1229</v>
      </c>
      <c r="M241" s="106" t="s">
        <v>417</v>
      </c>
      <c r="N241" s="106" t="s">
        <v>1228</v>
      </c>
      <c r="O241" s="106"/>
      <c r="P241" s="106" t="s">
        <v>1230</v>
      </c>
      <c r="Q241" s="106" t="s">
        <v>1228</v>
      </c>
      <c r="R241" s="106" t="s">
        <v>1231</v>
      </c>
      <c r="S241" s="106">
        <v>802451</v>
      </c>
      <c r="T241" s="106" t="s">
        <v>1233</v>
      </c>
      <c r="U241" s="106" t="s">
        <v>909</v>
      </c>
      <c r="V241" s="106">
        <v>3</v>
      </c>
      <c r="W241" s="106" t="str">
        <f t="shared" si="6"/>
        <v>NETA BR</v>
      </c>
      <c r="X241" s="106" t="s">
        <v>417</v>
      </c>
      <c r="Y241" s="106"/>
    </row>
    <row r="242" spans="1:25" x14ac:dyDescent="0.2">
      <c r="A242" s="69"/>
      <c r="B242" s="69" t="s">
        <v>74</v>
      </c>
      <c r="C242" s="180" t="str">
        <f>VLOOKUP(G242,TCR!$E$2:$K$332,2,0)</f>
        <v>GEFT</v>
      </c>
      <c r="D242" s="180" t="str">
        <f>VLOOKUP(G242,TCR!$E$2:$K$332,3,0)</f>
        <v>GESTIONE FINANAZA e TRIBUTI</v>
      </c>
      <c r="E242" s="180" t="str">
        <f>VLOOKUP(G242,TCR!$E$2:$K$332,4,0)</f>
        <v>GEFT</v>
      </c>
      <c r="F242" s="180" t="str">
        <f>VLOOKUP(G242,TCR!$E$2:$K$332,5,0)</f>
        <v>GESTIONE FINANAZA e TRIBUTI</v>
      </c>
      <c r="G242" s="204" t="s">
        <v>13093</v>
      </c>
      <c r="H242" s="180" t="str">
        <f>VLOOKUP(G242,TCR!$E$2:$K$332,7,0)</f>
        <v>Patrimoniale Post Contatore</v>
      </c>
      <c r="I242" s="137" t="str">
        <f t="shared" si="7"/>
        <v>13920#13920#13920#NETA BR</v>
      </c>
      <c r="J242" s="106" t="s">
        <v>3845</v>
      </c>
      <c r="K242" s="106" t="s">
        <v>3846</v>
      </c>
      <c r="L242" s="106" t="s">
        <v>1229</v>
      </c>
      <c r="M242" s="106"/>
      <c r="N242" s="106" t="s">
        <v>3846</v>
      </c>
      <c r="O242" s="106"/>
      <c r="P242" s="106" t="s">
        <v>3847</v>
      </c>
      <c r="Q242" s="106" t="s">
        <v>3846</v>
      </c>
      <c r="R242" s="106" t="s">
        <v>1231</v>
      </c>
      <c r="S242" s="106"/>
      <c r="T242" s="106"/>
      <c r="U242" s="106"/>
      <c r="V242" s="106">
        <v>3</v>
      </c>
      <c r="W242" s="106" t="str">
        <f t="shared" si="6"/>
        <v>NETA BR</v>
      </c>
      <c r="X242" s="106"/>
      <c r="Y242" s="106"/>
    </row>
    <row r="243" spans="1:25" x14ac:dyDescent="0.2">
      <c r="A243" s="69"/>
      <c r="B243" s="69" t="s">
        <v>74</v>
      </c>
      <c r="C243" s="32" t="str">
        <f>VLOOKUP(G243,TCR!$E$2:$K$332,2,0)</f>
        <v>GEFT</v>
      </c>
      <c r="D243" s="32" t="str">
        <f>VLOOKUP(G243,TCR!$E$2:$K$332,3,0)</f>
        <v>GESTIONE FINANAZA e TRIBUTI</v>
      </c>
      <c r="E243" s="32" t="str">
        <f>VLOOKUP(G243,TCR!$E$2:$K$332,4,0)</f>
        <v>GEFT</v>
      </c>
      <c r="F243" s="32" t="str">
        <f>VLOOKUP(G243,TCR!$E$2:$K$332,5,0)</f>
        <v>GESTIONE FINANAZA e TRIBUTI</v>
      </c>
      <c r="G243" s="32" t="s">
        <v>13093</v>
      </c>
      <c r="H243" s="32" t="str">
        <f>VLOOKUP(G243,TCR!$E$2:$K$332,7,0)</f>
        <v>Patrimoniale Post Contatore</v>
      </c>
      <c r="I243" s="137" t="str">
        <f t="shared" si="7"/>
        <v>13938#13938#13938#NETA BR</v>
      </c>
      <c r="J243" s="106" t="s">
        <v>781</v>
      </c>
      <c r="K243" s="106" t="s">
        <v>782</v>
      </c>
      <c r="L243" s="106" t="s">
        <v>783</v>
      </c>
      <c r="M243" s="106"/>
      <c r="N243" s="106" t="s">
        <v>782</v>
      </c>
      <c r="O243" s="106"/>
      <c r="P243" s="106" t="s">
        <v>784</v>
      </c>
      <c r="Q243" s="106" t="s">
        <v>782</v>
      </c>
      <c r="R243" s="106" t="s">
        <v>785</v>
      </c>
      <c r="S243" s="106"/>
      <c r="T243" s="106"/>
      <c r="U243" s="106"/>
      <c r="V243" s="106">
        <v>3</v>
      </c>
      <c r="W243" s="106" t="str">
        <f t="shared" si="6"/>
        <v>NETA BR</v>
      </c>
      <c r="X243" s="106"/>
      <c r="Y243" s="106"/>
    </row>
    <row r="244" spans="1:25" x14ac:dyDescent="0.2">
      <c r="A244" s="69"/>
      <c r="B244" s="69" t="s">
        <v>74</v>
      </c>
      <c r="C244" s="32" t="str">
        <f>VLOOKUP(G244,TCR!$E$2:$K$332,2,0)</f>
        <v>GEFT</v>
      </c>
      <c r="D244" s="32" t="str">
        <f>VLOOKUP(G244,TCR!$E$2:$K$332,3,0)</f>
        <v>GESTIONE FINANAZA e TRIBUTI</v>
      </c>
      <c r="E244" s="32" t="str">
        <f>VLOOKUP(G244,TCR!$E$2:$K$332,4,0)</f>
        <v>GEFT</v>
      </c>
      <c r="F244" s="32" t="str">
        <f>VLOOKUP(G244,TCR!$E$2:$K$332,5,0)</f>
        <v>GESTIONE FINANAZA e TRIBUTI</v>
      </c>
      <c r="G244" s="32" t="s">
        <v>13093</v>
      </c>
      <c r="H244" s="32" t="str">
        <f>VLOOKUP(G244,TCR!$E$2:$K$332,7,0)</f>
        <v>Patrimoniale Post Contatore</v>
      </c>
      <c r="I244" s="137" t="str">
        <f t="shared" si="7"/>
        <v>14082#14082#14082#NETA BR</v>
      </c>
      <c r="J244" s="106" t="s">
        <v>2760</v>
      </c>
      <c r="K244" s="106" t="s">
        <v>2761</v>
      </c>
      <c r="L244" s="106" t="s">
        <v>783</v>
      </c>
      <c r="M244" s="106" t="s">
        <v>417</v>
      </c>
      <c r="N244" s="106" t="s">
        <v>2761</v>
      </c>
      <c r="O244" s="106"/>
      <c r="P244" s="106" t="s">
        <v>2762</v>
      </c>
      <c r="Q244" s="106" t="s">
        <v>2761</v>
      </c>
      <c r="R244" s="106" t="s">
        <v>785</v>
      </c>
      <c r="S244" s="106">
        <v>802451</v>
      </c>
      <c r="T244" s="106" t="s">
        <v>1233</v>
      </c>
      <c r="U244" s="106" t="s">
        <v>909</v>
      </c>
      <c r="V244" s="106">
        <v>3</v>
      </c>
      <c r="W244" s="106" t="str">
        <f t="shared" si="6"/>
        <v>NETA BR</v>
      </c>
      <c r="X244" s="106" t="s">
        <v>417</v>
      </c>
      <c r="Y244" s="106"/>
    </row>
    <row r="245" spans="1:25" x14ac:dyDescent="0.2">
      <c r="A245" s="139"/>
      <c r="B245" s="69" t="s">
        <v>74</v>
      </c>
      <c r="C245" s="32" t="str">
        <f>VLOOKUP(G245,TCR!$E$2:$K$332,2,0)</f>
        <v>GEFT</v>
      </c>
      <c r="D245" s="32" t="str">
        <f>VLOOKUP(G245,TCR!$E$2:$K$332,3,0)</f>
        <v>GESTIONE FINANAZA e TRIBUTI</v>
      </c>
      <c r="E245" s="32" t="str">
        <f>VLOOKUP(G245,TCR!$E$2:$K$332,4,0)</f>
        <v>GEFT</v>
      </c>
      <c r="F245" s="32" t="str">
        <f>VLOOKUP(G245,TCR!$E$2:$K$332,5,0)</f>
        <v>GESTIONE FINANAZA e TRIBUTI</v>
      </c>
      <c r="G245" s="32" t="s">
        <v>13093</v>
      </c>
      <c r="H245" s="32" t="str">
        <f>VLOOKUP(G245,TCR!$E$2:$K$332,7,0)</f>
        <v>Patrimoniale Post Contatore</v>
      </c>
      <c r="I245" s="137" t="str">
        <f t="shared" si="7"/>
        <v>14085#14085#14085#NETA BR</v>
      </c>
      <c r="J245" s="106" t="s">
        <v>3523</v>
      </c>
      <c r="K245" s="106" t="s">
        <v>3524</v>
      </c>
      <c r="L245" s="106" t="s">
        <v>3525</v>
      </c>
      <c r="M245" s="106" t="s">
        <v>417</v>
      </c>
      <c r="N245" s="106" t="s">
        <v>3524</v>
      </c>
      <c r="O245" s="106"/>
      <c r="P245" s="106" t="s">
        <v>3526</v>
      </c>
      <c r="Q245" s="106" t="s">
        <v>3524</v>
      </c>
      <c r="R245" s="106" t="s">
        <v>3527</v>
      </c>
      <c r="S245" s="106">
        <v>802451</v>
      </c>
      <c r="T245" s="106" t="s">
        <v>1233</v>
      </c>
      <c r="U245" s="106" t="s">
        <v>909</v>
      </c>
      <c r="V245" s="106">
        <v>3</v>
      </c>
      <c r="W245" s="106" t="str">
        <f t="shared" si="6"/>
        <v>NETA BR</v>
      </c>
      <c r="X245" s="106" t="s">
        <v>417</v>
      </c>
      <c r="Y245" s="106"/>
    </row>
    <row r="246" spans="1:25" x14ac:dyDescent="0.2">
      <c r="A246" s="69"/>
      <c r="B246" s="69" t="s">
        <v>74</v>
      </c>
      <c r="C246" s="32" t="str">
        <f>VLOOKUP(G246,TCR!$E$2:$K$332,2,0)</f>
        <v>GEFT</v>
      </c>
      <c r="D246" s="32" t="str">
        <f>VLOOKUP(G246,TCR!$E$2:$K$332,3,0)</f>
        <v>GESTIONE FINANAZA e TRIBUTI</v>
      </c>
      <c r="E246" s="32" t="str">
        <f>VLOOKUP(G246,TCR!$E$2:$K$332,4,0)</f>
        <v>GEFT</v>
      </c>
      <c r="F246" s="32" t="str">
        <f>VLOOKUP(G246,TCR!$E$2:$K$332,5,0)</f>
        <v>GESTIONE FINANAZA e TRIBUTI</v>
      </c>
      <c r="G246" s="32" t="s">
        <v>13093</v>
      </c>
      <c r="H246" s="32" t="str">
        <f>VLOOKUP(G246,TCR!$E$2:$K$332,7,0)</f>
        <v>Patrimoniale Post Contatore</v>
      </c>
      <c r="I246" s="137" t="str">
        <f t="shared" si="7"/>
        <v>13916#13916#13916#NETA BR</v>
      </c>
      <c r="J246" s="106" t="s">
        <v>5075</v>
      </c>
      <c r="K246" s="106" t="s">
        <v>5076</v>
      </c>
      <c r="L246" s="106" t="s">
        <v>3525</v>
      </c>
      <c r="M246" s="106" t="s">
        <v>417</v>
      </c>
      <c r="N246" s="106" t="s">
        <v>5076</v>
      </c>
      <c r="O246" s="106"/>
      <c r="P246" s="106" t="s">
        <v>5077</v>
      </c>
      <c r="Q246" s="106" t="s">
        <v>5076</v>
      </c>
      <c r="R246" s="106" t="s">
        <v>3527</v>
      </c>
      <c r="S246" s="106">
        <v>802451</v>
      </c>
      <c r="T246" s="106" t="s">
        <v>1232</v>
      </c>
      <c r="U246" s="106" t="s">
        <v>470</v>
      </c>
      <c r="V246" s="106">
        <v>3</v>
      </c>
      <c r="W246" s="106" t="str">
        <f t="shared" si="6"/>
        <v>NETA BR</v>
      </c>
      <c r="X246" s="106" t="s">
        <v>417</v>
      </c>
      <c r="Y246" s="106"/>
    </row>
    <row r="247" spans="1:25" x14ac:dyDescent="0.2">
      <c r="A247" s="69"/>
      <c r="B247" s="69" t="s">
        <v>74</v>
      </c>
      <c r="C247" s="32" t="str">
        <f>VLOOKUP(G247,TCR!$E$2:$K$332,2,0)</f>
        <v>GEFT</v>
      </c>
      <c r="D247" s="32" t="str">
        <f>VLOOKUP(G247,TCR!$E$2:$K$332,3,0)</f>
        <v>GESTIONE FINANAZA e TRIBUTI</v>
      </c>
      <c r="E247" s="32" t="str">
        <f>VLOOKUP(G247,TCR!$E$2:$K$332,4,0)</f>
        <v>GEFT</v>
      </c>
      <c r="F247" s="32" t="str">
        <f>VLOOKUP(G247,TCR!$E$2:$K$332,5,0)</f>
        <v>GESTIONE FINANAZA e TRIBUTI</v>
      </c>
      <c r="G247" s="32" t="s">
        <v>13093</v>
      </c>
      <c r="H247" s="32" t="str">
        <f>VLOOKUP(G247,TCR!$E$2:$K$332,7,0)</f>
        <v>Patrimoniale Post Contatore</v>
      </c>
      <c r="I247" s="137" t="str">
        <f t="shared" si="7"/>
        <v>13902#13902#13902#NETA BR</v>
      </c>
      <c r="J247" s="106" t="s">
        <v>1366</v>
      </c>
      <c r="K247" s="106" t="s">
        <v>1367</v>
      </c>
      <c r="L247" s="106" t="s">
        <v>1368</v>
      </c>
      <c r="M247" s="106" t="s">
        <v>417</v>
      </c>
      <c r="N247" s="106" t="s">
        <v>1367</v>
      </c>
      <c r="O247" s="106"/>
      <c r="P247" s="106" t="s">
        <v>1369</v>
      </c>
      <c r="Q247" s="106" t="s">
        <v>1367</v>
      </c>
      <c r="R247" s="106" t="s">
        <v>1370</v>
      </c>
      <c r="S247" s="106">
        <v>801867</v>
      </c>
      <c r="T247" s="106" t="s">
        <v>1371</v>
      </c>
      <c r="U247" s="106" t="s">
        <v>470</v>
      </c>
      <c r="V247" s="106">
        <v>3</v>
      </c>
      <c r="W247" s="106" t="str">
        <f t="shared" si="6"/>
        <v>NETA BR</v>
      </c>
      <c r="X247" s="106" t="s">
        <v>417</v>
      </c>
      <c r="Y247" s="106"/>
    </row>
    <row r="248" spans="1:25" x14ac:dyDescent="0.2">
      <c r="A248" s="69"/>
      <c r="B248" s="69" t="s">
        <v>74</v>
      </c>
      <c r="C248" s="32" t="str">
        <f>VLOOKUP(G248,TCR!$E$2:$K$332,2,0)</f>
        <v>GEFT</v>
      </c>
      <c r="D248" s="32" t="str">
        <f>VLOOKUP(G248,TCR!$E$2:$K$332,3,0)</f>
        <v>GESTIONE FINANAZA e TRIBUTI</v>
      </c>
      <c r="E248" s="32" t="str">
        <f>VLOOKUP(G248,TCR!$E$2:$K$332,4,0)</f>
        <v>GEFT</v>
      </c>
      <c r="F248" s="32" t="str">
        <f>VLOOKUP(G248,TCR!$E$2:$K$332,5,0)</f>
        <v>GESTIONE FINANAZA e TRIBUTI</v>
      </c>
      <c r="G248" s="32" t="s">
        <v>13093</v>
      </c>
      <c r="H248" s="32" t="str">
        <f>VLOOKUP(G248,TCR!$E$2:$K$332,7,0)</f>
        <v>Patrimoniale Post Contatore</v>
      </c>
      <c r="I248" s="137" t="str">
        <f t="shared" si="7"/>
        <v>14084#14084#14084#NETA BR</v>
      </c>
      <c r="J248" s="106" t="s">
        <v>5324</v>
      </c>
      <c r="K248" s="106" t="s">
        <v>5325</v>
      </c>
      <c r="L248" s="106" t="s">
        <v>1368</v>
      </c>
      <c r="M248" s="106" t="s">
        <v>417</v>
      </c>
      <c r="N248" s="106" t="s">
        <v>5325</v>
      </c>
      <c r="O248" s="106"/>
      <c r="P248" s="106" t="s">
        <v>5326</v>
      </c>
      <c r="Q248" s="106" t="s">
        <v>5325</v>
      </c>
      <c r="R248" s="106" t="s">
        <v>1370</v>
      </c>
      <c r="S248" s="106">
        <v>802451</v>
      </c>
      <c r="T248" s="106" t="s">
        <v>1233</v>
      </c>
      <c r="U248" s="106" t="s">
        <v>909</v>
      </c>
      <c r="V248" s="106">
        <v>3</v>
      </c>
      <c r="W248" s="106" t="str">
        <f t="shared" si="6"/>
        <v>NETA BR</v>
      </c>
      <c r="X248" s="106" t="s">
        <v>417</v>
      </c>
      <c r="Y248" s="106"/>
    </row>
    <row r="249" spans="1:25" x14ac:dyDescent="0.2">
      <c r="A249" s="69"/>
      <c r="B249" s="69" t="s">
        <v>74</v>
      </c>
      <c r="C249" s="32" t="str">
        <f>VLOOKUP(G249,TCR!$E$2:$K$332,2,0)</f>
        <v>GEFT</v>
      </c>
      <c r="D249" s="32" t="str">
        <f>VLOOKUP(G249,TCR!$E$2:$K$332,3,0)</f>
        <v>GESTIONE FINANAZA e TRIBUTI</v>
      </c>
      <c r="E249" s="32" t="str">
        <f>VLOOKUP(G249,TCR!$E$2:$K$332,4,0)</f>
        <v>GEFT</v>
      </c>
      <c r="F249" s="32" t="str">
        <f>VLOOKUP(G249,TCR!$E$2:$K$332,5,0)</f>
        <v>GESTIONE FINANAZA e TRIBUTI</v>
      </c>
      <c r="G249" s="32" t="s">
        <v>13093</v>
      </c>
      <c r="H249" s="32" t="str">
        <f>VLOOKUP(G249,TCR!$E$2:$K$332,7,0)</f>
        <v>Patrimoniale Post Contatore</v>
      </c>
      <c r="I249" s="137" t="str">
        <f t="shared" si="7"/>
        <v>13832#13832#13832#NETA BR</v>
      </c>
      <c r="J249" s="106" t="s">
        <v>4436</v>
      </c>
      <c r="K249" s="106" t="s">
        <v>4437</v>
      </c>
      <c r="L249" s="106" t="s">
        <v>4438</v>
      </c>
      <c r="M249" s="106" t="s">
        <v>417</v>
      </c>
      <c r="N249" s="106" t="s">
        <v>4437</v>
      </c>
      <c r="O249" s="106"/>
      <c r="P249" s="106" t="s">
        <v>4439</v>
      </c>
      <c r="Q249" s="106" t="s">
        <v>4437</v>
      </c>
      <c r="R249" s="106" t="s">
        <v>4440</v>
      </c>
      <c r="S249" s="106">
        <v>337171</v>
      </c>
      <c r="T249" s="106" t="s">
        <v>3158</v>
      </c>
      <c r="U249" s="106"/>
      <c r="V249" s="106">
        <v>3</v>
      </c>
      <c r="W249" s="106" t="str">
        <f t="shared" si="6"/>
        <v>NETA BR</v>
      </c>
      <c r="X249" s="106" t="s">
        <v>417</v>
      </c>
      <c r="Y249" s="106"/>
    </row>
    <row r="250" spans="1:25" x14ac:dyDescent="0.2">
      <c r="A250" s="178"/>
      <c r="B250" s="69" t="s">
        <v>74</v>
      </c>
      <c r="C250" s="32" t="str">
        <f>VLOOKUP(G250,TCR!$E$2:$K$332,2,0)</f>
        <v>GEFT</v>
      </c>
      <c r="D250" s="32" t="str">
        <f>VLOOKUP(G250,TCR!$E$2:$K$332,3,0)</f>
        <v>GESTIONE FINANAZA e TRIBUTI</v>
      </c>
      <c r="E250" s="32" t="str">
        <f>VLOOKUP(G250,TCR!$E$2:$K$332,4,0)</f>
        <v>GEFT</v>
      </c>
      <c r="F250" s="32" t="str">
        <f>VLOOKUP(G250,TCR!$E$2:$K$332,5,0)</f>
        <v>GESTIONE FINANAZA e TRIBUTI</v>
      </c>
      <c r="G250" s="32" t="s">
        <v>13093</v>
      </c>
      <c r="H250" s="32" t="str">
        <f>VLOOKUP(G250,TCR!$E$2:$K$332,7,0)</f>
        <v>Patrimoniale Post Contatore</v>
      </c>
      <c r="I250" s="137" t="str">
        <f t="shared" si="7"/>
        <v>13831#13831#13831#NETA BR</v>
      </c>
      <c r="J250" s="106" t="s">
        <v>5297</v>
      </c>
      <c r="K250" s="106" t="s">
        <v>5298</v>
      </c>
      <c r="L250" s="106" t="s">
        <v>5299</v>
      </c>
      <c r="M250" s="106" t="s">
        <v>417</v>
      </c>
      <c r="N250" s="106" t="s">
        <v>5298</v>
      </c>
      <c r="O250" s="106"/>
      <c r="P250" s="106" t="s">
        <v>5300</v>
      </c>
      <c r="Q250" s="106" t="s">
        <v>5298</v>
      </c>
      <c r="R250" s="106" t="s">
        <v>5301</v>
      </c>
      <c r="S250" s="106">
        <v>337171</v>
      </c>
      <c r="T250" s="106" t="s">
        <v>3158</v>
      </c>
      <c r="U250" s="106"/>
      <c r="V250" s="106">
        <v>3</v>
      </c>
      <c r="W250" s="106" t="str">
        <f t="shared" si="6"/>
        <v>NETA BR</v>
      </c>
      <c r="X250" s="106" t="s">
        <v>417</v>
      </c>
      <c r="Y250" s="106"/>
    </row>
    <row r="251" spans="1:25" x14ac:dyDescent="0.2">
      <c r="A251" s="69"/>
      <c r="B251" s="69" t="s">
        <v>74</v>
      </c>
      <c r="C251" s="32" t="str">
        <f>VLOOKUP(G251,TCR!$E$2:$K$332,2,0)</f>
        <v>GEFT</v>
      </c>
      <c r="D251" s="32" t="str">
        <f>VLOOKUP(G251,TCR!$E$2:$K$332,3,0)</f>
        <v>GESTIONE FINANAZA e TRIBUTI</v>
      </c>
      <c r="E251" s="32" t="str">
        <f>VLOOKUP(G251,TCR!$E$2:$K$332,4,0)</f>
        <v>GEFT</v>
      </c>
      <c r="F251" s="32" t="str">
        <f>VLOOKUP(G251,TCR!$E$2:$K$332,5,0)</f>
        <v>GESTIONE FINANAZA e TRIBUTI</v>
      </c>
      <c r="G251" s="32" t="s">
        <v>13093</v>
      </c>
      <c r="H251" s="32" t="str">
        <f>VLOOKUP(G251,TCR!$E$2:$K$332,7,0)</f>
        <v>Patrimoniale Post Contatore</v>
      </c>
      <c r="I251" s="137" t="str">
        <f t="shared" si="7"/>
        <v>13786#13786#13786#NETA BR</v>
      </c>
      <c r="J251" s="106" t="s">
        <v>9507</v>
      </c>
      <c r="K251" s="106" t="s">
        <v>9508</v>
      </c>
      <c r="L251" s="106" t="s">
        <v>9509</v>
      </c>
      <c r="M251" s="106" t="s">
        <v>417</v>
      </c>
      <c r="N251" s="106" t="s">
        <v>9508</v>
      </c>
      <c r="O251" s="106"/>
      <c r="P251" s="106" t="s">
        <v>9510</v>
      </c>
      <c r="Q251" s="106" t="s">
        <v>9508</v>
      </c>
      <c r="R251" s="106" t="s">
        <v>9511</v>
      </c>
      <c r="S251" s="106" t="s">
        <v>8333</v>
      </c>
      <c r="T251" s="106" t="s">
        <v>8333</v>
      </c>
      <c r="U251" s="106"/>
      <c r="V251" s="106">
        <v>3</v>
      </c>
      <c r="W251" s="106" t="str">
        <f t="shared" si="6"/>
        <v>NETA BR</v>
      </c>
      <c r="X251" s="106" t="s">
        <v>417</v>
      </c>
      <c r="Y251" s="106"/>
    </row>
    <row r="252" spans="1:25" x14ac:dyDescent="0.2">
      <c r="A252" s="139"/>
      <c r="B252" s="69" t="s">
        <v>74</v>
      </c>
      <c r="C252" s="32" t="str">
        <f>VLOOKUP(G252,TCR!$E$2:$K$332,2,0)</f>
        <v>GEFT</v>
      </c>
      <c r="D252" s="32" t="str">
        <f>VLOOKUP(G252,TCR!$E$2:$K$332,3,0)</f>
        <v>GESTIONE FINANAZA e TRIBUTI</v>
      </c>
      <c r="E252" s="32" t="str">
        <f>VLOOKUP(G252,TCR!$E$2:$K$332,4,0)</f>
        <v>GEFT</v>
      </c>
      <c r="F252" s="32" t="str">
        <f>VLOOKUP(G252,TCR!$E$2:$K$332,5,0)</f>
        <v>GESTIONE FINANAZA e TRIBUTI</v>
      </c>
      <c r="G252" s="32" t="s">
        <v>13093</v>
      </c>
      <c r="H252" s="32" t="str">
        <f>VLOOKUP(G252,TCR!$E$2:$K$332,7,0)</f>
        <v>Patrimoniale Post Contatore</v>
      </c>
      <c r="I252" s="137" t="str">
        <f t="shared" si="7"/>
        <v>13830#13830#13830#NETA BR</v>
      </c>
      <c r="J252" s="106" t="s">
        <v>3136</v>
      </c>
      <c r="K252" s="106" t="s">
        <v>3137</v>
      </c>
      <c r="L252" s="106" t="s">
        <v>3138</v>
      </c>
      <c r="M252" s="106" t="s">
        <v>417</v>
      </c>
      <c r="N252" s="106" t="s">
        <v>3137</v>
      </c>
      <c r="O252" s="106"/>
      <c r="P252" s="106" t="s">
        <v>3139</v>
      </c>
      <c r="Q252" s="106" t="s">
        <v>3137</v>
      </c>
      <c r="R252" s="106" t="s">
        <v>3140</v>
      </c>
      <c r="S252" s="106">
        <v>802869</v>
      </c>
      <c r="T252" s="106" t="s">
        <v>2806</v>
      </c>
      <c r="U252" s="106"/>
      <c r="V252" s="106">
        <v>3</v>
      </c>
      <c r="W252" s="106" t="str">
        <f t="shared" si="6"/>
        <v>NETA BR</v>
      </c>
      <c r="X252" s="106" t="s">
        <v>417</v>
      </c>
      <c r="Y252" s="106"/>
    </row>
    <row r="253" spans="1:25" x14ac:dyDescent="0.2">
      <c r="A253" s="69"/>
      <c r="B253" s="69" t="s">
        <v>74</v>
      </c>
      <c r="C253" s="32" t="str">
        <f>VLOOKUP(G253,TCR!$E$2:$K$332,2,0)</f>
        <v>GEFT</v>
      </c>
      <c r="D253" s="32" t="str">
        <f>VLOOKUP(G253,TCR!$E$2:$K$332,3,0)</f>
        <v>GESTIONE FINANAZA e TRIBUTI</v>
      </c>
      <c r="E253" s="32" t="str">
        <f>VLOOKUP(G253,TCR!$E$2:$K$332,4,0)</f>
        <v>GEFT</v>
      </c>
      <c r="F253" s="32" t="str">
        <f>VLOOKUP(G253,TCR!$E$2:$K$332,5,0)</f>
        <v>GESTIONE FINANAZA e TRIBUTI</v>
      </c>
      <c r="G253" s="32" t="s">
        <v>13093</v>
      </c>
      <c r="H253" s="32" t="str">
        <f>VLOOKUP(G253,TCR!$E$2:$K$332,7,0)</f>
        <v>Patrimoniale Post Contatore</v>
      </c>
      <c r="I253" s="137" t="str">
        <f t="shared" si="7"/>
        <v>14057#14057#14057#NETA BR</v>
      </c>
      <c r="J253" s="106" t="s">
        <v>2801</v>
      </c>
      <c r="K253" s="106" t="s">
        <v>2802</v>
      </c>
      <c r="L253" s="106" t="s">
        <v>2803</v>
      </c>
      <c r="M253" s="106" t="s">
        <v>417</v>
      </c>
      <c r="N253" s="106" t="s">
        <v>2802</v>
      </c>
      <c r="O253" s="106"/>
      <c r="P253" s="106" t="s">
        <v>2804</v>
      </c>
      <c r="Q253" s="106" t="s">
        <v>2802</v>
      </c>
      <c r="R253" s="106" t="s">
        <v>2805</v>
      </c>
      <c r="S253" s="106">
        <v>802869</v>
      </c>
      <c r="T253" s="106" t="s">
        <v>2806</v>
      </c>
      <c r="U253" s="106" t="s">
        <v>1038</v>
      </c>
      <c r="V253" s="106">
        <v>3</v>
      </c>
      <c r="W253" s="106" t="str">
        <f t="shared" si="6"/>
        <v>NETA BR</v>
      </c>
      <c r="X253" s="106" t="s">
        <v>417</v>
      </c>
      <c r="Y253" s="106"/>
    </row>
    <row r="254" spans="1:25" x14ac:dyDescent="0.2">
      <c r="A254" s="69"/>
      <c r="B254" s="69" t="s">
        <v>74</v>
      </c>
      <c r="C254" s="32" t="str">
        <f>VLOOKUP(G254,TCR!$E$2:$K$332,2,0)</f>
        <v>GEFT</v>
      </c>
      <c r="D254" s="32" t="str">
        <f>VLOOKUP(G254,TCR!$E$2:$K$332,3,0)</f>
        <v>GESTIONE FINANAZA e TRIBUTI</v>
      </c>
      <c r="E254" s="32" t="str">
        <f>VLOOKUP(G254,TCR!$E$2:$K$332,4,0)</f>
        <v>GEFT</v>
      </c>
      <c r="F254" s="32" t="str">
        <f>VLOOKUP(G254,TCR!$E$2:$K$332,5,0)</f>
        <v>GESTIONE FINANAZA e TRIBUTI</v>
      </c>
      <c r="G254" s="32" t="s">
        <v>13093</v>
      </c>
      <c r="H254" s="32" t="str">
        <f>VLOOKUP(G254,TCR!$E$2:$K$332,7,0)</f>
        <v>Patrimoniale Post Contatore</v>
      </c>
      <c r="I254" s="137" t="str">
        <f t="shared" si="7"/>
        <v>13994#13994#13994#NETA BR</v>
      </c>
      <c r="J254" s="106" t="s">
        <v>5503</v>
      </c>
      <c r="K254" s="106" t="s">
        <v>5504</v>
      </c>
      <c r="L254" s="106" t="s">
        <v>2803</v>
      </c>
      <c r="M254" s="106" t="s">
        <v>417</v>
      </c>
      <c r="N254" s="106" t="s">
        <v>5504</v>
      </c>
      <c r="O254" s="106"/>
      <c r="P254" s="106" t="s">
        <v>5505</v>
      </c>
      <c r="Q254" s="106" t="s">
        <v>5504</v>
      </c>
      <c r="R254" s="106" t="s">
        <v>2805</v>
      </c>
      <c r="S254" s="106">
        <v>802869</v>
      </c>
      <c r="T254" s="106" t="s">
        <v>2806</v>
      </c>
      <c r="U254" s="106" t="s">
        <v>1346</v>
      </c>
      <c r="V254" s="106">
        <v>3</v>
      </c>
      <c r="W254" s="106" t="str">
        <f t="shared" si="6"/>
        <v>NETA BR</v>
      </c>
      <c r="X254" s="106" t="s">
        <v>417</v>
      </c>
      <c r="Y254" s="106"/>
    </row>
    <row r="255" spans="1:25" x14ac:dyDescent="0.2">
      <c r="A255" s="69"/>
      <c r="B255" s="69" t="s">
        <v>74</v>
      </c>
      <c r="C255" s="32" t="str">
        <f>VLOOKUP(G255,TCR!$E$2:$K$332,2,0)</f>
        <v>GEFT</v>
      </c>
      <c r="D255" s="32" t="str">
        <f>VLOOKUP(G255,TCR!$E$2:$K$332,3,0)</f>
        <v>GESTIONE FINANAZA e TRIBUTI</v>
      </c>
      <c r="E255" s="32" t="str">
        <f>VLOOKUP(G255,TCR!$E$2:$K$332,4,0)</f>
        <v>GEFT</v>
      </c>
      <c r="F255" s="32" t="str">
        <f>VLOOKUP(G255,TCR!$E$2:$K$332,5,0)</f>
        <v>GESTIONE FINANAZA e TRIBUTI</v>
      </c>
      <c r="G255" s="32" t="s">
        <v>13093</v>
      </c>
      <c r="H255" s="32" t="str">
        <f>VLOOKUP(G255,TCR!$E$2:$K$332,7,0)</f>
        <v>Patrimoniale Post Contatore</v>
      </c>
      <c r="I255" s="137" t="str">
        <f t="shared" si="7"/>
        <v>14074#14074#14074#NETA BR</v>
      </c>
      <c r="J255" s="106" t="s">
        <v>1091</v>
      </c>
      <c r="K255" s="106" t="s">
        <v>1092</v>
      </c>
      <c r="L255" s="106" t="s">
        <v>1093</v>
      </c>
      <c r="M255" s="106" t="s">
        <v>417</v>
      </c>
      <c r="N255" s="106" t="s">
        <v>1092</v>
      </c>
      <c r="O255" s="106"/>
      <c r="P255" s="106" t="s">
        <v>1094</v>
      </c>
      <c r="Q255" s="106" t="s">
        <v>1092</v>
      </c>
      <c r="R255" s="106" t="s">
        <v>1095</v>
      </c>
      <c r="S255" s="106">
        <v>800545</v>
      </c>
      <c r="T255" s="106" t="s">
        <v>1097</v>
      </c>
      <c r="U255" s="106" t="s">
        <v>909</v>
      </c>
      <c r="V255" s="106">
        <v>3</v>
      </c>
      <c r="W255" s="106" t="str">
        <f t="shared" si="6"/>
        <v>NETA BR</v>
      </c>
      <c r="X255" s="106" t="s">
        <v>417</v>
      </c>
      <c r="Y255" s="106"/>
    </row>
    <row r="256" spans="1:25" x14ac:dyDescent="0.2">
      <c r="A256" s="69"/>
      <c r="B256" s="69" t="s">
        <v>74</v>
      </c>
      <c r="C256" s="32" t="str">
        <f>VLOOKUP(G256,TCR!$E$2:$K$332,2,0)</f>
        <v>GEFT</v>
      </c>
      <c r="D256" s="32" t="str">
        <f>VLOOKUP(G256,TCR!$E$2:$K$332,3,0)</f>
        <v>GESTIONE FINANAZA e TRIBUTI</v>
      </c>
      <c r="E256" s="32" t="str">
        <f>VLOOKUP(G256,TCR!$E$2:$K$332,4,0)</f>
        <v>GEFT</v>
      </c>
      <c r="F256" s="32" t="str">
        <f>VLOOKUP(G256,TCR!$E$2:$K$332,5,0)</f>
        <v>GESTIONE FINANAZA e TRIBUTI</v>
      </c>
      <c r="G256" s="32" t="s">
        <v>13093</v>
      </c>
      <c r="H256" s="32" t="str">
        <f>VLOOKUP(G256,TCR!$E$2:$K$332,7,0)</f>
        <v>Patrimoniale Post Contatore</v>
      </c>
      <c r="I256" s="137" t="str">
        <f t="shared" si="7"/>
        <v>13891#13891#13891#NETA BR</v>
      </c>
      <c r="J256" s="106" t="s">
        <v>3278</v>
      </c>
      <c r="K256" s="106" t="s">
        <v>3279</v>
      </c>
      <c r="L256" s="106" t="s">
        <v>1093</v>
      </c>
      <c r="M256" s="106" t="s">
        <v>417</v>
      </c>
      <c r="N256" s="106" t="s">
        <v>3279</v>
      </c>
      <c r="O256" s="106"/>
      <c r="P256" s="106" t="s">
        <v>3280</v>
      </c>
      <c r="Q256" s="106" t="s">
        <v>3279</v>
      </c>
      <c r="R256" s="106" t="s">
        <v>1095</v>
      </c>
      <c r="S256" s="106">
        <v>804993</v>
      </c>
      <c r="T256" s="106" t="s">
        <v>3281</v>
      </c>
      <c r="U256" s="106" t="s">
        <v>470</v>
      </c>
      <c r="V256" s="106">
        <v>3</v>
      </c>
      <c r="W256" s="106" t="str">
        <f t="shared" si="6"/>
        <v>NETA BR</v>
      </c>
      <c r="X256" s="106" t="s">
        <v>417</v>
      </c>
      <c r="Y256" s="106"/>
    </row>
    <row r="257" spans="1:25" x14ac:dyDescent="0.2">
      <c r="A257" s="69"/>
      <c r="B257" s="69" t="s">
        <v>74</v>
      </c>
      <c r="C257" s="32" t="str">
        <f>VLOOKUP(G257,TCR!$E$2:$K$332,2,0)</f>
        <v>GEFT</v>
      </c>
      <c r="D257" s="32" t="str">
        <f>VLOOKUP(G257,TCR!$E$2:$K$332,3,0)</f>
        <v>GESTIONE FINANAZA e TRIBUTI</v>
      </c>
      <c r="E257" s="32" t="str">
        <f>VLOOKUP(G257,TCR!$E$2:$K$332,4,0)</f>
        <v>GEFT</v>
      </c>
      <c r="F257" s="32" t="str">
        <f>VLOOKUP(G257,TCR!$E$2:$K$332,5,0)</f>
        <v>GESTIONE FINANAZA e TRIBUTI</v>
      </c>
      <c r="G257" s="32" t="s">
        <v>13093</v>
      </c>
      <c r="H257" s="32" t="str">
        <f>VLOOKUP(G257,TCR!$E$2:$K$332,7,0)</f>
        <v>Patrimoniale Post Contatore</v>
      </c>
      <c r="I257" s="137" t="str">
        <f t="shared" si="7"/>
        <v>13850#13850#13850#NETA BR</v>
      </c>
      <c r="J257" s="106" t="s">
        <v>4879</v>
      </c>
      <c r="K257" s="106" t="s">
        <v>4880</v>
      </c>
      <c r="L257" s="106" t="s">
        <v>4881</v>
      </c>
      <c r="M257" s="106" t="s">
        <v>417</v>
      </c>
      <c r="N257" s="106" t="s">
        <v>4880</v>
      </c>
      <c r="O257" s="106"/>
      <c r="P257" s="106" t="s">
        <v>4882</v>
      </c>
      <c r="Q257" s="106" t="s">
        <v>4880</v>
      </c>
      <c r="R257" s="106" t="s">
        <v>4883</v>
      </c>
      <c r="S257" s="106">
        <v>803346</v>
      </c>
      <c r="T257" s="106" t="s">
        <v>4884</v>
      </c>
      <c r="U257" s="106"/>
      <c r="V257" s="106">
        <v>3</v>
      </c>
      <c r="W257" s="106" t="str">
        <f t="shared" si="6"/>
        <v>NETA BR</v>
      </c>
      <c r="X257" s="106" t="s">
        <v>417</v>
      </c>
      <c r="Y257" s="106"/>
    </row>
    <row r="258" spans="1:25" x14ac:dyDescent="0.2">
      <c r="A258" s="69"/>
      <c r="B258" s="69" t="s">
        <v>74</v>
      </c>
      <c r="C258" s="32" t="str">
        <f>VLOOKUP(G258,TCR!$E$2:$K$332,2,0)</f>
        <v>GEFT</v>
      </c>
      <c r="D258" s="32" t="str">
        <f>VLOOKUP(G258,TCR!$E$2:$K$332,3,0)</f>
        <v>GESTIONE FINANAZA e TRIBUTI</v>
      </c>
      <c r="E258" s="32" t="str">
        <f>VLOOKUP(G258,TCR!$E$2:$K$332,4,0)</f>
        <v>GEFT</v>
      </c>
      <c r="F258" s="32" t="str">
        <f>VLOOKUP(G258,TCR!$E$2:$K$332,5,0)</f>
        <v>GESTIONE FINANAZA e TRIBUTI</v>
      </c>
      <c r="G258" s="32" t="s">
        <v>13093</v>
      </c>
      <c r="H258" s="32" t="str">
        <f>VLOOKUP(G258,TCR!$E$2:$K$332,7,0)</f>
        <v>Patrimoniale Post Contatore</v>
      </c>
      <c r="I258" s="137" t="str">
        <f t="shared" si="7"/>
        <v>13781#13781#13781#NETA BR</v>
      </c>
      <c r="J258" s="106" t="s">
        <v>6042</v>
      </c>
      <c r="K258" s="106" t="s">
        <v>6043</v>
      </c>
      <c r="L258" s="106" t="s">
        <v>6044</v>
      </c>
      <c r="M258" s="106" t="s">
        <v>417</v>
      </c>
      <c r="N258" s="106" t="s">
        <v>6043</v>
      </c>
      <c r="O258" s="106"/>
      <c r="P258" s="106" t="s">
        <v>6045</v>
      </c>
      <c r="Q258" s="106" t="s">
        <v>6043</v>
      </c>
      <c r="R258" s="106" t="s">
        <v>6046</v>
      </c>
      <c r="S258" s="106">
        <v>802624</v>
      </c>
      <c r="T258" s="106" t="s">
        <v>6047</v>
      </c>
      <c r="U258" s="106"/>
      <c r="V258" s="106">
        <v>3</v>
      </c>
      <c r="W258" s="106" t="str">
        <f t="shared" ref="W258:W321" si="8">IF(V258=3,"NETA BR",IF(V258=8,"NETA BM"))</f>
        <v>NETA BR</v>
      </c>
      <c r="X258" s="106" t="s">
        <v>417</v>
      </c>
      <c r="Y258" s="106"/>
    </row>
    <row r="259" spans="1:25" x14ac:dyDescent="0.2">
      <c r="A259" s="69"/>
      <c r="B259" s="69" t="s">
        <v>74</v>
      </c>
      <c r="C259" s="32" t="str">
        <f>VLOOKUP(G259,TCR!$E$2:$K$332,2,0)</f>
        <v>GEFT</v>
      </c>
      <c r="D259" s="32" t="str">
        <f>VLOOKUP(G259,TCR!$E$2:$K$332,3,0)</f>
        <v>GESTIONE FINANAZA e TRIBUTI</v>
      </c>
      <c r="E259" s="32" t="str">
        <f>VLOOKUP(G259,TCR!$E$2:$K$332,4,0)</f>
        <v>GEFT</v>
      </c>
      <c r="F259" s="32" t="str">
        <f>VLOOKUP(G259,TCR!$E$2:$K$332,5,0)</f>
        <v>GESTIONE FINANAZA e TRIBUTI</v>
      </c>
      <c r="G259" s="32" t="s">
        <v>13093</v>
      </c>
      <c r="H259" s="32" t="str">
        <f>VLOOKUP(G259,TCR!$E$2:$K$332,7,0)</f>
        <v>Patrimoniale Post Contatore</v>
      </c>
      <c r="I259" s="137" t="str">
        <f t="shared" ref="I259:I322" si="9">IF(LEFT($G259,7)="CONSUMO","CONSUMO",CONCATENATE(K259,"#",N259,"#",Q259,"#",W259))</f>
        <v>13862#13862#13862#NETA BR</v>
      </c>
      <c r="J259" s="106" t="s">
        <v>7160</v>
      </c>
      <c r="K259" s="106" t="s">
        <v>7161</v>
      </c>
      <c r="L259" s="106" t="s">
        <v>7162</v>
      </c>
      <c r="M259" s="106" t="s">
        <v>417</v>
      </c>
      <c r="N259" s="106" t="s">
        <v>7161</v>
      </c>
      <c r="O259" s="106"/>
      <c r="P259" s="106" t="s">
        <v>7163</v>
      </c>
      <c r="Q259" s="106" t="s">
        <v>7161</v>
      </c>
      <c r="R259" s="106" t="s">
        <v>7164</v>
      </c>
      <c r="S259" s="106">
        <v>804340</v>
      </c>
      <c r="T259" s="106" t="s">
        <v>7162</v>
      </c>
      <c r="U259" s="106" t="s">
        <v>6588</v>
      </c>
      <c r="V259" s="106">
        <v>3</v>
      </c>
      <c r="W259" s="106" t="str">
        <f t="shared" si="8"/>
        <v>NETA BR</v>
      </c>
      <c r="X259" s="106" t="s">
        <v>417</v>
      </c>
      <c r="Y259" s="106"/>
    </row>
    <row r="260" spans="1:25" x14ac:dyDescent="0.2">
      <c r="A260" s="7"/>
      <c r="B260" s="69" t="s">
        <v>74</v>
      </c>
      <c r="C260" s="32" t="str">
        <f>VLOOKUP(G260,TCR!$E$2:$K$332,2,0)</f>
        <v>GEFT</v>
      </c>
      <c r="D260" s="32" t="str">
        <f>VLOOKUP(G260,TCR!$E$2:$K$332,3,0)</f>
        <v>GESTIONE FINANAZA e TRIBUTI</v>
      </c>
      <c r="E260" s="32" t="str">
        <f>VLOOKUP(G260,TCR!$E$2:$K$332,4,0)</f>
        <v>GEFT</v>
      </c>
      <c r="F260" s="32" t="str">
        <f>VLOOKUP(G260,TCR!$E$2:$K$332,5,0)</f>
        <v>GESTIONE FINANAZA e TRIBUTI</v>
      </c>
      <c r="G260" s="32" t="s">
        <v>13093</v>
      </c>
      <c r="H260" s="32" t="str">
        <f>VLOOKUP(G260,TCR!$E$2:$K$332,7,0)</f>
        <v>Patrimoniale Post Contatore</v>
      </c>
      <c r="I260" s="137" t="str">
        <f t="shared" si="9"/>
        <v>13871#13871#13871#NETA BR</v>
      </c>
      <c r="J260" s="106" t="s">
        <v>6920</v>
      </c>
      <c r="K260" s="106" t="s">
        <v>6921</v>
      </c>
      <c r="L260" s="106" t="s">
        <v>6922</v>
      </c>
      <c r="M260" s="106" t="s">
        <v>417</v>
      </c>
      <c r="N260" s="106" t="s">
        <v>6921</v>
      </c>
      <c r="O260" s="106"/>
      <c r="P260" s="106" t="s">
        <v>6923</v>
      </c>
      <c r="Q260" s="106" t="s">
        <v>6921</v>
      </c>
      <c r="R260" s="106" t="s">
        <v>6924</v>
      </c>
      <c r="S260" s="106">
        <v>804581</v>
      </c>
      <c r="T260" s="106" t="s">
        <v>4884</v>
      </c>
      <c r="U260" s="106" t="s">
        <v>2290</v>
      </c>
      <c r="V260" s="106">
        <v>3</v>
      </c>
      <c r="W260" s="106" t="str">
        <f t="shared" si="8"/>
        <v>NETA BR</v>
      </c>
      <c r="X260" s="106" t="s">
        <v>417</v>
      </c>
      <c r="Y260" s="106"/>
    </row>
    <row r="261" spans="1:25" x14ac:dyDescent="0.2">
      <c r="A261" s="7"/>
      <c r="B261" s="69" t="s">
        <v>74</v>
      </c>
      <c r="C261" s="32" t="str">
        <f>VLOOKUP(G261,TCR!$E$2:$K$332,2,0)</f>
        <v>GEFT</v>
      </c>
      <c r="D261" s="32" t="str">
        <f>VLOOKUP(G261,TCR!$E$2:$K$332,3,0)</f>
        <v>GESTIONE FINANAZA e TRIBUTI</v>
      </c>
      <c r="E261" s="32" t="str">
        <f>VLOOKUP(G261,TCR!$E$2:$K$332,4,0)</f>
        <v>GEFT</v>
      </c>
      <c r="F261" s="32" t="str">
        <f>VLOOKUP(G261,TCR!$E$2:$K$332,5,0)</f>
        <v>GESTIONE FINANAZA e TRIBUTI</v>
      </c>
      <c r="G261" s="32" t="s">
        <v>13093</v>
      </c>
      <c r="H261" s="32" t="str">
        <f>VLOOKUP(G261,TCR!$E$2:$K$332,7,0)</f>
        <v>Patrimoniale Post Contatore</v>
      </c>
      <c r="I261" s="137" t="str">
        <f t="shared" si="9"/>
        <v>13937#13937#13937#NETA BR</v>
      </c>
      <c r="J261" s="106" t="s">
        <v>1503</v>
      </c>
      <c r="K261" s="106" t="s">
        <v>1504</v>
      </c>
      <c r="L261" s="106" t="s">
        <v>1505</v>
      </c>
      <c r="M261" s="106"/>
      <c r="N261" s="106" t="s">
        <v>1504</v>
      </c>
      <c r="O261" s="106"/>
      <c r="P261" s="106" t="s">
        <v>1506</v>
      </c>
      <c r="Q261" s="106" t="s">
        <v>1504</v>
      </c>
      <c r="R261" s="106" t="s">
        <v>1507</v>
      </c>
      <c r="S261" s="106"/>
      <c r="T261" s="106"/>
      <c r="U261" s="106"/>
      <c r="V261" s="106">
        <v>3</v>
      </c>
      <c r="W261" s="106" t="str">
        <f t="shared" si="8"/>
        <v>NETA BR</v>
      </c>
      <c r="X261" s="106"/>
      <c r="Y261" s="106"/>
    </row>
    <row r="262" spans="1:25" x14ac:dyDescent="0.2">
      <c r="A262" s="178"/>
      <c r="B262" s="69" t="s">
        <v>74</v>
      </c>
      <c r="C262" s="32" t="str">
        <f>VLOOKUP(G262,TCR!$E$2:$K$332,2,0)</f>
        <v>GEFT</v>
      </c>
      <c r="D262" s="32" t="str">
        <f>VLOOKUP(G262,TCR!$E$2:$K$332,3,0)</f>
        <v>GESTIONE FINANAZA e TRIBUTI</v>
      </c>
      <c r="E262" s="32" t="str">
        <f>VLOOKUP(G262,TCR!$E$2:$K$332,4,0)</f>
        <v>GEFT</v>
      </c>
      <c r="F262" s="32" t="str">
        <f>VLOOKUP(G262,TCR!$E$2:$K$332,5,0)</f>
        <v>GESTIONE FINANAZA e TRIBUTI</v>
      </c>
      <c r="G262" s="32" t="s">
        <v>13093</v>
      </c>
      <c r="H262" s="32" t="str">
        <f>VLOOKUP(G262,TCR!$E$2:$K$332,7,0)</f>
        <v>Patrimoniale Post Contatore</v>
      </c>
      <c r="I262" s="137" t="str">
        <f t="shared" si="9"/>
        <v>14019#14019#14019#NETA BR</v>
      </c>
      <c r="J262" s="106" t="s">
        <v>3756</v>
      </c>
      <c r="K262" s="106" t="s">
        <v>3757</v>
      </c>
      <c r="L262" s="106" t="s">
        <v>1505</v>
      </c>
      <c r="M262" s="106" t="s">
        <v>417</v>
      </c>
      <c r="N262" s="106" t="s">
        <v>3757</v>
      </c>
      <c r="O262" s="106"/>
      <c r="P262" s="106" t="s">
        <v>3758</v>
      </c>
      <c r="Q262" s="106" t="s">
        <v>3757</v>
      </c>
      <c r="R262" s="106" t="s">
        <v>1507</v>
      </c>
      <c r="S262" s="106">
        <v>801799</v>
      </c>
      <c r="T262" s="106" t="s">
        <v>2603</v>
      </c>
      <c r="U262" s="106" t="s">
        <v>1038</v>
      </c>
      <c r="V262" s="106">
        <v>3</v>
      </c>
      <c r="W262" s="106" t="str">
        <f t="shared" si="8"/>
        <v>NETA BR</v>
      </c>
      <c r="X262" s="106" t="s">
        <v>417</v>
      </c>
      <c r="Y262" s="106"/>
    </row>
    <row r="263" spans="1:25" x14ac:dyDescent="0.2">
      <c r="A263" s="19"/>
      <c r="B263" s="69" t="s">
        <v>74</v>
      </c>
      <c r="C263" s="32" t="str">
        <f>VLOOKUP(G263,TCR!$E$2:$K$332,2,0)</f>
        <v>GEFT</v>
      </c>
      <c r="D263" s="32" t="str">
        <f>VLOOKUP(G263,TCR!$E$2:$K$332,3,0)</f>
        <v>GESTIONE FINANAZA e TRIBUTI</v>
      </c>
      <c r="E263" s="32" t="str">
        <f>VLOOKUP(G263,TCR!$E$2:$K$332,4,0)</f>
        <v>GEFT</v>
      </c>
      <c r="F263" s="32" t="str">
        <f>VLOOKUP(G263,TCR!$E$2:$K$332,5,0)</f>
        <v>GESTIONE FINANAZA e TRIBUTI</v>
      </c>
      <c r="G263" s="32" t="s">
        <v>13093</v>
      </c>
      <c r="H263" s="32" t="str">
        <f>VLOOKUP(G263,TCR!$E$2:$K$332,7,0)</f>
        <v>Patrimoniale Post Contatore</v>
      </c>
      <c r="I263" s="137" t="str">
        <f t="shared" si="9"/>
        <v>13975#13975#13975#NETA BR</v>
      </c>
      <c r="J263" s="106" t="s">
        <v>2546</v>
      </c>
      <c r="K263" s="106" t="s">
        <v>2547</v>
      </c>
      <c r="L263" s="106" t="s">
        <v>2548</v>
      </c>
      <c r="M263" s="106"/>
      <c r="N263" s="106" t="s">
        <v>2547</v>
      </c>
      <c r="O263" s="106"/>
      <c r="P263" s="106" t="s">
        <v>2549</v>
      </c>
      <c r="Q263" s="106" t="s">
        <v>2547</v>
      </c>
      <c r="R263" s="106" t="s">
        <v>2550</v>
      </c>
      <c r="S263" s="106"/>
      <c r="T263" s="106"/>
      <c r="U263" s="106"/>
      <c r="V263" s="106">
        <v>3</v>
      </c>
      <c r="W263" s="106" t="str">
        <f t="shared" si="8"/>
        <v>NETA BR</v>
      </c>
      <c r="X263" s="106"/>
      <c r="Y263" s="106"/>
    </row>
    <row r="264" spans="1:25" x14ac:dyDescent="0.2">
      <c r="A264" s="12"/>
      <c r="B264" s="69" t="s">
        <v>74</v>
      </c>
      <c r="C264" s="180" t="str">
        <f>VLOOKUP(G264,TCR!$E$2:$K$332,2,0)</f>
        <v>GEFT</v>
      </c>
      <c r="D264" s="180" t="str">
        <f>VLOOKUP(G264,TCR!$E$2:$K$332,3,0)</f>
        <v>GESTIONE FINANAZA e TRIBUTI</v>
      </c>
      <c r="E264" s="180" t="str">
        <f>VLOOKUP(G264,TCR!$E$2:$K$332,4,0)</f>
        <v>GEFT</v>
      </c>
      <c r="F264" s="180" t="str">
        <f>VLOOKUP(G264,TCR!$E$2:$K$332,5,0)</f>
        <v>GESTIONE FINANAZA e TRIBUTI</v>
      </c>
      <c r="G264" s="180" t="s">
        <v>13093</v>
      </c>
      <c r="H264" s="180" t="str">
        <f>VLOOKUP(G264,TCR!$E$2:$K$332,7,0)</f>
        <v>Patrimoniale Post Contatore</v>
      </c>
      <c r="I264" s="137" t="str">
        <f t="shared" si="9"/>
        <v>14018#14018#14018#NETA BR</v>
      </c>
      <c r="J264" s="106" t="s">
        <v>5262</v>
      </c>
      <c r="K264" s="106" t="s">
        <v>5263</v>
      </c>
      <c r="L264" s="106" t="s">
        <v>2548</v>
      </c>
      <c r="M264" s="106" t="s">
        <v>417</v>
      </c>
      <c r="N264" s="106" t="s">
        <v>5263</v>
      </c>
      <c r="O264" s="106"/>
      <c r="P264" s="106" t="s">
        <v>5264</v>
      </c>
      <c r="Q264" s="106" t="s">
        <v>5263</v>
      </c>
      <c r="R264" s="106" t="s">
        <v>2550</v>
      </c>
      <c r="S264" s="106">
        <v>801799</v>
      </c>
      <c r="T264" s="106" t="s">
        <v>2603</v>
      </c>
      <c r="U264" s="106" t="s">
        <v>1038</v>
      </c>
      <c r="V264" s="106">
        <v>3</v>
      </c>
      <c r="W264" s="106" t="str">
        <f t="shared" si="8"/>
        <v>NETA BR</v>
      </c>
      <c r="X264" s="106" t="s">
        <v>417</v>
      </c>
      <c r="Y264" s="106"/>
    </row>
    <row r="265" spans="1:25" x14ac:dyDescent="0.2">
      <c r="A265" s="19"/>
      <c r="B265" s="69" t="s">
        <v>74</v>
      </c>
      <c r="C265" s="32" t="str">
        <f>VLOOKUP(G265,TCR!$E$2:$K$332,2,0)</f>
        <v>GEFT</v>
      </c>
      <c r="D265" s="32" t="str">
        <f>VLOOKUP(G265,TCR!$E$2:$K$332,3,0)</f>
        <v>GESTIONE FINANAZA e TRIBUTI</v>
      </c>
      <c r="E265" s="32" t="str">
        <f>VLOOKUP(G265,TCR!$E$2:$K$332,4,0)</f>
        <v>GEFT</v>
      </c>
      <c r="F265" s="32" t="str">
        <f>VLOOKUP(G265,TCR!$E$2:$K$332,5,0)</f>
        <v>GESTIONE FINANAZA e TRIBUTI</v>
      </c>
      <c r="G265" s="32" t="s">
        <v>13093</v>
      </c>
      <c r="H265" s="32" t="str">
        <f>VLOOKUP(G265,TCR!$E$2:$K$332,7,0)</f>
        <v>Patrimoniale Post Contatore</v>
      </c>
      <c r="I265" s="137" t="str">
        <f t="shared" si="9"/>
        <v>14017#14017#14017#NETA BR</v>
      </c>
      <c r="J265" s="106" t="s">
        <v>2636</v>
      </c>
      <c r="K265" s="106" t="s">
        <v>2637</v>
      </c>
      <c r="L265" s="106" t="s">
        <v>2638</v>
      </c>
      <c r="M265" s="106" t="s">
        <v>417</v>
      </c>
      <c r="N265" s="106" t="s">
        <v>2637</v>
      </c>
      <c r="O265" s="106"/>
      <c r="P265" s="106" t="s">
        <v>2639</v>
      </c>
      <c r="Q265" s="106" t="s">
        <v>2637</v>
      </c>
      <c r="R265" s="106" t="s">
        <v>2640</v>
      </c>
      <c r="S265" s="106">
        <v>801799</v>
      </c>
      <c r="T265" s="106" t="s">
        <v>2603</v>
      </c>
      <c r="U265" s="106" t="s">
        <v>1038</v>
      </c>
      <c r="V265" s="106">
        <v>3</v>
      </c>
      <c r="W265" s="106" t="str">
        <f t="shared" si="8"/>
        <v>NETA BR</v>
      </c>
      <c r="X265" s="106" t="s">
        <v>417</v>
      </c>
      <c r="Y265" s="106"/>
    </row>
    <row r="266" spans="1:25" x14ac:dyDescent="0.2">
      <c r="A266" s="7"/>
      <c r="B266" s="69" t="s">
        <v>74</v>
      </c>
      <c r="C266" s="32" t="str">
        <f>VLOOKUP(G266,TCR!$E$2:$K$332,2,0)</f>
        <v>GEFT</v>
      </c>
      <c r="D266" s="32" t="str">
        <f>VLOOKUP(G266,TCR!$E$2:$K$332,3,0)</f>
        <v>GESTIONE FINANAZA e TRIBUTI</v>
      </c>
      <c r="E266" s="32" t="str">
        <f>VLOOKUP(G266,TCR!$E$2:$K$332,4,0)</f>
        <v>GEFT</v>
      </c>
      <c r="F266" s="32" t="str">
        <f>VLOOKUP(G266,TCR!$E$2:$K$332,5,0)</f>
        <v>GESTIONE FINANAZA e TRIBUTI</v>
      </c>
      <c r="G266" s="32" t="s">
        <v>13093</v>
      </c>
      <c r="H266" s="32" t="str">
        <f>VLOOKUP(G266,TCR!$E$2:$K$332,7,0)</f>
        <v>Patrimoniale Post Contatore</v>
      </c>
      <c r="I266" s="137" t="str">
        <f t="shared" si="9"/>
        <v>13971#13971#13971#NETA BR</v>
      </c>
      <c r="J266" s="106" t="s">
        <v>4682</v>
      </c>
      <c r="K266" s="106" t="s">
        <v>4683</v>
      </c>
      <c r="L266" s="106" t="s">
        <v>2638</v>
      </c>
      <c r="M266" s="106"/>
      <c r="N266" s="106" t="s">
        <v>4683</v>
      </c>
      <c r="O266" s="106"/>
      <c r="P266" s="106" t="s">
        <v>4684</v>
      </c>
      <c r="Q266" s="106" t="s">
        <v>4683</v>
      </c>
      <c r="R266" s="106" t="s">
        <v>2640</v>
      </c>
      <c r="S266" s="106"/>
      <c r="T266" s="106"/>
      <c r="U266" s="106"/>
      <c r="V266" s="106">
        <v>3</v>
      </c>
      <c r="W266" s="106" t="str">
        <f t="shared" si="8"/>
        <v>NETA BR</v>
      </c>
      <c r="X266" s="106"/>
      <c r="Y266" s="106"/>
    </row>
    <row r="267" spans="1:25" x14ac:dyDescent="0.2">
      <c r="A267" s="7"/>
      <c r="B267" s="69" t="s">
        <v>74</v>
      </c>
      <c r="C267" s="32" t="str">
        <f>VLOOKUP(G267,TCR!$E$2:$K$332,2,0)</f>
        <v>GEFT</v>
      </c>
      <c r="D267" s="32" t="str">
        <f>VLOOKUP(G267,TCR!$E$2:$K$332,3,0)</f>
        <v>GESTIONE FINANAZA e TRIBUTI</v>
      </c>
      <c r="E267" s="32" t="str">
        <f>VLOOKUP(G267,TCR!$E$2:$K$332,4,0)</f>
        <v>GEFT</v>
      </c>
      <c r="F267" s="32" t="str">
        <f>VLOOKUP(G267,TCR!$E$2:$K$332,5,0)</f>
        <v>GESTIONE FINANAZA e TRIBUTI</v>
      </c>
      <c r="G267" s="32" t="s">
        <v>13093</v>
      </c>
      <c r="H267" s="32" t="str">
        <f>VLOOKUP(G267,TCR!$E$2:$K$332,7,0)</f>
        <v>Patrimoniale Post Contatore</v>
      </c>
      <c r="I267" s="137" t="str">
        <f t="shared" si="9"/>
        <v>14016#14016#14016#NETA BR</v>
      </c>
      <c r="J267" s="106" t="s">
        <v>3978</v>
      </c>
      <c r="K267" s="106" t="s">
        <v>3979</v>
      </c>
      <c r="L267" s="106" t="s">
        <v>3980</v>
      </c>
      <c r="M267" s="106" t="s">
        <v>417</v>
      </c>
      <c r="N267" s="106" t="s">
        <v>3979</v>
      </c>
      <c r="O267" s="106"/>
      <c r="P267" s="106" t="s">
        <v>3981</v>
      </c>
      <c r="Q267" s="106" t="s">
        <v>3979</v>
      </c>
      <c r="R267" s="106" t="s">
        <v>3982</v>
      </c>
      <c r="S267" s="106">
        <v>801799</v>
      </c>
      <c r="T267" s="106" t="s">
        <v>2603</v>
      </c>
      <c r="U267" s="106" t="s">
        <v>1038</v>
      </c>
      <c r="V267" s="106">
        <v>3</v>
      </c>
      <c r="W267" s="106" t="str">
        <f t="shared" si="8"/>
        <v>NETA BR</v>
      </c>
      <c r="X267" s="106" t="s">
        <v>417</v>
      </c>
      <c r="Y267" s="106"/>
    </row>
    <row r="268" spans="1:25" x14ac:dyDescent="0.2">
      <c r="A268" s="7"/>
      <c r="B268" s="69" t="s">
        <v>74</v>
      </c>
      <c r="C268" s="32" t="str">
        <f>VLOOKUP(G268,TCR!$E$2:$K$332,2,0)</f>
        <v>GEFT</v>
      </c>
      <c r="D268" s="32" t="str">
        <f>VLOOKUP(G268,TCR!$E$2:$K$332,3,0)</f>
        <v>GESTIONE FINANAZA e TRIBUTI</v>
      </c>
      <c r="E268" s="32" t="str">
        <f>VLOOKUP(G268,TCR!$E$2:$K$332,4,0)</f>
        <v>GEFT</v>
      </c>
      <c r="F268" s="32" t="str">
        <f>VLOOKUP(G268,TCR!$E$2:$K$332,5,0)</f>
        <v>GESTIONE FINANAZA e TRIBUTI</v>
      </c>
      <c r="G268" s="32" t="s">
        <v>13093</v>
      </c>
      <c r="H268" s="32" t="str">
        <f>VLOOKUP(G268,TCR!$E$2:$K$332,7,0)</f>
        <v>Patrimoniale Post Contatore</v>
      </c>
      <c r="I268" s="137" t="str">
        <f t="shared" si="9"/>
        <v>13974#13974#13974#NETA BR</v>
      </c>
      <c r="J268" s="106" t="s">
        <v>5142</v>
      </c>
      <c r="K268" s="106" t="s">
        <v>5143</v>
      </c>
      <c r="L268" s="106" t="s">
        <v>3980</v>
      </c>
      <c r="M268" s="106"/>
      <c r="N268" s="106" t="s">
        <v>5143</v>
      </c>
      <c r="O268" s="106"/>
      <c r="P268" s="106" t="s">
        <v>5144</v>
      </c>
      <c r="Q268" s="106" t="s">
        <v>5143</v>
      </c>
      <c r="R268" s="106" t="s">
        <v>3982</v>
      </c>
      <c r="S268" s="106"/>
      <c r="T268" s="106"/>
      <c r="U268" s="106"/>
      <c r="V268" s="106">
        <v>3</v>
      </c>
      <c r="W268" s="106" t="str">
        <f t="shared" si="8"/>
        <v>NETA BR</v>
      </c>
      <c r="X268" s="106"/>
      <c r="Y268" s="106"/>
    </row>
    <row r="269" spans="1:25" x14ac:dyDescent="0.2">
      <c r="A269" s="7"/>
      <c r="B269" s="69" t="s">
        <v>74</v>
      </c>
      <c r="C269" s="32" t="str">
        <f>VLOOKUP(G269,TCR!$E$2:$K$332,2,0)</f>
        <v>GEFT</v>
      </c>
      <c r="D269" s="32" t="str">
        <f>VLOOKUP(G269,TCR!$E$2:$K$332,3,0)</f>
        <v>GESTIONE FINANAZA e TRIBUTI</v>
      </c>
      <c r="E269" s="32" t="str">
        <f>VLOOKUP(G269,TCR!$E$2:$K$332,4,0)</f>
        <v>GEFT</v>
      </c>
      <c r="F269" s="32" t="str">
        <f>VLOOKUP(G269,TCR!$E$2:$K$332,5,0)</f>
        <v>GESTIONE FINANAZA e TRIBUTI</v>
      </c>
      <c r="G269" s="32" t="s">
        <v>13093</v>
      </c>
      <c r="H269" s="32" t="str">
        <f>VLOOKUP(G269,TCR!$E$2:$K$332,7,0)</f>
        <v>Patrimoniale Post Contatore</v>
      </c>
      <c r="I269" s="137" t="str">
        <f t="shared" si="9"/>
        <v>13905#13905#13905#NETA BR</v>
      </c>
      <c r="J269" s="106" t="s">
        <v>2678</v>
      </c>
      <c r="K269" s="106" t="s">
        <v>2679</v>
      </c>
      <c r="L269" s="106" t="s">
        <v>2680</v>
      </c>
      <c r="M269" s="106"/>
      <c r="N269" s="106" t="s">
        <v>2679</v>
      </c>
      <c r="O269" s="106"/>
      <c r="P269" s="106" t="s">
        <v>2681</v>
      </c>
      <c r="Q269" s="106" t="s">
        <v>2679</v>
      </c>
      <c r="R269" s="106" t="s">
        <v>2682</v>
      </c>
      <c r="S269" s="106"/>
      <c r="T269" s="106"/>
      <c r="U269" s="106"/>
      <c r="V269" s="106">
        <v>3</v>
      </c>
      <c r="W269" s="106" t="str">
        <f t="shared" si="8"/>
        <v>NETA BR</v>
      </c>
      <c r="X269" s="106"/>
      <c r="Y269" s="106"/>
    </row>
    <row r="270" spans="1:25" x14ac:dyDescent="0.2">
      <c r="A270" s="7"/>
      <c r="B270" s="69" t="s">
        <v>74</v>
      </c>
      <c r="C270" s="32" t="str">
        <f>VLOOKUP(G270,TCR!$E$2:$K$332,2,0)</f>
        <v>GEFT</v>
      </c>
      <c r="D270" s="32" t="str">
        <f>VLOOKUP(G270,TCR!$E$2:$K$332,3,0)</f>
        <v>GESTIONE FINANAZA e TRIBUTI</v>
      </c>
      <c r="E270" s="32" t="str">
        <f>VLOOKUP(G270,TCR!$E$2:$K$332,4,0)</f>
        <v>GEFT</v>
      </c>
      <c r="F270" s="32" t="str">
        <f>VLOOKUP(G270,TCR!$E$2:$K$332,5,0)</f>
        <v>GESTIONE FINANAZA e TRIBUTI</v>
      </c>
      <c r="G270" s="32" t="s">
        <v>13093</v>
      </c>
      <c r="H270" s="32" t="str">
        <f>VLOOKUP(G270,TCR!$E$2:$K$332,7,0)</f>
        <v>Patrimoniale Post Contatore</v>
      </c>
      <c r="I270" s="137" t="str">
        <f t="shared" si="9"/>
        <v>14015#14015#14015#NETA BR</v>
      </c>
      <c r="J270" s="106" t="s">
        <v>4980</v>
      </c>
      <c r="K270" s="106" t="s">
        <v>4981</v>
      </c>
      <c r="L270" s="106" t="s">
        <v>2680</v>
      </c>
      <c r="M270" s="106" t="s">
        <v>417</v>
      </c>
      <c r="N270" s="106" t="s">
        <v>4981</v>
      </c>
      <c r="O270" s="106"/>
      <c r="P270" s="106" t="s">
        <v>4982</v>
      </c>
      <c r="Q270" s="106" t="s">
        <v>4981</v>
      </c>
      <c r="R270" s="106" t="s">
        <v>2682</v>
      </c>
      <c r="S270" s="106">
        <v>801799</v>
      </c>
      <c r="T270" s="106" t="s">
        <v>2603</v>
      </c>
      <c r="U270" s="106" t="s">
        <v>1038</v>
      </c>
      <c r="V270" s="106">
        <v>3</v>
      </c>
      <c r="W270" s="106" t="str">
        <f t="shared" si="8"/>
        <v>NETA BR</v>
      </c>
      <c r="X270" s="106" t="s">
        <v>417</v>
      </c>
      <c r="Y270" s="106"/>
    </row>
    <row r="271" spans="1:25" x14ac:dyDescent="0.2">
      <c r="A271" s="7"/>
      <c r="B271" s="69" t="s">
        <v>74</v>
      </c>
      <c r="C271" s="32" t="str">
        <f>VLOOKUP(G271,TCR!$E$2:$K$332,2,0)</f>
        <v>GEFT</v>
      </c>
      <c r="D271" s="32" t="str">
        <f>VLOOKUP(G271,TCR!$E$2:$K$332,3,0)</f>
        <v>GESTIONE FINANAZA e TRIBUTI</v>
      </c>
      <c r="E271" s="32" t="str">
        <f>VLOOKUP(G271,TCR!$E$2:$K$332,4,0)</f>
        <v>GEFT</v>
      </c>
      <c r="F271" s="32" t="str">
        <f>VLOOKUP(G271,TCR!$E$2:$K$332,5,0)</f>
        <v>GESTIONE FINANAZA e TRIBUTI</v>
      </c>
      <c r="G271" s="32" t="s">
        <v>13093</v>
      </c>
      <c r="H271" s="32" t="str">
        <f>VLOOKUP(G271,TCR!$E$2:$K$332,7,0)</f>
        <v>Patrimoniale Post Contatore</v>
      </c>
      <c r="I271" s="137" t="str">
        <f t="shared" si="9"/>
        <v>13785#13785#13785#NETA BR</v>
      </c>
      <c r="J271" s="106" t="s">
        <v>1999</v>
      </c>
      <c r="K271" s="106" t="s">
        <v>2000</v>
      </c>
      <c r="L271" s="106" t="s">
        <v>2001</v>
      </c>
      <c r="M271" s="106" t="s">
        <v>417</v>
      </c>
      <c r="N271" s="106" t="s">
        <v>2000</v>
      </c>
      <c r="O271" s="106"/>
      <c r="P271" s="106" t="s">
        <v>2002</v>
      </c>
      <c r="Q271" s="106" t="s">
        <v>2000</v>
      </c>
      <c r="R271" s="106" t="s">
        <v>2003</v>
      </c>
      <c r="S271" s="106">
        <v>802630</v>
      </c>
      <c r="T271" s="106" t="s">
        <v>2004</v>
      </c>
      <c r="U271" s="106"/>
      <c r="V271" s="106">
        <v>3</v>
      </c>
      <c r="W271" s="106" t="str">
        <f t="shared" si="8"/>
        <v>NETA BR</v>
      </c>
      <c r="X271" s="106" t="s">
        <v>417</v>
      </c>
      <c r="Y271" s="106"/>
    </row>
    <row r="272" spans="1:25" x14ac:dyDescent="0.2">
      <c r="A272" s="7"/>
      <c r="B272" s="69" t="s">
        <v>74</v>
      </c>
      <c r="C272" s="180" t="str">
        <f>VLOOKUP(G272,TCR!$E$2:$K$332,2,0)</f>
        <v>GEFT</v>
      </c>
      <c r="D272" s="180" t="str">
        <f>VLOOKUP(G272,TCR!$E$2:$K$332,3,0)</f>
        <v>GESTIONE FINANAZA e TRIBUTI</v>
      </c>
      <c r="E272" s="180" t="str">
        <f>VLOOKUP(G272,TCR!$E$2:$K$332,4,0)</f>
        <v>GEFT</v>
      </c>
      <c r="F272" s="180" t="str">
        <f>VLOOKUP(G272,TCR!$E$2:$K$332,5,0)</f>
        <v>GESTIONE FINANAZA e TRIBUTI</v>
      </c>
      <c r="G272" s="180" t="s">
        <v>13093</v>
      </c>
      <c r="H272" s="180" t="str">
        <f>VLOOKUP(G272,TCR!$E$2:$K$332,7,0)</f>
        <v>Patrimoniale Post Contatore</v>
      </c>
      <c r="I272" s="137" t="str">
        <f t="shared" si="9"/>
        <v>13958#13958#13958#NETA BR</v>
      </c>
      <c r="J272" s="106" t="s">
        <v>3858</v>
      </c>
      <c r="K272" s="106" t="s">
        <v>3859</v>
      </c>
      <c r="L272" s="106" t="s">
        <v>3860</v>
      </c>
      <c r="M272" s="106" t="s">
        <v>417</v>
      </c>
      <c r="N272" s="106" t="s">
        <v>3859</v>
      </c>
      <c r="O272" s="106"/>
      <c r="P272" s="106" t="s">
        <v>3861</v>
      </c>
      <c r="Q272" s="106" t="s">
        <v>3859</v>
      </c>
      <c r="R272" s="106" t="s">
        <v>3862</v>
      </c>
      <c r="S272" s="106">
        <v>802909</v>
      </c>
      <c r="T272" s="106" t="s">
        <v>804</v>
      </c>
      <c r="U272" s="106" t="s">
        <v>470</v>
      </c>
      <c r="V272" s="106">
        <v>3</v>
      </c>
      <c r="W272" s="106" t="str">
        <f t="shared" si="8"/>
        <v>NETA BR</v>
      </c>
      <c r="X272" s="106" t="s">
        <v>417</v>
      </c>
      <c r="Y272" s="106"/>
    </row>
    <row r="273" spans="1:25" x14ac:dyDescent="0.2">
      <c r="A273" s="69"/>
      <c r="B273" s="69" t="s">
        <v>74</v>
      </c>
      <c r="C273" s="180" t="str">
        <f>VLOOKUP(G273,TCR!$E$2:$K$332,2,0)</f>
        <v>GEFT</v>
      </c>
      <c r="D273" s="180" t="str">
        <f>VLOOKUP(G273,TCR!$E$2:$K$332,3,0)</f>
        <v>GESTIONE FINANAZA e TRIBUTI</v>
      </c>
      <c r="E273" s="180" t="str">
        <f>VLOOKUP(G273,TCR!$E$2:$K$332,4,0)</f>
        <v>GEFT</v>
      </c>
      <c r="F273" s="180" t="str">
        <f>VLOOKUP(G273,TCR!$E$2:$K$332,5,0)</f>
        <v>GESTIONE FINANAZA e TRIBUTI</v>
      </c>
      <c r="G273" s="180" t="s">
        <v>13093</v>
      </c>
      <c r="H273" s="180" t="str">
        <f>VLOOKUP(G273,TCR!$E$2:$K$332,7,0)</f>
        <v>Patrimoniale Post Contatore</v>
      </c>
      <c r="I273" s="137" t="str">
        <f t="shared" si="9"/>
        <v>13939#13939#13939#NETA BR</v>
      </c>
      <c r="J273" s="106" t="s">
        <v>799</v>
      </c>
      <c r="K273" s="106" t="s">
        <v>800</v>
      </c>
      <c r="L273" s="106" t="s">
        <v>801</v>
      </c>
      <c r="M273" s="106" t="s">
        <v>417</v>
      </c>
      <c r="N273" s="106" t="s">
        <v>800</v>
      </c>
      <c r="O273" s="106"/>
      <c r="P273" s="106" t="s">
        <v>802</v>
      </c>
      <c r="Q273" s="106" t="s">
        <v>800</v>
      </c>
      <c r="R273" s="106" t="s">
        <v>803</v>
      </c>
      <c r="S273" s="106">
        <v>802909</v>
      </c>
      <c r="T273" s="106" t="s">
        <v>804</v>
      </c>
      <c r="U273" s="106" t="s">
        <v>470</v>
      </c>
      <c r="V273" s="106">
        <v>3</v>
      </c>
      <c r="W273" s="106" t="str">
        <f t="shared" si="8"/>
        <v>NETA BR</v>
      </c>
      <c r="X273" s="106" t="s">
        <v>417</v>
      </c>
      <c r="Y273" s="106"/>
    </row>
    <row r="274" spans="1:25" x14ac:dyDescent="0.2">
      <c r="A274" s="139"/>
      <c r="B274" s="69" t="s">
        <v>74</v>
      </c>
      <c r="C274" s="180" t="str">
        <f>VLOOKUP(G274,TCR!$E$2:$K$332,2,0)</f>
        <v>GEFT</v>
      </c>
      <c r="D274" s="180" t="str">
        <f>VLOOKUP(G274,TCR!$E$2:$K$332,3,0)</f>
        <v>GESTIONE FINANAZA e TRIBUTI</v>
      </c>
      <c r="E274" s="180" t="str">
        <f>VLOOKUP(G274,TCR!$E$2:$K$332,4,0)</f>
        <v>GEFT</v>
      </c>
      <c r="F274" s="180" t="str">
        <f>VLOOKUP(G274,TCR!$E$2:$K$332,5,0)</f>
        <v>GESTIONE FINANAZA e TRIBUTI</v>
      </c>
      <c r="G274" s="180" t="s">
        <v>13093</v>
      </c>
      <c r="H274" s="180" t="str">
        <f>VLOOKUP(G274,TCR!$E$2:$K$332,7,0)</f>
        <v>Patrimoniale Post Contatore</v>
      </c>
      <c r="I274" s="137" t="str">
        <f t="shared" si="9"/>
        <v>13845#13845#13845#NETA BR</v>
      </c>
      <c r="J274" s="106" t="s">
        <v>2562</v>
      </c>
      <c r="K274" s="106" t="s">
        <v>2563</v>
      </c>
      <c r="L274" s="106" t="s">
        <v>2564</v>
      </c>
      <c r="M274" s="106" t="s">
        <v>417</v>
      </c>
      <c r="N274" s="106" t="s">
        <v>2563</v>
      </c>
      <c r="O274" s="106"/>
      <c r="P274" s="106" t="s">
        <v>2565</v>
      </c>
      <c r="Q274" s="106" t="s">
        <v>2563</v>
      </c>
      <c r="R274" s="106" t="s">
        <v>2566</v>
      </c>
      <c r="S274" s="106">
        <v>803006</v>
      </c>
      <c r="T274" s="106" t="s">
        <v>2567</v>
      </c>
      <c r="U274" s="106"/>
      <c r="V274" s="106">
        <v>3</v>
      </c>
      <c r="W274" s="106" t="str">
        <f t="shared" si="8"/>
        <v>NETA BR</v>
      </c>
      <c r="X274" s="106" t="s">
        <v>417</v>
      </c>
      <c r="Y274" s="106"/>
    </row>
    <row r="275" spans="1:25" x14ac:dyDescent="0.2">
      <c r="A275" s="7"/>
      <c r="B275" s="69" t="s">
        <v>74</v>
      </c>
      <c r="C275" s="180" t="str">
        <f>VLOOKUP(G275,TCR!$E$2:$K$332,2,0)</f>
        <v>GEFT</v>
      </c>
      <c r="D275" s="180" t="str">
        <f>VLOOKUP(G275,TCR!$E$2:$K$332,3,0)</f>
        <v>GESTIONE FINANAZA e TRIBUTI</v>
      </c>
      <c r="E275" s="180" t="str">
        <f>VLOOKUP(G275,TCR!$E$2:$K$332,4,0)</f>
        <v>GEFT</v>
      </c>
      <c r="F275" s="180" t="str">
        <f>VLOOKUP(G275,TCR!$E$2:$K$332,5,0)</f>
        <v>GESTIONE FINANAZA e TRIBUTI</v>
      </c>
      <c r="G275" s="180" t="s">
        <v>13093</v>
      </c>
      <c r="H275" s="180" t="str">
        <f>VLOOKUP(G275,TCR!$E$2:$K$332,7,0)</f>
        <v>Patrimoniale Post Contatore</v>
      </c>
      <c r="I275" s="137" t="str">
        <f t="shared" si="9"/>
        <v>13979#13979#13979#NETA BR</v>
      </c>
      <c r="J275" s="106" t="s">
        <v>3690</v>
      </c>
      <c r="K275" s="106" t="s">
        <v>3691</v>
      </c>
      <c r="L275" s="106" t="s">
        <v>3692</v>
      </c>
      <c r="M275" s="106" t="s">
        <v>417</v>
      </c>
      <c r="N275" s="106" t="s">
        <v>3691</v>
      </c>
      <c r="O275" s="106"/>
      <c r="P275" s="106" t="s">
        <v>3693</v>
      </c>
      <c r="Q275" s="106" t="s">
        <v>3691</v>
      </c>
      <c r="R275" s="106" t="s">
        <v>3694</v>
      </c>
      <c r="S275" s="106">
        <v>384088</v>
      </c>
      <c r="T275" s="106" t="s">
        <v>3695</v>
      </c>
      <c r="U275" s="106" t="s">
        <v>1346</v>
      </c>
      <c r="V275" s="106">
        <v>3</v>
      </c>
      <c r="W275" s="106" t="str">
        <f t="shared" si="8"/>
        <v>NETA BR</v>
      </c>
      <c r="X275" s="106" t="s">
        <v>417</v>
      </c>
      <c r="Y275" s="106"/>
    </row>
    <row r="276" spans="1:25" x14ac:dyDescent="0.2">
      <c r="A276" s="7"/>
      <c r="B276" s="7" t="s">
        <v>74</v>
      </c>
      <c r="C276" s="32" t="str">
        <f>VLOOKUP(G276,TCR!$E$2:$K$332,2,0)</f>
        <v>GEFT</v>
      </c>
      <c r="D276" s="32" t="str">
        <f>VLOOKUP(G276,TCR!$E$2:$K$332,3,0)</f>
        <v>GESTIONE FINANAZA e TRIBUTI</v>
      </c>
      <c r="E276" s="32" t="str">
        <f>VLOOKUP(G276,TCR!$E$2:$K$332,4,0)</f>
        <v>GEFT</v>
      </c>
      <c r="F276" s="32" t="str">
        <f>VLOOKUP(G276,TCR!$E$2:$K$332,5,0)</f>
        <v>GESTIONE FINANAZA e TRIBUTI</v>
      </c>
      <c r="G276" s="32" t="s">
        <v>13093</v>
      </c>
      <c r="H276" s="32" t="str">
        <f>VLOOKUP(G276,TCR!$E$2:$K$332,7,0)</f>
        <v>Patrimoniale Post Contatore</v>
      </c>
      <c r="I276" s="137" t="str">
        <f t="shared" si="9"/>
        <v>13985#13985#13985#NETA BR</v>
      </c>
      <c r="J276" s="106" t="s">
        <v>1972</v>
      </c>
      <c r="K276" s="106" t="s">
        <v>1973</v>
      </c>
      <c r="L276" s="106" t="s">
        <v>1974</v>
      </c>
      <c r="M276" s="106" t="s">
        <v>417</v>
      </c>
      <c r="N276" s="106" t="s">
        <v>1973</v>
      </c>
      <c r="O276" s="106"/>
      <c r="P276" s="106" t="s">
        <v>1975</v>
      </c>
      <c r="Q276" s="106" t="s">
        <v>1973</v>
      </c>
      <c r="R276" s="106" t="s">
        <v>1976</v>
      </c>
      <c r="S276" s="106">
        <v>802522</v>
      </c>
      <c r="T276" s="106" t="s">
        <v>1977</v>
      </c>
      <c r="U276" s="106" t="s">
        <v>1346</v>
      </c>
      <c r="V276" s="106">
        <v>3</v>
      </c>
      <c r="W276" s="106" t="str">
        <f t="shared" si="8"/>
        <v>NETA BR</v>
      </c>
      <c r="X276" s="106" t="s">
        <v>417</v>
      </c>
      <c r="Y276" s="106"/>
    </row>
    <row r="277" spans="1:25" x14ac:dyDescent="0.2">
      <c r="A277" s="7"/>
      <c r="B277" s="69" t="s">
        <v>74</v>
      </c>
      <c r="C277" s="32" t="str">
        <f>VLOOKUP(G277,TCR!$E$2:$K$332,2,0)</f>
        <v>GEFT</v>
      </c>
      <c r="D277" s="32" t="str">
        <f>VLOOKUP(G277,TCR!$E$2:$K$332,3,0)</f>
        <v>GESTIONE FINANAZA e TRIBUTI</v>
      </c>
      <c r="E277" s="32" t="str">
        <f>VLOOKUP(G277,TCR!$E$2:$K$332,4,0)</f>
        <v>GEFT</v>
      </c>
      <c r="F277" s="32" t="str">
        <f>VLOOKUP(G277,TCR!$E$2:$K$332,5,0)</f>
        <v>GESTIONE FINANAZA e TRIBUTI</v>
      </c>
      <c r="G277" s="32" t="s">
        <v>13093</v>
      </c>
      <c r="H277" s="32" t="str">
        <f>VLOOKUP(G277,TCR!$E$2:$K$332,7,0)</f>
        <v>Patrimoniale Post Contatore</v>
      </c>
      <c r="I277" s="137" t="str">
        <f t="shared" si="9"/>
        <v>13870#13870#13870#NETA BR</v>
      </c>
      <c r="J277" s="106" t="s">
        <v>4416</v>
      </c>
      <c r="K277" s="106" t="s">
        <v>4417</v>
      </c>
      <c r="L277" s="106" t="s">
        <v>4418</v>
      </c>
      <c r="M277" s="106" t="s">
        <v>417</v>
      </c>
      <c r="N277" s="106" t="s">
        <v>4417</v>
      </c>
      <c r="O277" s="106"/>
      <c r="P277" s="106" t="s">
        <v>4419</v>
      </c>
      <c r="Q277" s="106" t="s">
        <v>4417</v>
      </c>
      <c r="R277" s="106" t="s">
        <v>4420</v>
      </c>
      <c r="S277" s="106">
        <v>804542</v>
      </c>
      <c r="T277" s="106" t="s">
        <v>4421</v>
      </c>
      <c r="U277" s="106" t="s">
        <v>2071</v>
      </c>
      <c r="V277" s="106">
        <v>3</v>
      </c>
      <c r="W277" s="106" t="str">
        <f t="shared" si="8"/>
        <v>NETA BR</v>
      </c>
      <c r="X277" s="106" t="s">
        <v>417</v>
      </c>
      <c r="Y277" s="106"/>
    </row>
    <row r="278" spans="1:25" x14ac:dyDescent="0.2">
      <c r="A278" s="7"/>
      <c r="B278" s="69" t="s">
        <v>74</v>
      </c>
      <c r="C278" s="32" t="str">
        <f>VLOOKUP(G278,TCR!$E$2:$K$332,2,0)</f>
        <v>GEFT</v>
      </c>
      <c r="D278" s="32" t="str">
        <f>VLOOKUP(G278,TCR!$E$2:$K$332,3,0)</f>
        <v>GESTIONE FINANAZA e TRIBUTI</v>
      </c>
      <c r="E278" s="32" t="str">
        <f>VLOOKUP(G278,TCR!$E$2:$K$332,4,0)</f>
        <v>GEFT</v>
      </c>
      <c r="F278" s="32" t="str">
        <f>VLOOKUP(G278,TCR!$E$2:$K$332,5,0)</f>
        <v>GESTIONE FINANAZA e TRIBUTI</v>
      </c>
      <c r="G278" s="32" t="s">
        <v>13093</v>
      </c>
      <c r="H278" s="32" t="str">
        <f>VLOOKUP(G278,TCR!$E$2:$K$332,7,0)</f>
        <v>Patrimoniale Post Contatore</v>
      </c>
      <c r="I278" s="137" t="str">
        <f t="shared" si="9"/>
        <v>13866#13866#13866#NETA BR</v>
      </c>
      <c r="J278" s="106" t="s">
        <v>4488</v>
      </c>
      <c r="K278" s="106" t="s">
        <v>4489</v>
      </c>
      <c r="L278" s="106" t="s">
        <v>4490</v>
      </c>
      <c r="M278" s="106" t="s">
        <v>417</v>
      </c>
      <c r="N278" s="106" t="s">
        <v>4489</v>
      </c>
      <c r="O278" s="106"/>
      <c r="P278" s="106" t="s">
        <v>4491</v>
      </c>
      <c r="Q278" s="106" t="s">
        <v>4489</v>
      </c>
      <c r="R278" s="106" t="s">
        <v>4492</v>
      </c>
      <c r="S278" s="106">
        <v>804436</v>
      </c>
      <c r="T278" s="106" t="s">
        <v>4493</v>
      </c>
      <c r="U278" s="106" t="s">
        <v>2071</v>
      </c>
      <c r="V278" s="106">
        <v>3</v>
      </c>
      <c r="W278" s="106" t="str">
        <f t="shared" si="8"/>
        <v>NETA BR</v>
      </c>
      <c r="X278" s="106" t="s">
        <v>417</v>
      </c>
      <c r="Y278" s="106"/>
    </row>
    <row r="279" spans="1:25" x14ac:dyDescent="0.2">
      <c r="A279" s="7"/>
      <c r="B279" s="69" t="s">
        <v>74</v>
      </c>
      <c r="C279" s="32" t="str">
        <f>VLOOKUP(G279,TCR!$E$2:$K$332,2,0)</f>
        <v>GEFT</v>
      </c>
      <c r="D279" s="32" t="str">
        <f>VLOOKUP(G279,TCR!$E$2:$K$332,3,0)</f>
        <v>GESTIONE FINANAZA e TRIBUTI</v>
      </c>
      <c r="E279" s="32" t="str">
        <f>VLOOKUP(G279,TCR!$E$2:$K$332,4,0)</f>
        <v>GEFT</v>
      </c>
      <c r="F279" s="32" t="str">
        <f>VLOOKUP(G279,TCR!$E$2:$K$332,5,0)</f>
        <v>GESTIONE FINANAZA e TRIBUTI</v>
      </c>
      <c r="G279" s="32" t="s">
        <v>13093</v>
      </c>
      <c r="H279" s="32" t="str">
        <f>VLOOKUP(G279,TCR!$E$2:$K$332,7,0)</f>
        <v>Patrimoniale Post Contatore</v>
      </c>
      <c r="I279" s="137" t="str">
        <f t="shared" si="9"/>
        <v>13901#13901#13901#NETA BR</v>
      </c>
      <c r="J279" s="106" t="s">
        <v>3990</v>
      </c>
      <c r="K279" s="106" t="s">
        <v>3991</v>
      </c>
      <c r="L279" s="106" t="s">
        <v>3992</v>
      </c>
      <c r="M279" s="106" t="s">
        <v>417</v>
      </c>
      <c r="N279" s="106" t="s">
        <v>3991</v>
      </c>
      <c r="O279" s="106"/>
      <c r="P279" s="106" t="s">
        <v>3993</v>
      </c>
      <c r="Q279" s="106" t="s">
        <v>3991</v>
      </c>
      <c r="R279" s="106" t="s">
        <v>3994</v>
      </c>
      <c r="S279" s="106">
        <v>801720</v>
      </c>
      <c r="T279" s="106" t="s">
        <v>3995</v>
      </c>
      <c r="U279" s="106" t="s">
        <v>1346</v>
      </c>
      <c r="V279" s="106">
        <v>3</v>
      </c>
      <c r="W279" s="106" t="str">
        <f t="shared" si="8"/>
        <v>NETA BR</v>
      </c>
      <c r="X279" s="106" t="s">
        <v>417</v>
      </c>
      <c r="Y279" s="106"/>
    </row>
    <row r="280" spans="1:25" x14ac:dyDescent="0.2">
      <c r="A280" s="7"/>
      <c r="B280" s="69" t="s">
        <v>74</v>
      </c>
      <c r="C280" s="32" t="str">
        <f>VLOOKUP(G280,TCR!$E$2:$K$332,2,0)</f>
        <v>GEFT</v>
      </c>
      <c r="D280" s="32" t="str">
        <f>VLOOKUP(G280,TCR!$E$2:$K$332,3,0)</f>
        <v>GESTIONE FINANAZA e TRIBUTI</v>
      </c>
      <c r="E280" s="32" t="str">
        <f>VLOOKUP(G280,TCR!$E$2:$K$332,4,0)</f>
        <v>GEFT</v>
      </c>
      <c r="F280" s="32" t="str">
        <f>VLOOKUP(G280,TCR!$E$2:$K$332,5,0)</f>
        <v>GESTIONE FINANAZA e TRIBUTI</v>
      </c>
      <c r="G280" s="32" t="s">
        <v>13093</v>
      </c>
      <c r="H280" s="32" t="str">
        <f>VLOOKUP(G280,TCR!$E$2:$K$332,7,0)</f>
        <v>Patrimoniale Post Contatore</v>
      </c>
      <c r="I280" s="137" t="str">
        <f t="shared" si="9"/>
        <v>13808#13808#13808#NETA BR</v>
      </c>
      <c r="J280" s="106" t="s">
        <v>6840</v>
      </c>
      <c r="K280" s="106" t="s">
        <v>6841</v>
      </c>
      <c r="L280" s="106" t="s">
        <v>6842</v>
      </c>
      <c r="M280" s="106" t="s">
        <v>417</v>
      </c>
      <c r="N280" s="106" t="s">
        <v>6841</v>
      </c>
      <c r="O280" s="106"/>
      <c r="P280" s="106" t="s">
        <v>6843</v>
      </c>
      <c r="Q280" s="106" t="s">
        <v>6841</v>
      </c>
      <c r="R280" s="106" t="s">
        <v>6844</v>
      </c>
      <c r="S280" s="106">
        <v>802702</v>
      </c>
      <c r="T280" s="106" t="s">
        <v>6845</v>
      </c>
      <c r="U280" s="106"/>
      <c r="V280" s="106">
        <v>3</v>
      </c>
      <c r="W280" s="106" t="str">
        <f t="shared" si="8"/>
        <v>NETA BR</v>
      </c>
      <c r="X280" s="106" t="s">
        <v>417</v>
      </c>
      <c r="Y280" s="106"/>
    </row>
    <row r="281" spans="1:25" x14ac:dyDescent="0.2">
      <c r="A281" s="7"/>
      <c r="B281" s="69" t="s">
        <v>74</v>
      </c>
      <c r="C281" s="32" t="str">
        <f>VLOOKUP(G281,TCR!$E$2:$K$332,2,0)</f>
        <v>GEFT</v>
      </c>
      <c r="D281" s="32" t="str">
        <f>VLOOKUP(G281,TCR!$E$2:$K$332,3,0)</f>
        <v>GESTIONE FINANAZA e TRIBUTI</v>
      </c>
      <c r="E281" s="32" t="str">
        <f>VLOOKUP(G281,TCR!$E$2:$K$332,4,0)</f>
        <v>GEFT</v>
      </c>
      <c r="F281" s="32" t="str">
        <f>VLOOKUP(G281,TCR!$E$2:$K$332,5,0)</f>
        <v>GESTIONE FINANAZA e TRIBUTI</v>
      </c>
      <c r="G281" s="32" t="s">
        <v>13093</v>
      </c>
      <c r="H281" s="32" t="str">
        <f>VLOOKUP(G281,TCR!$E$2:$K$332,7,0)</f>
        <v>Patrimoniale Post Contatore</v>
      </c>
      <c r="I281" s="137" t="str">
        <f t="shared" si="9"/>
        <v>13788#13788#13788#NETA BR</v>
      </c>
      <c r="J281" s="106" t="s">
        <v>5793</v>
      </c>
      <c r="K281" s="106" t="s">
        <v>5794</v>
      </c>
      <c r="L281" s="106" t="s">
        <v>5795</v>
      </c>
      <c r="M281" s="106" t="s">
        <v>417</v>
      </c>
      <c r="N281" s="106" t="s">
        <v>5794</v>
      </c>
      <c r="O281" s="106"/>
      <c r="P281" s="106" t="s">
        <v>5796</v>
      </c>
      <c r="Q281" s="106" t="s">
        <v>5794</v>
      </c>
      <c r="R281" s="106" t="s">
        <v>5797</v>
      </c>
      <c r="S281" s="106">
        <v>802636</v>
      </c>
      <c r="T281" s="106" t="s">
        <v>3153</v>
      </c>
      <c r="U281" s="106"/>
      <c r="V281" s="106">
        <v>3</v>
      </c>
      <c r="W281" s="106" t="str">
        <f t="shared" si="8"/>
        <v>NETA BR</v>
      </c>
      <c r="X281" s="106" t="s">
        <v>417</v>
      </c>
      <c r="Y281" s="106"/>
    </row>
    <row r="282" spans="1:25" x14ac:dyDescent="0.2">
      <c r="A282" s="139"/>
      <c r="B282" s="69" t="s">
        <v>74</v>
      </c>
      <c r="C282" s="32" t="str">
        <f>VLOOKUP(G282,TCR!$E$2:$K$332,2,0)</f>
        <v>GEFT</v>
      </c>
      <c r="D282" s="32" t="str">
        <f>VLOOKUP(G282,TCR!$E$2:$K$332,3,0)</f>
        <v>GESTIONE FINANAZA e TRIBUTI</v>
      </c>
      <c r="E282" s="32" t="str">
        <f>VLOOKUP(G282,TCR!$E$2:$K$332,4,0)</f>
        <v>GEFT</v>
      </c>
      <c r="F282" s="32" t="str">
        <f>VLOOKUP(G282,TCR!$E$2:$K$332,5,0)</f>
        <v>GESTIONE FINANAZA e TRIBUTI</v>
      </c>
      <c r="G282" s="32" t="s">
        <v>13093</v>
      </c>
      <c r="H282" s="32" t="str">
        <f>VLOOKUP(G282,TCR!$E$2:$K$332,7,0)</f>
        <v>Patrimoniale Post Contatore</v>
      </c>
      <c r="I282" s="137" t="str">
        <f t="shared" si="9"/>
        <v>13907#13907#13907#NETA BR</v>
      </c>
      <c r="J282" s="106" t="s">
        <v>464</v>
      </c>
      <c r="K282" s="106" t="s">
        <v>465</v>
      </c>
      <c r="L282" s="106" t="s">
        <v>466</v>
      </c>
      <c r="M282" s="106" t="s">
        <v>417</v>
      </c>
      <c r="N282" s="106" t="s">
        <v>465</v>
      </c>
      <c r="O282" s="106"/>
      <c r="P282" s="106" t="s">
        <v>467</v>
      </c>
      <c r="Q282" s="106" t="s">
        <v>465</v>
      </c>
      <c r="R282" s="106" t="s">
        <v>468</v>
      </c>
      <c r="S282" s="106">
        <v>801983</v>
      </c>
      <c r="T282" s="106" t="s">
        <v>469</v>
      </c>
      <c r="U282" s="106" t="s">
        <v>470</v>
      </c>
      <c r="V282" s="106">
        <v>3</v>
      </c>
      <c r="W282" s="106" t="str">
        <f t="shared" si="8"/>
        <v>NETA BR</v>
      </c>
      <c r="X282" s="106" t="s">
        <v>417</v>
      </c>
      <c r="Y282" s="106"/>
    </row>
    <row r="283" spans="1:25" x14ac:dyDescent="0.2">
      <c r="A283" s="69"/>
      <c r="B283" s="69" t="s">
        <v>74</v>
      </c>
      <c r="C283" s="32" t="str">
        <f>VLOOKUP(G283,TCR!$E$2:$K$332,2,0)</f>
        <v>GEFT</v>
      </c>
      <c r="D283" s="32" t="str">
        <f>VLOOKUP(G283,TCR!$E$2:$K$332,3,0)</f>
        <v>GESTIONE FINANAZA e TRIBUTI</v>
      </c>
      <c r="E283" s="32" t="str">
        <f>VLOOKUP(G283,TCR!$E$2:$K$332,4,0)</f>
        <v>GEFT</v>
      </c>
      <c r="F283" s="32" t="str">
        <f>VLOOKUP(G283,TCR!$E$2:$K$332,5,0)</f>
        <v>GESTIONE FINANAZA e TRIBUTI</v>
      </c>
      <c r="G283" s="32" t="s">
        <v>13093</v>
      </c>
      <c r="H283" s="32" t="str">
        <f>VLOOKUP(G283,TCR!$E$2:$K$332,7,0)</f>
        <v>Patrimoniale Post Contatore</v>
      </c>
      <c r="I283" s="137" t="str">
        <f t="shared" si="9"/>
        <v>13941#13941#13941#NETA BR</v>
      </c>
      <c r="J283" s="106" t="s">
        <v>3148</v>
      </c>
      <c r="K283" s="106" t="s">
        <v>3149</v>
      </c>
      <c r="L283" s="106" t="s">
        <v>3150</v>
      </c>
      <c r="M283" s="106" t="s">
        <v>417</v>
      </c>
      <c r="N283" s="106" t="s">
        <v>3149</v>
      </c>
      <c r="O283" s="106"/>
      <c r="P283" s="106" t="s">
        <v>3151</v>
      </c>
      <c r="Q283" s="106" t="s">
        <v>3149</v>
      </c>
      <c r="R283" s="106" t="s">
        <v>3152</v>
      </c>
      <c r="S283" s="106">
        <v>802636</v>
      </c>
      <c r="T283" s="106" t="s">
        <v>3153</v>
      </c>
      <c r="U283" s="106" t="s">
        <v>470</v>
      </c>
      <c r="V283" s="106">
        <v>3</v>
      </c>
      <c r="W283" s="106" t="str">
        <f t="shared" si="8"/>
        <v>NETA BR</v>
      </c>
      <c r="X283" s="106" t="s">
        <v>417</v>
      </c>
      <c r="Y283" s="106"/>
    </row>
    <row r="284" spans="1:25" x14ac:dyDescent="0.2">
      <c r="A284" s="69"/>
      <c r="B284" s="69" t="s">
        <v>74</v>
      </c>
      <c r="C284" s="32" t="str">
        <f>VLOOKUP(G284,TCR!$E$2:$K$332,2,0)</f>
        <v>GEFT</v>
      </c>
      <c r="D284" s="32" t="str">
        <f>VLOOKUP(G284,TCR!$E$2:$K$332,3,0)</f>
        <v>GESTIONE FINANAZA e TRIBUTI</v>
      </c>
      <c r="E284" s="32" t="str">
        <f>VLOOKUP(G284,TCR!$E$2:$K$332,4,0)</f>
        <v>GEFT</v>
      </c>
      <c r="F284" s="32" t="str">
        <f>VLOOKUP(G284,TCR!$E$2:$K$332,5,0)</f>
        <v>GESTIONE FINANAZA e TRIBUTI</v>
      </c>
      <c r="G284" s="32" t="s">
        <v>13093</v>
      </c>
      <c r="H284" s="32" t="str">
        <f>VLOOKUP(G284,TCR!$E$2:$K$332,7,0)</f>
        <v>Patrimoniale Post Contatore</v>
      </c>
      <c r="I284" s="137" t="str">
        <f t="shared" si="9"/>
        <v>13836#13836#13836#NETA BR</v>
      </c>
      <c r="J284" s="106" t="s">
        <v>8878</v>
      </c>
      <c r="K284" s="106" t="s">
        <v>8879</v>
      </c>
      <c r="L284" s="106" t="s">
        <v>8880</v>
      </c>
      <c r="M284" s="106" t="s">
        <v>417</v>
      </c>
      <c r="N284" s="106" t="s">
        <v>8879</v>
      </c>
      <c r="O284" s="106"/>
      <c r="P284" s="106" t="s">
        <v>8881</v>
      </c>
      <c r="Q284" s="106" t="s">
        <v>8879</v>
      </c>
      <c r="R284" s="106" t="s">
        <v>8882</v>
      </c>
      <c r="S284" s="106" t="s">
        <v>8883</v>
      </c>
      <c r="T284" s="106" t="s">
        <v>8884</v>
      </c>
      <c r="U284" s="106"/>
      <c r="V284" s="106">
        <v>3</v>
      </c>
      <c r="W284" s="106" t="str">
        <f t="shared" si="8"/>
        <v>NETA BR</v>
      </c>
      <c r="X284" s="106" t="s">
        <v>417</v>
      </c>
      <c r="Y284" s="106"/>
    </row>
    <row r="285" spans="1:25" x14ac:dyDescent="0.2">
      <c r="A285" s="69"/>
      <c r="B285" s="69" t="s">
        <v>74</v>
      </c>
      <c r="C285" s="32" t="str">
        <f>VLOOKUP(G285,TCR!$E$2:$K$332,2,0)</f>
        <v>GEFT</v>
      </c>
      <c r="D285" s="32" t="str">
        <f>VLOOKUP(G285,TCR!$E$2:$K$332,3,0)</f>
        <v>GESTIONE FINANAZA e TRIBUTI</v>
      </c>
      <c r="E285" s="32" t="str">
        <f>VLOOKUP(G285,TCR!$E$2:$K$332,4,0)</f>
        <v>GEFT</v>
      </c>
      <c r="F285" s="32" t="str">
        <f>VLOOKUP(G285,TCR!$E$2:$K$332,5,0)</f>
        <v>GESTIONE FINANAZA e TRIBUTI</v>
      </c>
      <c r="G285" s="32" t="s">
        <v>13093</v>
      </c>
      <c r="H285" s="32" t="str">
        <f>VLOOKUP(G285,TCR!$E$2:$K$332,7,0)</f>
        <v>Patrimoniale Post Contatore</v>
      </c>
      <c r="I285" s="137" t="str">
        <f t="shared" si="9"/>
        <v>13991#13991#13991#NETA BR</v>
      </c>
      <c r="J285" s="106" t="s">
        <v>4262</v>
      </c>
      <c r="K285" s="106" t="s">
        <v>4263</v>
      </c>
      <c r="L285" s="106" t="s">
        <v>4264</v>
      </c>
      <c r="M285" s="106"/>
      <c r="N285" s="106" t="s">
        <v>4263</v>
      </c>
      <c r="O285" s="106"/>
      <c r="P285" s="106" t="s">
        <v>4265</v>
      </c>
      <c r="Q285" s="106" t="s">
        <v>4263</v>
      </c>
      <c r="R285" s="106" t="s">
        <v>4266</v>
      </c>
      <c r="S285" s="106"/>
      <c r="T285" s="106"/>
      <c r="U285" s="106"/>
      <c r="V285" s="106">
        <v>3</v>
      </c>
      <c r="W285" s="106" t="str">
        <f t="shared" si="8"/>
        <v>NETA BR</v>
      </c>
      <c r="X285" s="106"/>
      <c r="Y285" s="106"/>
    </row>
    <row r="286" spans="1:25" x14ac:dyDescent="0.2">
      <c r="A286" s="7"/>
      <c r="B286" s="69" t="s">
        <v>74</v>
      </c>
      <c r="C286" s="32" t="str">
        <f>VLOOKUP(G286,TCR!$E$2:$K$332,2,0)</f>
        <v>GEFT</v>
      </c>
      <c r="D286" s="32" t="str">
        <f>VLOOKUP(G286,TCR!$E$2:$K$332,3,0)</f>
        <v>GESTIONE FINANAZA e TRIBUTI</v>
      </c>
      <c r="E286" s="32" t="str">
        <f>VLOOKUP(G286,TCR!$E$2:$K$332,4,0)</f>
        <v>GEFT</v>
      </c>
      <c r="F286" s="32" t="str">
        <f>VLOOKUP(G286,TCR!$E$2:$K$332,5,0)</f>
        <v>GESTIONE FINANAZA e TRIBUTI</v>
      </c>
      <c r="G286" s="32" t="s">
        <v>13093</v>
      </c>
      <c r="H286" s="32" t="str">
        <f>VLOOKUP(G286,TCR!$E$2:$K$332,7,0)</f>
        <v>Patrimoniale Post Contatore</v>
      </c>
      <c r="I286" s="137" t="str">
        <f t="shared" si="9"/>
        <v>13806#13806#13806#NETA BR</v>
      </c>
      <c r="J286" s="106" t="s">
        <v>8213</v>
      </c>
      <c r="K286" s="106" t="s">
        <v>8214</v>
      </c>
      <c r="L286" s="106" t="s">
        <v>8215</v>
      </c>
      <c r="M286" s="106" t="s">
        <v>417</v>
      </c>
      <c r="N286" s="106" t="s">
        <v>8214</v>
      </c>
      <c r="O286" s="106"/>
      <c r="P286" s="106" t="s">
        <v>8216</v>
      </c>
      <c r="Q286" s="106" t="s">
        <v>8214</v>
      </c>
      <c r="R286" s="106" t="s">
        <v>8217</v>
      </c>
      <c r="S286" s="106">
        <v>802695</v>
      </c>
      <c r="T286" s="106" t="s">
        <v>8218</v>
      </c>
      <c r="U286" s="106"/>
      <c r="V286" s="106">
        <v>3</v>
      </c>
      <c r="W286" s="106" t="str">
        <f t="shared" si="8"/>
        <v>NETA BR</v>
      </c>
      <c r="X286" s="106" t="s">
        <v>417</v>
      </c>
      <c r="Y286" s="106"/>
    </row>
    <row r="287" spans="1:25" x14ac:dyDescent="0.2">
      <c r="A287" s="7"/>
      <c r="B287" s="69" t="s">
        <v>74</v>
      </c>
      <c r="C287" s="32" t="str">
        <f>VLOOKUP(G287,TCR!$E$2:$K$332,2,0)</f>
        <v>GEFT</v>
      </c>
      <c r="D287" s="32" t="str">
        <f>VLOOKUP(G287,TCR!$E$2:$K$332,3,0)</f>
        <v>GESTIONE FINANAZA e TRIBUTI</v>
      </c>
      <c r="E287" s="32" t="str">
        <f>VLOOKUP(G287,TCR!$E$2:$K$332,4,0)</f>
        <v>GEFT</v>
      </c>
      <c r="F287" s="32" t="str">
        <f>VLOOKUP(G287,TCR!$E$2:$K$332,5,0)</f>
        <v>GESTIONE FINANAZA e TRIBUTI</v>
      </c>
      <c r="G287" s="32" t="s">
        <v>13093</v>
      </c>
      <c r="H287" s="32" t="str">
        <f>VLOOKUP(G287,TCR!$E$2:$K$332,7,0)</f>
        <v>Patrimoniale Post Contatore</v>
      </c>
      <c r="I287" s="137" t="str">
        <f t="shared" si="9"/>
        <v>13924#13924#13924#NETA BR</v>
      </c>
      <c r="J287" s="106" t="s">
        <v>5798</v>
      </c>
      <c r="K287" s="106" t="s">
        <v>5799</v>
      </c>
      <c r="L287" s="106" t="s">
        <v>5800</v>
      </c>
      <c r="M287" s="106" t="s">
        <v>417</v>
      </c>
      <c r="N287" s="106" t="s">
        <v>5799</v>
      </c>
      <c r="O287" s="106"/>
      <c r="P287" s="106" t="s">
        <v>5801</v>
      </c>
      <c r="Q287" s="106" t="s">
        <v>5799</v>
      </c>
      <c r="R287" s="106" t="s">
        <v>5802</v>
      </c>
      <c r="S287" s="106">
        <v>802524</v>
      </c>
      <c r="T287" s="106" t="s">
        <v>5803</v>
      </c>
      <c r="U287" s="106" t="s">
        <v>470</v>
      </c>
      <c r="V287" s="106">
        <v>3</v>
      </c>
      <c r="W287" s="106" t="str">
        <f t="shared" si="8"/>
        <v>NETA BR</v>
      </c>
      <c r="X287" s="106" t="s">
        <v>417</v>
      </c>
      <c r="Y287" s="106"/>
    </row>
    <row r="288" spans="1:25" x14ac:dyDescent="0.2">
      <c r="A288" s="178"/>
      <c r="B288" s="69" t="s">
        <v>74</v>
      </c>
      <c r="C288" s="32" t="str">
        <f>VLOOKUP(G288,TCR!$E$2:$K$332,2,0)</f>
        <v>GEFT</v>
      </c>
      <c r="D288" s="32" t="str">
        <f>VLOOKUP(G288,TCR!$E$2:$K$332,3,0)</f>
        <v>GESTIONE FINANAZA e TRIBUTI</v>
      </c>
      <c r="E288" s="32" t="str">
        <f>VLOOKUP(G288,TCR!$E$2:$K$332,4,0)</f>
        <v>GEFT</v>
      </c>
      <c r="F288" s="32" t="str">
        <f>VLOOKUP(G288,TCR!$E$2:$K$332,5,0)</f>
        <v>GESTIONE FINANAZA e TRIBUTI</v>
      </c>
      <c r="G288" s="32" t="s">
        <v>13095</v>
      </c>
      <c r="H288" s="32" t="str">
        <f>VLOOKUP(G288,TCR!$E$2:$K$332,7,0)</f>
        <v>Recupero Debito Credito</v>
      </c>
      <c r="I288" s="137" t="str">
        <f t="shared" si="9"/>
        <v>11963#11963#11963#NETA BR</v>
      </c>
      <c r="J288" s="106" t="s">
        <v>707</v>
      </c>
      <c r="K288" s="106" t="s">
        <v>708</v>
      </c>
      <c r="L288" s="106" t="s">
        <v>709</v>
      </c>
      <c r="M288" s="106" t="s">
        <v>417</v>
      </c>
      <c r="N288" s="106" t="s">
        <v>708</v>
      </c>
      <c r="O288" s="106"/>
      <c r="P288" s="106" t="s">
        <v>710</v>
      </c>
      <c r="Q288" s="106" t="s">
        <v>708</v>
      </c>
      <c r="R288" s="106" t="s">
        <v>711</v>
      </c>
      <c r="S288" s="106">
        <v>400307</v>
      </c>
      <c r="T288" s="106" t="s">
        <v>712</v>
      </c>
      <c r="U288" s="106" t="s">
        <v>713</v>
      </c>
      <c r="V288" s="106">
        <v>3</v>
      </c>
      <c r="W288" s="106" t="str">
        <f t="shared" si="8"/>
        <v>NETA BR</v>
      </c>
      <c r="X288" s="106" t="s">
        <v>417</v>
      </c>
      <c r="Y288" s="106"/>
    </row>
    <row r="289" spans="1:25" x14ac:dyDescent="0.2">
      <c r="A289" s="69"/>
      <c r="B289" s="69" t="s">
        <v>74</v>
      </c>
      <c r="C289" s="32" t="str">
        <f>VLOOKUP(G289,TCR!$E$2:$K$332,2,0)</f>
        <v>GEFT</v>
      </c>
      <c r="D289" s="32" t="str">
        <f>VLOOKUP(G289,TCR!$E$2:$K$332,3,0)</f>
        <v>GESTIONE FINANAZA e TRIBUTI</v>
      </c>
      <c r="E289" s="32" t="str">
        <f>VLOOKUP(G289,TCR!$E$2:$K$332,4,0)</f>
        <v>GEFT</v>
      </c>
      <c r="F289" s="32" t="str">
        <f>VLOOKUP(G289,TCR!$E$2:$K$332,5,0)</f>
        <v>GESTIONE FINANAZA e TRIBUTI</v>
      </c>
      <c r="G289" s="32" t="s">
        <v>13093</v>
      </c>
      <c r="H289" s="32" t="str">
        <f>VLOOKUP(G289,TCR!$E$2:$K$332,7,0)</f>
        <v>Patrimoniale Post Contatore</v>
      </c>
      <c r="I289" s="137" t="str">
        <f t="shared" si="9"/>
        <v>14053#14053#14053#NETA BR</v>
      </c>
      <c r="J289" s="106" t="s">
        <v>2357</v>
      </c>
      <c r="K289" s="106" t="s">
        <v>2358</v>
      </c>
      <c r="L289" s="106" t="s">
        <v>2359</v>
      </c>
      <c r="M289" s="106" t="s">
        <v>417</v>
      </c>
      <c r="N289" s="106" t="s">
        <v>2358</v>
      </c>
      <c r="O289" s="106"/>
      <c r="P289" s="106" t="s">
        <v>2360</v>
      </c>
      <c r="Q289" s="106" t="s">
        <v>2358</v>
      </c>
      <c r="R289" s="106" t="s">
        <v>2361</v>
      </c>
      <c r="S289" s="106">
        <v>802600</v>
      </c>
      <c r="T289" s="106" t="s">
        <v>2362</v>
      </c>
      <c r="U289" s="106" t="s">
        <v>2363</v>
      </c>
      <c r="V289" s="106">
        <v>3</v>
      </c>
      <c r="W289" s="106" t="str">
        <f t="shared" si="8"/>
        <v>NETA BR</v>
      </c>
      <c r="X289" s="106" t="s">
        <v>417</v>
      </c>
      <c r="Y289" s="106"/>
    </row>
    <row r="290" spans="1:25" x14ac:dyDescent="0.2">
      <c r="A290" s="69"/>
      <c r="B290" s="69" t="s">
        <v>74</v>
      </c>
      <c r="C290" s="32" t="str">
        <f>VLOOKUP(G290,TCR!$E$2:$K$332,2,0)</f>
        <v>GEFT</v>
      </c>
      <c r="D290" s="32" t="str">
        <f>VLOOKUP(G290,TCR!$E$2:$K$332,3,0)</f>
        <v>GESTIONE FINANAZA e TRIBUTI</v>
      </c>
      <c r="E290" s="32" t="str">
        <f>VLOOKUP(G290,TCR!$E$2:$K$332,4,0)</f>
        <v>GEFT</v>
      </c>
      <c r="F290" s="32" t="str">
        <f>VLOOKUP(G290,TCR!$E$2:$K$332,5,0)</f>
        <v>GESTIONE FINANAZA e TRIBUTI</v>
      </c>
      <c r="G290" s="32" t="s">
        <v>13093</v>
      </c>
      <c r="H290" s="32" t="str">
        <f>VLOOKUP(G290,TCR!$E$2:$K$332,7,0)</f>
        <v>Patrimoniale Post Contatore</v>
      </c>
      <c r="I290" s="137" t="str">
        <f t="shared" si="9"/>
        <v>13988#13988#13988#NETA BR</v>
      </c>
      <c r="J290" s="106" t="s">
        <v>5380</v>
      </c>
      <c r="K290" s="106" t="s">
        <v>5381</v>
      </c>
      <c r="L290" s="106" t="s">
        <v>2359</v>
      </c>
      <c r="M290" s="106" t="s">
        <v>417</v>
      </c>
      <c r="N290" s="106" t="s">
        <v>5381</v>
      </c>
      <c r="O290" s="106"/>
      <c r="P290" s="106" t="s">
        <v>5382</v>
      </c>
      <c r="Q290" s="106" t="s">
        <v>5381</v>
      </c>
      <c r="R290" s="106" t="s">
        <v>2361</v>
      </c>
      <c r="S290" s="106">
        <v>802600</v>
      </c>
      <c r="T290" s="106" t="s">
        <v>2362</v>
      </c>
      <c r="U290" s="106" t="s">
        <v>470</v>
      </c>
      <c r="V290" s="106">
        <v>3</v>
      </c>
      <c r="W290" s="106" t="str">
        <f t="shared" si="8"/>
        <v>NETA BR</v>
      </c>
      <c r="X290" s="106" t="s">
        <v>417</v>
      </c>
      <c r="Y290" s="106"/>
    </row>
    <row r="291" spans="1:25" x14ac:dyDescent="0.2">
      <c r="A291" s="178"/>
      <c r="B291" s="69" t="s">
        <v>74</v>
      </c>
      <c r="C291" s="32" t="str">
        <f>VLOOKUP(G291,TCR!$E$2:$K$332,2,0)</f>
        <v>GEN</v>
      </c>
      <c r="D291" s="32" t="str">
        <f>VLOOKUP(G291,TCR!$E$2:$K$332,3,0)</f>
        <v>Livello Generico</v>
      </c>
      <c r="E291" s="32" t="str">
        <f>VLOOKUP(G291,TCR!$E$2:$K$332,4,0)</f>
        <v>GEN</v>
      </c>
      <c r="F291" s="32" t="str">
        <f>VLOOKUP(G291,TCR!$E$2:$K$332,5,0)</f>
        <v>Livello Generico</v>
      </c>
      <c r="G291" s="32" t="s">
        <v>13107</v>
      </c>
      <c r="H291" s="32" t="str">
        <f>VLOOKUP(G291,TCR!$E$2:$K$332,7,0)</f>
        <v>Concorso a Premi</v>
      </c>
      <c r="I291" s="137" t="str">
        <f t="shared" si="9"/>
        <v>11836#11836#11836#NETA BR</v>
      </c>
      <c r="J291" s="106" t="s">
        <v>7711</v>
      </c>
      <c r="K291" s="106" t="s">
        <v>7712</v>
      </c>
      <c r="L291" s="106" t="s">
        <v>7713</v>
      </c>
      <c r="M291" s="106" t="s">
        <v>417</v>
      </c>
      <c r="N291" s="106" t="s">
        <v>7712</v>
      </c>
      <c r="O291" s="106"/>
      <c r="P291" s="106" t="s">
        <v>7714</v>
      </c>
      <c r="Q291" s="106" t="s">
        <v>7712</v>
      </c>
      <c r="R291" s="106" t="s">
        <v>7715</v>
      </c>
      <c r="S291" s="106">
        <v>400375</v>
      </c>
      <c r="T291" s="106" t="s">
        <v>7716</v>
      </c>
      <c r="U291" s="106"/>
      <c r="V291" s="106">
        <v>3</v>
      </c>
      <c r="W291" s="106" t="str">
        <f t="shared" si="8"/>
        <v>NETA BR</v>
      </c>
      <c r="X291" s="106" t="s">
        <v>417</v>
      </c>
      <c r="Y291" s="106"/>
    </row>
    <row r="292" spans="1:25" x14ac:dyDescent="0.2">
      <c r="A292" s="69"/>
      <c r="B292" s="69" t="s">
        <v>74</v>
      </c>
      <c r="C292" s="32" t="str">
        <f>VLOOKUP(G292,TCR!$E$2:$K$332,2,0)</f>
        <v>GEFT</v>
      </c>
      <c r="D292" s="32" t="str">
        <f>VLOOKUP(G292,TCR!$E$2:$K$332,3,0)</f>
        <v>GESTIONE FINANAZA e TRIBUTI</v>
      </c>
      <c r="E292" s="32" t="str">
        <f>VLOOKUP(G292,TCR!$E$2:$K$332,4,0)</f>
        <v>GEFT</v>
      </c>
      <c r="F292" s="32" t="str">
        <f>VLOOKUP(G292,TCR!$E$2:$K$332,5,0)</f>
        <v>GESTIONE FINANAZA e TRIBUTI</v>
      </c>
      <c r="G292" s="32" t="s">
        <v>13093</v>
      </c>
      <c r="H292" s="32" t="str">
        <f>VLOOKUP(G292,TCR!$E$2:$K$332,7,0)</f>
        <v>Patrimoniale Post Contatore</v>
      </c>
      <c r="I292" s="137" t="str">
        <f t="shared" si="9"/>
        <v>14092#14092#14092#NETA BR</v>
      </c>
      <c r="J292" s="106" t="s">
        <v>5096</v>
      </c>
      <c r="K292" s="106" t="s">
        <v>5097</v>
      </c>
      <c r="L292" s="106" t="s">
        <v>5098</v>
      </c>
      <c r="M292" s="106" t="s">
        <v>417</v>
      </c>
      <c r="N292" s="106" t="s">
        <v>5097</v>
      </c>
      <c r="O292" s="106"/>
      <c r="P292" s="106" t="s">
        <v>5099</v>
      </c>
      <c r="Q292" s="106" t="s">
        <v>5097</v>
      </c>
      <c r="R292" s="106" t="s">
        <v>5100</v>
      </c>
      <c r="S292" s="106">
        <v>802523</v>
      </c>
      <c r="T292" s="106" t="s">
        <v>1686</v>
      </c>
      <c r="U292" s="106" t="s">
        <v>909</v>
      </c>
      <c r="V292" s="106">
        <v>3</v>
      </c>
      <c r="W292" s="106" t="str">
        <f t="shared" si="8"/>
        <v>NETA BR</v>
      </c>
      <c r="X292" s="106" t="s">
        <v>417</v>
      </c>
      <c r="Y292" s="106"/>
    </row>
    <row r="293" spans="1:25" x14ac:dyDescent="0.2">
      <c r="A293" s="12"/>
      <c r="B293" s="69" t="s">
        <v>74</v>
      </c>
      <c r="C293" s="32" t="str">
        <f>VLOOKUP(G293,TCR!$E$2:$K$332,2,0)</f>
        <v>GEFT</v>
      </c>
      <c r="D293" s="32" t="str">
        <f>VLOOKUP(G293,TCR!$E$2:$K$332,3,0)</f>
        <v>GESTIONE FINANAZA e TRIBUTI</v>
      </c>
      <c r="E293" s="32" t="str">
        <f>VLOOKUP(G293,TCR!$E$2:$K$332,4,0)</f>
        <v>GEFT</v>
      </c>
      <c r="F293" s="32" t="str">
        <f>VLOOKUP(G293,TCR!$E$2:$K$332,5,0)</f>
        <v>GESTIONE FINANAZA e TRIBUTI</v>
      </c>
      <c r="G293" s="32" t="s">
        <v>13093</v>
      </c>
      <c r="H293" s="32" t="str">
        <f>VLOOKUP(G293,TCR!$E$2:$K$332,7,0)</f>
        <v>Patrimoniale Post Contatore</v>
      </c>
      <c r="I293" s="137" t="str">
        <f t="shared" si="9"/>
        <v>13984#13984#13984#NETA BR</v>
      </c>
      <c r="J293" s="106" t="s">
        <v>4022</v>
      </c>
      <c r="K293" s="106" t="s">
        <v>4023</v>
      </c>
      <c r="L293" s="106" t="s">
        <v>4024</v>
      </c>
      <c r="M293" s="106" t="s">
        <v>417</v>
      </c>
      <c r="N293" s="106" t="s">
        <v>4023</v>
      </c>
      <c r="O293" s="106"/>
      <c r="P293" s="106" t="s">
        <v>4025</v>
      </c>
      <c r="Q293" s="106" t="s">
        <v>4023</v>
      </c>
      <c r="R293" s="106" t="s">
        <v>4026</v>
      </c>
      <c r="S293" s="106">
        <v>802523</v>
      </c>
      <c r="T293" s="106" t="s">
        <v>1686</v>
      </c>
      <c r="U293" s="106" t="s">
        <v>470</v>
      </c>
      <c r="V293" s="106">
        <v>3</v>
      </c>
      <c r="W293" s="106" t="str">
        <f t="shared" si="8"/>
        <v>NETA BR</v>
      </c>
      <c r="X293" s="106" t="s">
        <v>417</v>
      </c>
      <c r="Y293" s="106"/>
    </row>
    <row r="294" spans="1:25" x14ac:dyDescent="0.2">
      <c r="A294" s="12"/>
      <c r="B294" s="69" t="s">
        <v>74</v>
      </c>
      <c r="C294" s="32" t="str">
        <f>VLOOKUP(G294,TCR!$E$2:$K$332,2,0)</f>
        <v>GEFT</v>
      </c>
      <c r="D294" s="32" t="str">
        <f>VLOOKUP(G294,TCR!$E$2:$K$332,3,0)</f>
        <v>GESTIONE FINANAZA e TRIBUTI</v>
      </c>
      <c r="E294" s="32" t="str">
        <f>VLOOKUP(G294,TCR!$E$2:$K$332,4,0)</f>
        <v>GEFT</v>
      </c>
      <c r="F294" s="32" t="str">
        <f>VLOOKUP(G294,TCR!$E$2:$K$332,5,0)</f>
        <v>GESTIONE FINANAZA e TRIBUTI</v>
      </c>
      <c r="G294" s="32" t="s">
        <v>13093</v>
      </c>
      <c r="H294" s="32" t="str">
        <f>VLOOKUP(G294,TCR!$E$2:$K$332,7,0)</f>
        <v>Patrimoniale Post Contatore</v>
      </c>
      <c r="I294" s="137" t="str">
        <f t="shared" si="9"/>
        <v>13799#13799#13799#NETA BR</v>
      </c>
      <c r="J294" s="106" t="s">
        <v>8981</v>
      </c>
      <c r="K294" s="106" t="s">
        <v>8982</v>
      </c>
      <c r="L294" s="106" t="s">
        <v>8983</v>
      </c>
      <c r="M294" s="106" t="s">
        <v>417</v>
      </c>
      <c r="N294" s="106" t="s">
        <v>8982</v>
      </c>
      <c r="O294" s="106"/>
      <c r="P294" s="106" t="s">
        <v>8984</v>
      </c>
      <c r="Q294" s="106" t="s">
        <v>8982</v>
      </c>
      <c r="R294" s="106" t="s">
        <v>8985</v>
      </c>
      <c r="S294" s="106" t="s">
        <v>2561</v>
      </c>
      <c r="T294" s="106" t="s">
        <v>2561</v>
      </c>
      <c r="U294" s="106"/>
      <c r="V294" s="106">
        <v>3</v>
      </c>
      <c r="W294" s="106" t="str">
        <f t="shared" si="8"/>
        <v>NETA BR</v>
      </c>
      <c r="X294" s="106" t="s">
        <v>417</v>
      </c>
      <c r="Y294" s="106"/>
    </row>
    <row r="295" spans="1:25" x14ac:dyDescent="0.2">
      <c r="A295" s="7"/>
      <c r="B295" s="69" t="s">
        <v>74</v>
      </c>
      <c r="C295" s="32" t="str">
        <f>VLOOKUP(G295,TCR!$E$2:$K$332,2,0)</f>
        <v>GEFT</v>
      </c>
      <c r="D295" s="32" t="str">
        <f>VLOOKUP(G295,TCR!$E$2:$K$332,3,0)</f>
        <v>GESTIONE FINANAZA e TRIBUTI</v>
      </c>
      <c r="E295" s="32" t="str">
        <f>VLOOKUP(G295,TCR!$E$2:$K$332,4,0)</f>
        <v>GEFT</v>
      </c>
      <c r="F295" s="32" t="str">
        <f>VLOOKUP(G295,TCR!$E$2:$K$332,5,0)</f>
        <v>GESTIONE FINANAZA e TRIBUTI</v>
      </c>
      <c r="G295" s="32" t="s">
        <v>13093</v>
      </c>
      <c r="H295" s="32" t="str">
        <f>VLOOKUP(G295,TCR!$E$2:$K$332,7,0)</f>
        <v>Patrimoniale Post Contatore</v>
      </c>
      <c r="I295" s="137" t="str">
        <f t="shared" si="9"/>
        <v>13834#13834#13834#NETA BR</v>
      </c>
      <c r="J295" s="106" t="s">
        <v>9427</v>
      </c>
      <c r="K295" s="106" t="s">
        <v>9428</v>
      </c>
      <c r="L295" s="106" t="s">
        <v>9429</v>
      </c>
      <c r="M295" s="106" t="s">
        <v>417</v>
      </c>
      <c r="N295" s="106" t="s">
        <v>9428</v>
      </c>
      <c r="O295" s="106"/>
      <c r="P295" s="106" t="s">
        <v>9430</v>
      </c>
      <c r="Q295" s="106" t="s">
        <v>9428</v>
      </c>
      <c r="R295" s="106" t="s">
        <v>9431</v>
      </c>
      <c r="S295" s="106" t="s">
        <v>6034</v>
      </c>
      <c r="T295" s="106" t="s">
        <v>9432</v>
      </c>
      <c r="U295" s="106"/>
      <c r="V295" s="106">
        <v>3</v>
      </c>
      <c r="W295" s="106" t="str">
        <f t="shared" si="8"/>
        <v>NETA BR</v>
      </c>
      <c r="X295" s="106" t="s">
        <v>417</v>
      </c>
      <c r="Y295" s="106"/>
    </row>
    <row r="296" spans="1:25" x14ac:dyDescent="0.2">
      <c r="A296" s="69"/>
      <c r="B296" s="69" t="s">
        <v>74</v>
      </c>
      <c r="C296" s="32" t="str">
        <f>VLOOKUP(G296,TCR!$E$2:$K$332,2,0)</f>
        <v>GEFT</v>
      </c>
      <c r="D296" s="32" t="str">
        <f>VLOOKUP(G296,TCR!$E$2:$K$332,3,0)</f>
        <v>GESTIONE FINANAZA e TRIBUTI</v>
      </c>
      <c r="E296" s="32" t="str">
        <f>VLOOKUP(G296,TCR!$E$2:$K$332,4,0)</f>
        <v>GEFT</v>
      </c>
      <c r="F296" s="32" t="str">
        <f>VLOOKUP(G296,TCR!$E$2:$K$332,5,0)</f>
        <v>GESTIONE FINANAZA e TRIBUTI</v>
      </c>
      <c r="G296" s="32" t="s">
        <v>13093</v>
      </c>
      <c r="H296" s="32" t="str">
        <f>VLOOKUP(G296,TCR!$E$2:$K$332,7,0)</f>
        <v>Patrimoniale Post Contatore</v>
      </c>
      <c r="I296" s="137" t="str">
        <f t="shared" si="9"/>
        <v>13878#13878#13878#NETA BR</v>
      </c>
      <c r="J296" s="106" t="s">
        <v>2309</v>
      </c>
      <c r="K296" s="106" t="s">
        <v>2310</v>
      </c>
      <c r="L296" s="106" t="s">
        <v>2311</v>
      </c>
      <c r="M296" s="106" t="s">
        <v>417</v>
      </c>
      <c r="N296" s="106" t="s">
        <v>2310</v>
      </c>
      <c r="O296" s="106"/>
      <c r="P296" s="106" t="s">
        <v>2312</v>
      </c>
      <c r="Q296" s="106" t="s">
        <v>2310</v>
      </c>
      <c r="R296" s="106" t="s">
        <v>2313</v>
      </c>
      <c r="S296" s="106">
        <v>800807</v>
      </c>
      <c r="T296" s="106" t="s">
        <v>1057</v>
      </c>
      <c r="U296" s="106" t="s">
        <v>470</v>
      </c>
      <c r="V296" s="106">
        <v>3</v>
      </c>
      <c r="W296" s="106" t="str">
        <f t="shared" si="8"/>
        <v>NETA BR</v>
      </c>
      <c r="X296" s="106" t="s">
        <v>417</v>
      </c>
      <c r="Y296" s="106"/>
    </row>
    <row r="297" spans="1:25" x14ac:dyDescent="0.2">
      <c r="A297" s="178"/>
      <c r="B297" s="69" t="s">
        <v>74</v>
      </c>
      <c r="C297" s="32" t="str">
        <f>VLOOKUP(G297,TCR!$E$2:$K$332,2,0)</f>
        <v>GEFT</v>
      </c>
      <c r="D297" s="32" t="str">
        <f>VLOOKUP(G297,TCR!$E$2:$K$332,3,0)</f>
        <v>GESTIONE FINANAZA e TRIBUTI</v>
      </c>
      <c r="E297" s="32" t="str">
        <f>VLOOKUP(G297,TCR!$E$2:$K$332,4,0)</f>
        <v>GEFT</v>
      </c>
      <c r="F297" s="32" t="str">
        <f>VLOOKUP(G297,TCR!$E$2:$K$332,5,0)</f>
        <v>GESTIONE FINANAZA e TRIBUTI</v>
      </c>
      <c r="G297" s="32" t="s">
        <v>13093</v>
      </c>
      <c r="H297" s="32" t="str">
        <f>VLOOKUP(G297,TCR!$E$2:$K$332,7,0)</f>
        <v>Patrimoniale Post Contatore</v>
      </c>
      <c r="I297" s="137" t="str">
        <f t="shared" si="9"/>
        <v>14014#14014#14014#NETA BR</v>
      </c>
      <c r="J297" s="106" t="s">
        <v>5739</v>
      </c>
      <c r="K297" s="106" t="s">
        <v>5740</v>
      </c>
      <c r="L297" s="106" t="s">
        <v>2311</v>
      </c>
      <c r="M297" s="106" t="s">
        <v>417</v>
      </c>
      <c r="N297" s="106" t="s">
        <v>5740</v>
      </c>
      <c r="O297" s="106"/>
      <c r="P297" s="106" t="s">
        <v>5741</v>
      </c>
      <c r="Q297" s="106" t="s">
        <v>5740</v>
      </c>
      <c r="R297" s="106" t="s">
        <v>2313</v>
      </c>
      <c r="S297" s="106">
        <v>800807</v>
      </c>
      <c r="T297" s="106" t="s">
        <v>1058</v>
      </c>
      <c r="U297" s="106" t="s">
        <v>909</v>
      </c>
      <c r="V297" s="106">
        <v>3</v>
      </c>
      <c r="W297" s="106" t="str">
        <f t="shared" si="8"/>
        <v>NETA BR</v>
      </c>
      <c r="X297" s="106" t="s">
        <v>417</v>
      </c>
      <c r="Y297" s="106"/>
    </row>
    <row r="298" spans="1:25" x14ac:dyDescent="0.2">
      <c r="A298" s="178"/>
      <c r="B298" s="69" t="s">
        <v>74</v>
      </c>
      <c r="C298" s="32" t="str">
        <f>VLOOKUP(G298,TCR!$E$2:$K$332,2,0)</f>
        <v>GEFT</v>
      </c>
      <c r="D298" s="32" t="str">
        <f>VLOOKUP(G298,TCR!$E$2:$K$332,3,0)</f>
        <v>GESTIONE FINANAZA e TRIBUTI</v>
      </c>
      <c r="E298" s="32" t="str">
        <f>VLOOKUP(G298,TCR!$E$2:$K$332,4,0)</f>
        <v>GEFT</v>
      </c>
      <c r="F298" s="32" t="str">
        <f>VLOOKUP(G298,TCR!$E$2:$K$332,5,0)</f>
        <v>GESTIONE FINANAZA e TRIBUTI</v>
      </c>
      <c r="G298" s="32" t="s">
        <v>13093</v>
      </c>
      <c r="H298" s="32" t="str">
        <f>VLOOKUP(G298,TCR!$E$2:$K$332,7,0)</f>
        <v>Patrimoniale Post Contatore</v>
      </c>
      <c r="I298" s="137" t="str">
        <f t="shared" si="9"/>
        <v>14013#14013#14013#NETA BR</v>
      </c>
      <c r="J298" s="106" t="s">
        <v>1052</v>
      </c>
      <c r="K298" s="106" t="s">
        <v>1053</v>
      </c>
      <c r="L298" s="106" t="s">
        <v>1054</v>
      </c>
      <c r="M298" s="106" t="s">
        <v>417</v>
      </c>
      <c r="N298" s="106" t="s">
        <v>1053</v>
      </c>
      <c r="O298" s="106"/>
      <c r="P298" s="106" t="s">
        <v>1055</v>
      </c>
      <c r="Q298" s="106" t="s">
        <v>1053</v>
      </c>
      <c r="R298" s="106" t="s">
        <v>1056</v>
      </c>
      <c r="S298" s="106">
        <v>800807</v>
      </c>
      <c r="T298" s="106" t="s">
        <v>1058</v>
      </c>
      <c r="U298" s="106" t="s">
        <v>909</v>
      </c>
      <c r="V298" s="106">
        <v>3</v>
      </c>
      <c r="W298" s="106" t="str">
        <f t="shared" si="8"/>
        <v>NETA BR</v>
      </c>
      <c r="X298" s="106" t="s">
        <v>417</v>
      </c>
      <c r="Y298" s="106"/>
    </row>
    <row r="299" spans="1:25" x14ac:dyDescent="0.2">
      <c r="A299" s="178"/>
      <c r="B299" s="69" t="s">
        <v>74</v>
      </c>
      <c r="C299" s="32" t="str">
        <f>VLOOKUP(G299,TCR!$E$2:$K$332,2,0)</f>
        <v>GEFT</v>
      </c>
      <c r="D299" s="32" t="str">
        <f>VLOOKUP(G299,TCR!$E$2:$K$332,3,0)</f>
        <v>GESTIONE FINANAZA e TRIBUTI</v>
      </c>
      <c r="E299" s="32" t="str">
        <f>VLOOKUP(G299,TCR!$E$2:$K$332,4,0)</f>
        <v>GEFT</v>
      </c>
      <c r="F299" s="32" t="str">
        <f>VLOOKUP(G299,TCR!$E$2:$K$332,5,0)</f>
        <v>GESTIONE FINANAZA e TRIBUTI</v>
      </c>
      <c r="G299" s="32" t="s">
        <v>13093</v>
      </c>
      <c r="H299" s="32" t="str">
        <f>VLOOKUP(G299,TCR!$E$2:$K$332,7,0)</f>
        <v>Patrimoniale Post Contatore</v>
      </c>
      <c r="I299" s="137" t="str">
        <f t="shared" si="9"/>
        <v>13913#13913#13913#NETA BR</v>
      </c>
      <c r="J299" s="106" t="s">
        <v>1402</v>
      </c>
      <c r="K299" s="106" t="s">
        <v>1403</v>
      </c>
      <c r="L299" s="106" t="s">
        <v>1054</v>
      </c>
      <c r="M299" s="106" t="s">
        <v>417</v>
      </c>
      <c r="N299" s="106" t="s">
        <v>1403</v>
      </c>
      <c r="O299" s="106"/>
      <c r="P299" s="106" t="s">
        <v>1404</v>
      </c>
      <c r="Q299" s="106" t="s">
        <v>1403</v>
      </c>
      <c r="R299" s="106" t="s">
        <v>1056</v>
      </c>
      <c r="S299" s="106">
        <v>802187</v>
      </c>
      <c r="T299" s="106" t="s">
        <v>1405</v>
      </c>
      <c r="U299" s="106" t="s">
        <v>470</v>
      </c>
      <c r="V299" s="106">
        <v>3</v>
      </c>
      <c r="W299" s="106" t="str">
        <f t="shared" si="8"/>
        <v>NETA BR</v>
      </c>
      <c r="X299" s="106" t="s">
        <v>417</v>
      </c>
      <c r="Y299" s="106"/>
    </row>
    <row r="300" spans="1:25" x14ac:dyDescent="0.2">
      <c r="A300" s="69"/>
      <c r="B300" s="69" t="s">
        <v>74</v>
      </c>
      <c r="C300" s="32" t="str">
        <f>VLOOKUP(G300,TCR!$E$2:$K$332,2,0)</f>
        <v>GEFT</v>
      </c>
      <c r="D300" s="32" t="str">
        <f>VLOOKUP(G300,TCR!$E$2:$K$332,3,0)</f>
        <v>GESTIONE FINANAZA e TRIBUTI</v>
      </c>
      <c r="E300" s="32" t="str">
        <f>VLOOKUP(G300,TCR!$E$2:$K$332,4,0)</f>
        <v>GEFT</v>
      </c>
      <c r="F300" s="32" t="str">
        <f>VLOOKUP(G300,TCR!$E$2:$K$332,5,0)</f>
        <v>GESTIONE FINANAZA e TRIBUTI</v>
      </c>
      <c r="G300" s="32" t="s">
        <v>13093</v>
      </c>
      <c r="H300" s="32" t="str">
        <f>VLOOKUP(G300,TCR!$E$2:$K$332,7,0)</f>
        <v>Patrimoniale Post Contatore</v>
      </c>
      <c r="I300" s="137" t="str">
        <f t="shared" si="9"/>
        <v>14012#14012#14012#NETA BR</v>
      </c>
      <c r="J300" s="106" t="s">
        <v>2822</v>
      </c>
      <c r="K300" s="106" t="s">
        <v>2823</v>
      </c>
      <c r="L300" s="106" t="s">
        <v>2824</v>
      </c>
      <c r="M300" s="106" t="s">
        <v>417</v>
      </c>
      <c r="N300" s="106" t="s">
        <v>2823</v>
      </c>
      <c r="O300" s="106"/>
      <c r="P300" s="106" t="s">
        <v>2825</v>
      </c>
      <c r="Q300" s="106" t="s">
        <v>2823</v>
      </c>
      <c r="R300" s="106" t="s">
        <v>2826</v>
      </c>
      <c r="S300" s="106">
        <v>800807</v>
      </c>
      <c r="T300" s="106" t="s">
        <v>1058</v>
      </c>
      <c r="U300" s="106" t="s">
        <v>909</v>
      </c>
      <c r="V300" s="106">
        <v>3</v>
      </c>
      <c r="W300" s="106" t="str">
        <f t="shared" si="8"/>
        <v>NETA BR</v>
      </c>
      <c r="X300" s="106" t="s">
        <v>417</v>
      </c>
      <c r="Y300" s="106"/>
    </row>
    <row r="301" spans="1:25" x14ac:dyDescent="0.2">
      <c r="A301" s="7"/>
      <c r="B301" s="69" t="s">
        <v>74</v>
      </c>
      <c r="C301" s="32" t="str">
        <f>VLOOKUP(G301,TCR!$E$2:$K$332,2,0)</f>
        <v>GEFT</v>
      </c>
      <c r="D301" s="32" t="str">
        <f>VLOOKUP(G301,TCR!$E$2:$K$332,3,0)</f>
        <v>GESTIONE FINANAZA e TRIBUTI</v>
      </c>
      <c r="E301" s="32" t="str">
        <f>VLOOKUP(G301,TCR!$E$2:$K$332,4,0)</f>
        <v>GEFT</v>
      </c>
      <c r="F301" s="32" t="str">
        <f>VLOOKUP(G301,TCR!$E$2:$K$332,5,0)</f>
        <v>GESTIONE FINANAZA e TRIBUTI</v>
      </c>
      <c r="G301" s="32" t="s">
        <v>13093</v>
      </c>
      <c r="H301" s="32" t="str">
        <f>VLOOKUP(G301,TCR!$E$2:$K$332,7,0)</f>
        <v>Patrimoniale Post Contatore</v>
      </c>
      <c r="I301" s="137" t="str">
        <f t="shared" si="9"/>
        <v>13951#13951#13951#NETA BR</v>
      </c>
      <c r="J301" s="106" t="s">
        <v>6031</v>
      </c>
      <c r="K301" s="106" t="s">
        <v>6032</v>
      </c>
      <c r="L301" s="106" t="s">
        <v>2824</v>
      </c>
      <c r="M301" s="106" t="s">
        <v>417</v>
      </c>
      <c r="N301" s="106" t="s">
        <v>6032</v>
      </c>
      <c r="O301" s="106"/>
      <c r="P301" s="106" t="s">
        <v>6033</v>
      </c>
      <c r="Q301" s="106" t="s">
        <v>6032</v>
      </c>
      <c r="R301" s="106" t="s">
        <v>2826</v>
      </c>
      <c r="S301" s="106">
        <v>802878</v>
      </c>
      <c r="T301" s="106" t="s">
        <v>6034</v>
      </c>
      <c r="U301" s="106" t="s">
        <v>470</v>
      </c>
      <c r="V301" s="106">
        <v>3</v>
      </c>
      <c r="W301" s="106" t="str">
        <f t="shared" si="8"/>
        <v>NETA BR</v>
      </c>
      <c r="X301" s="106" t="s">
        <v>417</v>
      </c>
      <c r="Y301" s="106"/>
    </row>
    <row r="302" spans="1:25" x14ac:dyDescent="0.2">
      <c r="A302" s="69"/>
      <c r="B302" s="69" t="s">
        <v>74</v>
      </c>
      <c r="C302" s="32" t="str">
        <f>VLOOKUP(G302,TCR!$E$2:$K$332,2,0)</f>
        <v>GEFT</v>
      </c>
      <c r="D302" s="32" t="str">
        <f>VLOOKUP(G302,TCR!$E$2:$K$332,3,0)</f>
        <v>GESTIONE FINANAZA e TRIBUTI</v>
      </c>
      <c r="E302" s="32" t="str">
        <f>VLOOKUP(G302,TCR!$E$2:$K$332,4,0)</f>
        <v>GEFT</v>
      </c>
      <c r="F302" s="32" t="str">
        <f>VLOOKUP(G302,TCR!$E$2:$K$332,5,0)</f>
        <v>GESTIONE FINANAZA e TRIBUTI</v>
      </c>
      <c r="G302" s="32" t="s">
        <v>13093</v>
      </c>
      <c r="H302" s="32" t="str">
        <f>VLOOKUP(G302,TCR!$E$2:$K$332,7,0)</f>
        <v>Patrimoniale Post Contatore</v>
      </c>
      <c r="I302" s="137" t="str">
        <f t="shared" si="9"/>
        <v>14011#14011#14011#NETA BR</v>
      </c>
      <c r="J302" s="106" t="s">
        <v>2012</v>
      </c>
      <c r="K302" s="106" t="s">
        <v>2013</v>
      </c>
      <c r="L302" s="106" t="s">
        <v>2014</v>
      </c>
      <c r="M302" s="106" t="s">
        <v>417</v>
      </c>
      <c r="N302" s="106" t="s">
        <v>2013</v>
      </c>
      <c r="O302" s="106"/>
      <c r="P302" s="106" t="s">
        <v>2015</v>
      </c>
      <c r="Q302" s="106" t="s">
        <v>2013</v>
      </c>
      <c r="R302" s="106" t="s">
        <v>2016</v>
      </c>
      <c r="S302" s="106">
        <v>800807</v>
      </c>
      <c r="T302" s="106" t="s">
        <v>1058</v>
      </c>
      <c r="U302" s="106" t="s">
        <v>909</v>
      </c>
      <c r="V302" s="106">
        <v>3</v>
      </c>
      <c r="W302" s="106" t="str">
        <f t="shared" si="8"/>
        <v>NETA BR</v>
      </c>
      <c r="X302" s="106" t="s">
        <v>417</v>
      </c>
      <c r="Y302" s="106"/>
    </row>
    <row r="303" spans="1:25" x14ac:dyDescent="0.2">
      <c r="A303" s="69"/>
      <c r="B303" s="69" t="s">
        <v>74</v>
      </c>
      <c r="C303" s="32" t="str">
        <f>VLOOKUP(G303,TCR!$E$2:$K$332,2,0)</f>
        <v>GEFT</v>
      </c>
      <c r="D303" s="32" t="str">
        <f>VLOOKUP(G303,TCR!$E$2:$K$332,3,0)</f>
        <v>GESTIONE FINANAZA e TRIBUTI</v>
      </c>
      <c r="E303" s="32" t="str">
        <f>VLOOKUP(G303,TCR!$E$2:$K$332,4,0)</f>
        <v>GEFT</v>
      </c>
      <c r="F303" s="32" t="str">
        <f>VLOOKUP(G303,TCR!$E$2:$K$332,5,0)</f>
        <v>GESTIONE FINANAZA e TRIBUTI</v>
      </c>
      <c r="G303" s="32" t="s">
        <v>13093</v>
      </c>
      <c r="H303" s="32" t="str">
        <f>VLOOKUP(G303,TCR!$E$2:$K$332,7,0)</f>
        <v>Patrimoniale Post Contatore</v>
      </c>
      <c r="I303" s="137" t="str">
        <f t="shared" si="9"/>
        <v>13929#13929#13929#NETA BR</v>
      </c>
      <c r="J303" s="106" t="s">
        <v>3119</v>
      </c>
      <c r="K303" s="106" t="s">
        <v>3120</v>
      </c>
      <c r="L303" s="106" t="s">
        <v>2014</v>
      </c>
      <c r="M303" s="106" t="s">
        <v>417</v>
      </c>
      <c r="N303" s="106" t="s">
        <v>3120</v>
      </c>
      <c r="O303" s="106"/>
      <c r="P303" s="106" t="s">
        <v>3121</v>
      </c>
      <c r="Q303" s="106" t="s">
        <v>3120</v>
      </c>
      <c r="R303" s="106" t="s">
        <v>2016</v>
      </c>
      <c r="S303" s="106">
        <v>802532</v>
      </c>
      <c r="T303" s="106" t="s">
        <v>3122</v>
      </c>
      <c r="U303" s="106" t="s">
        <v>1346</v>
      </c>
      <c r="V303" s="106">
        <v>3</v>
      </c>
      <c r="W303" s="106" t="str">
        <f t="shared" si="8"/>
        <v>NETA BR</v>
      </c>
      <c r="X303" s="106" t="s">
        <v>417</v>
      </c>
      <c r="Y303" s="106"/>
    </row>
    <row r="304" spans="1:25" x14ac:dyDescent="0.2">
      <c r="A304" s="7"/>
      <c r="B304" s="69" t="s">
        <v>74</v>
      </c>
      <c r="C304" s="32" t="str">
        <f>VLOOKUP(G304,TCR!$E$2:$K$332,2,0)</f>
        <v>GEFT</v>
      </c>
      <c r="D304" s="32" t="str">
        <f>VLOOKUP(G304,TCR!$E$2:$K$332,3,0)</f>
        <v>GESTIONE FINANAZA e TRIBUTI</v>
      </c>
      <c r="E304" s="32" t="str">
        <f>VLOOKUP(G304,TCR!$E$2:$K$332,4,0)</f>
        <v>GEFT</v>
      </c>
      <c r="F304" s="32" t="str">
        <f>VLOOKUP(G304,TCR!$E$2:$K$332,5,0)</f>
        <v>GESTIONE FINANAZA e TRIBUTI</v>
      </c>
      <c r="G304" s="32" t="s">
        <v>9700</v>
      </c>
      <c r="H304" s="32" t="str">
        <f>VLOOKUP(G304,TCR!$E$2:$K$332,7,0)</f>
        <v>Recupero IVA</v>
      </c>
      <c r="I304" s="137" t="str">
        <f t="shared" si="9"/>
        <v>RI_P_IVA95#RI_P_IVA95#RI_P_IVA95#NETA BR</v>
      </c>
      <c r="J304" s="106" t="s">
        <v>4538</v>
      </c>
      <c r="K304" s="106" t="s">
        <v>4539</v>
      </c>
      <c r="L304" s="106" t="s">
        <v>4540</v>
      </c>
      <c r="M304" s="106" t="s">
        <v>417</v>
      </c>
      <c r="N304" s="106" t="s">
        <v>4539</v>
      </c>
      <c r="O304" s="106"/>
      <c r="P304" s="106" t="s">
        <v>4541</v>
      </c>
      <c r="Q304" s="106" t="s">
        <v>4539</v>
      </c>
      <c r="R304" s="106" t="s">
        <v>4542</v>
      </c>
      <c r="S304" s="106">
        <v>400308</v>
      </c>
      <c r="T304" s="106" t="s">
        <v>1090</v>
      </c>
      <c r="U304" s="106"/>
      <c r="V304" s="106">
        <v>3</v>
      </c>
      <c r="W304" s="106" t="str">
        <f t="shared" si="8"/>
        <v>NETA BR</v>
      </c>
      <c r="X304" s="106" t="s">
        <v>417</v>
      </c>
      <c r="Y304" s="106"/>
    </row>
    <row r="305" spans="1:25" x14ac:dyDescent="0.2">
      <c r="A305" s="139"/>
      <c r="B305" s="69" t="s">
        <v>74</v>
      </c>
      <c r="C305" s="32" t="str">
        <f>VLOOKUP(G305,TCR!$E$2:$K$332,2,0)</f>
        <v>GEFT</v>
      </c>
      <c r="D305" s="32" t="str">
        <f>VLOOKUP(G305,TCR!$E$2:$K$332,3,0)</f>
        <v>GESTIONE FINANAZA e TRIBUTI</v>
      </c>
      <c r="E305" s="32" t="str">
        <f>VLOOKUP(G305,TCR!$E$2:$K$332,4,0)</f>
        <v>GEFT</v>
      </c>
      <c r="F305" s="32" t="str">
        <f>VLOOKUP(G305,TCR!$E$2:$K$332,5,0)</f>
        <v>GESTIONE FINANAZA e TRIBUTI</v>
      </c>
      <c r="G305" s="32" t="s">
        <v>9700</v>
      </c>
      <c r="H305" s="32" t="str">
        <f>VLOOKUP(G305,TCR!$E$2:$K$332,7,0)</f>
        <v>Recupero IVA</v>
      </c>
      <c r="I305" s="137" t="str">
        <f t="shared" si="9"/>
        <v>RI_P_IVA90#RI_P_IVA90#RI_P_IVA90#NETA BR</v>
      </c>
      <c r="J305" s="106" t="s">
        <v>2576</v>
      </c>
      <c r="K305" s="106" t="s">
        <v>2577</v>
      </c>
      <c r="L305" s="106" t="s">
        <v>2578</v>
      </c>
      <c r="M305" s="106" t="s">
        <v>417</v>
      </c>
      <c r="N305" s="106" t="s">
        <v>2577</v>
      </c>
      <c r="O305" s="106"/>
      <c r="P305" s="106" t="s">
        <v>2579</v>
      </c>
      <c r="Q305" s="106" t="s">
        <v>2577</v>
      </c>
      <c r="R305" s="106" t="s">
        <v>2580</v>
      </c>
      <c r="S305" s="106">
        <v>400308</v>
      </c>
      <c r="T305" s="106" t="s">
        <v>1090</v>
      </c>
      <c r="U305" s="106"/>
      <c r="V305" s="106">
        <v>3</v>
      </c>
      <c r="W305" s="106" t="str">
        <f t="shared" si="8"/>
        <v>NETA BR</v>
      </c>
      <c r="X305" s="106" t="s">
        <v>417</v>
      </c>
      <c r="Y305" s="106"/>
    </row>
    <row r="306" spans="1:25" x14ac:dyDescent="0.2">
      <c r="A306" s="139"/>
      <c r="B306" s="69" t="s">
        <v>74</v>
      </c>
      <c r="C306" s="32" t="str">
        <f>VLOOKUP(G306,TCR!$E$2:$K$332,2,0)</f>
        <v>GEFT</v>
      </c>
      <c r="D306" s="32" t="str">
        <f>VLOOKUP(G306,TCR!$E$2:$K$332,3,0)</f>
        <v>GESTIONE FINANAZA e TRIBUTI</v>
      </c>
      <c r="E306" s="32" t="str">
        <f>VLOOKUP(G306,TCR!$E$2:$K$332,4,0)</f>
        <v>GEFT</v>
      </c>
      <c r="F306" s="32" t="str">
        <f>VLOOKUP(G306,TCR!$E$2:$K$332,5,0)</f>
        <v>GESTIONE FINANAZA e TRIBUTI</v>
      </c>
      <c r="G306" s="32" t="s">
        <v>9700</v>
      </c>
      <c r="H306" s="32" t="str">
        <f>VLOOKUP(G306,TCR!$E$2:$K$332,7,0)</f>
        <v>Recupero IVA</v>
      </c>
      <c r="I306" s="137" t="str">
        <f t="shared" si="9"/>
        <v>RI_P_IVA91#RI_P_IVA91#RI_P_IVA91#NETA BR</v>
      </c>
      <c r="J306" s="106" t="s">
        <v>3600</v>
      </c>
      <c r="K306" s="106" t="s">
        <v>3601</v>
      </c>
      <c r="L306" s="106" t="s">
        <v>3602</v>
      </c>
      <c r="M306" s="106" t="s">
        <v>417</v>
      </c>
      <c r="N306" s="106" t="s">
        <v>3601</v>
      </c>
      <c r="O306" s="106"/>
      <c r="P306" s="106" t="s">
        <v>3603</v>
      </c>
      <c r="Q306" s="106" t="s">
        <v>3601</v>
      </c>
      <c r="R306" s="106" t="s">
        <v>3604</v>
      </c>
      <c r="S306" s="106">
        <v>400308</v>
      </c>
      <c r="T306" s="106" t="s">
        <v>1090</v>
      </c>
      <c r="U306" s="106"/>
      <c r="V306" s="106">
        <v>3</v>
      </c>
      <c r="W306" s="106" t="str">
        <f t="shared" si="8"/>
        <v>NETA BR</v>
      </c>
      <c r="X306" s="106" t="s">
        <v>417</v>
      </c>
      <c r="Y306" s="106"/>
    </row>
    <row r="307" spans="1:25" x14ac:dyDescent="0.2">
      <c r="A307" s="69"/>
      <c r="B307" s="69" t="s">
        <v>74</v>
      </c>
      <c r="C307" s="32" t="str">
        <f>VLOOKUP(G307,TCR!$E$2:$K$332,2,0)</f>
        <v>GEFT</v>
      </c>
      <c r="D307" s="32" t="str">
        <f>VLOOKUP(G307,TCR!$E$2:$K$332,3,0)</f>
        <v>GESTIONE FINANAZA e TRIBUTI</v>
      </c>
      <c r="E307" s="32" t="str">
        <f>VLOOKUP(G307,TCR!$E$2:$K$332,4,0)</f>
        <v>GEFT</v>
      </c>
      <c r="F307" s="32" t="str">
        <f>VLOOKUP(G307,TCR!$E$2:$K$332,5,0)</f>
        <v>GESTIONE FINANAZA e TRIBUTI</v>
      </c>
      <c r="G307" s="32" t="s">
        <v>9700</v>
      </c>
      <c r="H307" s="32" t="str">
        <f>VLOOKUP(G307,TCR!$E$2:$K$332,7,0)</f>
        <v>Recupero IVA</v>
      </c>
      <c r="I307" s="137" t="str">
        <f t="shared" si="9"/>
        <v>RI_P_IVA05#RI_P_IVA05#RI_P_IVA05#NETA BR</v>
      </c>
      <c r="J307" s="106" t="s">
        <v>8945</v>
      </c>
      <c r="K307" s="106" t="s">
        <v>8946</v>
      </c>
      <c r="L307" s="106" t="s">
        <v>8947</v>
      </c>
      <c r="M307" s="106" t="s">
        <v>417</v>
      </c>
      <c r="N307" s="106" t="s">
        <v>8946</v>
      </c>
      <c r="O307" s="106"/>
      <c r="P307" s="106" t="s">
        <v>8948</v>
      </c>
      <c r="Q307" s="106" t="s">
        <v>8946</v>
      </c>
      <c r="R307" s="106" t="s">
        <v>8949</v>
      </c>
      <c r="S307" s="106" t="s">
        <v>1090</v>
      </c>
      <c r="T307" s="106" t="s">
        <v>1090</v>
      </c>
      <c r="U307" s="106"/>
      <c r="V307" s="106">
        <v>3</v>
      </c>
      <c r="W307" s="106" t="str">
        <f t="shared" si="8"/>
        <v>NETA BR</v>
      </c>
      <c r="X307" s="106" t="s">
        <v>417</v>
      </c>
      <c r="Y307" s="106"/>
    </row>
    <row r="308" spans="1:25" x14ac:dyDescent="0.2">
      <c r="A308" s="7"/>
      <c r="B308" s="69" t="s">
        <v>74</v>
      </c>
      <c r="C308" s="32" t="str">
        <f>VLOOKUP(G308,TCR!$E$2:$K$332,2,0)</f>
        <v>GEFT</v>
      </c>
      <c r="D308" s="32" t="str">
        <f>VLOOKUP(G308,TCR!$E$2:$K$332,3,0)</f>
        <v>GESTIONE FINANAZA e TRIBUTI</v>
      </c>
      <c r="E308" s="32" t="str">
        <f>VLOOKUP(G308,TCR!$E$2:$K$332,4,0)</f>
        <v>GEFT</v>
      </c>
      <c r="F308" s="32" t="str">
        <f>VLOOKUP(G308,TCR!$E$2:$K$332,5,0)</f>
        <v>GESTIONE FINANAZA e TRIBUTI</v>
      </c>
      <c r="G308" s="32" t="s">
        <v>9700</v>
      </c>
      <c r="H308" s="32" t="str">
        <f>VLOOKUP(G308,TCR!$E$2:$K$332,7,0)</f>
        <v>Recupero IVA</v>
      </c>
      <c r="I308" s="137" t="str">
        <f t="shared" si="9"/>
        <v>RI_P_IVA93#RI_P_IVA93#RI_P_IVA93#NETA BR</v>
      </c>
      <c r="J308" s="106" t="s">
        <v>4505</v>
      </c>
      <c r="K308" s="106" t="s">
        <v>4506</v>
      </c>
      <c r="L308" s="106" t="s">
        <v>4507</v>
      </c>
      <c r="M308" s="106" t="s">
        <v>417</v>
      </c>
      <c r="N308" s="106" t="s">
        <v>4506</v>
      </c>
      <c r="O308" s="106"/>
      <c r="P308" s="106" t="s">
        <v>4508</v>
      </c>
      <c r="Q308" s="106" t="s">
        <v>4506</v>
      </c>
      <c r="R308" s="106" t="s">
        <v>4509</v>
      </c>
      <c r="S308" s="106">
        <v>400308</v>
      </c>
      <c r="T308" s="106" t="s">
        <v>1090</v>
      </c>
      <c r="U308" s="106"/>
      <c r="V308" s="106">
        <v>3</v>
      </c>
      <c r="W308" s="106" t="str">
        <f t="shared" si="8"/>
        <v>NETA BR</v>
      </c>
      <c r="X308" s="106" t="s">
        <v>417</v>
      </c>
      <c r="Y308" s="106"/>
    </row>
    <row r="309" spans="1:25" x14ac:dyDescent="0.2">
      <c r="A309" s="178"/>
      <c r="B309" s="69" t="s">
        <v>74</v>
      </c>
      <c r="C309" s="180" t="str">
        <f>VLOOKUP(G309,TCR!$E$2:$K$332,2,0)</f>
        <v>GEFT</v>
      </c>
      <c r="D309" s="180" t="str">
        <f>VLOOKUP(G309,TCR!$E$2:$K$332,3,0)</f>
        <v>GESTIONE FINANAZA e TRIBUTI</v>
      </c>
      <c r="E309" s="180" t="str">
        <f>VLOOKUP(G309,TCR!$E$2:$K$332,4,0)</f>
        <v>GEFT</v>
      </c>
      <c r="F309" s="180" t="str">
        <f>VLOOKUP(G309,TCR!$E$2:$K$332,5,0)</f>
        <v>GESTIONE FINANAZA e TRIBUTI</v>
      </c>
      <c r="G309" s="180" t="s">
        <v>9700</v>
      </c>
      <c r="H309" s="180" t="str">
        <f>VLOOKUP(G309,TCR!$E$2:$K$332,7,0)</f>
        <v>Recupero IVA</v>
      </c>
      <c r="I309" s="137" t="str">
        <f t="shared" si="9"/>
        <v>RI_P_IVA11#RI_P_IVA11#RI_P_IVA11#NETA BR</v>
      </c>
      <c r="J309" s="106" t="s">
        <v>4208</v>
      </c>
      <c r="K309" s="106" t="s">
        <v>4209</v>
      </c>
      <c r="L309" s="106" t="s">
        <v>4210</v>
      </c>
      <c r="M309" s="106" t="s">
        <v>417</v>
      </c>
      <c r="N309" s="106" t="s">
        <v>4209</v>
      </c>
      <c r="O309" s="106"/>
      <c r="P309" s="106" t="s">
        <v>4211</v>
      </c>
      <c r="Q309" s="106" t="s">
        <v>4209</v>
      </c>
      <c r="R309" s="106" t="s">
        <v>4212</v>
      </c>
      <c r="S309" s="106">
        <v>400308</v>
      </c>
      <c r="T309" s="106" t="s">
        <v>1090</v>
      </c>
      <c r="U309" s="106"/>
      <c r="V309" s="106">
        <v>3</v>
      </c>
      <c r="W309" s="106" t="str">
        <f t="shared" si="8"/>
        <v>NETA BR</v>
      </c>
      <c r="X309" s="106" t="s">
        <v>417</v>
      </c>
      <c r="Y309" s="106"/>
    </row>
    <row r="310" spans="1:25" x14ac:dyDescent="0.2">
      <c r="A310" s="7"/>
      <c r="B310" s="69" t="s">
        <v>74</v>
      </c>
      <c r="C310" s="180" t="str">
        <f>VLOOKUP(G310,TCR!$E$2:$K$332,2,0)</f>
        <v>GEFT</v>
      </c>
      <c r="D310" s="180" t="str">
        <f>VLOOKUP(G310,TCR!$E$2:$K$332,3,0)</f>
        <v>GESTIONE FINANAZA e TRIBUTI</v>
      </c>
      <c r="E310" s="180" t="str">
        <f>VLOOKUP(G310,TCR!$E$2:$K$332,4,0)</f>
        <v>GEFT</v>
      </c>
      <c r="F310" s="180" t="str">
        <f>VLOOKUP(G310,TCR!$E$2:$K$332,5,0)</f>
        <v>GESTIONE FINANAZA e TRIBUTI</v>
      </c>
      <c r="G310" s="180" t="s">
        <v>9700</v>
      </c>
      <c r="H310" s="180" t="str">
        <f>VLOOKUP(G310,TCR!$E$2:$K$332,7,0)</f>
        <v>Recupero IVA</v>
      </c>
      <c r="I310" s="137" t="str">
        <f t="shared" si="9"/>
        <v>RI_P_IVA92#RI_P_IVA92#RI_P_IVA92#NETA BR</v>
      </c>
      <c r="J310" s="106" t="s">
        <v>3207</v>
      </c>
      <c r="K310" s="106" t="s">
        <v>3208</v>
      </c>
      <c r="L310" s="106" t="s">
        <v>3209</v>
      </c>
      <c r="M310" s="106" t="s">
        <v>417</v>
      </c>
      <c r="N310" s="106" t="s">
        <v>3208</v>
      </c>
      <c r="O310" s="106"/>
      <c r="P310" s="106" t="s">
        <v>3210</v>
      </c>
      <c r="Q310" s="106" t="s">
        <v>3208</v>
      </c>
      <c r="R310" s="106" t="s">
        <v>3211</v>
      </c>
      <c r="S310" s="106">
        <v>400308</v>
      </c>
      <c r="T310" s="106" t="s">
        <v>1090</v>
      </c>
      <c r="U310" s="106"/>
      <c r="V310" s="106">
        <v>3</v>
      </c>
      <c r="W310" s="106" t="str">
        <f t="shared" si="8"/>
        <v>NETA BR</v>
      </c>
      <c r="X310" s="106" t="s">
        <v>417</v>
      </c>
      <c r="Y310" s="106"/>
    </row>
    <row r="311" spans="1:25" x14ac:dyDescent="0.2">
      <c r="A311" s="7"/>
      <c r="B311" s="69" t="s">
        <v>74</v>
      </c>
      <c r="C311" s="180" t="str">
        <f>VLOOKUP(G311,TCR!$E$2:$K$332,2,0)</f>
        <v>GEFT</v>
      </c>
      <c r="D311" s="180" t="str">
        <f>VLOOKUP(G311,TCR!$E$2:$K$332,3,0)</f>
        <v>GESTIONE FINANAZA e TRIBUTI</v>
      </c>
      <c r="E311" s="180" t="str">
        <f>VLOOKUP(G311,TCR!$E$2:$K$332,4,0)</f>
        <v>GEFT</v>
      </c>
      <c r="F311" s="180" t="str">
        <f>VLOOKUP(G311,TCR!$E$2:$K$332,5,0)</f>
        <v>GESTIONE FINANAZA e TRIBUTI</v>
      </c>
      <c r="G311" s="180" t="s">
        <v>9700</v>
      </c>
      <c r="H311" s="180" t="str">
        <f>VLOOKUP(G311,TCR!$E$2:$K$332,7,0)</f>
        <v>Recupero IVA</v>
      </c>
      <c r="I311" s="137" t="str">
        <f t="shared" si="9"/>
        <v>RI_P_IVA18#RI_P_IVA18#RI_P_IVA18#NETA BR</v>
      </c>
      <c r="J311" s="106" t="s">
        <v>3618</v>
      </c>
      <c r="K311" s="106" t="s">
        <v>3619</v>
      </c>
      <c r="L311" s="106" t="s">
        <v>3620</v>
      </c>
      <c r="M311" s="106" t="s">
        <v>417</v>
      </c>
      <c r="N311" s="106" t="s">
        <v>3619</v>
      </c>
      <c r="O311" s="106"/>
      <c r="P311" s="106" t="s">
        <v>3621</v>
      </c>
      <c r="Q311" s="106" t="s">
        <v>3619</v>
      </c>
      <c r="R311" s="106" t="s">
        <v>3622</v>
      </c>
      <c r="S311" s="106">
        <v>400308</v>
      </c>
      <c r="T311" s="106" t="s">
        <v>1090</v>
      </c>
      <c r="U311" s="106"/>
      <c r="V311" s="106">
        <v>3</v>
      </c>
      <c r="W311" s="106" t="str">
        <f t="shared" si="8"/>
        <v>NETA BR</v>
      </c>
      <c r="X311" s="106" t="s">
        <v>417</v>
      </c>
      <c r="Y311" s="106"/>
    </row>
    <row r="312" spans="1:25" x14ac:dyDescent="0.2">
      <c r="A312" s="69"/>
      <c r="B312" s="69" t="s">
        <v>74</v>
      </c>
      <c r="C312" s="180" t="str">
        <f>VLOOKUP(G312,TCR!$E$2:$K$332,2,0)</f>
        <v>GEFT</v>
      </c>
      <c r="D312" s="180" t="str">
        <f>VLOOKUP(G312,TCR!$E$2:$K$332,3,0)</f>
        <v>GESTIONE FINANAZA e TRIBUTI</v>
      </c>
      <c r="E312" s="180" t="str">
        <f>VLOOKUP(G312,TCR!$E$2:$K$332,4,0)</f>
        <v>GEFT</v>
      </c>
      <c r="F312" s="180" t="str">
        <f>VLOOKUP(G312,TCR!$E$2:$K$332,5,0)</f>
        <v>GESTIONE FINANAZA e TRIBUTI</v>
      </c>
      <c r="G312" s="180" t="s">
        <v>9700</v>
      </c>
      <c r="H312" s="180" t="str">
        <f>VLOOKUP(G312,TCR!$E$2:$K$332,7,0)</f>
        <v>Recupero IVA</v>
      </c>
      <c r="I312" s="137" t="str">
        <f t="shared" si="9"/>
        <v>RI_P_IVA30#RI_P_IVA30#RI_P_IVA30#NETA BR</v>
      </c>
      <c r="J312" s="106" t="s">
        <v>5704</v>
      </c>
      <c r="K312" s="106" t="s">
        <v>5705</v>
      </c>
      <c r="L312" s="106" t="s">
        <v>5706</v>
      </c>
      <c r="M312" s="106" t="s">
        <v>417</v>
      </c>
      <c r="N312" s="106" t="s">
        <v>5705</v>
      </c>
      <c r="O312" s="106"/>
      <c r="P312" s="106" t="s">
        <v>5707</v>
      </c>
      <c r="Q312" s="106" t="s">
        <v>5705</v>
      </c>
      <c r="R312" s="106" t="s">
        <v>5708</v>
      </c>
      <c r="S312" s="106">
        <v>400308</v>
      </c>
      <c r="T312" s="106" t="s">
        <v>1090</v>
      </c>
      <c r="U312" s="106"/>
      <c r="V312" s="106">
        <v>3</v>
      </c>
      <c r="W312" s="106" t="str">
        <f t="shared" si="8"/>
        <v>NETA BR</v>
      </c>
      <c r="X312" s="106" t="s">
        <v>417</v>
      </c>
      <c r="Y312" s="106"/>
    </row>
    <row r="313" spans="1:25" x14ac:dyDescent="0.2">
      <c r="A313" s="178"/>
      <c r="B313" s="69" t="s">
        <v>74</v>
      </c>
      <c r="C313" s="180" t="str">
        <f>VLOOKUP(G313,TCR!$E$2:$K$332,2,0)</f>
        <v>GEFT</v>
      </c>
      <c r="D313" s="180" t="str">
        <f>VLOOKUP(G313,TCR!$E$2:$K$332,3,0)</f>
        <v>GESTIONE FINANAZA e TRIBUTI</v>
      </c>
      <c r="E313" s="180" t="str">
        <f>VLOOKUP(G313,TCR!$E$2:$K$332,4,0)</f>
        <v>GEFT</v>
      </c>
      <c r="F313" s="180" t="str">
        <f>VLOOKUP(G313,TCR!$E$2:$K$332,5,0)</f>
        <v>GESTIONE FINANAZA e TRIBUTI</v>
      </c>
      <c r="G313" s="180" t="s">
        <v>9700</v>
      </c>
      <c r="H313" s="180" t="str">
        <f>VLOOKUP(G313,TCR!$E$2:$K$332,7,0)</f>
        <v>Recupero IVA</v>
      </c>
      <c r="I313" s="137" t="str">
        <f t="shared" si="9"/>
        <v>RI_P_IVA21#RI_P_IVA21#RI_P_IVA21#NETA BR</v>
      </c>
      <c r="J313" s="106" t="s">
        <v>1085</v>
      </c>
      <c r="K313" s="106" t="s">
        <v>1086</v>
      </c>
      <c r="L313" s="106" t="s">
        <v>1087</v>
      </c>
      <c r="M313" s="106" t="s">
        <v>417</v>
      </c>
      <c r="N313" s="106" t="s">
        <v>1086</v>
      </c>
      <c r="O313" s="106"/>
      <c r="P313" s="106" t="s">
        <v>1088</v>
      </c>
      <c r="Q313" s="106" t="s">
        <v>1086</v>
      </c>
      <c r="R313" s="106" t="s">
        <v>1089</v>
      </c>
      <c r="S313" s="106">
        <v>400308</v>
      </c>
      <c r="T313" s="106" t="s">
        <v>1090</v>
      </c>
      <c r="U313" s="106"/>
      <c r="V313" s="106">
        <v>3</v>
      </c>
      <c r="W313" s="106" t="str">
        <f t="shared" si="8"/>
        <v>NETA BR</v>
      </c>
      <c r="X313" s="106" t="s">
        <v>417</v>
      </c>
      <c r="Y313" s="106"/>
    </row>
    <row r="314" spans="1:25" x14ac:dyDescent="0.2">
      <c r="A314" s="7"/>
      <c r="B314" s="69" t="s">
        <v>74</v>
      </c>
      <c r="C314" s="32" t="str">
        <f>VLOOKUP(G314,TCR!$E$2:$K$332,2,0)</f>
        <v>GEFT</v>
      </c>
      <c r="D314" s="32" t="str">
        <f>VLOOKUP(G314,TCR!$E$2:$K$332,3,0)</f>
        <v>GESTIONE FINANAZA e TRIBUTI</v>
      </c>
      <c r="E314" s="32" t="str">
        <f>VLOOKUP(G314,TCR!$E$2:$K$332,4,0)</f>
        <v>GEFT</v>
      </c>
      <c r="F314" s="32" t="str">
        <f>VLOOKUP(G314,TCR!$E$2:$K$332,5,0)</f>
        <v>GESTIONE FINANAZA e TRIBUTI</v>
      </c>
      <c r="G314" s="32" t="s">
        <v>9700</v>
      </c>
      <c r="H314" s="32" t="str">
        <f>VLOOKUP(G314,TCR!$E$2:$K$332,7,0)</f>
        <v>Recupero IVA</v>
      </c>
      <c r="I314" s="137" t="str">
        <f t="shared" si="9"/>
        <v>RI_P_IVA29#RI_P_IVA29#RI_P_IVA29#NETA BR</v>
      </c>
      <c r="J314" s="106" t="s">
        <v>4823</v>
      </c>
      <c r="K314" s="106" t="s">
        <v>4824</v>
      </c>
      <c r="L314" s="106" t="s">
        <v>4825</v>
      </c>
      <c r="M314" s="106" t="s">
        <v>417</v>
      </c>
      <c r="N314" s="106" t="s">
        <v>4824</v>
      </c>
      <c r="O314" s="106"/>
      <c r="P314" s="106" t="s">
        <v>4826</v>
      </c>
      <c r="Q314" s="106" t="s">
        <v>4824</v>
      </c>
      <c r="R314" s="106" t="s">
        <v>4827</v>
      </c>
      <c r="S314" s="106">
        <v>400308</v>
      </c>
      <c r="T314" s="106" t="s">
        <v>1090</v>
      </c>
      <c r="U314" s="106"/>
      <c r="V314" s="106">
        <v>3</v>
      </c>
      <c r="W314" s="106" t="str">
        <f t="shared" si="8"/>
        <v>NETA BR</v>
      </c>
      <c r="X314" s="106" t="s">
        <v>417</v>
      </c>
      <c r="Y314" s="106"/>
    </row>
    <row r="315" spans="1:25" x14ac:dyDescent="0.2">
      <c r="A315" s="7"/>
      <c r="B315" s="69" t="s">
        <v>74</v>
      </c>
      <c r="C315" s="32" t="str">
        <f>VLOOKUP(G315,TCR!$E$2:$K$332,2,0)</f>
        <v>GEFT</v>
      </c>
      <c r="D315" s="32" t="str">
        <f>VLOOKUP(G315,TCR!$E$2:$K$332,3,0)</f>
        <v>GESTIONE FINANAZA e TRIBUTI</v>
      </c>
      <c r="E315" s="32" t="str">
        <f>VLOOKUP(G315,TCR!$E$2:$K$332,4,0)</f>
        <v>GEFT</v>
      </c>
      <c r="F315" s="32" t="str">
        <f>VLOOKUP(G315,TCR!$E$2:$K$332,5,0)</f>
        <v>GESTIONE FINANAZA e TRIBUTI</v>
      </c>
      <c r="G315" s="32" t="s">
        <v>9700</v>
      </c>
      <c r="H315" s="32" t="str">
        <f>VLOOKUP(G315,TCR!$E$2:$K$332,7,0)</f>
        <v>Recupero IVA</v>
      </c>
      <c r="I315" s="137" t="str">
        <f t="shared" si="9"/>
        <v>RI_P_IVA32#RI_P_IVA32#RI_P_IVA32#NETA BR</v>
      </c>
      <c r="J315" s="106" t="s">
        <v>5179</v>
      </c>
      <c r="K315" s="106" t="s">
        <v>5180</v>
      </c>
      <c r="L315" s="106" t="s">
        <v>5181</v>
      </c>
      <c r="M315" s="106" t="s">
        <v>417</v>
      </c>
      <c r="N315" s="106" t="s">
        <v>5180</v>
      </c>
      <c r="O315" s="106"/>
      <c r="P315" s="106" t="s">
        <v>5182</v>
      </c>
      <c r="Q315" s="106" t="s">
        <v>5180</v>
      </c>
      <c r="R315" s="106" t="s">
        <v>5183</v>
      </c>
      <c r="S315" s="106">
        <v>400308</v>
      </c>
      <c r="T315" s="106" t="s">
        <v>1090</v>
      </c>
      <c r="U315" s="106"/>
      <c r="V315" s="106">
        <v>3</v>
      </c>
      <c r="W315" s="106" t="str">
        <f t="shared" si="8"/>
        <v>NETA BR</v>
      </c>
      <c r="X315" s="106" t="s">
        <v>417</v>
      </c>
      <c r="Y315" s="106"/>
    </row>
    <row r="316" spans="1:25" x14ac:dyDescent="0.2">
      <c r="A316" s="7"/>
      <c r="B316" s="69" t="s">
        <v>74</v>
      </c>
      <c r="C316" s="32" t="str">
        <f>VLOOKUP(G316,TCR!$E$2:$K$332,2,0)</f>
        <v>GEFT</v>
      </c>
      <c r="D316" s="32" t="str">
        <f>VLOOKUP(G316,TCR!$E$2:$K$332,3,0)</f>
        <v>GESTIONE FINANAZA e TRIBUTI</v>
      </c>
      <c r="E316" s="32" t="str">
        <f>VLOOKUP(G316,TCR!$E$2:$K$332,4,0)</f>
        <v>GEFT</v>
      </c>
      <c r="F316" s="32" t="str">
        <f>VLOOKUP(G316,TCR!$E$2:$K$332,5,0)</f>
        <v>GESTIONE FINANAZA e TRIBUTI</v>
      </c>
      <c r="G316" s="32" t="s">
        <v>13093</v>
      </c>
      <c r="H316" s="32" t="str">
        <f>VLOOKUP(G316,TCR!$E$2:$K$332,7,0)</f>
        <v>Patrimoniale Post Contatore</v>
      </c>
      <c r="I316" s="137" t="str">
        <f t="shared" si="9"/>
        <v>13977#13977#13977#NETA BR</v>
      </c>
      <c r="J316" s="106" t="s">
        <v>7830</v>
      </c>
      <c r="K316" s="106" t="s">
        <v>7831</v>
      </c>
      <c r="L316" s="106" t="s">
        <v>7832</v>
      </c>
      <c r="M316" s="106" t="s">
        <v>417</v>
      </c>
      <c r="N316" s="106" t="s">
        <v>7831</v>
      </c>
      <c r="O316" s="106"/>
      <c r="P316" s="106" t="s">
        <v>7833</v>
      </c>
      <c r="Q316" s="106" t="s">
        <v>7831</v>
      </c>
      <c r="R316" s="106" t="s">
        <v>7834</v>
      </c>
      <c r="S316" s="106">
        <v>804731</v>
      </c>
      <c r="T316" s="106" t="s">
        <v>7835</v>
      </c>
      <c r="U316" s="106" t="s">
        <v>470</v>
      </c>
      <c r="V316" s="106">
        <v>3</v>
      </c>
      <c r="W316" s="106" t="str">
        <f t="shared" si="8"/>
        <v>NETA BR</v>
      </c>
      <c r="X316" s="106" t="s">
        <v>417</v>
      </c>
      <c r="Y316" s="106"/>
    </row>
    <row r="317" spans="1:25" x14ac:dyDescent="0.2">
      <c r="A317" s="69"/>
      <c r="B317" s="69" t="s">
        <v>74</v>
      </c>
      <c r="C317" s="32" t="str">
        <f>VLOOKUP(G317,TCR!$E$2:$K$332,2,0)</f>
        <v>GEFT</v>
      </c>
      <c r="D317" s="32" t="str">
        <f>VLOOKUP(G317,TCR!$E$2:$K$332,3,0)</f>
        <v>GESTIONE FINANAZA e TRIBUTI</v>
      </c>
      <c r="E317" s="32" t="str">
        <f>VLOOKUP(G317,TCR!$E$2:$K$332,4,0)</f>
        <v>GEFT</v>
      </c>
      <c r="F317" s="32" t="str">
        <f>VLOOKUP(G317,TCR!$E$2:$K$332,5,0)</f>
        <v>GESTIONE FINANAZA e TRIBUTI</v>
      </c>
      <c r="G317" s="32" t="s">
        <v>13093</v>
      </c>
      <c r="H317" s="32" t="str">
        <f>VLOOKUP(G317,TCR!$E$2:$K$332,7,0)</f>
        <v>Patrimoniale Post Contatore</v>
      </c>
      <c r="I317" s="137" t="str">
        <f t="shared" si="9"/>
        <v>13873#13873#13873#NETA BR</v>
      </c>
      <c r="J317" s="106" t="s">
        <v>8364</v>
      </c>
      <c r="K317" s="106" t="s">
        <v>8365</v>
      </c>
      <c r="L317" s="106" t="s">
        <v>7832</v>
      </c>
      <c r="M317" s="106" t="s">
        <v>417</v>
      </c>
      <c r="N317" s="106" t="s">
        <v>8365</v>
      </c>
      <c r="O317" s="106"/>
      <c r="P317" s="106" t="s">
        <v>8366</v>
      </c>
      <c r="Q317" s="106" t="s">
        <v>8365</v>
      </c>
      <c r="R317" s="106" t="s">
        <v>7834</v>
      </c>
      <c r="S317" s="106">
        <v>804731</v>
      </c>
      <c r="T317" s="106" t="s">
        <v>8367</v>
      </c>
      <c r="U317" s="106" t="s">
        <v>7949</v>
      </c>
      <c r="V317" s="106">
        <v>3</v>
      </c>
      <c r="W317" s="106" t="str">
        <f t="shared" si="8"/>
        <v>NETA BR</v>
      </c>
      <c r="X317" s="106" t="s">
        <v>417</v>
      </c>
      <c r="Y317" s="106"/>
    </row>
    <row r="318" spans="1:25" x14ac:dyDescent="0.2">
      <c r="A318" s="7"/>
      <c r="B318" s="69" t="s">
        <v>74</v>
      </c>
      <c r="C318" s="32" t="str">
        <f>VLOOKUP(G318,TCR!$E$2:$K$332,2,0)</f>
        <v>GEFT</v>
      </c>
      <c r="D318" s="32" t="str">
        <f>VLOOKUP(G318,TCR!$E$2:$K$332,3,0)</f>
        <v>GESTIONE FINANAZA e TRIBUTI</v>
      </c>
      <c r="E318" s="32" t="str">
        <f>VLOOKUP(G318,TCR!$E$2:$K$332,4,0)</f>
        <v>GEFT</v>
      </c>
      <c r="F318" s="32" t="str">
        <f>VLOOKUP(G318,TCR!$E$2:$K$332,5,0)</f>
        <v>GESTIONE FINANAZA e TRIBUTI</v>
      </c>
      <c r="G318" s="32" t="s">
        <v>13093</v>
      </c>
      <c r="H318" s="32" t="str">
        <f>VLOOKUP(G318,TCR!$E$2:$K$332,7,0)</f>
        <v>Patrimoniale Post Contatore</v>
      </c>
      <c r="I318" s="137" t="str">
        <f t="shared" si="9"/>
        <v>13921#13921#13921#NETA BR</v>
      </c>
      <c r="J318" s="106" t="s">
        <v>769</v>
      </c>
      <c r="K318" s="106" t="s">
        <v>770</v>
      </c>
      <c r="L318" s="106" t="s">
        <v>771</v>
      </c>
      <c r="M318" s="106"/>
      <c r="N318" s="106" t="s">
        <v>770</v>
      </c>
      <c r="O318" s="106"/>
      <c r="P318" s="106" t="s">
        <v>772</v>
      </c>
      <c r="Q318" s="106" t="s">
        <v>770</v>
      </c>
      <c r="R318" s="106" t="s">
        <v>773</v>
      </c>
      <c r="S318" s="106"/>
      <c r="T318" s="106"/>
      <c r="U318" s="106"/>
      <c r="V318" s="106">
        <v>3</v>
      </c>
      <c r="W318" s="106" t="str">
        <f t="shared" si="8"/>
        <v>NETA BR</v>
      </c>
      <c r="X318" s="106"/>
      <c r="Y318" s="106"/>
    </row>
    <row r="319" spans="1:25" x14ac:dyDescent="0.2">
      <c r="A319" s="7"/>
      <c r="B319" s="69" t="s">
        <v>74</v>
      </c>
      <c r="C319" s="32" t="str">
        <f>VLOOKUP(G319,TCR!$E$2:$K$332,2,0)</f>
        <v>GEFT</v>
      </c>
      <c r="D319" s="32" t="str">
        <f>VLOOKUP(G319,TCR!$E$2:$K$332,3,0)</f>
        <v>GESTIONE FINANAZA e TRIBUTI</v>
      </c>
      <c r="E319" s="32" t="str">
        <f>VLOOKUP(G319,TCR!$E$2:$K$332,4,0)</f>
        <v>GEFT</v>
      </c>
      <c r="F319" s="32" t="str">
        <f>VLOOKUP(G319,TCR!$E$2:$K$332,5,0)</f>
        <v>GESTIONE FINANAZA e TRIBUTI</v>
      </c>
      <c r="G319" s="32" t="s">
        <v>13093</v>
      </c>
      <c r="H319" s="32" t="str">
        <f>VLOOKUP(G319,TCR!$E$2:$K$332,7,0)</f>
        <v>Patrimoniale Post Contatore</v>
      </c>
      <c r="I319" s="137" t="str">
        <f t="shared" si="9"/>
        <v>13888#13888#13888#NETA BR</v>
      </c>
      <c r="J319" s="106" t="s">
        <v>3685</v>
      </c>
      <c r="K319" s="106" t="s">
        <v>3686</v>
      </c>
      <c r="L319" s="106" t="s">
        <v>3687</v>
      </c>
      <c r="M319" s="106"/>
      <c r="N319" s="106" t="s">
        <v>3686</v>
      </c>
      <c r="O319" s="106"/>
      <c r="P319" s="106" t="s">
        <v>3688</v>
      </c>
      <c r="Q319" s="106" t="s">
        <v>3686</v>
      </c>
      <c r="R319" s="106" t="s">
        <v>3689</v>
      </c>
      <c r="S319" s="106"/>
      <c r="T319" s="106"/>
      <c r="U319" s="106"/>
      <c r="V319" s="106">
        <v>3</v>
      </c>
      <c r="W319" s="106" t="str">
        <f t="shared" si="8"/>
        <v>NETA BR</v>
      </c>
      <c r="X319" s="106"/>
      <c r="Y319" s="106"/>
    </row>
    <row r="320" spans="1:25" x14ac:dyDescent="0.2">
      <c r="A320" s="139"/>
      <c r="B320" s="69" t="s">
        <v>74</v>
      </c>
      <c r="C320" s="32" t="str">
        <f>VLOOKUP(G320,TCR!$E$2:$K$332,2,0)</f>
        <v>GEFT</v>
      </c>
      <c r="D320" s="32" t="str">
        <f>VLOOKUP(G320,TCR!$E$2:$K$332,3,0)</f>
        <v>GESTIONE FINANAZA e TRIBUTI</v>
      </c>
      <c r="E320" s="32" t="str">
        <f>VLOOKUP(G320,TCR!$E$2:$K$332,4,0)</f>
        <v>GEFT</v>
      </c>
      <c r="F320" s="32" t="str">
        <f>VLOOKUP(G320,TCR!$E$2:$K$332,5,0)</f>
        <v>GESTIONE FINANAZA e TRIBUTI</v>
      </c>
      <c r="G320" s="32" t="s">
        <v>13093</v>
      </c>
      <c r="H320" s="32" t="str">
        <f>VLOOKUP(G320,TCR!$E$2:$K$332,7,0)</f>
        <v>Patrimoniale Post Contatore</v>
      </c>
      <c r="I320" s="137" t="str">
        <f t="shared" si="9"/>
        <v>13889#13889#13889#NETA BR</v>
      </c>
      <c r="J320" s="106" t="s">
        <v>3458</v>
      </c>
      <c r="K320" s="106" t="s">
        <v>3459</v>
      </c>
      <c r="L320" s="106" t="s">
        <v>3460</v>
      </c>
      <c r="M320" s="106"/>
      <c r="N320" s="106" t="s">
        <v>3459</v>
      </c>
      <c r="O320" s="106"/>
      <c r="P320" s="106" t="s">
        <v>3461</v>
      </c>
      <c r="Q320" s="106" t="s">
        <v>3459</v>
      </c>
      <c r="R320" s="106" t="s">
        <v>3462</v>
      </c>
      <c r="S320" s="106"/>
      <c r="T320" s="106"/>
      <c r="U320" s="106"/>
      <c r="V320" s="106">
        <v>3</v>
      </c>
      <c r="W320" s="106" t="str">
        <f t="shared" si="8"/>
        <v>NETA BR</v>
      </c>
      <c r="X320" s="106"/>
      <c r="Y320" s="106"/>
    </row>
    <row r="321" spans="1:25" x14ac:dyDescent="0.2">
      <c r="A321" s="12"/>
      <c r="B321" s="69" t="s">
        <v>74</v>
      </c>
      <c r="C321" s="32" t="str">
        <f>VLOOKUP(G321,TCR!$E$2:$K$332,2,0)</f>
        <v>GEFT</v>
      </c>
      <c r="D321" s="32" t="str">
        <f>VLOOKUP(G321,TCR!$E$2:$K$332,3,0)</f>
        <v>GESTIONE FINANAZA e TRIBUTI</v>
      </c>
      <c r="E321" s="32" t="str">
        <f>VLOOKUP(G321,TCR!$E$2:$K$332,4,0)</f>
        <v>GEFT</v>
      </c>
      <c r="F321" s="32" t="str">
        <f>VLOOKUP(G321,TCR!$E$2:$K$332,5,0)</f>
        <v>GESTIONE FINANAZA e TRIBUTI</v>
      </c>
      <c r="G321" s="32" t="s">
        <v>13093</v>
      </c>
      <c r="H321" s="32" t="str">
        <f>VLOOKUP(G321,TCR!$E$2:$K$332,7,0)</f>
        <v>Patrimoniale Post Contatore</v>
      </c>
      <c r="I321" s="137" t="str">
        <f t="shared" si="9"/>
        <v>13890#13890#13890#NETA BR</v>
      </c>
      <c r="J321" s="106" t="s">
        <v>2918</v>
      </c>
      <c r="K321" s="106" t="s">
        <v>2919</v>
      </c>
      <c r="L321" s="106" t="s">
        <v>2920</v>
      </c>
      <c r="M321" s="106"/>
      <c r="N321" s="106" t="s">
        <v>2919</v>
      </c>
      <c r="O321" s="106"/>
      <c r="P321" s="106" t="s">
        <v>2921</v>
      </c>
      <c r="Q321" s="106" t="s">
        <v>2919</v>
      </c>
      <c r="R321" s="106" t="s">
        <v>2922</v>
      </c>
      <c r="S321" s="106"/>
      <c r="T321" s="106"/>
      <c r="U321" s="106"/>
      <c r="V321" s="106">
        <v>3</v>
      </c>
      <c r="W321" s="106" t="str">
        <f t="shared" si="8"/>
        <v>NETA BR</v>
      </c>
      <c r="X321" s="106"/>
      <c r="Y321" s="106"/>
    </row>
    <row r="322" spans="1:25" x14ac:dyDescent="0.2">
      <c r="A322" s="7"/>
      <c r="B322" s="69" t="s">
        <v>74</v>
      </c>
      <c r="C322" s="32" t="str">
        <f>VLOOKUP(G322,TCR!$E$2:$K$332,2,0)</f>
        <v>GEFT</v>
      </c>
      <c r="D322" s="32" t="str">
        <f>VLOOKUP(G322,TCR!$E$2:$K$332,3,0)</f>
        <v>GESTIONE FINANAZA e TRIBUTI</v>
      </c>
      <c r="E322" s="32" t="str">
        <f>VLOOKUP(G322,TCR!$E$2:$K$332,4,0)</f>
        <v>GEFT</v>
      </c>
      <c r="F322" s="32" t="str">
        <f>VLOOKUP(G322,TCR!$E$2:$K$332,5,0)</f>
        <v>GESTIONE FINANAZA e TRIBUTI</v>
      </c>
      <c r="G322" s="32" t="s">
        <v>13093</v>
      </c>
      <c r="H322" s="32" t="str">
        <f>VLOOKUP(G322,TCR!$E$2:$K$332,7,0)</f>
        <v>Patrimoniale Post Contatore</v>
      </c>
      <c r="I322" s="137" t="str">
        <f t="shared" si="9"/>
        <v>13887#13887#13887#NETA BR</v>
      </c>
      <c r="J322" s="106" t="s">
        <v>5881</v>
      </c>
      <c r="K322" s="106" t="s">
        <v>5882</v>
      </c>
      <c r="L322" s="106" t="s">
        <v>5883</v>
      </c>
      <c r="M322" s="106" t="s">
        <v>417</v>
      </c>
      <c r="N322" s="106" t="s">
        <v>5882</v>
      </c>
      <c r="O322" s="106"/>
      <c r="P322" s="106" t="s">
        <v>5884</v>
      </c>
      <c r="Q322" s="106" t="s">
        <v>5882</v>
      </c>
      <c r="R322" s="106" t="s">
        <v>5885</v>
      </c>
      <c r="S322" s="106">
        <v>804882</v>
      </c>
      <c r="T322" s="106" t="s">
        <v>5886</v>
      </c>
      <c r="U322" s="106" t="s">
        <v>470</v>
      </c>
      <c r="V322" s="106">
        <v>3</v>
      </c>
      <c r="W322" s="106" t="str">
        <f t="shared" ref="W322:W385" si="10">IF(V322=3,"NETA BR",IF(V322=8,"NETA BM"))</f>
        <v>NETA BR</v>
      </c>
      <c r="X322" s="106" t="s">
        <v>417</v>
      </c>
      <c r="Y322" s="106"/>
    </row>
    <row r="323" spans="1:25" x14ac:dyDescent="0.2">
      <c r="A323" s="7"/>
      <c r="B323" s="69" t="s">
        <v>74</v>
      </c>
      <c r="C323" s="32" t="str">
        <f>VLOOKUP(G323,TCR!$E$2:$K$332,2,0)</f>
        <v>GEFT</v>
      </c>
      <c r="D323" s="32" t="str">
        <f>VLOOKUP(G323,TCR!$E$2:$K$332,3,0)</f>
        <v>GESTIONE FINANAZA e TRIBUTI</v>
      </c>
      <c r="E323" s="32" t="str">
        <f>VLOOKUP(G323,TCR!$E$2:$K$332,4,0)</f>
        <v>GEFT</v>
      </c>
      <c r="F323" s="32" t="str">
        <f>VLOOKUP(G323,TCR!$E$2:$K$332,5,0)</f>
        <v>GESTIONE FINANAZA e TRIBUTI</v>
      </c>
      <c r="G323" s="32" t="s">
        <v>13093</v>
      </c>
      <c r="H323" s="32" t="str">
        <f>VLOOKUP(G323,TCR!$E$2:$K$332,7,0)</f>
        <v>Patrimoniale Post Contatore</v>
      </c>
      <c r="I323" s="137" t="str">
        <f t="shared" ref="I323:I386" si="11">IF(LEFT($G323,7)="CONSUMO","CONSUMO",CONCATENATE(K323,"#",N323,"#",Q323,"#",W323))</f>
        <v>14001#14001#14001#NETA BR</v>
      </c>
      <c r="J323" s="106" t="s">
        <v>1031</v>
      </c>
      <c r="K323" s="106" t="s">
        <v>1032</v>
      </c>
      <c r="L323" s="106" t="s">
        <v>1033</v>
      </c>
      <c r="M323" s="106" t="s">
        <v>417</v>
      </c>
      <c r="N323" s="106" t="s">
        <v>1032</v>
      </c>
      <c r="O323" s="106"/>
      <c r="P323" s="106" t="s">
        <v>1034</v>
      </c>
      <c r="Q323" s="106" t="s">
        <v>1032</v>
      </c>
      <c r="R323" s="106" t="s">
        <v>1035</v>
      </c>
      <c r="S323" s="106">
        <v>803531</v>
      </c>
      <c r="T323" s="106" t="s">
        <v>1037</v>
      </c>
      <c r="U323" s="106" t="s">
        <v>1038</v>
      </c>
      <c r="V323" s="106">
        <v>3</v>
      </c>
      <c r="W323" s="106" t="str">
        <f t="shared" si="10"/>
        <v>NETA BR</v>
      </c>
      <c r="X323" s="106" t="s">
        <v>417</v>
      </c>
      <c r="Y323" s="106"/>
    </row>
    <row r="324" spans="1:25" x14ac:dyDescent="0.2">
      <c r="A324" s="69"/>
      <c r="B324" s="69" t="s">
        <v>74</v>
      </c>
      <c r="C324" s="32" t="str">
        <f>VLOOKUP(G324,TCR!$E$2:$K$332,2,0)</f>
        <v>GEFT</v>
      </c>
      <c r="D324" s="32" t="str">
        <f>VLOOKUP(G324,TCR!$E$2:$K$332,3,0)</f>
        <v>GESTIONE FINANAZA e TRIBUTI</v>
      </c>
      <c r="E324" s="32" t="str">
        <f>VLOOKUP(G324,TCR!$E$2:$K$332,4,0)</f>
        <v>GEFT</v>
      </c>
      <c r="F324" s="32" t="str">
        <f>VLOOKUP(G324,TCR!$E$2:$K$332,5,0)</f>
        <v>GESTIONE FINANAZA e TRIBUTI</v>
      </c>
      <c r="G324" s="32" t="s">
        <v>13093</v>
      </c>
      <c r="H324" s="32" t="str">
        <f>VLOOKUP(G324,TCR!$E$2:$K$332,7,0)</f>
        <v>Patrimoniale Post Contatore</v>
      </c>
      <c r="I324" s="137" t="str">
        <f t="shared" si="11"/>
        <v>13852#13852#13852#NETA BR</v>
      </c>
      <c r="J324" s="106" t="s">
        <v>2812</v>
      </c>
      <c r="K324" s="106" t="s">
        <v>2813</v>
      </c>
      <c r="L324" s="106" t="s">
        <v>1033</v>
      </c>
      <c r="M324" s="106" t="s">
        <v>417</v>
      </c>
      <c r="N324" s="106" t="s">
        <v>2813</v>
      </c>
      <c r="O324" s="106"/>
      <c r="P324" s="106" t="s">
        <v>2814</v>
      </c>
      <c r="Q324" s="106" t="s">
        <v>2813</v>
      </c>
      <c r="R324" s="106" t="s">
        <v>1035</v>
      </c>
      <c r="S324" s="106">
        <v>803531</v>
      </c>
      <c r="T324" s="106" t="s">
        <v>1037</v>
      </c>
      <c r="U324" s="106"/>
      <c r="V324" s="106">
        <v>3</v>
      </c>
      <c r="W324" s="106" t="str">
        <f t="shared" si="10"/>
        <v>NETA BR</v>
      </c>
      <c r="X324" s="106" t="s">
        <v>417</v>
      </c>
      <c r="Y324" s="106"/>
    </row>
    <row r="325" spans="1:25" ht="13.5" x14ac:dyDescent="0.2">
      <c r="A325" s="6"/>
      <c r="B325" s="69" t="s">
        <v>74</v>
      </c>
      <c r="C325" s="32" t="str">
        <f>VLOOKUP(G325,TCR!$E$2:$K$332,2,0)</f>
        <v>GEFT</v>
      </c>
      <c r="D325" s="32" t="str">
        <f>VLOOKUP(G325,TCR!$E$2:$K$332,3,0)</f>
        <v>GESTIONE FINANAZA e TRIBUTI</v>
      </c>
      <c r="E325" s="32" t="str">
        <f>VLOOKUP(G325,TCR!$E$2:$K$332,4,0)</f>
        <v>GEFT</v>
      </c>
      <c r="F325" s="32" t="str">
        <f>VLOOKUP(G325,TCR!$E$2:$K$332,5,0)</f>
        <v>GESTIONE FINANAZA e TRIBUTI</v>
      </c>
      <c r="G325" s="32" t="s">
        <v>13093</v>
      </c>
      <c r="H325" s="32" t="str">
        <f>VLOOKUP(G325,TCR!$E$2:$K$332,7,0)</f>
        <v>Patrimoniale Post Contatore</v>
      </c>
      <c r="I325" s="137" t="str">
        <f t="shared" si="11"/>
        <v>13969#13969#13969#NETA BR</v>
      </c>
      <c r="J325" s="106" t="s">
        <v>2915</v>
      </c>
      <c r="K325" s="106" t="s">
        <v>2916</v>
      </c>
      <c r="L325" s="106" t="s">
        <v>1033</v>
      </c>
      <c r="M325" s="106" t="s">
        <v>417</v>
      </c>
      <c r="N325" s="106" t="s">
        <v>2916</v>
      </c>
      <c r="O325" s="106"/>
      <c r="P325" s="106" t="s">
        <v>2917</v>
      </c>
      <c r="Q325" s="106" t="s">
        <v>2916</v>
      </c>
      <c r="R325" s="106" t="s">
        <v>1035</v>
      </c>
      <c r="S325" s="106">
        <v>803531</v>
      </c>
      <c r="T325" s="106" t="s">
        <v>1036</v>
      </c>
      <c r="U325" s="106" t="s">
        <v>470</v>
      </c>
      <c r="V325" s="106">
        <v>3</v>
      </c>
      <c r="W325" s="106" t="str">
        <f t="shared" si="10"/>
        <v>NETA BR</v>
      </c>
      <c r="X325" s="106" t="s">
        <v>417</v>
      </c>
      <c r="Y325" s="106"/>
    </row>
    <row r="326" spans="1:25" x14ac:dyDescent="0.2">
      <c r="A326" s="7"/>
      <c r="B326" s="69" t="s">
        <v>74</v>
      </c>
      <c r="C326" s="32" t="str">
        <f>VLOOKUP(G326,TCR!$E$2:$K$332,2,0)</f>
        <v>GEFT</v>
      </c>
      <c r="D326" s="32" t="str">
        <f>VLOOKUP(G326,TCR!$E$2:$K$332,3,0)</f>
        <v>GESTIONE FINANAZA e TRIBUTI</v>
      </c>
      <c r="E326" s="32" t="str">
        <f>VLOOKUP(G326,TCR!$E$2:$K$332,4,0)</f>
        <v>GEFT</v>
      </c>
      <c r="F326" s="32" t="str">
        <f>VLOOKUP(G326,TCR!$E$2:$K$332,5,0)</f>
        <v>GESTIONE FINANAZA e TRIBUTI</v>
      </c>
      <c r="G326" s="32" t="s">
        <v>13093</v>
      </c>
      <c r="H326" s="32" t="str">
        <f>VLOOKUP(G326,TCR!$E$2:$K$332,7,0)</f>
        <v>Patrimoniale Post Contatore</v>
      </c>
      <c r="I326" s="137" t="str">
        <f t="shared" si="11"/>
        <v>13853#13853#13853#NETA BR</v>
      </c>
      <c r="J326" s="106" t="s">
        <v>9650</v>
      </c>
      <c r="K326" s="106" t="s">
        <v>9651</v>
      </c>
      <c r="L326" s="106" t="s">
        <v>9652</v>
      </c>
      <c r="M326" s="106"/>
      <c r="N326" s="106" t="s">
        <v>9651</v>
      </c>
      <c r="O326" s="106"/>
      <c r="P326" s="106" t="s">
        <v>9653</v>
      </c>
      <c r="Q326" s="106" t="s">
        <v>9651</v>
      </c>
      <c r="R326" s="106" t="s">
        <v>9654</v>
      </c>
      <c r="S326" s="106"/>
      <c r="T326" s="106"/>
      <c r="U326" s="106"/>
      <c r="V326" s="106">
        <v>3</v>
      </c>
      <c r="W326" s="106" t="str">
        <f t="shared" si="10"/>
        <v>NETA BR</v>
      </c>
      <c r="X326" s="106"/>
      <c r="Y326" s="106" t="s">
        <v>9686</v>
      </c>
    </row>
    <row r="327" spans="1:25" x14ac:dyDescent="0.2">
      <c r="A327" s="69"/>
      <c r="B327" s="69" t="s">
        <v>74</v>
      </c>
      <c r="C327" s="32" t="str">
        <f>VLOOKUP(G327,TCR!$E$2:$K$332,2,0)</f>
        <v>GEFT</v>
      </c>
      <c r="D327" s="32" t="str">
        <f>VLOOKUP(G327,TCR!$E$2:$K$332,3,0)</f>
        <v>GESTIONE FINANAZA e TRIBUTI</v>
      </c>
      <c r="E327" s="32" t="str">
        <f>VLOOKUP(G327,TCR!$E$2:$K$332,4,0)</f>
        <v>GEFT</v>
      </c>
      <c r="F327" s="32" t="str">
        <f>VLOOKUP(G327,TCR!$E$2:$K$332,5,0)</f>
        <v>GESTIONE FINANAZA e TRIBUTI</v>
      </c>
      <c r="G327" s="32" t="s">
        <v>13093</v>
      </c>
      <c r="H327" s="32" t="str">
        <f>VLOOKUP(G327,TCR!$E$2:$K$332,7,0)</f>
        <v>Patrimoniale Post Contatore</v>
      </c>
      <c r="I327" s="137" t="str">
        <f t="shared" si="11"/>
        <v>13968#13968#13968#NETA BR</v>
      </c>
      <c r="J327" s="106" t="s">
        <v>7764</v>
      </c>
      <c r="K327" s="106" t="s">
        <v>7765</v>
      </c>
      <c r="L327" s="106" t="s">
        <v>7766</v>
      </c>
      <c r="M327" s="106" t="s">
        <v>417</v>
      </c>
      <c r="N327" s="106" t="s">
        <v>7765</v>
      </c>
      <c r="O327" s="106"/>
      <c r="P327" s="106" t="s">
        <v>7767</v>
      </c>
      <c r="Q327" s="106" t="s">
        <v>7765</v>
      </c>
      <c r="R327" s="106" t="s">
        <v>7768</v>
      </c>
      <c r="S327" s="106">
        <v>803532</v>
      </c>
      <c r="T327" s="106" t="s">
        <v>7769</v>
      </c>
      <c r="U327" s="106" t="s">
        <v>1346</v>
      </c>
      <c r="V327" s="106">
        <v>3</v>
      </c>
      <c r="W327" s="106" t="str">
        <f t="shared" si="10"/>
        <v>NETA BR</v>
      </c>
      <c r="X327" s="106" t="s">
        <v>417</v>
      </c>
      <c r="Y327" s="106"/>
    </row>
    <row r="328" spans="1:25" x14ac:dyDescent="0.2">
      <c r="A328" s="69"/>
      <c r="B328" s="69" t="s">
        <v>74</v>
      </c>
      <c r="C328" s="32" t="str">
        <f>VLOOKUP(G328,TCR!$E$2:$K$332,2,0)</f>
        <v>GEFT</v>
      </c>
      <c r="D328" s="32" t="str">
        <f>VLOOKUP(G328,TCR!$E$2:$K$332,3,0)</f>
        <v>GESTIONE FINANAZA e TRIBUTI</v>
      </c>
      <c r="E328" s="32" t="str">
        <f>VLOOKUP(G328,TCR!$E$2:$K$332,4,0)</f>
        <v>GEFT</v>
      </c>
      <c r="F328" s="32" t="str">
        <f>VLOOKUP(G328,TCR!$E$2:$K$332,5,0)</f>
        <v>GESTIONE FINANAZA e TRIBUTI</v>
      </c>
      <c r="G328" s="32" t="s">
        <v>13093</v>
      </c>
      <c r="H328" s="32" t="str">
        <f>VLOOKUP(G328,TCR!$E$2:$K$332,7,0)</f>
        <v>Patrimoniale Post Contatore</v>
      </c>
      <c r="I328" s="137" t="str">
        <f t="shared" si="11"/>
        <v>14000#14000#14000#NETA BR</v>
      </c>
      <c r="J328" s="106" t="s">
        <v>7972</v>
      </c>
      <c r="K328" s="106" t="s">
        <v>7973</v>
      </c>
      <c r="L328" s="106" t="s">
        <v>7766</v>
      </c>
      <c r="M328" s="106" t="s">
        <v>417</v>
      </c>
      <c r="N328" s="106" t="s">
        <v>7973</v>
      </c>
      <c r="O328" s="106"/>
      <c r="P328" s="106" t="s">
        <v>7974</v>
      </c>
      <c r="Q328" s="106" t="s">
        <v>7973</v>
      </c>
      <c r="R328" s="106" t="s">
        <v>7768</v>
      </c>
      <c r="S328" s="106">
        <v>803531</v>
      </c>
      <c r="T328" s="106" t="s">
        <v>1037</v>
      </c>
      <c r="U328" s="106" t="s">
        <v>923</v>
      </c>
      <c r="V328" s="106">
        <v>3</v>
      </c>
      <c r="W328" s="106" t="str">
        <f t="shared" si="10"/>
        <v>NETA BR</v>
      </c>
      <c r="X328" s="106" t="s">
        <v>417</v>
      </c>
      <c r="Y328" s="106"/>
    </row>
    <row r="329" spans="1:25" x14ac:dyDescent="0.2">
      <c r="A329" s="69"/>
      <c r="B329" s="69" t="s">
        <v>74</v>
      </c>
      <c r="C329" s="32" t="str">
        <f>VLOOKUP(G329,TCR!$E$2:$K$332,2,0)</f>
        <v>GEFT</v>
      </c>
      <c r="D329" s="32" t="str">
        <f>VLOOKUP(G329,TCR!$E$2:$K$332,3,0)</f>
        <v>GESTIONE FINANAZA e TRIBUTI</v>
      </c>
      <c r="E329" s="32" t="str">
        <f>VLOOKUP(G329,TCR!$E$2:$K$332,4,0)</f>
        <v>GEFT</v>
      </c>
      <c r="F329" s="32" t="str">
        <f>VLOOKUP(G329,TCR!$E$2:$K$332,5,0)</f>
        <v>GESTIONE FINANAZA e TRIBUTI</v>
      </c>
      <c r="G329" s="32" t="s">
        <v>13093</v>
      </c>
      <c r="H329" s="32" t="str">
        <f>VLOOKUP(G329,TCR!$E$2:$K$332,7,0)</f>
        <v>Patrimoniale Post Contatore</v>
      </c>
      <c r="I329" s="137" t="str">
        <f t="shared" si="11"/>
        <v>13998#13998#13998#NETA BR</v>
      </c>
      <c r="J329" s="106" t="s">
        <v>5344</v>
      </c>
      <c r="K329" s="106" t="s">
        <v>5345</v>
      </c>
      <c r="L329" s="106" t="s">
        <v>5346</v>
      </c>
      <c r="M329" s="106" t="s">
        <v>417</v>
      </c>
      <c r="N329" s="106" t="s">
        <v>5345</v>
      </c>
      <c r="O329" s="106"/>
      <c r="P329" s="106" t="s">
        <v>5347</v>
      </c>
      <c r="Q329" s="106" t="s">
        <v>5345</v>
      </c>
      <c r="R329" s="106" t="s">
        <v>5348</v>
      </c>
      <c r="S329" s="106">
        <v>803531</v>
      </c>
      <c r="T329" s="106" t="s">
        <v>1037</v>
      </c>
      <c r="U329" s="106" t="s">
        <v>923</v>
      </c>
      <c r="V329" s="106">
        <v>3</v>
      </c>
      <c r="W329" s="106" t="str">
        <f t="shared" si="10"/>
        <v>NETA BR</v>
      </c>
      <c r="X329" s="106" t="s">
        <v>417</v>
      </c>
      <c r="Y329" s="106"/>
    </row>
    <row r="330" spans="1:25" x14ac:dyDescent="0.2">
      <c r="A330" s="7"/>
      <c r="B330" s="69" t="s">
        <v>74</v>
      </c>
      <c r="C330" s="32" t="str">
        <f>VLOOKUP(G330,TCR!$E$2:$K$332,2,0)</f>
        <v>GEFT</v>
      </c>
      <c r="D330" s="32" t="str">
        <f>VLOOKUP(G330,TCR!$E$2:$K$332,3,0)</f>
        <v>GESTIONE FINANAZA e TRIBUTI</v>
      </c>
      <c r="E330" s="32" t="str">
        <f>VLOOKUP(G330,TCR!$E$2:$K$332,4,0)</f>
        <v>GEFT</v>
      </c>
      <c r="F330" s="32" t="str">
        <f>VLOOKUP(G330,TCR!$E$2:$K$332,5,0)</f>
        <v>GESTIONE FINANAZA e TRIBUTI</v>
      </c>
      <c r="G330" s="32" t="s">
        <v>13093</v>
      </c>
      <c r="H330" s="32" t="str">
        <f>VLOOKUP(G330,TCR!$E$2:$K$332,7,0)</f>
        <v>Patrimoniale Post Contatore</v>
      </c>
      <c r="I330" s="137" t="str">
        <f t="shared" si="11"/>
        <v>13856#13856#13856#NETA BR</v>
      </c>
      <c r="J330" s="106" t="s">
        <v>4783</v>
      </c>
      <c r="K330" s="106" t="s">
        <v>4784</v>
      </c>
      <c r="L330" s="106" t="s">
        <v>4785</v>
      </c>
      <c r="M330" s="106" t="s">
        <v>417</v>
      </c>
      <c r="N330" s="106" t="s">
        <v>4784</v>
      </c>
      <c r="O330" s="106"/>
      <c r="P330" s="106" t="s">
        <v>4786</v>
      </c>
      <c r="Q330" s="106" t="s">
        <v>4784</v>
      </c>
      <c r="R330" s="106" t="s">
        <v>4787</v>
      </c>
      <c r="S330" s="106">
        <v>803535</v>
      </c>
      <c r="T330" s="106" t="s">
        <v>4788</v>
      </c>
      <c r="U330" s="106"/>
      <c r="V330" s="106">
        <v>3</v>
      </c>
      <c r="W330" s="106" t="str">
        <f t="shared" si="10"/>
        <v>NETA BR</v>
      </c>
      <c r="X330" s="106" t="s">
        <v>417</v>
      </c>
      <c r="Y330" s="106"/>
    </row>
    <row r="331" spans="1:25" x14ac:dyDescent="0.2">
      <c r="A331" s="7"/>
      <c r="B331" s="69" t="s">
        <v>74</v>
      </c>
      <c r="C331" s="32" t="str">
        <f>VLOOKUP(G331,TCR!$E$2:$K$332,2,0)</f>
        <v>GEFT</v>
      </c>
      <c r="D331" s="32" t="str">
        <f>VLOOKUP(G331,TCR!$E$2:$K$332,3,0)</f>
        <v>GESTIONE FINANAZA e TRIBUTI</v>
      </c>
      <c r="E331" s="32" t="str">
        <f>VLOOKUP(G331,TCR!$E$2:$K$332,4,0)</f>
        <v>GEFT</v>
      </c>
      <c r="F331" s="32" t="str">
        <f>VLOOKUP(G331,TCR!$E$2:$K$332,5,0)</f>
        <v>GESTIONE FINANAZA e TRIBUTI</v>
      </c>
      <c r="G331" s="32" t="s">
        <v>13093</v>
      </c>
      <c r="H331" s="32" t="str">
        <f>VLOOKUP(G331,TCR!$E$2:$K$332,7,0)</f>
        <v>Patrimoniale Post Contatore</v>
      </c>
      <c r="I331" s="137" t="str">
        <f t="shared" si="11"/>
        <v>13854#13854#13854#NETA BR</v>
      </c>
      <c r="J331" s="106" t="s">
        <v>9670</v>
      </c>
      <c r="K331" s="106" t="s">
        <v>9671</v>
      </c>
      <c r="L331" s="106" t="s">
        <v>9672</v>
      </c>
      <c r="M331" s="106"/>
      <c r="N331" s="106" t="s">
        <v>9671</v>
      </c>
      <c r="O331" s="106"/>
      <c r="P331" s="106" t="s">
        <v>9673</v>
      </c>
      <c r="Q331" s="106" t="s">
        <v>9671</v>
      </c>
      <c r="R331" s="106" t="s">
        <v>9674</v>
      </c>
      <c r="S331" s="106"/>
      <c r="T331" s="106"/>
      <c r="U331" s="106"/>
      <c r="V331" s="106">
        <v>3</v>
      </c>
      <c r="W331" s="106" t="str">
        <f t="shared" si="10"/>
        <v>NETA BR</v>
      </c>
      <c r="X331" s="106"/>
      <c r="Y331" s="106" t="s">
        <v>9686</v>
      </c>
    </row>
    <row r="332" spans="1:25" x14ac:dyDescent="0.2">
      <c r="A332" s="12"/>
      <c r="B332" s="69" t="s">
        <v>74</v>
      </c>
      <c r="C332" s="32" t="str">
        <f>VLOOKUP(G332,TCR!$E$2:$K$332,2,0)</f>
        <v>GEFT</v>
      </c>
      <c r="D332" s="32" t="str">
        <f>VLOOKUP(G332,TCR!$E$2:$K$332,3,0)</f>
        <v>GESTIONE FINANAZA e TRIBUTI</v>
      </c>
      <c r="E332" s="32" t="str">
        <f>VLOOKUP(G332,TCR!$E$2:$K$332,4,0)</f>
        <v>GEFT</v>
      </c>
      <c r="F332" s="32" t="str">
        <f>VLOOKUP(G332,TCR!$E$2:$K$332,5,0)</f>
        <v>GESTIONE FINANAZA e TRIBUTI</v>
      </c>
      <c r="G332" s="32" t="s">
        <v>13093</v>
      </c>
      <c r="H332" s="32" t="str">
        <f>VLOOKUP(G332,TCR!$E$2:$K$332,7,0)</f>
        <v>Patrimoniale Post Contatore</v>
      </c>
      <c r="I332" s="137" t="str">
        <f t="shared" si="11"/>
        <v>13999#13999#13999#NETA BR</v>
      </c>
      <c r="J332" s="106" t="s">
        <v>4728</v>
      </c>
      <c r="K332" s="106" t="s">
        <v>4729</v>
      </c>
      <c r="L332" s="106" t="s">
        <v>4730</v>
      </c>
      <c r="M332" s="106" t="s">
        <v>417</v>
      </c>
      <c r="N332" s="106" t="s">
        <v>4729</v>
      </c>
      <c r="O332" s="106"/>
      <c r="P332" s="106" t="s">
        <v>4731</v>
      </c>
      <c r="Q332" s="106" t="s">
        <v>4729</v>
      </c>
      <c r="R332" s="106" t="s">
        <v>4732</v>
      </c>
      <c r="S332" s="106">
        <v>803531</v>
      </c>
      <c r="T332" s="106" t="s">
        <v>1037</v>
      </c>
      <c r="U332" s="106" t="s">
        <v>2363</v>
      </c>
      <c r="V332" s="106">
        <v>3</v>
      </c>
      <c r="W332" s="106" t="str">
        <f t="shared" si="10"/>
        <v>NETA BR</v>
      </c>
      <c r="X332" s="106" t="s">
        <v>417</v>
      </c>
      <c r="Y332" s="106"/>
    </row>
    <row r="333" spans="1:25" x14ac:dyDescent="0.2">
      <c r="A333" s="7"/>
      <c r="B333" s="69" t="s">
        <v>74</v>
      </c>
      <c r="C333" s="32" t="str">
        <f>VLOOKUP(G333,TCR!$E$2:$K$332,2,0)</f>
        <v>GEFT</v>
      </c>
      <c r="D333" s="32" t="str">
        <f>VLOOKUP(G333,TCR!$E$2:$K$332,3,0)</f>
        <v>GESTIONE FINANAZA e TRIBUTI</v>
      </c>
      <c r="E333" s="32" t="str">
        <f>VLOOKUP(G333,TCR!$E$2:$K$332,4,0)</f>
        <v>GEFT</v>
      </c>
      <c r="F333" s="32" t="str">
        <f>VLOOKUP(G333,TCR!$E$2:$K$332,5,0)</f>
        <v>GESTIONE FINANAZA e TRIBUTI</v>
      </c>
      <c r="G333" s="32" t="s">
        <v>13093</v>
      </c>
      <c r="H333" s="32" t="str">
        <f>VLOOKUP(G333,TCR!$E$2:$K$332,7,0)</f>
        <v>Patrimoniale Post Contatore</v>
      </c>
      <c r="I333" s="137" t="str">
        <f t="shared" si="11"/>
        <v>13857#13857#13857#NETA BR</v>
      </c>
      <c r="J333" s="106" t="s">
        <v>9675</v>
      </c>
      <c r="K333" s="106" t="s">
        <v>9676</v>
      </c>
      <c r="L333" s="106" t="s">
        <v>9677</v>
      </c>
      <c r="M333" s="106"/>
      <c r="N333" s="106" t="s">
        <v>9676</v>
      </c>
      <c r="O333" s="106"/>
      <c r="P333" s="106" t="s">
        <v>9678</v>
      </c>
      <c r="Q333" s="106" t="s">
        <v>9676</v>
      </c>
      <c r="R333" s="106" t="s">
        <v>9679</v>
      </c>
      <c r="S333" s="106"/>
      <c r="T333" s="106"/>
      <c r="U333" s="106"/>
      <c r="V333" s="106">
        <v>3</v>
      </c>
      <c r="W333" s="106" t="str">
        <f t="shared" si="10"/>
        <v>NETA BR</v>
      </c>
      <c r="X333" s="106"/>
      <c r="Y333" s="106" t="s">
        <v>9686</v>
      </c>
    </row>
    <row r="334" spans="1:25" x14ac:dyDescent="0.2">
      <c r="A334" s="7"/>
      <c r="B334" s="69" t="s">
        <v>74</v>
      </c>
      <c r="C334" s="32" t="str">
        <f>VLOOKUP(G334,TCR!$E$2:$K$332,2,0)</f>
        <v>GEFT</v>
      </c>
      <c r="D334" s="32" t="str">
        <f>VLOOKUP(G334,TCR!$E$2:$K$332,3,0)</f>
        <v>GESTIONE FINANAZA e TRIBUTI</v>
      </c>
      <c r="E334" s="32" t="str">
        <f>VLOOKUP(G334,TCR!$E$2:$K$332,4,0)</f>
        <v>GEFT</v>
      </c>
      <c r="F334" s="32" t="str">
        <f>VLOOKUP(G334,TCR!$E$2:$K$332,5,0)</f>
        <v>GESTIONE FINANAZA e TRIBUTI</v>
      </c>
      <c r="G334" s="32" t="s">
        <v>13093</v>
      </c>
      <c r="H334" s="32" t="str">
        <f>VLOOKUP(G334,TCR!$E$2:$K$332,7,0)</f>
        <v>Patrimoniale Post Contatore</v>
      </c>
      <c r="I334" s="137" t="str">
        <f t="shared" si="11"/>
        <v>13965#13965#13965#NETA BR</v>
      </c>
      <c r="J334" s="106" t="s">
        <v>4705</v>
      </c>
      <c r="K334" s="106" t="s">
        <v>4706</v>
      </c>
      <c r="L334" s="106" t="s">
        <v>4707</v>
      </c>
      <c r="M334" s="106" t="s">
        <v>417</v>
      </c>
      <c r="N334" s="106" t="s">
        <v>4706</v>
      </c>
      <c r="O334" s="106"/>
      <c r="P334" s="106" t="s">
        <v>4708</v>
      </c>
      <c r="Q334" s="106" t="s">
        <v>4706</v>
      </c>
      <c r="R334" s="106" t="s">
        <v>4709</v>
      </c>
      <c r="S334" s="106">
        <v>803536</v>
      </c>
      <c r="T334" s="106" t="s">
        <v>4710</v>
      </c>
      <c r="U334" s="106" t="s">
        <v>1346</v>
      </c>
      <c r="V334" s="106">
        <v>3</v>
      </c>
      <c r="W334" s="106" t="str">
        <f t="shared" si="10"/>
        <v>NETA BR</v>
      </c>
      <c r="X334" s="106" t="s">
        <v>417</v>
      </c>
      <c r="Y334" s="106"/>
    </row>
    <row r="335" spans="1:25" x14ac:dyDescent="0.2">
      <c r="A335" s="7"/>
      <c r="B335" s="69" t="s">
        <v>74</v>
      </c>
      <c r="C335" s="32" t="str">
        <f>VLOOKUP(G335,TCR!$E$2:$K$332,2,0)</f>
        <v>GEFT</v>
      </c>
      <c r="D335" s="32" t="str">
        <f>VLOOKUP(G335,TCR!$E$2:$K$332,3,0)</f>
        <v>GESTIONE FINANAZA e TRIBUTI</v>
      </c>
      <c r="E335" s="32" t="str">
        <f>VLOOKUP(G335,TCR!$E$2:$K$332,4,0)</f>
        <v>GEFT</v>
      </c>
      <c r="F335" s="32" t="str">
        <f>VLOOKUP(G335,TCR!$E$2:$K$332,5,0)</f>
        <v>GESTIONE FINANAZA e TRIBUTI</v>
      </c>
      <c r="G335" s="32" t="s">
        <v>13093</v>
      </c>
      <c r="H335" s="32" t="str">
        <f>VLOOKUP(G335,TCR!$E$2:$K$332,7,0)</f>
        <v>Patrimoniale Post Contatore</v>
      </c>
      <c r="I335" s="137" t="str">
        <f t="shared" si="11"/>
        <v>13997#13997#13997#NETA BR</v>
      </c>
      <c r="J335" s="106" t="s">
        <v>5044</v>
      </c>
      <c r="K335" s="106" t="s">
        <v>5045</v>
      </c>
      <c r="L335" s="106" t="s">
        <v>4707</v>
      </c>
      <c r="M335" s="106" t="s">
        <v>417</v>
      </c>
      <c r="N335" s="106" t="s">
        <v>5045</v>
      </c>
      <c r="O335" s="106"/>
      <c r="P335" s="106" t="s">
        <v>5046</v>
      </c>
      <c r="Q335" s="106" t="s">
        <v>5045</v>
      </c>
      <c r="R335" s="106" t="s">
        <v>4709</v>
      </c>
      <c r="S335" s="106">
        <v>803531</v>
      </c>
      <c r="T335" s="106" t="s">
        <v>1037</v>
      </c>
      <c r="U335" s="106" t="s">
        <v>923</v>
      </c>
      <c r="V335" s="106">
        <v>3</v>
      </c>
      <c r="W335" s="106" t="str">
        <f t="shared" si="10"/>
        <v>NETA BR</v>
      </c>
      <c r="X335" s="106" t="s">
        <v>417</v>
      </c>
      <c r="Y335" s="106"/>
    </row>
    <row r="336" spans="1:25" x14ac:dyDescent="0.2">
      <c r="A336" s="69"/>
      <c r="B336" s="178" t="s">
        <v>9717</v>
      </c>
      <c r="C336" s="32" t="str">
        <f>VLOOKUP(G336,TCR!$E$2:$K$332,2,0)</f>
        <v>GEFT</v>
      </c>
      <c r="D336" s="32" t="str">
        <f>VLOOKUP(G336,TCR!$E$2:$K$332,3,0)</f>
        <v>GESTIONE FINANAZA e TRIBUTI</v>
      </c>
      <c r="E336" s="32" t="str">
        <f>VLOOKUP(G336,TCR!$E$2:$K$332,4,0)</f>
        <v>GEFT</v>
      </c>
      <c r="F336" s="32" t="str">
        <f>VLOOKUP(G336,TCR!$E$2:$K$332,5,0)</f>
        <v>GESTIONE FINANAZA e TRIBUTI</v>
      </c>
      <c r="G336" s="32" t="s">
        <v>13099</v>
      </c>
      <c r="H336" s="32" t="str">
        <f>VLOOKUP(G336,TCR!$E$2:$K$332,7,0)</f>
        <v>Accredito-Addebito Bundle</v>
      </c>
      <c r="I336" s="137" t="str">
        <f t="shared" si="11"/>
        <v>11065#11065#11065#NETA BR</v>
      </c>
      <c r="J336" s="106" t="s">
        <v>5446</v>
      </c>
      <c r="K336" s="106" t="s">
        <v>5447</v>
      </c>
      <c r="L336" s="106" t="s">
        <v>5448</v>
      </c>
      <c r="M336" s="106" t="s">
        <v>417</v>
      </c>
      <c r="N336" s="106" t="s">
        <v>5447</v>
      </c>
      <c r="O336" s="106"/>
      <c r="P336" s="106" t="s">
        <v>5449</v>
      </c>
      <c r="Q336" s="106" t="s">
        <v>5447</v>
      </c>
      <c r="R336" s="106" t="s">
        <v>5450</v>
      </c>
      <c r="S336" s="106">
        <v>400323</v>
      </c>
      <c r="T336" s="106" t="s">
        <v>509</v>
      </c>
      <c r="U336" s="106"/>
      <c r="V336" s="106">
        <v>3</v>
      </c>
      <c r="W336" s="106" t="str">
        <f t="shared" si="10"/>
        <v>NETA BR</v>
      </c>
      <c r="X336" s="106" t="s">
        <v>417</v>
      </c>
      <c r="Y336" s="106"/>
    </row>
    <row r="337" spans="1:25" x14ac:dyDescent="0.2">
      <c r="A337" s="178"/>
      <c r="B337" s="69"/>
      <c r="C337" s="71" t="str">
        <f>VLOOKUP(G337,TCR!$E$2:$K$332,2,0)</f>
        <v>PPVV</v>
      </c>
      <c r="D337" s="71" t="str">
        <f>VLOOKUP(G337,TCR!$E$2:$K$332,3,0)</f>
        <v>Partite Varie</v>
      </c>
      <c r="E337" s="71" t="str">
        <f>VLOOKUP(G337,TCR!$E$2:$K$332,4,0)</f>
        <v>PVVE</v>
      </c>
      <c r="F337" s="71" t="str">
        <f>VLOOKUP(G337,TCR!$E$2:$K$332,5,0)</f>
        <v>Partite varie venditore</v>
      </c>
      <c r="G337" s="71" t="s">
        <v>51</v>
      </c>
      <c r="H337" s="71" t="str">
        <f>VLOOKUP(G337,TCR!$E$2:$K$332,7,0)</f>
        <v>Partite varie venditore</v>
      </c>
      <c r="I337" s="137" t="str">
        <f t="shared" si="11"/>
        <v>11908#11908#11908#NETA BR</v>
      </c>
      <c r="J337" s="106" t="s">
        <v>2524</v>
      </c>
      <c r="K337" s="106" t="s">
        <v>2525</v>
      </c>
      <c r="L337" s="106" t="s">
        <v>2526</v>
      </c>
      <c r="M337" s="106" t="s">
        <v>442</v>
      </c>
      <c r="N337" s="106" t="s">
        <v>2525</v>
      </c>
      <c r="O337" s="106"/>
      <c r="P337" s="106" t="s">
        <v>2527</v>
      </c>
      <c r="Q337" s="106" t="s">
        <v>2525</v>
      </c>
      <c r="R337" s="106" t="s">
        <v>2528</v>
      </c>
      <c r="S337" s="106">
        <v>637051</v>
      </c>
      <c r="T337" s="106" t="s">
        <v>447</v>
      </c>
      <c r="U337" s="106"/>
      <c r="V337" s="106">
        <v>3</v>
      </c>
      <c r="W337" s="106" t="str">
        <f t="shared" si="10"/>
        <v>NETA BR</v>
      </c>
      <c r="X337" s="106" t="s">
        <v>442</v>
      </c>
      <c r="Y337" s="106"/>
    </row>
    <row r="338" spans="1:25" x14ac:dyDescent="0.2">
      <c r="A338" s="178"/>
      <c r="B338" s="69"/>
      <c r="C338" s="32" t="str">
        <f>VLOOKUP(G338,TCR!$E$2:$K$332,2,0)</f>
        <v>GEFT</v>
      </c>
      <c r="D338" s="32" t="str">
        <f>VLOOKUP(G338,TCR!$E$2:$K$332,3,0)</f>
        <v>GESTIONE FINANAZA e TRIBUTI</v>
      </c>
      <c r="E338" s="32" t="str">
        <f>VLOOKUP(G338,TCR!$E$2:$K$332,4,0)</f>
        <v>GEFT</v>
      </c>
      <c r="F338" s="32" t="str">
        <f>VLOOKUP(G338,TCR!$E$2:$K$332,5,0)</f>
        <v>GESTIONE FINANAZA e TRIBUTI</v>
      </c>
      <c r="G338" s="32" t="s">
        <v>13093</v>
      </c>
      <c r="H338" s="32" t="str">
        <f>VLOOKUP(G338,TCR!$E$2:$K$332,7,0)</f>
        <v>Patrimoniale Post Contatore</v>
      </c>
      <c r="I338" s="137" t="str">
        <f t="shared" si="11"/>
        <v>13628#13628#13628#NETA BR</v>
      </c>
      <c r="J338" s="106" t="s">
        <v>7792</v>
      </c>
      <c r="K338" s="106" t="s">
        <v>7793</v>
      </c>
      <c r="L338" s="106" t="s">
        <v>7794</v>
      </c>
      <c r="M338" s="106" t="s">
        <v>417</v>
      </c>
      <c r="N338" s="106" t="s">
        <v>7793</v>
      </c>
      <c r="O338" s="106"/>
      <c r="P338" s="106" t="s">
        <v>7795</v>
      </c>
      <c r="Q338" s="106" t="s">
        <v>7793</v>
      </c>
      <c r="R338" s="106" t="s">
        <v>7794</v>
      </c>
      <c r="S338" s="106">
        <v>801332</v>
      </c>
      <c r="T338" s="106" t="s">
        <v>7796</v>
      </c>
      <c r="U338" s="106"/>
      <c r="V338" s="106">
        <v>3</v>
      </c>
      <c r="W338" s="106" t="str">
        <f t="shared" si="10"/>
        <v>NETA BR</v>
      </c>
      <c r="X338" s="106" t="s">
        <v>417</v>
      </c>
      <c r="Y338" s="106"/>
    </row>
    <row r="339" spans="1:25" x14ac:dyDescent="0.2">
      <c r="A339" s="178"/>
      <c r="B339" s="69"/>
      <c r="C339" s="32" t="str">
        <f>VLOOKUP(G339,TCR!$E$2:$K$332,2,0)</f>
        <v>GEFT</v>
      </c>
      <c r="D339" s="32" t="str">
        <f>VLOOKUP(G339,TCR!$E$2:$K$332,3,0)</f>
        <v>GESTIONE FINANAZA e TRIBUTI</v>
      </c>
      <c r="E339" s="32" t="str">
        <f>VLOOKUP(G339,TCR!$E$2:$K$332,4,0)</f>
        <v>GEFT</v>
      </c>
      <c r="F339" s="32" t="str">
        <f>VLOOKUP(G339,TCR!$E$2:$K$332,5,0)</f>
        <v>GESTIONE FINANAZA e TRIBUTI</v>
      </c>
      <c r="G339" s="32" t="s">
        <v>13093</v>
      </c>
      <c r="H339" s="32" t="str">
        <f>VLOOKUP(G339,TCR!$E$2:$K$332,7,0)</f>
        <v>Patrimoniale Post Contatore</v>
      </c>
      <c r="I339" s="137" t="str">
        <f t="shared" si="11"/>
        <v>13517#13517#13517#NETA BR</v>
      </c>
      <c r="J339" s="106" t="s">
        <v>2866</v>
      </c>
      <c r="K339" s="106" t="s">
        <v>2867</v>
      </c>
      <c r="L339" s="106" t="s">
        <v>2868</v>
      </c>
      <c r="M339" s="106" t="s">
        <v>417</v>
      </c>
      <c r="N339" s="106" t="s">
        <v>2867</v>
      </c>
      <c r="O339" s="106"/>
      <c r="P339" s="106" t="s">
        <v>2869</v>
      </c>
      <c r="Q339" s="106" t="s">
        <v>2867</v>
      </c>
      <c r="R339" s="106" t="s">
        <v>2868</v>
      </c>
      <c r="S339" s="106">
        <v>380543</v>
      </c>
      <c r="T339" s="106" t="s">
        <v>2870</v>
      </c>
      <c r="U339" s="106"/>
      <c r="V339" s="106">
        <v>3</v>
      </c>
      <c r="W339" s="106" t="str">
        <f t="shared" si="10"/>
        <v>NETA BR</v>
      </c>
      <c r="X339" s="106" t="s">
        <v>417</v>
      </c>
      <c r="Y339" s="106"/>
    </row>
    <row r="340" spans="1:25" x14ac:dyDescent="0.2">
      <c r="A340" s="178"/>
      <c r="B340" s="178"/>
      <c r="C340" s="32" t="str">
        <f>VLOOKUP(G340,TCR!$E$2:$K$332,2,0)</f>
        <v>GEN</v>
      </c>
      <c r="D340" s="32" t="str">
        <f>VLOOKUP(G340,TCR!$E$2:$K$332,3,0)</f>
        <v>Livello Generico</v>
      </c>
      <c r="E340" s="32" t="str">
        <f>VLOOKUP(G340,TCR!$E$2:$K$332,4,0)</f>
        <v>GEN</v>
      </c>
      <c r="F340" s="32" t="str">
        <f>VLOOKUP(G340,TCR!$E$2:$K$332,5,0)</f>
        <v>Livello Generico</v>
      </c>
      <c r="G340" s="32" t="s">
        <v>13101</v>
      </c>
      <c r="H340" s="32" t="str">
        <f>VLOOKUP(G340,TCR!$E$2:$K$332,7,0)</f>
        <v>Commodity Diversa (Ricavi Gas in PWR e</v>
      </c>
      <c r="I340" s="137" t="str">
        <f t="shared" si="11"/>
        <v>NG_QF_DISTR_TUT#NG_COL#NG_COL#NETA BR</v>
      </c>
      <c r="J340" s="106" t="s">
        <v>6110</v>
      </c>
      <c r="K340" s="106" t="s">
        <v>6111</v>
      </c>
      <c r="L340" s="106" t="s">
        <v>6112</v>
      </c>
      <c r="M340" s="106" t="s">
        <v>488</v>
      </c>
      <c r="N340" s="106" t="s">
        <v>6113</v>
      </c>
      <c r="O340" s="106"/>
      <c r="P340" s="106" t="s">
        <v>6114</v>
      </c>
      <c r="Q340" s="106" t="s">
        <v>6113</v>
      </c>
      <c r="R340" s="106" t="s">
        <v>6115</v>
      </c>
      <c r="S340" s="106">
        <v>700629</v>
      </c>
      <c r="T340" s="106" t="s">
        <v>6116</v>
      </c>
      <c r="U340" s="106"/>
      <c r="V340" s="106">
        <v>3</v>
      </c>
      <c r="W340" s="106" t="str">
        <f t="shared" si="10"/>
        <v>NETA BR</v>
      </c>
      <c r="X340" s="106" t="s">
        <v>6117</v>
      </c>
      <c r="Y340" s="106" t="s">
        <v>9685</v>
      </c>
    </row>
    <row r="341" spans="1:25" x14ac:dyDescent="0.2">
      <c r="A341" s="178"/>
      <c r="B341" s="69"/>
      <c r="C341" s="32" t="str">
        <f>VLOOKUP(G341,TCR!$E$2:$K$332,2,0)</f>
        <v>GEFT</v>
      </c>
      <c r="D341" s="32" t="str">
        <f>VLOOKUP(G341,TCR!$E$2:$K$332,3,0)</f>
        <v>GESTIONE FINANAZA e TRIBUTI</v>
      </c>
      <c r="E341" s="32" t="str">
        <f>VLOOKUP(G341,TCR!$E$2:$K$332,4,0)</f>
        <v>GEFT</v>
      </c>
      <c r="F341" s="32" t="str">
        <f>VLOOKUP(G341,TCR!$E$2:$K$332,5,0)</f>
        <v>GESTIONE FINANAZA e TRIBUTI</v>
      </c>
      <c r="G341" s="32" t="s">
        <v>13093</v>
      </c>
      <c r="H341" s="32" t="str">
        <f>VLOOKUP(G341,TCR!$E$2:$K$332,7,0)</f>
        <v>Patrimoniale Post Contatore</v>
      </c>
      <c r="I341" s="137" t="str">
        <f t="shared" si="11"/>
        <v>13734#13734#13734#NETA BR</v>
      </c>
      <c r="J341" s="106" t="s">
        <v>7775</v>
      </c>
      <c r="K341" s="106" t="s">
        <v>7776</v>
      </c>
      <c r="L341" s="106" t="s">
        <v>7777</v>
      </c>
      <c r="M341" s="106" t="s">
        <v>417</v>
      </c>
      <c r="N341" s="106" t="s">
        <v>7776</v>
      </c>
      <c r="O341" s="106"/>
      <c r="P341" s="106" t="s">
        <v>7778</v>
      </c>
      <c r="Q341" s="106" t="s">
        <v>7776</v>
      </c>
      <c r="R341" s="106" t="s">
        <v>7777</v>
      </c>
      <c r="S341" s="106">
        <v>802494</v>
      </c>
      <c r="T341" s="106" t="s">
        <v>7779</v>
      </c>
      <c r="U341" s="106"/>
      <c r="V341" s="106">
        <v>3</v>
      </c>
      <c r="W341" s="106" t="str">
        <f t="shared" si="10"/>
        <v>NETA BR</v>
      </c>
      <c r="X341" s="106" t="s">
        <v>417</v>
      </c>
      <c r="Y341" s="106"/>
    </row>
    <row r="342" spans="1:25" x14ac:dyDescent="0.2">
      <c r="A342" s="69"/>
      <c r="B342" s="69"/>
      <c r="C342" s="32" t="str">
        <f>VLOOKUP(G342,TCR!$E$2:$K$332,2,0)</f>
        <v>GEFT</v>
      </c>
      <c r="D342" s="32" t="str">
        <f>VLOOKUP(G342,TCR!$E$2:$K$332,3,0)</f>
        <v>GESTIONE FINANAZA e TRIBUTI</v>
      </c>
      <c r="E342" s="32" t="str">
        <f>VLOOKUP(G342,TCR!$E$2:$K$332,4,0)</f>
        <v>GEFT</v>
      </c>
      <c r="F342" s="32" t="str">
        <f>VLOOKUP(G342,TCR!$E$2:$K$332,5,0)</f>
        <v>GESTIONE FINANAZA e TRIBUTI</v>
      </c>
      <c r="G342" s="32" t="s">
        <v>13093</v>
      </c>
      <c r="H342" s="32" t="str">
        <f>VLOOKUP(G342,TCR!$E$2:$K$332,7,0)</f>
        <v>Patrimoniale Post Contatore</v>
      </c>
      <c r="I342" s="137" t="str">
        <f t="shared" si="11"/>
        <v>13718#13718#13718#NETA BR</v>
      </c>
      <c r="J342" s="106" t="s">
        <v>3024</v>
      </c>
      <c r="K342" s="106" t="s">
        <v>3025</v>
      </c>
      <c r="L342" s="106" t="s">
        <v>3026</v>
      </c>
      <c r="M342" s="106" t="s">
        <v>417</v>
      </c>
      <c r="N342" s="106" t="s">
        <v>3025</v>
      </c>
      <c r="O342" s="106"/>
      <c r="P342" s="106" t="s">
        <v>3027</v>
      </c>
      <c r="Q342" s="106" t="s">
        <v>3025</v>
      </c>
      <c r="R342" s="106" t="s">
        <v>3026</v>
      </c>
      <c r="S342" s="106">
        <v>802451</v>
      </c>
      <c r="T342" s="106" t="s">
        <v>1233</v>
      </c>
      <c r="U342" s="106"/>
      <c r="V342" s="106">
        <v>3</v>
      </c>
      <c r="W342" s="106" t="str">
        <f t="shared" si="10"/>
        <v>NETA BR</v>
      </c>
      <c r="X342" s="106" t="s">
        <v>417</v>
      </c>
      <c r="Y342" s="106"/>
    </row>
    <row r="343" spans="1:25" x14ac:dyDescent="0.2">
      <c r="A343" s="69"/>
      <c r="B343" s="69"/>
      <c r="C343" s="32" t="str">
        <f>VLOOKUP(G343,TCR!$E$2:$K$332,2,0)</f>
        <v>GEFT</v>
      </c>
      <c r="D343" s="32" t="str">
        <f>VLOOKUP(G343,TCR!$E$2:$K$332,3,0)</f>
        <v>GESTIONE FINANAZA e TRIBUTI</v>
      </c>
      <c r="E343" s="32" t="str">
        <f>VLOOKUP(G343,TCR!$E$2:$K$332,4,0)</f>
        <v>GEFT</v>
      </c>
      <c r="F343" s="32" t="str">
        <f>VLOOKUP(G343,TCR!$E$2:$K$332,5,0)</f>
        <v>GESTIONE FINANAZA e TRIBUTI</v>
      </c>
      <c r="G343" s="32" t="s">
        <v>13093</v>
      </c>
      <c r="H343" s="32" t="str">
        <f>VLOOKUP(G343,TCR!$E$2:$K$332,7,0)</f>
        <v>Patrimoniale Post Contatore</v>
      </c>
      <c r="I343" s="137" t="str">
        <f t="shared" si="11"/>
        <v>13689#13689#13689#NETA BR</v>
      </c>
      <c r="J343" s="106" t="s">
        <v>8726</v>
      </c>
      <c r="K343" s="106" t="s">
        <v>8727</v>
      </c>
      <c r="L343" s="106" t="s">
        <v>8728</v>
      </c>
      <c r="M343" s="106" t="s">
        <v>417</v>
      </c>
      <c r="N343" s="106" t="s">
        <v>8727</v>
      </c>
      <c r="O343" s="106"/>
      <c r="P343" s="106" t="s">
        <v>8729</v>
      </c>
      <c r="Q343" s="106" t="s">
        <v>8727</v>
      </c>
      <c r="R343" s="106" t="s">
        <v>8728</v>
      </c>
      <c r="S343" s="106">
        <v>801984</v>
      </c>
      <c r="T343" s="106" t="s">
        <v>8730</v>
      </c>
      <c r="U343" s="106"/>
      <c r="V343" s="106">
        <v>3</v>
      </c>
      <c r="W343" s="106" t="str">
        <f t="shared" si="10"/>
        <v>NETA BR</v>
      </c>
      <c r="X343" s="106" t="s">
        <v>417</v>
      </c>
      <c r="Y343" s="106"/>
    </row>
    <row r="344" spans="1:25" x14ac:dyDescent="0.2">
      <c r="A344" s="139"/>
      <c r="B344" s="178"/>
      <c r="C344" s="32" t="str">
        <f>VLOOKUP(G344,TCR!$E$2:$K$332,2,0)</f>
        <v>GEFT</v>
      </c>
      <c r="D344" s="32" t="str">
        <f>VLOOKUP(G344,TCR!$E$2:$K$332,3,0)</f>
        <v>GESTIONE FINANAZA e TRIBUTI</v>
      </c>
      <c r="E344" s="32" t="str">
        <f>VLOOKUP(G344,TCR!$E$2:$K$332,4,0)</f>
        <v>GEFT</v>
      </c>
      <c r="F344" s="32" t="str">
        <f>VLOOKUP(G344,TCR!$E$2:$K$332,5,0)</f>
        <v>GESTIONE FINANAZA e TRIBUTI</v>
      </c>
      <c r="G344" s="32" t="s">
        <v>13093</v>
      </c>
      <c r="H344" s="32" t="str">
        <f>VLOOKUP(G344,TCR!$E$2:$K$332,7,0)</f>
        <v>Patrimoniale Post Contatore</v>
      </c>
      <c r="I344" s="137" t="str">
        <f t="shared" si="11"/>
        <v>13647#13647#13647#NETA BR</v>
      </c>
      <c r="J344" s="106" t="s">
        <v>3475</v>
      </c>
      <c r="K344" s="106" t="s">
        <v>3476</v>
      </c>
      <c r="L344" s="106" t="s">
        <v>3477</v>
      </c>
      <c r="M344" s="106" t="s">
        <v>417</v>
      </c>
      <c r="N344" s="106" t="s">
        <v>3476</v>
      </c>
      <c r="O344" s="106"/>
      <c r="P344" s="106" t="s">
        <v>3478</v>
      </c>
      <c r="Q344" s="106" t="s">
        <v>3476</v>
      </c>
      <c r="R344" s="106" t="s">
        <v>3477</v>
      </c>
      <c r="S344" s="106">
        <v>801867</v>
      </c>
      <c r="T344" s="106" t="s">
        <v>3477</v>
      </c>
      <c r="U344" s="106"/>
      <c r="V344" s="106">
        <v>3</v>
      </c>
      <c r="W344" s="106" t="str">
        <f t="shared" si="10"/>
        <v>NETA BR</v>
      </c>
      <c r="X344" s="106" t="s">
        <v>417</v>
      </c>
      <c r="Y344" s="106"/>
    </row>
    <row r="345" spans="1:25" x14ac:dyDescent="0.2">
      <c r="A345" s="69"/>
      <c r="B345" s="178"/>
      <c r="C345" s="32" t="str">
        <f>VLOOKUP(G345,TCR!$E$2:$K$332,2,0)</f>
        <v>GEFT</v>
      </c>
      <c r="D345" s="32" t="str">
        <f>VLOOKUP(G345,TCR!$E$2:$K$332,3,0)</f>
        <v>GESTIONE FINANAZA e TRIBUTI</v>
      </c>
      <c r="E345" s="32" t="str">
        <f>VLOOKUP(G345,TCR!$E$2:$K$332,4,0)</f>
        <v>GEFT</v>
      </c>
      <c r="F345" s="32" t="str">
        <f>VLOOKUP(G345,TCR!$E$2:$K$332,5,0)</f>
        <v>GESTIONE FINANAZA e TRIBUTI</v>
      </c>
      <c r="G345" s="32" t="s">
        <v>13093</v>
      </c>
      <c r="H345" s="32" t="str">
        <f>VLOOKUP(G345,TCR!$E$2:$K$332,7,0)</f>
        <v>Patrimoniale Post Contatore</v>
      </c>
      <c r="I345" s="137" t="str">
        <f t="shared" si="11"/>
        <v>13722#13722#13722#NETA BR</v>
      </c>
      <c r="J345" s="106" t="s">
        <v>7550</v>
      </c>
      <c r="K345" s="106" t="s">
        <v>7551</v>
      </c>
      <c r="L345" s="106" t="s">
        <v>7552</v>
      </c>
      <c r="M345" s="106" t="s">
        <v>417</v>
      </c>
      <c r="N345" s="106" t="s">
        <v>7551</v>
      </c>
      <c r="O345" s="106"/>
      <c r="P345" s="106" t="s">
        <v>7553</v>
      </c>
      <c r="Q345" s="106" t="s">
        <v>7551</v>
      </c>
      <c r="R345" s="106" t="s">
        <v>7552</v>
      </c>
      <c r="S345" s="106">
        <v>802453</v>
      </c>
      <c r="T345" s="106" t="s">
        <v>2171</v>
      </c>
      <c r="U345" s="106"/>
      <c r="V345" s="106">
        <v>3</v>
      </c>
      <c r="W345" s="106" t="str">
        <f t="shared" si="10"/>
        <v>NETA BR</v>
      </c>
      <c r="X345" s="106" t="s">
        <v>417</v>
      </c>
      <c r="Y345" s="106"/>
    </row>
    <row r="346" spans="1:25" x14ac:dyDescent="0.2">
      <c r="A346" s="69"/>
      <c r="B346" s="69"/>
      <c r="C346" s="32" t="str">
        <f>VLOOKUP(G346,TCR!$E$2:$K$332,2,0)</f>
        <v>GEFT</v>
      </c>
      <c r="D346" s="32" t="str">
        <f>VLOOKUP(G346,TCR!$E$2:$K$332,3,0)</f>
        <v>GESTIONE FINANAZA e TRIBUTI</v>
      </c>
      <c r="E346" s="32" t="str">
        <f>VLOOKUP(G346,TCR!$E$2:$K$332,4,0)</f>
        <v>GEFT</v>
      </c>
      <c r="F346" s="32" t="str">
        <f>VLOOKUP(G346,TCR!$E$2:$K$332,5,0)</f>
        <v>GESTIONE FINANAZA e TRIBUTI</v>
      </c>
      <c r="G346" s="32" t="s">
        <v>13093</v>
      </c>
      <c r="H346" s="32" t="str">
        <f>VLOOKUP(G346,TCR!$E$2:$K$332,7,0)</f>
        <v>Patrimoniale Post Contatore</v>
      </c>
      <c r="I346" s="137" t="str">
        <f t="shared" si="11"/>
        <v>13715#13715#13715#NETA BR</v>
      </c>
      <c r="J346" s="106" t="s">
        <v>579</v>
      </c>
      <c r="K346" s="106" t="s">
        <v>580</v>
      </c>
      <c r="L346" s="106" t="s">
        <v>581</v>
      </c>
      <c r="M346" s="106" t="s">
        <v>417</v>
      </c>
      <c r="N346" s="106" t="s">
        <v>580</v>
      </c>
      <c r="O346" s="106"/>
      <c r="P346" s="106" t="s">
        <v>582</v>
      </c>
      <c r="Q346" s="106" t="s">
        <v>580</v>
      </c>
      <c r="R346" s="106" t="s">
        <v>581</v>
      </c>
      <c r="S346" s="106">
        <v>802435</v>
      </c>
      <c r="T346" s="106" t="s">
        <v>581</v>
      </c>
      <c r="U346" s="106"/>
      <c r="V346" s="106">
        <v>3</v>
      </c>
      <c r="W346" s="106" t="str">
        <f t="shared" si="10"/>
        <v>NETA BR</v>
      </c>
      <c r="X346" s="106" t="s">
        <v>417</v>
      </c>
      <c r="Y346" s="106"/>
    </row>
    <row r="347" spans="1:25" x14ac:dyDescent="0.2">
      <c r="A347" s="69"/>
      <c r="B347" s="178"/>
      <c r="C347" s="32" t="str">
        <f>VLOOKUP(G347,TCR!$E$2:$K$332,2,0)</f>
        <v>GEFT</v>
      </c>
      <c r="D347" s="32" t="str">
        <f>VLOOKUP(G347,TCR!$E$2:$K$332,3,0)</f>
        <v>GESTIONE FINANAZA e TRIBUTI</v>
      </c>
      <c r="E347" s="32" t="str">
        <f>VLOOKUP(G347,TCR!$E$2:$K$332,4,0)</f>
        <v>GEFT</v>
      </c>
      <c r="F347" s="32" t="str">
        <f>VLOOKUP(G347,TCR!$E$2:$K$332,5,0)</f>
        <v>GESTIONE FINANAZA e TRIBUTI</v>
      </c>
      <c r="G347" s="32" t="s">
        <v>13093</v>
      </c>
      <c r="H347" s="32" t="str">
        <f>VLOOKUP(G347,TCR!$E$2:$K$332,7,0)</f>
        <v>Patrimoniale Post Contatore</v>
      </c>
      <c r="I347" s="137" t="str">
        <f t="shared" si="11"/>
        <v>13741#13741#13741#NETA BR</v>
      </c>
      <c r="J347" s="106" t="s">
        <v>7545</v>
      </c>
      <c r="K347" s="106" t="s">
        <v>7546</v>
      </c>
      <c r="L347" s="106" t="s">
        <v>7547</v>
      </c>
      <c r="M347" s="106" t="s">
        <v>417</v>
      </c>
      <c r="N347" s="106" t="s">
        <v>7546</v>
      </c>
      <c r="O347" s="106"/>
      <c r="P347" s="106" t="s">
        <v>7548</v>
      </c>
      <c r="Q347" s="106" t="s">
        <v>7546</v>
      </c>
      <c r="R347" s="106" t="s">
        <v>7547</v>
      </c>
      <c r="S347" s="106">
        <v>802490</v>
      </c>
      <c r="T347" s="106" t="s">
        <v>7549</v>
      </c>
      <c r="U347" s="106"/>
      <c r="V347" s="106">
        <v>3</v>
      </c>
      <c r="W347" s="106" t="str">
        <f t="shared" si="10"/>
        <v>NETA BR</v>
      </c>
      <c r="X347" s="106" t="s">
        <v>417</v>
      </c>
      <c r="Y347" s="106"/>
    </row>
    <row r="348" spans="1:25" x14ac:dyDescent="0.2">
      <c r="A348" s="69"/>
      <c r="B348" s="178"/>
      <c r="C348" s="32" t="str">
        <f>VLOOKUP(G348,TCR!$E$2:$K$332,2,0)</f>
        <v>GEFT</v>
      </c>
      <c r="D348" s="32" t="str">
        <f>VLOOKUP(G348,TCR!$E$2:$K$332,3,0)</f>
        <v>GESTIONE FINANAZA e TRIBUTI</v>
      </c>
      <c r="E348" s="32" t="str">
        <f>VLOOKUP(G348,TCR!$E$2:$K$332,4,0)</f>
        <v>GEFT</v>
      </c>
      <c r="F348" s="32" t="str">
        <f>VLOOKUP(G348,TCR!$E$2:$K$332,5,0)</f>
        <v>GESTIONE FINANAZA e TRIBUTI</v>
      </c>
      <c r="G348" s="32" t="s">
        <v>13093</v>
      </c>
      <c r="H348" s="32" t="str">
        <f>VLOOKUP(G348,TCR!$E$2:$K$332,7,0)</f>
        <v>Patrimoniale Post Contatore</v>
      </c>
      <c r="I348" s="137" t="str">
        <f t="shared" si="11"/>
        <v>13671#13671#13671#NETA BR</v>
      </c>
      <c r="J348" s="106" t="s">
        <v>2601</v>
      </c>
      <c r="K348" s="106" t="s">
        <v>2602</v>
      </c>
      <c r="L348" s="106" t="s">
        <v>2603</v>
      </c>
      <c r="M348" s="106" t="s">
        <v>417</v>
      </c>
      <c r="N348" s="106" t="s">
        <v>2602</v>
      </c>
      <c r="O348" s="106"/>
      <c r="P348" s="106" t="s">
        <v>2604</v>
      </c>
      <c r="Q348" s="106" t="s">
        <v>2602</v>
      </c>
      <c r="R348" s="106" t="s">
        <v>2603</v>
      </c>
      <c r="S348" s="106">
        <v>801799</v>
      </c>
      <c r="T348" s="106" t="s">
        <v>2603</v>
      </c>
      <c r="U348" s="106"/>
      <c r="V348" s="106">
        <v>3</v>
      </c>
      <c r="W348" s="106" t="str">
        <f t="shared" si="10"/>
        <v>NETA BR</v>
      </c>
      <c r="X348" s="106" t="s">
        <v>417</v>
      </c>
      <c r="Y348" s="106"/>
    </row>
    <row r="349" spans="1:25" x14ac:dyDescent="0.2">
      <c r="A349" s="12"/>
      <c r="B349" s="69"/>
      <c r="C349" s="32" t="str">
        <f>VLOOKUP(G349,TCR!$E$2:$K$332,2,0)</f>
        <v>GEFT</v>
      </c>
      <c r="D349" s="32" t="str">
        <f>VLOOKUP(G349,TCR!$E$2:$K$332,3,0)</f>
        <v>GESTIONE FINANAZA e TRIBUTI</v>
      </c>
      <c r="E349" s="32" t="str">
        <f>VLOOKUP(G349,TCR!$E$2:$K$332,4,0)</f>
        <v>GEFT</v>
      </c>
      <c r="F349" s="32" t="str">
        <f>VLOOKUP(G349,TCR!$E$2:$K$332,5,0)</f>
        <v>GESTIONE FINANAZA e TRIBUTI</v>
      </c>
      <c r="G349" s="32" t="s">
        <v>13093</v>
      </c>
      <c r="H349" s="32" t="str">
        <f>VLOOKUP(G349,TCR!$E$2:$K$332,7,0)</f>
        <v>Patrimoniale Post Contatore</v>
      </c>
      <c r="I349" s="137" t="str">
        <f t="shared" si="11"/>
        <v>13759#13759#13759#NETA BR</v>
      </c>
      <c r="J349" s="106" t="s">
        <v>5088</v>
      </c>
      <c r="K349" s="106" t="s">
        <v>5089</v>
      </c>
      <c r="L349" s="106" t="s">
        <v>5090</v>
      </c>
      <c r="M349" s="106" t="s">
        <v>417</v>
      </c>
      <c r="N349" s="106" t="s">
        <v>5089</v>
      </c>
      <c r="O349" s="106"/>
      <c r="P349" s="106" t="s">
        <v>5091</v>
      </c>
      <c r="Q349" s="106" t="s">
        <v>5089</v>
      </c>
      <c r="R349" s="106" t="s">
        <v>5090</v>
      </c>
      <c r="S349" s="106">
        <v>802522</v>
      </c>
      <c r="T349" s="106" t="s">
        <v>1977</v>
      </c>
      <c r="U349" s="106"/>
      <c r="V349" s="106">
        <v>3</v>
      </c>
      <c r="W349" s="106" t="str">
        <f t="shared" si="10"/>
        <v>NETA BR</v>
      </c>
      <c r="X349" s="106" t="s">
        <v>417</v>
      </c>
      <c r="Y349" s="106"/>
    </row>
    <row r="350" spans="1:25" x14ac:dyDescent="0.2">
      <c r="A350" s="139"/>
      <c r="B350" s="69"/>
      <c r="C350" s="71" t="str">
        <f>VLOOKUP(G350,TCR!$E$2:$K$332,2,0)</f>
        <v>PPVV</v>
      </c>
      <c r="D350" s="71" t="str">
        <f>VLOOKUP(G350,TCR!$E$2:$K$332,3,0)</f>
        <v>Partite Varie</v>
      </c>
      <c r="E350" s="71" t="str">
        <f>VLOOKUP(G350,TCR!$E$2:$K$332,4,0)</f>
        <v>PVVE</v>
      </c>
      <c r="F350" s="71" t="str">
        <f>VLOOKUP(G350,TCR!$E$2:$K$332,5,0)</f>
        <v>Partite varie venditore</v>
      </c>
      <c r="G350" s="71" t="s">
        <v>51</v>
      </c>
      <c r="H350" s="71" t="str">
        <f>VLOOKUP(G350,TCR!$E$2:$K$332,7,0)</f>
        <v>Partite varie venditore</v>
      </c>
      <c r="I350" s="137" t="str">
        <f t="shared" si="11"/>
        <v>11907#11907#11907#NETA BR</v>
      </c>
      <c r="J350" s="106" t="s">
        <v>2717</v>
      </c>
      <c r="K350" s="106" t="s">
        <v>2718</v>
      </c>
      <c r="L350" s="106" t="s">
        <v>2719</v>
      </c>
      <c r="M350" s="106" t="s">
        <v>442</v>
      </c>
      <c r="N350" s="106" t="s">
        <v>2718</v>
      </c>
      <c r="O350" s="106"/>
      <c r="P350" s="106" t="s">
        <v>2720</v>
      </c>
      <c r="Q350" s="106" t="s">
        <v>2718</v>
      </c>
      <c r="R350" s="106" t="s">
        <v>2721</v>
      </c>
      <c r="S350" s="106">
        <v>637051</v>
      </c>
      <c r="T350" s="106" t="s">
        <v>447</v>
      </c>
      <c r="U350" s="106"/>
      <c r="V350" s="106">
        <v>3</v>
      </c>
      <c r="W350" s="106" t="str">
        <f t="shared" si="10"/>
        <v>NETA BR</v>
      </c>
      <c r="X350" s="106" t="s">
        <v>442</v>
      </c>
      <c r="Y350" s="106"/>
    </row>
    <row r="351" spans="1:25" x14ac:dyDescent="0.2">
      <c r="A351" s="7"/>
      <c r="B351" s="178"/>
      <c r="C351" s="32" t="str">
        <f>VLOOKUP(G351,TCR!$E$2:$K$332,2,0)</f>
        <v>GEFT</v>
      </c>
      <c r="D351" s="32" t="str">
        <f>VLOOKUP(G351,TCR!$E$2:$K$332,3,0)</f>
        <v>GESTIONE FINANAZA e TRIBUTI</v>
      </c>
      <c r="E351" s="32" t="str">
        <f>VLOOKUP(G351,TCR!$E$2:$K$332,4,0)</f>
        <v>GEFT</v>
      </c>
      <c r="F351" s="32" t="str">
        <f>VLOOKUP(G351,TCR!$E$2:$K$332,5,0)</f>
        <v>GESTIONE FINANAZA e TRIBUTI</v>
      </c>
      <c r="G351" s="32" t="s">
        <v>13093</v>
      </c>
      <c r="H351" s="32" t="str">
        <f>VLOOKUP(G351,TCR!$E$2:$K$332,7,0)</f>
        <v>Patrimoniale Post Contatore</v>
      </c>
      <c r="I351" s="137" t="str">
        <f t="shared" si="11"/>
        <v>13658#13658#13658#NETA BR</v>
      </c>
      <c r="J351" s="106" t="s">
        <v>6589</v>
      </c>
      <c r="K351" s="106" t="s">
        <v>6590</v>
      </c>
      <c r="L351" s="106" t="s">
        <v>6591</v>
      </c>
      <c r="M351" s="106" t="s">
        <v>417</v>
      </c>
      <c r="N351" s="106" t="s">
        <v>6590</v>
      </c>
      <c r="O351" s="106"/>
      <c r="P351" s="106" t="s">
        <v>6592</v>
      </c>
      <c r="Q351" s="106" t="s">
        <v>6590</v>
      </c>
      <c r="R351" s="106" t="s">
        <v>6591</v>
      </c>
      <c r="S351" s="106">
        <v>801720</v>
      </c>
      <c r="T351" s="106" t="s">
        <v>6591</v>
      </c>
      <c r="U351" s="106"/>
      <c r="V351" s="106">
        <v>3</v>
      </c>
      <c r="W351" s="106" t="str">
        <f t="shared" si="10"/>
        <v>NETA BR</v>
      </c>
      <c r="X351" s="106" t="s">
        <v>417</v>
      </c>
      <c r="Y351" s="106"/>
    </row>
    <row r="352" spans="1:25" x14ac:dyDescent="0.2">
      <c r="A352" s="7"/>
      <c r="B352" s="178"/>
      <c r="C352" s="32" t="str">
        <f>VLOOKUP(G352,TCR!$E$2:$K$332,2,0)</f>
        <v>GEFT</v>
      </c>
      <c r="D352" s="32" t="str">
        <f>VLOOKUP(G352,TCR!$E$2:$K$332,3,0)</f>
        <v>GESTIONE FINANAZA e TRIBUTI</v>
      </c>
      <c r="E352" s="32" t="str">
        <f>VLOOKUP(G352,TCR!$E$2:$K$332,4,0)</f>
        <v>GEFT</v>
      </c>
      <c r="F352" s="32" t="str">
        <f>VLOOKUP(G352,TCR!$E$2:$K$332,5,0)</f>
        <v>GESTIONE FINANAZA e TRIBUTI</v>
      </c>
      <c r="G352" s="32" t="s">
        <v>13093</v>
      </c>
      <c r="H352" s="32" t="str">
        <f>VLOOKUP(G352,TCR!$E$2:$K$332,7,0)</f>
        <v>Patrimoniale Post Contatore</v>
      </c>
      <c r="I352" s="137" t="str">
        <f t="shared" si="11"/>
        <v>13684#13684#13684#NETA BR</v>
      </c>
      <c r="J352" s="106" t="s">
        <v>8027</v>
      </c>
      <c r="K352" s="106" t="s">
        <v>8028</v>
      </c>
      <c r="L352" s="106" t="s">
        <v>8029</v>
      </c>
      <c r="M352" s="106" t="s">
        <v>417</v>
      </c>
      <c r="N352" s="106" t="s">
        <v>8028</v>
      </c>
      <c r="O352" s="106"/>
      <c r="P352" s="106" t="s">
        <v>8030</v>
      </c>
      <c r="Q352" s="106" t="s">
        <v>8028</v>
      </c>
      <c r="R352" s="106" t="s">
        <v>8029</v>
      </c>
      <c r="S352" s="106">
        <v>802723</v>
      </c>
      <c r="T352" s="106"/>
      <c r="U352" s="106"/>
      <c r="V352" s="106">
        <v>3</v>
      </c>
      <c r="W352" s="106" t="str">
        <f t="shared" si="10"/>
        <v>NETA BR</v>
      </c>
      <c r="X352" s="106" t="s">
        <v>417</v>
      </c>
      <c r="Y352" s="106"/>
    </row>
    <row r="353" spans="1:25" x14ac:dyDescent="0.2">
      <c r="A353" s="7"/>
      <c r="B353" s="69"/>
      <c r="C353" s="32" t="str">
        <f>VLOOKUP(G353,TCR!$E$2:$K$332,2,0)</f>
        <v>GEFT</v>
      </c>
      <c r="D353" s="32" t="str">
        <f>VLOOKUP(G353,TCR!$E$2:$K$332,3,0)</f>
        <v>GESTIONE FINANAZA e TRIBUTI</v>
      </c>
      <c r="E353" s="32" t="str">
        <f>VLOOKUP(G353,TCR!$E$2:$K$332,4,0)</f>
        <v>GEFT</v>
      </c>
      <c r="F353" s="32" t="str">
        <f>VLOOKUP(G353,TCR!$E$2:$K$332,5,0)</f>
        <v>GESTIONE FINANAZA e TRIBUTI</v>
      </c>
      <c r="G353" s="32" t="s">
        <v>13093</v>
      </c>
      <c r="H353" s="32" t="str">
        <f>VLOOKUP(G353,TCR!$E$2:$K$332,7,0)</f>
        <v>Patrimoniale Post Contatore</v>
      </c>
      <c r="I353" s="137" t="str">
        <f t="shared" si="11"/>
        <v>13695#13695#13695#NETA BR</v>
      </c>
      <c r="J353" s="106" t="s">
        <v>6410</v>
      </c>
      <c r="K353" s="106" t="s">
        <v>6411</v>
      </c>
      <c r="L353" s="106" t="s">
        <v>6412</v>
      </c>
      <c r="M353" s="106" t="s">
        <v>417</v>
      </c>
      <c r="N353" s="106" t="s">
        <v>6411</v>
      </c>
      <c r="O353" s="106"/>
      <c r="P353" s="106" t="s">
        <v>6413</v>
      </c>
      <c r="Q353" s="106" t="s">
        <v>6411</v>
      </c>
      <c r="R353" s="106" t="s">
        <v>6412</v>
      </c>
      <c r="S353" s="106">
        <v>802729</v>
      </c>
      <c r="T353" s="106"/>
      <c r="U353" s="106"/>
      <c r="V353" s="106">
        <v>3</v>
      </c>
      <c r="W353" s="106" t="str">
        <f t="shared" si="10"/>
        <v>NETA BR</v>
      </c>
      <c r="X353" s="106" t="s">
        <v>417</v>
      </c>
      <c r="Y353" s="106"/>
    </row>
    <row r="354" spans="1:25" x14ac:dyDescent="0.2">
      <c r="A354" s="12"/>
      <c r="B354" s="69"/>
      <c r="C354" s="32" t="str">
        <f>VLOOKUP(G354,TCR!$E$2:$K$332,2,0)</f>
        <v>GEFT</v>
      </c>
      <c r="D354" s="32" t="str">
        <f>VLOOKUP(G354,TCR!$E$2:$K$332,3,0)</f>
        <v>GESTIONE FINANAZA e TRIBUTI</v>
      </c>
      <c r="E354" s="32" t="str">
        <f>VLOOKUP(G354,TCR!$E$2:$K$332,4,0)</f>
        <v>GEFT</v>
      </c>
      <c r="F354" s="32" t="str">
        <f>VLOOKUP(G354,TCR!$E$2:$K$332,5,0)</f>
        <v>GESTIONE FINANAZA e TRIBUTI</v>
      </c>
      <c r="G354" s="32" t="s">
        <v>13093</v>
      </c>
      <c r="H354" s="32" t="str">
        <f>VLOOKUP(G354,TCR!$E$2:$K$332,7,0)</f>
        <v>Patrimoniale Post Contatore</v>
      </c>
      <c r="I354" s="137" t="str">
        <f t="shared" si="11"/>
        <v>13690#13690#13690#NETA BR</v>
      </c>
      <c r="J354" s="106" t="s">
        <v>4954</v>
      </c>
      <c r="K354" s="106" t="s">
        <v>4955</v>
      </c>
      <c r="L354" s="106" t="s">
        <v>4956</v>
      </c>
      <c r="M354" s="106" t="s">
        <v>417</v>
      </c>
      <c r="N354" s="106" t="s">
        <v>4955</v>
      </c>
      <c r="O354" s="106"/>
      <c r="P354" s="106" t="s">
        <v>4957</v>
      </c>
      <c r="Q354" s="106" t="s">
        <v>4955</v>
      </c>
      <c r="R354" s="106" t="s">
        <v>4956</v>
      </c>
      <c r="S354" s="106">
        <v>801983</v>
      </c>
      <c r="T354" s="106" t="s">
        <v>4958</v>
      </c>
      <c r="U354" s="106"/>
      <c r="V354" s="106">
        <v>3</v>
      </c>
      <c r="W354" s="106" t="str">
        <f t="shared" si="10"/>
        <v>NETA BR</v>
      </c>
      <c r="X354" s="106" t="s">
        <v>417</v>
      </c>
      <c r="Y354" s="106"/>
    </row>
    <row r="355" spans="1:25" x14ac:dyDescent="0.2">
      <c r="A355" s="12"/>
      <c r="B355" s="69"/>
      <c r="C355" s="32" t="str">
        <f>VLOOKUP(G355,TCR!$E$2:$K$332,2,0)</f>
        <v>GEFT</v>
      </c>
      <c r="D355" s="32" t="str">
        <f>VLOOKUP(G355,TCR!$E$2:$K$332,3,0)</f>
        <v>GESTIONE FINANAZA e TRIBUTI</v>
      </c>
      <c r="E355" s="32" t="str">
        <f>VLOOKUP(G355,TCR!$E$2:$K$332,4,0)</f>
        <v>GEFT</v>
      </c>
      <c r="F355" s="32" t="str">
        <f>VLOOKUP(G355,TCR!$E$2:$K$332,5,0)</f>
        <v>GESTIONE FINANAZA e TRIBUTI</v>
      </c>
      <c r="G355" s="32" t="s">
        <v>13093</v>
      </c>
      <c r="H355" s="32" t="str">
        <f>VLOOKUP(G355,TCR!$E$2:$K$332,7,0)</f>
        <v>Patrimoniale Post Contatore</v>
      </c>
      <c r="I355" s="137" t="str">
        <f t="shared" si="11"/>
        <v>13769#13769#13769#NETA BR</v>
      </c>
      <c r="J355" s="106" t="s">
        <v>8874</v>
      </c>
      <c r="K355" s="106" t="s">
        <v>8875</v>
      </c>
      <c r="L355" s="106" t="s">
        <v>6651</v>
      </c>
      <c r="M355" s="106" t="s">
        <v>417</v>
      </c>
      <c r="N355" s="106" t="s">
        <v>8875</v>
      </c>
      <c r="O355" s="106"/>
      <c r="P355" s="106" t="s">
        <v>8876</v>
      </c>
      <c r="Q355" s="106" t="s">
        <v>8875</v>
      </c>
      <c r="R355" s="106" t="s">
        <v>6651</v>
      </c>
      <c r="S355" s="106" t="s">
        <v>8877</v>
      </c>
      <c r="T355" s="106" t="s">
        <v>8877</v>
      </c>
      <c r="U355" s="106"/>
      <c r="V355" s="106">
        <v>3</v>
      </c>
      <c r="W355" s="106" t="str">
        <f t="shared" si="10"/>
        <v>NETA BR</v>
      </c>
      <c r="X355" s="106" t="s">
        <v>417</v>
      </c>
      <c r="Y355" s="106"/>
    </row>
    <row r="356" spans="1:25" x14ac:dyDescent="0.2">
      <c r="A356" s="12"/>
      <c r="B356" s="178"/>
      <c r="C356" s="121" t="str">
        <f>VLOOKUP(G356,TCR!$E$2:$K$332,2,0)</f>
        <v>SOPS</v>
      </c>
      <c r="D356" s="121" t="str">
        <f>VLOOKUP(G356,TCR!$E$2:$K$332,3,0)</f>
        <v>Service OPS</v>
      </c>
      <c r="E356" s="121" t="str">
        <f>VLOOKUP(G356,TCR!$E$2:$K$332,4,0)</f>
        <v>SOPS</v>
      </c>
      <c r="F356" s="121" t="str">
        <f>VLOOKUP(G356,TCR!$E$2:$K$332,5,0)</f>
        <v>Service OPS</v>
      </c>
      <c r="G356" s="121" t="s">
        <v>13064</v>
      </c>
      <c r="H356" s="121" t="str">
        <f>VLOOKUP(G356,TCR!$E$2:$K$332,7,0)</f>
        <v>Service OPS - Cambi Prodotto</v>
      </c>
      <c r="I356" s="137" t="str">
        <f t="shared" si="11"/>
        <v>EE-SP-AMM#EE-QSP_AMM#EE-CSP_AMM#NETA BR</v>
      </c>
      <c r="J356" s="106" t="s">
        <v>4753</v>
      </c>
      <c r="K356" s="106" t="s">
        <v>4754</v>
      </c>
      <c r="L356" s="106" t="s">
        <v>4755</v>
      </c>
      <c r="M356" s="106" t="s">
        <v>442</v>
      </c>
      <c r="N356" s="106" t="s">
        <v>4756</v>
      </c>
      <c r="O356" s="106"/>
      <c r="P356" s="106" t="s">
        <v>4757</v>
      </c>
      <c r="Q356" s="106" t="s">
        <v>4758</v>
      </c>
      <c r="R356" s="106" t="s">
        <v>4755</v>
      </c>
      <c r="S356" s="106">
        <v>730825</v>
      </c>
      <c r="T356" s="106" t="s">
        <v>834</v>
      </c>
      <c r="U356" s="106"/>
      <c r="V356" s="106">
        <v>3</v>
      </c>
      <c r="W356" s="106" t="str">
        <f t="shared" si="10"/>
        <v>NETA BR</v>
      </c>
      <c r="X356" s="106" t="s">
        <v>835</v>
      </c>
      <c r="Y356" s="106"/>
    </row>
    <row r="357" spans="1:25" x14ac:dyDescent="0.2">
      <c r="A357" s="12"/>
      <c r="B357" s="69" t="s">
        <v>69</v>
      </c>
      <c r="C357" s="97" t="str">
        <f>VLOOKUP(G357,TCR!$E$2:$K$332,2,0)</f>
        <v>GEFT</v>
      </c>
      <c r="D357" s="97" t="str">
        <f>VLOOKUP(G357,TCR!$E$2:$K$332,3,0)</f>
        <v>GESTIONE FINANAZA e TRIBUTI</v>
      </c>
      <c r="E357" s="97" t="str">
        <f>VLOOKUP(G357,TCR!$E$2:$K$332,4,0)</f>
        <v>GEFT</v>
      </c>
      <c r="F357" s="97" t="str">
        <f>VLOOKUP(G357,TCR!$E$2:$K$332,5,0)</f>
        <v>GESTIONE FINANAZA e TRIBUTI</v>
      </c>
      <c r="G357" s="97" t="s">
        <v>13099</v>
      </c>
      <c r="H357" s="97" t="str">
        <f>VLOOKUP(G357,TCR!$E$2:$K$332,7,0)</f>
        <v>Accredito-Addebito Bundle</v>
      </c>
      <c r="I357" s="137" t="str">
        <f t="shared" si="11"/>
        <v>NE_V_RIMB_SRV#NE_Q_RIMB_SRV#NE_C_RIMB_SRV#NETA BR</v>
      </c>
      <c r="J357" s="106" t="s">
        <v>5131</v>
      </c>
      <c r="K357" s="106" t="s">
        <v>5132</v>
      </c>
      <c r="L357" s="106" t="s">
        <v>5133</v>
      </c>
      <c r="M357" s="106"/>
      <c r="N357" s="106" t="s">
        <v>5134</v>
      </c>
      <c r="O357" s="106"/>
      <c r="P357" s="106" t="s">
        <v>5135</v>
      </c>
      <c r="Q357" s="106" t="s">
        <v>5136</v>
      </c>
      <c r="R357" s="106" t="s">
        <v>5137</v>
      </c>
      <c r="S357" s="106"/>
      <c r="T357" s="106"/>
      <c r="U357" s="106"/>
      <c r="V357" s="106">
        <v>3</v>
      </c>
      <c r="W357" s="106" t="str">
        <f t="shared" si="10"/>
        <v>NETA BR</v>
      </c>
      <c r="X357" s="106"/>
      <c r="Y357" s="106"/>
    </row>
    <row r="358" spans="1:25" x14ac:dyDescent="0.2">
      <c r="A358" s="12"/>
      <c r="B358" s="69"/>
      <c r="C358" s="140" t="str">
        <f>VLOOKUP(G358,TCR!$E$2:$K$332,2,0)</f>
        <v>IMPO</v>
      </c>
      <c r="D358" s="140" t="str">
        <f>VLOOKUP(G358,TCR!$E$2:$K$332,3,0)</f>
        <v>IMPOSTE</v>
      </c>
      <c r="E358" s="140" t="str">
        <f>VLOOKUP(G358,TCR!$E$2:$K$332,4,0)</f>
        <v>IMER</v>
      </c>
      <c r="F358" s="140" t="str">
        <f>VLOOKUP(G358,TCR!$E$2:$K$332,5,0)</f>
        <v>Imposta erariale</v>
      </c>
      <c r="G358" s="140" t="s">
        <v>39</v>
      </c>
      <c r="H358" s="140" t="str">
        <f>VLOOKUP(G358,TCR!$E$2:$K$332,7,0)</f>
        <v>Imposta erariale</v>
      </c>
      <c r="I358" s="137" t="str">
        <f t="shared" si="11"/>
        <v>NE_ADD_P_AUIP#NE_ADD_P_AUIP#NE_ADD_P_AUIP#NETA BR</v>
      </c>
      <c r="J358" s="106" t="s">
        <v>2923</v>
      </c>
      <c r="K358" s="106" t="s">
        <v>2924</v>
      </c>
      <c r="L358" s="106" t="s">
        <v>2925</v>
      </c>
      <c r="M358" s="106" t="s">
        <v>28</v>
      </c>
      <c r="N358" s="106" t="s">
        <v>2924</v>
      </c>
      <c r="O358" s="106"/>
      <c r="P358" s="106" t="s">
        <v>2926</v>
      </c>
      <c r="Q358" s="106" t="s">
        <v>2924</v>
      </c>
      <c r="R358" s="106" t="s">
        <v>2927</v>
      </c>
      <c r="S358" s="106">
        <v>700962</v>
      </c>
      <c r="T358" s="106" t="s">
        <v>2929</v>
      </c>
      <c r="U358" s="106"/>
      <c r="V358" s="106">
        <v>3</v>
      </c>
      <c r="W358" s="106" t="str">
        <f t="shared" si="10"/>
        <v>NETA BR</v>
      </c>
      <c r="X358" s="106" t="s">
        <v>686</v>
      </c>
      <c r="Y358" s="106"/>
    </row>
    <row r="359" spans="1:25" x14ac:dyDescent="0.2">
      <c r="A359" s="12"/>
      <c r="B359" s="69"/>
      <c r="C359" s="140" t="str">
        <f>VLOOKUP(G359,TCR!$E$2:$K$332,2,0)</f>
        <v>IMPO</v>
      </c>
      <c r="D359" s="140" t="str">
        <f>VLOOKUP(G359,TCR!$E$2:$K$332,3,0)</f>
        <v>IMPOSTE</v>
      </c>
      <c r="E359" s="140" t="str">
        <f>VLOOKUP(G359,TCR!$E$2:$K$332,4,0)</f>
        <v>IMER</v>
      </c>
      <c r="F359" s="140" t="str">
        <f>VLOOKUP(G359,TCR!$E$2:$K$332,5,0)</f>
        <v>Imposta erariale</v>
      </c>
      <c r="G359" s="140" t="s">
        <v>39</v>
      </c>
      <c r="H359" s="140" t="str">
        <f>VLOOKUP(G359,TCR!$E$2:$K$332,7,0)</f>
        <v>Imposta erariale</v>
      </c>
      <c r="I359" s="137" t="str">
        <f t="shared" si="11"/>
        <v>NE_ADD_C_D3#NE_ADD_C_D3#NE_ADD_C_DOM#NETA BR</v>
      </c>
      <c r="J359" s="106" t="s">
        <v>1763</v>
      </c>
      <c r="K359" s="106" t="s">
        <v>1764</v>
      </c>
      <c r="L359" s="106" t="s">
        <v>1765</v>
      </c>
      <c r="M359" s="106" t="s">
        <v>28</v>
      </c>
      <c r="N359" s="106" t="s">
        <v>1764</v>
      </c>
      <c r="O359" s="106"/>
      <c r="P359" s="106" t="s">
        <v>1766</v>
      </c>
      <c r="Q359" s="106" t="s">
        <v>1767</v>
      </c>
      <c r="R359" s="106" t="s">
        <v>1768</v>
      </c>
      <c r="S359" s="106">
        <v>700963</v>
      </c>
      <c r="T359" s="106" t="s">
        <v>1769</v>
      </c>
      <c r="U359" s="106"/>
      <c r="V359" s="106">
        <v>3</v>
      </c>
      <c r="W359" s="106" t="str">
        <f t="shared" si="10"/>
        <v>NETA BR</v>
      </c>
      <c r="X359" s="106" t="s">
        <v>686</v>
      </c>
      <c r="Y359" s="106"/>
    </row>
    <row r="360" spans="1:25" x14ac:dyDescent="0.2">
      <c r="A360" s="19"/>
      <c r="B360" s="69"/>
      <c r="C360" s="140" t="str">
        <f>VLOOKUP(G360,TCR!$E$2:$K$332,2,0)</f>
        <v>IMPO</v>
      </c>
      <c r="D360" s="140" t="str">
        <f>VLOOKUP(G360,TCR!$E$2:$K$332,3,0)</f>
        <v>IMPOSTE</v>
      </c>
      <c r="E360" s="140" t="str">
        <f>VLOOKUP(G360,TCR!$E$2:$K$332,4,0)</f>
        <v>IMER</v>
      </c>
      <c r="F360" s="140" t="str">
        <f>VLOOKUP(G360,TCR!$E$2:$K$332,5,0)</f>
        <v>Imposta erariale</v>
      </c>
      <c r="G360" s="140" t="s">
        <v>39</v>
      </c>
      <c r="H360" s="140" t="str">
        <f>VLOOKUP(G360,TCR!$E$2:$K$332,7,0)</f>
        <v>Imposta erariale</v>
      </c>
      <c r="I360" s="137" t="str">
        <f t="shared" si="11"/>
        <v>NE_ADD_C_D2#NE_ADD_C_D2#NE_ADD_C_DOM#NETA BR</v>
      </c>
      <c r="J360" s="106" t="s">
        <v>3313</v>
      </c>
      <c r="K360" s="106" t="s">
        <v>3314</v>
      </c>
      <c r="L360" s="106" t="s">
        <v>3315</v>
      </c>
      <c r="M360" s="106" t="s">
        <v>28</v>
      </c>
      <c r="N360" s="106" t="s">
        <v>3314</v>
      </c>
      <c r="O360" s="106"/>
      <c r="P360" s="106" t="s">
        <v>1766</v>
      </c>
      <c r="Q360" s="106" t="s">
        <v>1767</v>
      </c>
      <c r="R360" s="106" t="s">
        <v>1768</v>
      </c>
      <c r="S360" s="106">
        <v>700963</v>
      </c>
      <c r="T360" s="106" t="s">
        <v>1769</v>
      </c>
      <c r="U360" s="106"/>
      <c r="V360" s="106">
        <v>3</v>
      </c>
      <c r="W360" s="106" t="str">
        <f t="shared" si="10"/>
        <v>NETA BR</v>
      </c>
      <c r="X360" s="106" t="s">
        <v>686</v>
      </c>
      <c r="Y360" s="106"/>
    </row>
    <row r="361" spans="1:25" x14ac:dyDescent="0.2">
      <c r="A361" s="19"/>
      <c r="B361" s="69" t="s">
        <v>69</v>
      </c>
      <c r="C361" s="97" t="str">
        <f>VLOOKUP(G361,TCR!$E$2:$K$332,2,0)</f>
        <v>PPVV</v>
      </c>
      <c r="D361" s="97" t="str">
        <f>VLOOKUP(G361,TCR!$E$2:$K$332,3,0)</f>
        <v>Partite Varie</v>
      </c>
      <c r="E361" s="97" t="str">
        <f>VLOOKUP(G361,TCR!$E$2:$K$332,4,0)</f>
        <v>PVVE</v>
      </c>
      <c r="F361" s="97" t="str">
        <f>VLOOKUP(G361,TCR!$E$2:$K$332,5,0)</f>
        <v>Partite varie venditore</v>
      </c>
      <c r="G361" s="97" t="s">
        <v>51</v>
      </c>
      <c r="H361" s="97" t="str">
        <f>VLOOKUP(G361,TCR!$E$2:$K$332,7,0)</f>
        <v>Partite varie venditore</v>
      </c>
      <c r="I361" s="137" t="str">
        <f t="shared" si="11"/>
        <v>11840#11840#11840#NETA BR</v>
      </c>
      <c r="J361" s="106" t="s">
        <v>3550</v>
      </c>
      <c r="K361" s="106" t="s">
        <v>3551</v>
      </c>
      <c r="L361" s="106" t="s">
        <v>3552</v>
      </c>
      <c r="M361" s="106"/>
      <c r="N361" s="106" t="s">
        <v>3551</v>
      </c>
      <c r="O361" s="106"/>
      <c r="P361" s="106" t="s">
        <v>3553</v>
      </c>
      <c r="Q361" s="106" t="s">
        <v>3551</v>
      </c>
      <c r="R361" s="106" t="s">
        <v>3554</v>
      </c>
      <c r="S361" s="106"/>
      <c r="T361" s="106"/>
      <c r="U361" s="106"/>
      <c r="V361" s="106">
        <v>3</v>
      </c>
      <c r="W361" s="106" t="str">
        <f t="shared" si="10"/>
        <v>NETA BR</v>
      </c>
      <c r="X361" s="106"/>
      <c r="Y361" s="106"/>
    </row>
    <row r="362" spans="1:25" x14ac:dyDescent="0.2">
      <c r="A362" s="12"/>
      <c r="B362" s="69" t="s">
        <v>73</v>
      </c>
      <c r="C362" s="32" t="str">
        <f>VLOOKUP(G362,TCR!$E$2:$K$332,2,0)</f>
        <v>PPVV</v>
      </c>
      <c r="D362" s="32" t="str">
        <f>VLOOKUP(G362,TCR!$E$2:$K$332,3,0)</f>
        <v>Partite Varie</v>
      </c>
      <c r="E362" s="32" t="str">
        <f>VLOOKUP(G362,TCR!$E$2:$K$332,4,0)</f>
        <v>DEPC</v>
      </c>
      <c r="F362" s="32" t="str">
        <f>VLOOKUP(G362,TCR!$E$2:$K$332,5,0)</f>
        <v>Deposito cauzionale</v>
      </c>
      <c r="G362" s="32" t="s">
        <v>371</v>
      </c>
      <c r="H362" s="32" t="str">
        <f>VLOOKUP(G362,TCR!$E$2:$K$332,7,0)</f>
        <v>Deposito cauzionale</v>
      </c>
      <c r="I362" s="137" t="str">
        <f t="shared" si="11"/>
        <v>CB005#CB005#CB005#NETA BR</v>
      </c>
      <c r="J362" s="106" t="s">
        <v>7115</v>
      </c>
      <c r="K362" s="106" t="s">
        <v>7116</v>
      </c>
      <c r="L362" s="106" t="s">
        <v>7117</v>
      </c>
      <c r="M362" s="106" t="s">
        <v>417</v>
      </c>
      <c r="N362" s="106" t="s">
        <v>7116</v>
      </c>
      <c r="O362" s="106"/>
      <c r="P362" s="106" t="s">
        <v>7118</v>
      </c>
      <c r="Q362" s="106" t="s">
        <v>7116</v>
      </c>
      <c r="R362" s="106" t="s">
        <v>7119</v>
      </c>
      <c r="S362" s="106">
        <v>407520</v>
      </c>
      <c r="T362" s="106" t="s">
        <v>679</v>
      </c>
      <c r="U362" s="106"/>
      <c r="V362" s="106">
        <v>3</v>
      </c>
      <c r="W362" s="106" t="str">
        <f t="shared" si="10"/>
        <v>NETA BR</v>
      </c>
      <c r="X362" s="106" t="s">
        <v>417</v>
      </c>
      <c r="Y362" s="106"/>
    </row>
    <row r="363" spans="1:25" x14ac:dyDescent="0.2">
      <c r="A363" s="12"/>
      <c r="B363" s="69"/>
      <c r="C363" s="71" t="str">
        <f>VLOOKUP(G363,TCR!$E$2:$K$332,2,0)</f>
        <v>PPVV</v>
      </c>
      <c r="D363" s="71" t="str">
        <f>VLOOKUP(G363,TCR!$E$2:$K$332,3,0)</f>
        <v>Partite Varie</v>
      </c>
      <c r="E363" s="71" t="str">
        <f>VLOOKUP(G363,TCR!$E$2:$K$332,4,0)</f>
        <v>IND</v>
      </c>
      <c r="F363" s="71" t="str">
        <f>VLOOKUP(G363,TCR!$E$2:$K$332,5,0)</f>
        <v>Indennizzi</v>
      </c>
      <c r="G363" s="71" t="s">
        <v>13112</v>
      </c>
      <c r="H363" s="71" t="str">
        <f>VLOOKUP(G363,TCR!$E$2:$K$332,7,0)</f>
        <v>Indennizzi distributore</v>
      </c>
      <c r="I363" s="137" t="str">
        <f t="shared" si="11"/>
        <v>11678#11678#11678#NETA BR</v>
      </c>
      <c r="J363" s="106" t="s">
        <v>1548</v>
      </c>
      <c r="K363" s="106" t="s">
        <v>1549</v>
      </c>
      <c r="L363" s="106" t="s">
        <v>1550</v>
      </c>
      <c r="M363" s="106"/>
      <c r="N363" s="106" t="s">
        <v>1549</v>
      </c>
      <c r="O363" s="106"/>
      <c r="P363" s="106" t="s">
        <v>1551</v>
      </c>
      <c r="Q363" s="106" t="s">
        <v>1549</v>
      </c>
      <c r="R363" s="106" t="s">
        <v>1552</v>
      </c>
      <c r="S363" s="106"/>
      <c r="T363" s="106"/>
      <c r="U363" s="106"/>
      <c r="V363" s="106">
        <v>3</v>
      </c>
      <c r="W363" s="106" t="str">
        <f t="shared" si="10"/>
        <v>NETA BR</v>
      </c>
      <c r="X363" s="106"/>
      <c r="Y363" s="106"/>
    </row>
    <row r="364" spans="1:25" x14ac:dyDescent="0.2">
      <c r="A364" s="69"/>
      <c r="B364" s="69" t="s">
        <v>73</v>
      </c>
      <c r="C364" s="32" t="str">
        <f>VLOOKUP(G364,TCR!$E$2:$K$332,2,0)</f>
        <v>GEFT</v>
      </c>
      <c r="D364" s="32" t="str">
        <f>VLOOKUP(G364,TCR!$E$2:$K$332,3,0)</f>
        <v>GESTIONE FINANAZA e TRIBUTI</v>
      </c>
      <c r="E364" s="32" t="str">
        <f>VLOOKUP(G364,TCR!$E$2:$K$332,4,0)</f>
        <v>GEFT</v>
      </c>
      <c r="F364" s="32" t="str">
        <f>VLOOKUP(G364,TCR!$E$2:$K$332,5,0)</f>
        <v>GESTIONE FINANAZA e TRIBUTI</v>
      </c>
      <c r="G364" s="32" t="s">
        <v>13095</v>
      </c>
      <c r="H364" s="32" t="str">
        <f>VLOOKUP(G364,TCR!$E$2:$K$332,7,0)</f>
        <v>Recupero Debito Credito</v>
      </c>
      <c r="I364" s="137" t="str">
        <f t="shared" si="11"/>
        <v>9305#9305#9305#NETA BR</v>
      </c>
      <c r="J364" s="106" t="s">
        <v>4767</v>
      </c>
      <c r="K364" s="106" t="s">
        <v>4768</v>
      </c>
      <c r="L364" s="106" t="s">
        <v>4769</v>
      </c>
      <c r="M364" s="106" t="s">
        <v>417</v>
      </c>
      <c r="N364" s="106" t="s">
        <v>4768</v>
      </c>
      <c r="O364" s="106"/>
      <c r="P364" s="106" t="s">
        <v>4770</v>
      </c>
      <c r="Q364" s="106" t="s">
        <v>4768</v>
      </c>
      <c r="R364" s="106" t="s">
        <v>4771</v>
      </c>
      <c r="S364" s="106">
        <v>400393</v>
      </c>
      <c r="T364" s="106" t="s">
        <v>4772</v>
      </c>
      <c r="U364" s="106"/>
      <c r="V364" s="106">
        <v>3</v>
      </c>
      <c r="W364" s="106" t="str">
        <f t="shared" si="10"/>
        <v>NETA BR</v>
      </c>
      <c r="X364" s="106" t="s">
        <v>417</v>
      </c>
      <c r="Y364" s="106"/>
    </row>
    <row r="365" spans="1:25" x14ac:dyDescent="0.2">
      <c r="A365" s="139"/>
      <c r="B365" s="69"/>
      <c r="C365" s="32" t="str">
        <f>VLOOKUP(G365,TCR!$E$2:$K$332,2,0)</f>
        <v>GEN</v>
      </c>
      <c r="D365" s="32" t="str">
        <f>VLOOKUP(G365,TCR!$E$2:$K$332,3,0)</f>
        <v>Livello Generico</v>
      </c>
      <c r="E365" s="32" t="str">
        <f>VLOOKUP(G365,TCR!$E$2:$K$332,4,0)</f>
        <v>GEN</v>
      </c>
      <c r="F365" s="32" t="str">
        <f>VLOOKUP(G365,TCR!$E$2:$K$332,5,0)</f>
        <v>Livello Generico</v>
      </c>
      <c r="G365" s="32" t="s">
        <v>13077</v>
      </c>
      <c r="H365" s="32" t="str">
        <f>VLOOKUP(G365,TCR!$E$2:$K$332,7,0)</f>
        <v>Bundle SERVIZIO MYENERGY</v>
      </c>
      <c r="I365" s="137" t="str">
        <f t="shared" si="11"/>
        <v>NE_V_MEMFIX#NE_Q_MEMFIX#NE_C_MEMFIX#NETA BR</v>
      </c>
      <c r="J365" s="106" t="s">
        <v>3511</v>
      </c>
      <c r="K365" s="106" t="s">
        <v>3512</v>
      </c>
      <c r="L365" s="106" t="s">
        <v>3513</v>
      </c>
      <c r="M365" s="106" t="s">
        <v>442</v>
      </c>
      <c r="N365" s="106" t="s">
        <v>3514</v>
      </c>
      <c r="O365" s="106"/>
      <c r="P365" s="106" t="s">
        <v>3515</v>
      </c>
      <c r="Q365" s="106" t="s">
        <v>3516</v>
      </c>
      <c r="R365" s="106" t="s">
        <v>3517</v>
      </c>
      <c r="S365" s="106">
        <v>702009</v>
      </c>
      <c r="T365" s="106" t="s">
        <v>625</v>
      </c>
      <c r="U365" s="106" t="s">
        <v>558</v>
      </c>
      <c r="V365" s="106">
        <v>3</v>
      </c>
      <c r="W365" s="106" t="str">
        <f t="shared" si="10"/>
        <v>NETA BR</v>
      </c>
      <c r="X365" s="106" t="s">
        <v>442</v>
      </c>
      <c r="Y365" s="106"/>
    </row>
    <row r="366" spans="1:25" x14ac:dyDescent="0.2">
      <c r="A366" s="7"/>
      <c r="B366" s="69"/>
      <c r="C366" s="32" t="str">
        <f>VLOOKUP(G366,TCR!$E$2:$K$332,2,0)</f>
        <v>GEN</v>
      </c>
      <c r="D366" s="32" t="str">
        <f>VLOOKUP(G366,TCR!$E$2:$K$332,3,0)</f>
        <v>Livello Generico</v>
      </c>
      <c r="E366" s="32" t="str">
        <f>VLOOKUP(G366,TCR!$E$2:$K$332,4,0)</f>
        <v>GEN</v>
      </c>
      <c r="F366" s="32" t="str">
        <f>VLOOKUP(G366,TCR!$E$2:$K$332,5,0)</f>
        <v>Livello Generico</v>
      </c>
      <c r="G366" s="32" t="s">
        <v>13077</v>
      </c>
      <c r="H366" s="32" t="str">
        <f>VLOOKUP(G366,TCR!$E$2:$K$332,7,0)</f>
        <v>Bundle SERVIZIO MYENERGY</v>
      </c>
      <c r="I366" s="137" t="str">
        <f t="shared" si="11"/>
        <v>NE_V_SCMEMFIX#NE_Q_SCMEMFIX#NE_C_SCMEMFIX#NETA BR</v>
      </c>
      <c r="J366" s="106" t="s">
        <v>3910</v>
      </c>
      <c r="K366" s="106" t="s">
        <v>3911</v>
      </c>
      <c r="L366" s="106" t="s">
        <v>3912</v>
      </c>
      <c r="M366" s="106" t="s">
        <v>442</v>
      </c>
      <c r="N366" s="106" t="s">
        <v>3913</v>
      </c>
      <c r="O366" s="106"/>
      <c r="P366" s="106" t="s">
        <v>3914</v>
      </c>
      <c r="Q366" s="106" t="s">
        <v>3915</v>
      </c>
      <c r="R366" s="106" t="s">
        <v>1453</v>
      </c>
      <c r="S366" s="106">
        <v>705103</v>
      </c>
      <c r="T366" s="106" t="s">
        <v>1338</v>
      </c>
      <c r="U366" s="106" t="s">
        <v>1339</v>
      </c>
      <c r="V366" s="106">
        <v>3</v>
      </c>
      <c r="W366" s="106" t="str">
        <f t="shared" si="10"/>
        <v>NETA BR</v>
      </c>
      <c r="X366" s="106" t="s">
        <v>442</v>
      </c>
      <c r="Y366" s="106"/>
    </row>
    <row r="367" spans="1:25" x14ac:dyDescent="0.2">
      <c r="A367" s="69"/>
      <c r="B367" s="69" t="s">
        <v>69</v>
      </c>
      <c r="C367" s="97" t="str">
        <f>VLOOKUP(G367,TCR!$E$2:$K$332,2,0)</f>
        <v>GEFT</v>
      </c>
      <c r="D367" s="97" t="str">
        <f>VLOOKUP(G367,TCR!$E$2:$K$332,3,0)</f>
        <v>GESTIONE FINANAZA e TRIBUTI</v>
      </c>
      <c r="E367" s="97" t="str">
        <f>VLOOKUP(G367,TCR!$E$2:$K$332,4,0)</f>
        <v>GEFT</v>
      </c>
      <c r="F367" s="97" t="str">
        <f>VLOOKUP(G367,TCR!$E$2:$K$332,5,0)</f>
        <v>GESTIONE FINANAZA e TRIBUTI</v>
      </c>
      <c r="G367" s="97" t="s">
        <v>13099</v>
      </c>
      <c r="H367" s="97" t="str">
        <f>VLOOKUP(G367,TCR!$E$2:$K$332,7,0)</f>
        <v>Accredito-Addebito Bundle</v>
      </c>
      <c r="I367" s="137" t="str">
        <f t="shared" si="11"/>
        <v>NE_V_LEDSRV#NE_Q_LEDSRV#NE_C_LEDSRV#NETA BR</v>
      </c>
      <c r="J367" s="106" t="s">
        <v>3627</v>
      </c>
      <c r="K367" s="106" t="s">
        <v>3628</v>
      </c>
      <c r="L367" s="106" t="s">
        <v>3629</v>
      </c>
      <c r="M367" s="106"/>
      <c r="N367" s="106" t="s">
        <v>3630</v>
      </c>
      <c r="O367" s="106"/>
      <c r="P367" s="106" t="s">
        <v>3631</v>
      </c>
      <c r="Q367" s="106" t="s">
        <v>3632</v>
      </c>
      <c r="R367" s="106" t="s">
        <v>3633</v>
      </c>
      <c r="S367" s="106"/>
      <c r="T367" s="106"/>
      <c r="U367" s="106"/>
      <c r="V367" s="106">
        <v>3</v>
      </c>
      <c r="W367" s="106" t="str">
        <f t="shared" si="10"/>
        <v>NETA BR</v>
      </c>
      <c r="X367" s="106"/>
      <c r="Y367" s="106"/>
    </row>
    <row r="368" spans="1:25" x14ac:dyDescent="0.2">
      <c r="A368" s="178"/>
      <c r="B368" s="69" t="s">
        <v>69</v>
      </c>
      <c r="C368" s="97" t="str">
        <f>VLOOKUP(G368,TCR!$E$2:$K$332,2,0)</f>
        <v>GEN</v>
      </c>
      <c r="D368" s="97" t="str">
        <f>VLOOKUP(G368,TCR!$E$2:$K$332,3,0)</f>
        <v>Livello Generico</v>
      </c>
      <c r="E368" s="97" t="str">
        <f>VLOOKUP(G368,TCR!$E$2:$K$332,4,0)</f>
        <v>GEN</v>
      </c>
      <c r="F368" s="97" t="str">
        <f>VLOOKUP(G368,TCR!$E$2:$K$332,5,0)</f>
        <v>Livello Generico</v>
      </c>
      <c r="G368" s="97" t="s">
        <v>13077</v>
      </c>
      <c r="H368" s="97" t="str">
        <f>VLOOKUP(G368,TCR!$E$2:$K$332,7,0)</f>
        <v>Bundle SERVIZIO MYENERGY</v>
      </c>
      <c r="I368" s="137" t="str">
        <f t="shared" si="11"/>
        <v>NE_V_SCMYENG_SRV#NE_Q_SCMYENG_SRV#NE_C_SCMYENG_SRV#NETA BR</v>
      </c>
      <c r="J368" s="106" t="s">
        <v>1447</v>
      </c>
      <c r="K368" s="106" t="s">
        <v>1448</v>
      </c>
      <c r="L368" s="106" t="s">
        <v>1449</v>
      </c>
      <c r="M368" s="106" t="s">
        <v>442</v>
      </c>
      <c r="N368" s="106" t="s">
        <v>1450</v>
      </c>
      <c r="O368" s="106"/>
      <c r="P368" s="106" t="s">
        <v>1451</v>
      </c>
      <c r="Q368" s="106" t="s">
        <v>1452</v>
      </c>
      <c r="R368" s="106" t="s">
        <v>1453</v>
      </c>
      <c r="S368" s="106">
        <v>705103</v>
      </c>
      <c r="T368" s="106" t="s">
        <v>1338</v>
      </c>
      <c r="U368" s="106" t="s">
        <v>1339</v>
      </c>
      <c r="V368" s="106">
        <v>3</v>
      </c>
      <c r="W368" s="106" t="str">
        <f t="shared" si="10"/>
        <v>NETA BR</v>
      </c>
      <c r="X368" s="106" t="s">
        <v>442</v>
      </c>
      <c r="Y368" s="106"/>
    </row>
    <row r="369" spans="1:25" x14ac:dyDescent="0.2">
      <c r="A369" s="69"/>
      <c r="B369" s="69" t="s">
        <v>69</v>
      </c>
      <c r="C369" s="97" t="str">
        <f>VLOOKUP(G369,TCR!$E$2:$K$332,2,0)</f>
        <v>GEN</v>
      </c>
      <c r="D369" s="97" t="str">
        <f>VLOOKUP(G369,TCR!$E$2:$K$332,3,0)</f>
        <v>Livello Generico</v>
      </c>
      <c r="E369" s="97" t="str">
        <f>VLOOKUP(G369,TCR!$E$2:$K$332,4,0)</f>
        <v>GEN</v>
      </c>
      <c r="F369" s="97" t="str">
        <f>VLOOKUP(G369,TCR!$E$2:$K$332,5,0)</f>
        <v>Livello Generico</v>
      </c>
      <c r="G369" s="97" t="s">
        <v>13077</v>
      </c>
      <c r="H369" s="97" t="str">
        <f>VLOOKUP(G369,TCR!$E$2:$K$332,7,0)</f>
        <v>Bundle SERVIZIO MYENERGY</v>
      </c>
      <c r="I369" s="137" t="str">
        <f t="shared" si="11"/>
        <v>NE_V_SCMEM#NE_Q_SCMEM#NE_C_SCMEM#NETA BR</v>
      </c>
      <c r="J369" s="106" t="s">
        <v>1331</v>
      </c>
      <c r="K369" s="106" t="s">
        <v>1332</v>
      </c>
      <c r="L369" s="106" t="s">
        <v>1333</v>
      </c>
      <c r="M369" s="106" t="s">
        <v>442</v>
      </c>
      <c r="N369" s="106" t="s">
        <v>1334</v>
      </c>
      <c r="O369" s="106"/>
      <c r="P369" s="106" t="s">
        <v>1335</v>
      </c>
      <c r="Q369" s="106" t="s">
        <v>1336</v>
      </c>
      <c r="R369" s="106" t="s">
        <v>1337</v>
      </c>
      <c r="S369" s="106">
        <v>705103</v>
      </c>
      <c r="T369" s="106" t="s">
        <v>1338</v>
      </c>
      <c r="U369" s="106" t="s">
        <v>1339</v>
      </c>
      <c r="V369" s="106">
        <v>3</v>
      </c>
      <c r="W369" s="106" t="str">
        <f t="shared" si="10"/>
        <v>NETA BR</v>
      </c>
      <c r="X369" s="106" t="s">
        <v>442</v>
      </c>
      <c r="Y369" s="106"/>
    </row>
    <row r="370" spans="1:25" x14ac:dyDescent="0.2">
      <c r="A370" s="7"/>
      <c r="B370" s="69" t="s">
        <v>69</v>
      </c>
      <c r="C370" s="97" t="str">
        <f>VLOOKUP(G370,TCR!$E$2:$K$332,2,0)</f>
        <v>GEN</v>
      </c>
      <c r="D370" s="97" t="str">
        <f>VLOOKUP(G370,TCR!$E$2:$K$332,3,0)</f>
        <v>Livello Generico</v>
      </c>
      <c r="E370" s="97" t="str">
        <f>VLOOKUP(G370,TCR!$E$2:$K$332,4,0)</f>
        <v>GEN</v>
      </c>
      <c r="F370" s="97" t="str">
        <f>VLOOKUP(G370,TCR!$E$2:$K$332,5,0)</f>
        <v>Livello Generico</v>
      </c>
      <c r="G370" s="97" t="s">
        <v>13077</v>
      </c>
      <c r="H370" s="97" t="str">
        <f>VLOOKUP(G370,TCR!$E$2:$K$332,7,0)</f>
        <v>Bundle SERVIZIO MYENERGY</v>
      </c>
      <c r="I370" s="137" t="str">
        <f t="shared" si="11"/>
        <v>NE_V_MYENG_SRV#NE_Q_MYENG_SRV#NE_C_MYENG_SRV#NETA BR</v>
      </c>
      <c r="J370" s="106" t="s">
        <v>611</v>
      </c>
      <c r="K370" s="106" t="s">
        <v>612</v>
      </c>
      <c r="L370" s="106" t="s">
        <v>613</v>
      </c>
      <c r="M370" s="106"/>
      <c r="N370" s="106" t="s">
        <v>614</v>
      </c>
      <c r="O370" s="106"/>
      <c r="P370" s="106" t="s">
        <v>615</v>
      </c>
      <c r="Q370" s="106" t="s">
        <v>616</v>
      </c>
      <c r="R370" s="106" t="s">
        <v>617</v>
      </c>
      <c r="S370" s="106"/>
      <c r="T370" s="106"/>
      <c r="U370" s="106"/>
      <c r="V370" s="106">
        <v>3</v>
      </c>
      <c r="W370" s="106" t="str">
        <f t="shared" si="10"/>
        <v>NETA BR</v>
      </c>
      <c r="X370" s="106"/>
      <c r="Y370" s="106"/>
    </row>
    <row r="371" spans="1:25" x14ac:dyDescent="0.2">
      <c r="A371" s="69"/>
      <c r="B371" s="69" t="s">
        <v>69</v>
      </c>
      <c r="C371" s="97" t="str">
        <f>VLOOKUP(G371,TCR!$E$2:$K$332,2,0)</f>
        <v>GEN</v>
      </c>
      <c r="D371" s="97" t="str">
        <f>VLOOKUP(G371,TCR!$E$2:$K$332,3,0)</f>
        <v>Livello Generico</v>
      </c>
      <c r="E371" s="97" t="str">
        <f>VLOOKUP(G371,TCR!$E$2:$K$332,4,0)</f>
        <v>GEN</v>
      </c>
      <c r="F371" s="97" t="str">
        <f>VLOOKUP(G371,TCR!$E$2:$K$332,5,0)</f>
        <v>Livello Generico</v>
      </c>
      <c r="G371" s="97" t="s">
        <v>13077</v>
      </c>
      <c r="H371" s="97" t="str">
        <f>VLOOKUP(G371,TCR!$E$2:$K$332,7,0)</f>
        <v>Bundle SERVIZIO MYENERGY</v>
      </c>
      <c r="I371" s="137" t="str">
        <f t="shared" si="11"/>
        <v>NE_V_MEM#NE_Q_MEM#NE_C_MEM#NETA BR</v>
      </c>
      <c r="J371" s="106" t="s">
        <v>618</v>
      </c>
      <c r="K371" s="106" t="s">
        <v>619</v>
      </c>
      <c r="L371" s="106" t="s">
        <v>620</v>
      </c>
      <c r="M371" s="106" t="s">
        <v>442</v>
      </c>
      <c r="N371" s="106" t="s">
        <v>621</v>
      </c>
      <c r="O371" s="106"/>
      <c r="P371" s="106" t="s">
        <v>622</v>
      </c>
      <c r="Q371" s="106" t="s">
        <v>623</v>
      </c>
      <c r="R371" s="106" t="s">
        <v>624</v>
      </c>
      <c r="S371" s="106">
        <v>702009</v>
      </c>
      <c r="T371" s="106" t="s">
        <v>625</v>
      </c>
      <c r="U371" s="106" t="s">
        <v>558</v>
      </c>
      <c r="V371" s="106">
        <v>3</v>
      </c>
      <c r="W371" s="106" t="str">
        <f t="shared" si="10"/>
        <v>NETA BR</v>
      </c>
      <c r="X371" s="106" t="s">
        <v>442</v>
      </c>
      <c r="Y371" s="106"/>
    </row>
    <row r="372" spans="1:25" x14ac:dyDescent="0.2">
      <c r="A372" s="69"/>
      <c r="B372" s="69"/>
      <c r="C372" s="140" t="str">
        <f>VLOOKUP(G372,TCR!$E$2:$K$332,2,0)</f>
        <v>IMPO</v>
      </c>
      <c r="D372" s="140" t="str">
        <f>VLOOKUP(G372,TCR!$E$2:$K$332,3,0)</f>
        <v>IMPOSTE</v>
      </c>
      <c r="E372" s="140" t="str">
        <f>VLOOKUP(G372,TCR!$E$2:$K$332,4,0)</f>
        <v>IMER</v>
      </c>
      <c r="F372" s="140" t="str">
        <f>VLOOKUP(G372,TCR!$E$2:$K$332,5,0)</f>
        <v>Imposta erariale</v>
      </c>
      <c r="G372" s="140" t="s">
        <v>39</v>
      </c>
      <c r="H372" s="140" t="str">
        <f>VLOOKUP(G372,TCR!$E$2:$K$332,7,0)</f>
        <v>Imposta erariale</v>
      </c>
      <c r="I372" s="137" t="str">
        <f t="shared" si="11"/>
        <v>VOCE_EM303#COMP_EM303#COMP_EM303#NETA BR</v>
      </c>
      <c r="J372" s="106" t="s">
        <v>7346</v>
      </c>
      <c r="K372" s="106" t="s">
        <v>7347</v>
      </c>
      <c r="L372" s="106" t="s">
        <v>7348</v>
      </c>
      <c r="M372" s="106" t="s">
        <v>28</v>
      </c>
      <c r="N372" s="106" t="s">
        <v>7349</v>
      </c>
      <c r="O372" s="106"/>
      <c r="P372" s="106" t="s">
        <v>7350</v>
      </c>
      <c r="Q372" s="106" t="s">
        <v>7349</v>
      </c>
      <c r="R372" s="106" t="s">
        <v>7351</v>
      </c>
      <c r="S372" s="106">
        <v>700963</v>
      </c>
      <c r="T372" s="106" t="s">
        <v>1769</v>
      </c>
      <c r="U372" s="106"/>
      <c r="V372" s="106">
        <v>3</v>
      </c>
      <c r="W372" s="106" t="str">
        <f t="shared" si="10"/>
        <v>NETA BR</v>
      </c>
      <c r="X372" s="106" t="s">
        <v>686</v>
      </c>
      <c r="Y372" s="106"/>
    </row>
    <row r="373" spans="1:25" x14ac:dyDescent="0.2">
      <c r="A373" s="7"/>
      <c r="B373" s="69" t="s">
        <v>73</v>
      </c>
      <c r="C373" s="32" t="str">
        <f>VLOOKUP(G373,TCR!$E$2:$K$332,2,0)</f>
        <v>PPVV</v>
      </c>
      <c r="D373" s="32" t="str">
        <f>VLOOKUP(G373,TCR!$E$2:$K$332,3,0)</f>
        <v>Partite Varie</v>
      </c>
      <c r="E373" s="32" t="str">
        <f>VLOOKUP(G373,TCR!$E$2:$K$332,4,0)</f>
        <v>DEPC</v>
      </c>
      <c r="F373" s="32" t="str">
        <f>VLOOKUP(G373,TCR!$E$2:$K$332,5,0)</f>
        <v>Deposito cauzionale</v>
      </c>
      <c r="G373" s="32" t="s">
        <v>371</v>
      </c>
      <c r="H373" s="32" t="str">
        <f>VLOOKUP(G373,TCR!$E$2:$K$332,7,0)</f>
        <v>Deposito cauzionale</v>
      </c>
      <c r="I373" s="137" t="str">
        <f t="shared" si="11"/>
        <v>EE_INT_DEP_PREC#EE_INT_DEP_PREC#EE_INT_DEP_PREC#NETA BR</v>
      </c>
      <c r="J373" s="106" t="s">
        <v>1687</v>
      </c>
      <c r="K373" s="106" t="s">
        <v>1688</v>
      </c>
      <c r="L373" s="106" t="s">
        <v>1689</v>
      </c>
      <c r="M373" s="106" t="s">
        <v>417</v>
      </c>
      <c r="N373" s="106" t="s">
        <v>1688</v>
      </c>
      <c r="O373" s="106"/>
      <c r="P373" s="106" t="s">
        <v>1690</v>
      </c>
      <c r="Q373" s="106" t="s">
        <v>1688</v>
      </c>
      <c r="R373" s="106" t="s">
        <v>1691</v>
      </c>
      <c r="S373" s="106">
        <v>407518</v>
      </c>
      <c r="T373" s="106" t="s">
        <v>1692</v>
      </c>
      <c r="U373" s="106"/>
      <c r="V373" s="106">
        <v>3</v>
      </c>
      <c r="W373" s="106" t="str">
        <f t="shared" si="10"/>
        <v>NETA BR</v>
      </c>
      <c r="X373" s="106" t="s">
        <v>417</v>
      </c>
      <c r="Y373" s="106"/>
    </row>
    <row r="374" spans="1:25" x14ac:dyDescent="0.2">
      <c r="A374" s="7"/>
      <c r="B374" s="69" t="s">
        <v>9710</v>
      </c>
      <c r="C374" s="32" t="str">
        <f>VLOOKUP(G374,TCR!$E$2:$K$332,2,0)</f>
        <v>PPVV</v>
      </c>
      <c r="D374" s="32" t="str">
        <f>VLOOKUP(G374,TCR!$E$2:$K$332,3,0)</f>
        <v>Partite Varie</v>
      </c>
      <c r="E374" s="32" t="str">
        <f>VLOOKUP(G374,TCR!$E$2:$K$332,4,0)</f>
        <v>DEPC</v>
      </c>
      <c r="F374" s="32" t="str">
        <f>VLOOKUP(G374,TCR!$E$2:$K$332,5,0)</f>
        <v>Deposito cauzionale</v>
      </c>
      <c r="G374" s="32" t="s">
        <v>371</v>
      </c>
      <c r="H374" s="32" t="str">
        <f>VLOOKUP(G374,TCR!$E$2:$K$332,7,0)</f>
        <v>Deposito cauzionale</v>
      </c>
      <c r="I374" s="137" t="str">
        <f t="shared" si="11"/>
        <v>EE_VINTDEP#EE_QINTDEP#EE_CINTDEP#NETA BR</v>
      </c>
      <c r="J374" s="106" t="s">
        <v>1606</v>
      </c>
      <c r="K374" s="106" t="s">
        <v>1607</v>
      </c>
      <c r="L374" s="106" t="s">
        <v>1608</v>
      </c>
      <c r="M374" s="106" t="s">
        <v>442</v>
      </c>
      <c r="N374" s="106" t="s">
        <v>1609</v>
      </c>
      <c r="O374" s="106"/>
      <c r="P374" s="106" t="s">
        <v>1610</v>
      </c>
      <c r="Q374" s="106" t="s">
        <v>1611</v>
      </c>
      <c r="R374" s="106" t="s">
        <v>1612</v>
      </c>
      <c r="S374" s="106">
        <v>674342</v>
      </c>
      <c r="T374" s="106" t="s">
        <v>1613</v>
      </c>
      <c r="U374" s="106"/>
      <c r="V374" s="106">
        <v>3</v>
      </c>
      <c r="W374" s="106" t="str">
        <f t="shared" si="10"/>
        <v>NETA BR</v>
      </c>
      <c r="X374" s="106" t="s">
        <v>442</v>
      </c>
      <c r="Y374" s="106" t="s">
        <v>9696</v>
      </c>
    </row>
    <row r="375" spans="1:25" x14ac:dyDescent="0.2">
      <c r="A375" s="178"/>
      <c r="B375" s="69"/>
      <c r="C375" s="140" t="str">
        <f>VLOOKUP(G375,TCR!$E$2:$K$332,2,0)</f>
        <v>IMPO</v>
      </c>
      <c r="D375" s="140" t="str">
        <f>VLOOKUP(G375,TCR!$E$2:$K$332,3,0)</f>
        <v>IMPOSTE</v>
      </c>
      <c r="E375" s="140" t="str">
        <f>VLOOKUP(G375,TCR!$E$2:$K$332,4,0)</f>
        <v>IMER</v>
      </c>
      <c r="F375" s="140" t="str">
        <f>VLOOKUP(G375,TCR!$E$2:$K$332,5,0)</f>
        <v>Imposta erariale</v>
      </c>
      <c r="G375" s="140" t="s">
        <v>39</v>
      </c>
      <c r="H375" s="140" t="str">
        <f>VLOOKUP(G375,TCR!$E$2:$K$332,7,0)</f>
        <v>Imposta erariale</v>
      </c>
      <c r="I375" s="137" t="str">
        <f t="shared" si="11"/>
        <v>EE_OTPROVPOWES#EEQOTPROVPOWES#EECOTPROVPOWES#NETA BR</v>
      </c>
      <c r="J375" s="106" t="s">
        <v>9153</v>
      </c>
      <c r="K375" s="106" t="s">
        <v>9154</v>
      </c>
      <c r="L375" s="106" t="s">
        <v>9155</v>
      </c>
      <c r="M375" s="106" t="s">
        <v>28</v>
      </c>
      <c r="N375" s="106" t="s">
        <v>9156</v>
      </c>
      <c r="O375" s="106"/>
      <c r="P375" s="106" t="s">
        <v>9157</v>
      </c>
      <c r="Q375" s="106" t="s">
        <v>9158</v>
      </c>
      <c r="R375" s="106" t="s">
        <v>9159</v>
      </c>
      <c r="S375" s="106" t="s">
        <v>2928</v>
      </c>
      <c r="T375" s="106" t="s">
        <v>2929</v>
      </c>
      <c r="U375" s="106"/>
      <c r="V375" s="106">
        <v>3</v>
      </c>
      <c r="W375" s="106" t="str">
        <f t="shared" si="10"/>
        <v>NETA BR</v>
      </c>
      <c r="X375" s="106" t="s">
        <v>686</v>
      </c>
      <c r="Y375" s="106"/>
    </row>
    <row r="376" spans="1:25" x14ac:dyDescent="0.2">
      <c r="A376" s="7"/>
      <c r="B376" s="69"/>
      <c r="C376" s="140" t="str">
        <f>VLOOKUP(G376,TCR!$E$2:$K$332,2,0)</f>
        <v>IMPO</v>
      </c>
      <c r="D376" s="140" t="str">
        <f>VLOOKUP(G376,TCR!$E$2:$K$332,3,0)</f>
        <v>IMPOSTE</v>
      </c>
      <c r="E376" s="140" t="str">
        <f>VLOOKUP(G376,TCR!$E$2:$K$332,4,0)</f>
        <v>IMER</v>
      </c>
      <c r="F376" s="140" t="str">
        <f>VLOOKUP(G376,TCR!$E$2:$K$332,5,0)</f>
        <v>Imposta erariale</v>
      </c>
      <c r="G376" s="140" t="s">
        <v>39</v>
      </c>
      <c r="H376" s="140" t="str">
        <f>VLOOKUP(G376,TCR!$E$2:$K$332,7,0)</f>
        <v>Imposta erariale</v>
      </c>
      <c r="I376" s="137" t="str">
        <f t="shared" si="11"/>
        <v>EE_PROVPOWES#EEQPROVPOWES#EECPROVPOWES#NETA BR</v>
      </c>
      <c r="J376" s="106" t="s">
        <v>5758</v>
      </c>
      <c r="K376" s="106" t="s">
        <v>5759</v>
      </c>
      <c r="L376" s="106" t="s">
        <v>5760</v>
      </c>
      <c r="M376" s="106" t="s">
        <v>28</v>
      </c>
      <c r="N376" s="106" t="s">
        <v>5761</v>
      </c>
      <c r="O376" s="106"/>
      <c r="P376" s="106" t="s">
        <v>5762</v>
      </c>
      <c r="Q376" s="106" t="s">
        <v>5763</v>
      </c>
      <c r="R376" s="106" t="s">
        <v>5764</v>
      </c>
      <c r="S376" s="106">
        <v>700963</v>
      </c>
      <c r="T376" s="106" t="s">
        <v>1769</v>
      </c>
      <c r="U376" s="106"/>
      <c r="V376" s="106">
        <v>3</v>
      </c>
      <c r="W376" s="106" t="str">
        <f t="shared" si="10"/>
        <v>NETA BR</v>
      </c>
      <c r="X376" s="106" t="s">
        <v>686</v>
      </c>
      <c r="Y376" s="106"/>
    </row>
    <row r="377" spans="1:25" x14ac:dyDescent="0.2">
      <c r="A377" s="7"/>
      <c r="B377" s="69"/>
      <c r="C377" s="140" t="str">
        <f>VLOOKUP(G377,TCR!$E$2:$K$332,2,0)</f>
        <v>IMPO</v>
      </c>
      <c r="D377" s="140" t="str">
        <f>VLOOKUP(G377,TCR!$E$2:$K$332,3,0)</f>
        <v>IMPOSTE</v>
      </c>
      <c r="E377" s="140" t="str">
        <f>VLOOKUP(G377,TCR!$E$2:$K$332,4,0)</f>
        <v>IMER</v>
      </c>
      <c r="F377" s="140" t="str">
        <f>VLOOKUP(G377,TCR!$E$2:$K$332,5,0)</f>
        <v>Imposta erariale</v>
      </c>
      <c r="G377" s="140" t="s">
        <v>39</v>
      </c>
      <c r="H377" s="140" t="str">
        <f>VLOOKUP(G377,TCR!$E$2:$K$332,7,0)</f>
        <v>Imposta erariale</v>
      </c>
      <c r="I377" s="137" t="str">
        <f t="shared" si="11"/>
        <v>EE_OTPROVPOW#EEQOTPROVPOW#EECOTPROVPOW#NETA BR</v>
      </c>
      <c r="J377" s="106" t="s">
        <v>5732</v>
      </c>
      <c r="K377" s="106" t="s">
        <v>5733</v>
      </c>
      <c r="L377" s="106" t="s">
        <v>5734</v>
      </c>
      <c r="M377" s="106" t="s">
        <v>28</v>
      </c>
      <c r="N377" s="106" t="s">
        <v>5735</v>
      </c>
      <c r="O377" s="106"/>
      <c r="P377" s="106" t="s">
        <v>5736</v>
      </c>
      <c r="Q377" s="106" t="s">
        <v>5737</v>
      </c>
      <c r="R377" s="106" t="s">
        <v>5738</v>
      </c>
      <c r="S377" s="106">
        <v>700962</v>
      </c>
      <c r="T377" s="106" t="s">
        <v>2929</v>
      </c>
      <c r="U377" s="106"/>
      <c r="V377" s="106">
        <v>3</v>
      </c>
      <c r="W377" s="106" t="str">
        <f t="shared" si="10"/>
        <v>NETA BR</v>
      </c>
      <c r="X377" s="106" t="s">
        <v>686</v>
      </c>
      <c r="Y377" s="106"/>
    </row>
    <row r="378" spans="1:25" x14ac:dyDescent="0.2">
      <c r="A378" s="7"/>
      <c r="B378" s="69"/>
      <c r="C378" s="140" t="str">
        <f>VLOOKUP(G378,TCR!$E$2:$K$332,2,0)</f>
        <v>IMPO</v>
      </c>
      <c r="D378" s="140" t="str">
        <f>VLOOKUP(G378,TCR!$E$2:$K$332,3,0)</f>
        <v>IMPOSTE</v>
      </c>
      <c r="E378" s="140" t="str">
        <f>VLOOKUP(G378,TCR!$E$2:$K$332,4,0)</f>
        <v>IMER</v>
      </c>
      <c r="F378" s="140" t="str">
        <f>VLOOKUP(G378,TCR!$E$2:$K$332,5,0)</f>
        <v>Imposta erariale</v>
      </c>
      <c r="G378" s="140" t="s">
        <v>39</v>
      </c>
      <c r="H378" s="140" t="str">
        <f>VLOOKUP(G378,TCR!$E$2:$K$332,7,0)</f>
        <v>Imposta erariale</v>
      </c>
      <c r="I378" s="137" t="str">
        <f t="shared" si="11"/>
        <v>EE_PROVPOWO3K#EEQPROVPOWO3K#EECPROVPOWO3K#NETA BR</v>
      </c>
      <c r="J378" s="106" t="s">
        <v>2072</v>
      </c>
      <c r="K378" s="106" t="s">
        <v>2073</v>
      </c>
      <c r="L378" s="106" t="s">
        <v>2074</v>
      </c>
      <c r="M378" s="106" t="s">
        <v>28</v>
      </c>
      <c r="N378" s="106" t="s">
        <v>2075</v>
      </c>
      <c r="O378" s="106"/>
      <c r="P378" s="106" t="s">
        <v>2076</v>
      </c>
      <c r="Q378" s="106" t="s">
        <v>2077</v>
      </c>
      <c r="R378" s="106" t="s">
        <v>2078</v>
      </c>
      <c r="S378" s="106">
        <v>700963</v>
      </c>
      <c r="T378" s="106" t="s">
        <v>1769</v>
      </c>
      <c r="U378" s="106"/>
      <c r="V378" s="106">
        <v>3</v>
      </c>
      <c r="W378" s="106" t="str">
        <f t="shared" si="10"/>
        <v>NETA BR</v>
      </c>
      <c r="X378" s="106" t="s">
        <v>686</v>
      </c>
      <c r="Y378" s="106"/>
    </row>
    <row r="379" spans="1:25" x14ac:dyDescent="0.2">
      <c r="A379" s="7"/>
      <c r="B379" s="69"/>
      <c r="C379" s="140" t="str">
        <f>VLOOKUP(G379,TCR!$E$2:$K$332,2,0)</f>
        <v>IMPO</v>
      </c>
      <c r="D379" s="140" t="str">
        <f>VLOOKUP(G379,TCR!$E$2:$K$332,3,0)</f>
        <v>IMPOSTE</v>
      </c>
      <c r="E379" s="140" t="str">
        <f>VLOOKUP(G379,TCR!$E$2:$K$332,4,0)</f>
        <v>IMER</v>
      </c>
      <c r="F379" s="140" t="str">
        <f>VLOOKUP(G379,TCR!$E$2:$K$332,5,0)</f>
        <v>Imposta erariale</v>
      </c>
      <c r="G379" s="140" t="s">
        <v>39</v>
      </c>
      <c r="H379" s="140" t="str">
        <f>VLOOKUP(G379,TCR!$E$2:$K$332,7,0)</f>
        <v>Imposta erariale</v>
      </c>
      <c r="I379" s="137" t="str">
        <f t="shared" si="11"/>
        <v>EE_PROVPOW#EEQPROVPOW#EECPROVPOW#NETA BR</v>
      </c>
      <c r="J379" s="106" t="s">
        <v>5638</v>
      </c>
      <c r="K379" s="106" t="s">
        <v>5639</v>
      </c>
      <c r="L379" s="106" t="s">
        <v>5640</v>
      </c>
      <c r="M379" s="106" t="s">
        <v>28</v>
      </c>
      <c r="N379" s="106" t="s">
        <v>5641</v>
      </c>
      <c r="O379" s="106"/>
      <c r="P379" s="106" t="s">
        <v>5642</v>
      </c>
      <c r="Q379" s="106" t="s">
        <v>5643</v>
      </c>
      <c r="R379" s="106" t="s">
        <v>5644</v>
      </c>
      <c r="S379" s="106">
        <v>700963</v>
      </c>
      <c r="T379" s="106" t="s">
        <v>1769</v>
      </c>
      <c r="U379" s="106"/>
      <c r="V379" s="106">
        <v>3</v>
      </c>
      <c r="W379" s="106" t="str">
        <f t="shared" si="10"/>
        <v>NETA BR</v>
      </c>
      <c r="X379" s="106" t="s">
        <v>686</v>
      </c>
      <c r="Y379" s="106"/>
    </row>
    <row r="380" spans="1:25" x14ac:dyDescent="0.2">
      <c r="A380" s="7"/>
      <c r="B380" s="69"/>
      <c r="C380" s="140" t="str">
        <f>VLOOKUP(G380,TCR!$E$2:$K$332,2,0)</f>
        <v>IMPO</v>
      </c>
      <c r="D380" s="140" t="str">
        <f>VLOOKUP(G380,TCR!$E$2:$K$332,3,0)</f>
        <v>IMPOSTE</v>
      </c>
      <c r="E380" s="140" t="str">
        <f>VLOOKUP(G380,TCR!$E$2:$K$332,4,0)</f>
        <v>IMER</v>
      </c>
      <c r="F380" s="140" t="str">
        <f>VLOOKUP(G380,TCR!$E$2:$K$332,5,0)</f>
        <v>Imposta erariale</v>
      </c>
      <c r="G380" s="140" t="s">
        <v>39</v>
      </c>
      <c r="H380" s="140" t="str">
        <f>VLOOKUP(G380,TCR!$E$2:$K$332,7,0)</f>
        <v>Imposta erariale</v>
      </c>
      <c r="I380" s="137" t="str">
        <f t="shared" si="11"/>
        <v>EE_NRPROVPOW#EEQNRPROVPOW#EECNRPROVPOW#NETA BR</v>
      </c>
      <c r="J380" s="106" t="s">
        <v>5537</v>
      </c>
      <c r="K380" s="106" t="s">
        <v>5538</v>
      </c>
      <c r="L380" s="106" t="s">
        <v>5539</v>
      </c>
      <c r="M380" s="106" t="s">
        <v>28</v>
      </c>
      <c r="N380" s="106" t="s">
        <v>5540</v>
      </c>
      <c r="O380" s="106"/>
      <c r="P380" s="106" t="s">
        <v>5541</v>
      </c>
      <c r="Q380" s="106" t="s">
        <v>5542</v>
      </c>
      <c r="R380" s="106" t="s">
        <v>5543</v>
      </c>
      <c r="S380" s="106">
        <v>700963</v>
      </c>
      <c r="T380" s="106" t="s">
        <v>1769</v>
      </c>
      <c r="U380" s="106"/>
      <c r="V380" s="106">
        <v>3</v>
      </c>
      <c r="W380" s="106" t="str">
        <f t="shared" si="10"/>
        <v>NETA BR</v>
      </c>
      <c r="X380" s="106" t="s">
        <v>686</v>
      </c>
      <c r="Y380" s="106"/>
    </row>
    <row r="381" spans="1:25" x14ac:dyDescent="0.2">
      <c r="A381" s="69"/>
      <c r="B381" s="69"/>
      <c r="C381" s="140" t="str">
        <f>VLOOKUP(G381,TCR!$E$2:$K$332,2,0)</f>
        <v>IMPO</v>
      </c>
      <c r="D381" s="140" t="str">
        <f>VLOOKUP(G381,TCR!$E$2:$K$332,3,0)</f>
        <v>IMPOSTE</v>
      </c>
      <c r="E381" s="140" t="str">
        <f>VLOOKUP(G381,TCR!$E$2:$K$332,4,0)</f>
        <v>IMER</v>
      </c>
      <c r="F381" s="140" t="str">
        <f>VLOOKUP(G381,TCR!$E$2:$K$332,5,0)</f>
        <v>Imposta erariale</v>
      </c>
      <c r="G381" s="140" t="s">
        <v>39</v>
      </c>
      <c r="H381" s="140" t="str">
        <f>VLOOKUP(G381,TCR!$E$2:$K$332,7,0)</f>
        <v>Imposta erariale</v>
      </c>
      <c r="I381" s="137" t="str">
        <f t="shared" si="11"/>
        <v>NE_PM_IMPAP14#NE_Q_PM_IMPAP14#NE_C_PM_IMPAP14#NETA BR</v>
      </c>
      <c r="J381" s="106" t="s">
        <v>5712</v>
      </c>
      <c r="K381" s="106" t="s">
        <v>5713</v>
      </c>
      <c r="L381" s="106" t="s">
        <v>5714</v>
      </c>
      <c r="M381" s="106" t="s">
        <v>28</v>
      </c>
      <c r="N381" s="106" t="s">
        <v>5715</v>
      </c>
      <c r="O381" s="106"/>
      <c r="P381" s="106" t="s">
        <v>5716</v>
      </c>
      <c r="Q381" s="106" t="s">
        <v>5717</v>
      </c>
      <c r="R381" s="106" t="s">
        <v>5718</v>
      </c>
      <c r="S381" s="106">
        <v>691144</v>
      </c>
      <c r="T381" s="106" t="s">
        <v>3703</v>
      </c>
      <c r="U381" s="106" t="s">
        <v>1264</v>
      </c>
      <c r="V381" s="106">
        <v>3</v>
      </c>
      <c r="W381" s="106" t="str">
        <f t="shared" si="10"/>
        <v>NETA BR</v>
      </c>
      <c r="X381" s="106" t="s">
        <v>3704</v>
      </c>
      <c r="Y381" s="106"/>
    </row>
    <row r="382" spans="1:25" x14ac:dyDescent="0.2">
      <c r="A382" s="69"/>
      <c r="B382" s="69"/>
      <c r="C382" s="140" t="str">
        <f>VLOOKUP(G382,TCR!$E$2:$K$332,2,0)</f>
        <v>IMPO</v>
      </c>
      <c r="D382" s="140" t="str">
        <f>VLOOKUP(G382,TCR!$E$2:$K$332,3,0)</f>
        <v>IMPOSTE</v>
      </c>
      <c r="E382" s="140" t="str">
        <f>VLOOKUP(G382,TCR!$E$2:$K$332,4,0)</f>
        <v>IMER</v>
      </c>
      <c r="F382" s="140" t="str">
        <f>VLOOKUP(G382,TCR!$E$2:$K$332,5,0)</f>
        <v>Imposta erariale</v>
      </c>
      <c r="G382" s="140" t="s">
        <v>39</v>
      </c>
      <c r="H382" s="140" t="str">
        <f>VLOOKUP(G382,TCR!$E$2:$K$332,7,0)</f>
        <v>Imposta erariale</v>
      </c>
      <c r="I382" s="137" t="str">
        <f t="shared" si="11"/>
        <v>NE_PM_IMPADDP#NE_Q_PM_IMPADDP#NE_C_PM_IMPADDP#NETA BR</v>
      </c>
      <c r="J382" s="106" t="s">
        <v>4409</v>
      </c>
      <c r="K382" s="106" t="s">
        <v>4410</v>
      </c>
      <c r="L382" s="106" t="s">
        <v>4411</v>
      </c>
      <c r="M382" s="106" t="s">
        <v>28</v>
      </c>
      <c r="N382" s="106" t="s">
        <v>4412</v>
      </c>
      <c r="O382" s="106"/>
      <c r="P382" s="106" t="s">
        <v>4413</v>
      </c>
      <c r="Q382" s="106" t="s">
        <v>4414</v>
      </c>
      <c r="R382" s="106" t="s">
        <v>4415</v>
      </c>
      <c r="S382" s="106">
        <v>700962</v>
      </c>
      <c r="T382" s="106" t="s">
        <v>2929</v>
      </c>
      <c r="U382" s="106"/>
      <c r="V382" s="106">
        <v>3</v>
      </c>
      <c r="W382" s="106" t="str">
        <f t="shared" si="10"/>
        <v>NETA BR</v>
      </c>
      <c r="X382" s="106" t="s">
        <v>686</v>
      </c>
      <c r="Y382" s="106"/>
    </row>
    <row r="383" spans="1:25" x14ac:dyDescent="0.2">
      <c r="A383" s="69"/>
      <c r="B383" s="69"/>
      <c r="C383" s="140" t="str">
        <f>VLOOKUP(G383,TCR!$E$2:$K$332,2,0)</f>
        <v>IMPO</v>
      </c>
      <c r="D383" s="140" t="str">
        <f>VLOOKUP(G383,TCR!$E$2:$K$332,3,0)</f>
        <v>IMPOSTE</v>
      </c>
      <c r="E383" s="140" t="str">
        <f>VLOOKUP(G383,TCR!$E$2:$K$332,4,0)</f>
        <v>IMER</v>
      </c>
      <c r="F383" s="140" t="str">
        <f>VLOOKUP(G383,TCR!$E$2:$K$332,5,0)</f>
        <v>Imposta erariale</v>
      </c>
      <c r="G383" s="140" t="s">
        <v>39</v>
      </c>
      <c r="H383" s="140" t="str">
        <f>VLOOKUP(G383,TCR!$E$2:$K$332,7,0)</f>
        <v>Imposta erariale</v>
      </c>
      <c r="I383" s="137" t="str">
        <f t="shared" si="11"/>
        <v>NE_PM_IMPAC14#NE_Q_PM_IMPAC14#NE_C_PM_IMPAC14#NETA BR</v>
      </c>
      <c r="J383" s="106" t="s">
        <v>3696</v>
      </c>
      <c r="K383" s="106" t="s">
        <v>3697</v>
      </c>
      <c r="L383" s="106" t="s">
        <v>3698</v>
      </c>
      <c r="M383" s="106" t="s">
        <v>28</v>
      </c>
      <c r="N383" s="106" t="s">
        <v>3699</v>
      </c>
      <c r="O383" s="106"/>
      <c r="P383" s="106" t="s">
        <v>3700</v>
      </c>
      <c r="Q383" s="106" t="s">
        <v>3701</v>
      </c>
      <c r="R383" s="106" t="s">
        <v>3702</v>
      </c>
      <c r="S383" s="106">
        <v>691144</v>
      </c>
      <c r="T383" s="106" t="s">
        <v>3703</v>
      </c>
      <c r="U383" s="106" t="s">
        <v>1264</v>
      </c>
      <c r="V383" s="106">
        <v>3</v>
      </c>
      <c r="W383" s="106" t="str">
        <f t="shared" si="10"/>
        <v>NETA BR</v>
      </c>
      <c r="X383" s="106" t="s">
        <v>3704</v>
      </c>
      <c r="Y383" s="106"/>
    </row>
    <row r="384" spans="1:25" x14ac:dyDescent="0.2">
      <c r="A384" s="69"/>
      <c r="B384" s="69"/>
      <c r="C384" s="140" t="str">
        <f>VLOOKUP(G384,TCR!$E$2:$K$332,2,0)</f>
        <v>IMPO</v>
      </c>
      <c r="D384" s="140" t="str">
        <f>VLOOKUP(G384,TCR!$E$2:$K$332,3,0)</f>
        <v>IMPOSTE</v>
      </c>
      <c r="E384" s="140" t="str">
        <f>VLOOKUP(G384,TCR!$E$2:$K$332,4,0)</f>
        <v>IMER</v>
      </c>
      <c r="F384" s="140" t="str">
        <f>VLOOKUP(G384,TCR!$E$2:$K$332,5,0)</f>
        <v>Imposta erariale</v>
      </c>
      <c r="G384" s="140" t="s">
        <v>39</v>
      </c>
      <c r="H384" s="140" t="str">
        <f>VLOOKUP(G384,TCR!$E$2:$K$332,7,0)</f>
        <v>Imposta erariale</v>
      </c>
      <c r="I384" s="137" t="str">
        <f t="shared" si="11"/>
        <v>NE_PM_IMPADDC#NE_Q_PM_IMPADDC#NE_C_PM_IMPADDC#NETA BR</v>
      </c>
      <c r="J384" s="106" t="s">
        <v>3294</v>
      </c>
      <c r="K384" s="106" t="s">
        <v>3295</v>
      </c>
      <c r="L384" s="106" t="s">
        <v>3296</v>
      </c>
      <c r="M384" s="106" t="s">
        <v>28</v>
      </c>
      <c r="N384" s="106" t="s">
        <v>3297</v>
      </c>
      <c r="O384" s="106"/>
      <c r="P384" s="106" t="s">
        <v>3298</v>
      </c>
      <c r="Q384" s="106" t="s">
        <v>3299</v>
      </c>
      <c r="R384" s="106" t="s">
        <v>3300</v>
      </c>
      <c r="S384" s="106">
        <v>700963</v>
      </c>
      <c r="T384" s="106" t="s">
        <v>1769</v>
      </c>
      <c r="U384" s="106"/>
      <c r="V384" s="106">
        <v>3</v>
      </c>
      <c r="W384" s="106" t="str">
        <f t="shared" si="10"/>
        <v>NETA BR</v>
      </c>
      <c r="X384" s="106" t="s">
        <v>686</v>
      </c>
      <c r="Y384" s="106"/>
    </row>
    <row r="385" spans="1:25" x14ac:dyDescent="0.2">
      <c r="A385" s="69"/>
      <c r="B385" s="69"/>
      <c r="C385" s="32" t="str">
        <f>VLOOKUP(G385,TCR!$E$2:$K$332,2,0)</f>
        <v>SOPS</v>
      </c>
      <c r="D385" s="32" t="str">
        <f>VLOOKUP(G385,TCR!$E$2:$K$332,3,0)</f>
        <v>Service OPS</v>
      </c>
      <c r="E385" s="32" t="str">
        <f>VLOOKUP(G385,TCR!$E$2:$K$332,4,0)</f>
        <v>SOPS</v>
      </c>
      <c r="F385" s="32" t="str">
        <f>VLOOKUP(G385,TCR!$E$2:$K$332,5,0)</f>
        <v>Service OPS</v>
      </c>
      <c r="G385" s="32" t="s">
        <v>13060</v>
      </c>
      <c r="H385" s="32" t="str">
        <f>VLOOKUP(G385,TCR!$E$2:$K$332,7,0)</f>
        <v>Service OPS - Altri Servizi</v>
      </c>
      <c r="I385" s="137" t="str">
        <f t="shared" si="11"/>
        <v>EE_ONERE_TRAD#EE-QONERE_TRAD#EE-CONERE_TRAD#NETA BR</v>
      </c>
      <c r="J385" s="106" t="s">
        <v>1454</v>
      </c>
      <c r="K385" s="106" t="s">
        <v>1455</v>
      </c>
      <c r="L385" s="106" t="s">
        <v>1456</v>
      </c>
      <c r="M385" s="106" t="s">
        <v>442</v>
      </c>
      <c r="N385" s="106" t="s">
        <v>1457</v>
      </c>
      <c r="O385" s="106"/>
      <c r="P385" s="106" t="s">
        <v>1458</v>
      </c>
      <c r="Q385" s="106" t="s">
        <v>1459</v>
      </c>
      <c r="R385" s="106" t="s">
        <v>1460</v>
      </c>
      <c r="S385" s="106">
        <v>730825</v>
      </c>
      <c r="T385" s="106" t="s">
        <v>834</v>
      </c>
      <c r="U385" s="106"/>
      <c r="V385" s="106">
        <v>3</v>
      </c>
      <c r="W385" s="106" t="str">
        <f t="shared" si="10"/>
        <v>NETA BR</v>
      </c>
      <c r="X385" s="106" t="s">
        <v>835</v>
      </c>
      <c r="Y385" s="106"/>
    </row>
    <row r="386" spans="1:25" x14ac:dyDescent="0.2">
      <c r="A386" s="178"/>
      <c r="B386" s="69"/>
      <c r="C386" s="32" t="str">
        <f>VLOOKUP(G386,TCR!$E$2:$K$332,2,0)</f>
        <v>GEN</v>
      </c>
      <c r="D386" s="32" t="str">
        <f>VLOOKUP(G386,TCR!$E$2:$K$332,3,0)</f>
        <v>Livello Generico</v>
      </c>
      <c r="E386" s="32" t="str">
        <f>VLOOKUP(G386,TCR!$E$2:$K$332,4,0)</f>
        <v>GEN</v>
      </c>
      <c r="F386" s="32" t="str">
        <f>VLOOKUP(G386,TCR!$E$2:$K$332,5,0)</f>
        <v>Livello Generico</v>
      </c>
      <c r="G386" s="32" t="s">
        <v>13077</v>
      </c>
      <c r="H386" s="32" t="str">
        <f>VLOOKUP(G386,TCR!$E$2:$K$332,7,0)</f>
        <v>Bundle SERVIZIO MYENERGY</v>
      </c>
      <c r="I386" s="137" t="str">
        <f t="shared" si="11"/>
        <v>NE_V_REST_ATTSRV#NE_Q_REST_ATTSRV#NE_C_REST_ATTSRV#NETA BR</v>
      </c>
      <c r="J386" s="106" t="s">
        <v>5852</v>
      </c>
      <c r="K386" s="106" t="s">
        <v>5853</v>
      </c>
      <c r="L386" s="106" t="s">
        <v>5854</v>
      </c>
      <c r="M386" s="106"/>
      <c r="N386" s="106" t="s">
        <v>5855</v>
      </c>
      <c r="O386" s="106"/>
      <c r="P386" s="106" t="s">
        <v>5856</v>
      </c>
      <c r="Q386" s="106" t="s">
        <v>5857</v>
      </c>
      <c r="R386" s="106" t="s">
        <v>5858</v>
      </c>
      <c r="S386" s="106"/>
      <c r="T386" s="106"/>
      <c r="U386" s="106"/>
      <c r="V386" s="106">
        <v>3</v>
      </c>
      <c r="W386" s="106" t="str">
        <f t="shared" ref="W386:W449" si="12">IF(V386=3,"NETA BR",IF(V386=8,"NETA BM"))</f>
        <v>NETA BR</v>
      </c>
      <c r="X386" s="106"/>
      <c r="Y386" s="106"/>
    </row>
    <row r="387" spans="1:25" x14ac:dyDescent="0.2">
      <c r="A387" s="7"/>
      <c r="B387" s="69"/>
      <c r="C387" s="32" t="str">
        <f>VLOOKUP(G387,TCR!$E$2:$K$332,2,0)</f>
        <v>GEN</v>
      </c>
      <c r="D387" s="32" t="str">
        <f>VLOOKUP(G387,TCR!$E$2:$K$332,3,0)</f>
        <v>Livello Generico</v>
      </c>
      <c r="E387" s="32" t="str">
        <f>VLOOKUP(G387,TCR!$E$2:$K$332,4,0)</f>
        <v>GEN</v>
      </c>
      <c r="F387" s="32" t="str">
        <f>VLOOKUP(G387,TCR!$E$2:$K$332,5,0)</f>
        <v>Livello Generico</v>
      </c>
      <c r="G387" s="32" t="s">
        <v>13077</v>
      </c>
      <c r="H387" s="32" t="str">
        <f>VLOOKUP(G387,TCR!$E$2:$K$332,7,0)</f>
        <v>Bundle SERVIZIO MYENERGY</v>
      </c>
      <c r="I387" s="137" t="str">
        <f t="shared" ref="I387:I450" si="13">IF(LEFT($G387,7)="CONSUMO","CONSUMO",CONCATENATE(K387,"#",N387,"#",Q387,"#",W387))</f>
        <v>NE_V_REST_ACQSRV#NE_Q_REST_ACQSRV#NE_C_REST_ACQSRV#NETA BR</v>
      </c>
      <c r="J387" s="106" t="s">
        <v>5600</v>
      </c>
      <c r="K387" s="106" t="s">
        <v>5601</v>
      </c>
      <c r="L387" s="106" t="s">
        <v>5602</v>
      </c>
      <c r="M387" s="106"/>
      <c r="N387" s="106" t="s">
        <v>5603</v>
      </c>
      <c r="O387" s="106"/>
      <c r="P387" s="106" t="s">
        <v>5604</v>
      </c>
      <c r="Q387" s="106" t="s">
        <v>5605</v>
      </c>
      <c r="R387" s="106" t="s">
        <v>5606</v>
      </c>
      <c r="S387" s="106"/>
      <c r="T387" s="106"/>
      <c r="U387" s="106"/>
      <c r="V387" s="106">
        <v>3</v>
      </c>
      <c r="W387" s="106" t="str">
        <f t="shared" si="12"/>
        <v>NETA BR</v>
      </c>
      <c r="X387" s="106"/>
      <c r="Y387" s="106"/>
    </row>
    <row r="388" spans="1:25" x14ac:dyDescent="0.2">
      <c r="A388" s="178"/>
      <c r="B388" s="69"/>
      <c r="C388" s="71" t="str">
        <f>VLOOKUP(G388,TCR!$E$2:$K$332,2,0)</f>
        <v>PPVV</v>
      </c>
      <c r="D388" s="71" t="str">
        <f>VLOOKUP(G388,TCR!$E$2:$K$332,3,0)</f>
        <v>Partite Varie</v>
      </c>
      <c r="E388" s="71" t="str">
        <f>VLOOKUP(G388,TCR!$E$2:$K$332,4,0)</f>
        <v>IND</v>
      </c>
      <c r="F388" s="71" t="str">
        <f>VLOOKUP(G388,TCR!$E$2:$K$332,5,0)</f>
        <v>Indennizzi</v>
      </c>
      <c r="G388" s="71" t="s">
        <v>13112</v>
      </c>
      <c r="H388" s="71" t="str">
        <f>VLOOKUP(G388,TCR!$E$2:$K$332,7,0)</f>
        <v>Indennizzi distributore</v>
      </c>
      <c r="I388" s="137" t="str">
        <f t="shared" si="13"/>
        <v>11837#11837#11837#NETA BR</v>
      </c>
      <c r="J388" s="106" t="s">
        <v>5815</v>
      </c>
      <c r="K388" s="106" t="s">
        <v>5816</v>
      </c>
      <c r="L388" s="106" t="s">
        <v>5817</v>
      </c>
      <c r="M388" s="106"/>
      <c r="N388" s="106" t="s">
        <v>5816</v>
      </c>
      <c r="O388" s="106"/>
      <c r="P388" s="106" t="s">
        <v>5818</v>
      </c>
      <c r="Q388" s="106" t="s">
        <v>5816</v>
      </c>
      <c r="R388" s="106" t="s">
        <v>5819</v>
      </c>
      <c r="S388" s="106"/>
      <c r="T388" s="106"/>
      <c r="U388" s="106"/>
      <c r="V388" s="106">
        <v>3</v>
      </c>
      <c r="W388" s="106" t="str">
        <f t="shared" si="12"/>
        <v>NETA BR</v>
      </c>
      <c r="X388" s="106"/>
      <c r="Y388" s="106"/>
    </row>
    <row r="389" spans="1:25" x14ac:dyDescent="0.2">
      <c r="A389" s="69"/>
      <c r="B389" s="69" t="s">
        <v>66</v>
      </c>
      <c r="C389" s="71" t="str">
        <f>VLOOKUP(G389,TCR!$E$2:$K$332,2,0)</f>
        <v>PPVV</v>
      </c>
      <c r="D389" s="71" t="str">
        <f>VLOOKUP(G389,TCR!$E$2:$K$332,3,0)</f>
        <v>Partite Varie</v>
      </c>
      <c r="E389" s="71" t="str">
        <f>VLOOKUP(G389,TCR!$E$2:$K$332,4,0)</f>
        <v>IND</v>
      </c>
      <c r="F389" s="71" t="str">
        <f>VLOOKUP(G389,TCR!$E$2:$K$332,5,0)</f>
        <v>Indennizzi</v>
      </c>
      <c r="G389" s="71" t="s">
        <v>13112</v>
      </c>
      <c r="H389" s="71" t="str">
        <f>VLOOKUP(G389,TCR!$E$2:$K$332,7,0)</f>
        <v>Indennizzi distributore</v>
      </c>
      <c r="I389" s="137" t="str">
        <f t="shared" si="13"/>
        <v>11838#11838#11838#NETA BR</v>
      </c>
      <c r="J389" s="106" t="s">
        <v>9665</v>
      </c>
      <c r="K389" s="106" t="s">
        <v>9666</v>
      </c>
      <c r="L389" s="106" t="s">
        <v>9667</v>
      </c>
      <c r="M389" s="106"/>
      <c r="N389" s="106" t="s">
        <v>9666</v>
      </c>
      <c r="O389" s="106"/>
      <c r="P389" s="106" t="s">
        <v>9668</v>
      </c>
      <c r="Q389" s="106" t="s">
        <v>9666</v>
      </c>
      <c r="R389" s="106" t="s">
        <v>9669</v>
      </c>
      <c r="S389" s="106"/>
      <c r="T389" s="106"/>
      <c r="U389" s="106"/>
      <c r="V389" s="106">
        <v>3</v>
      </c>
      <c r="W389" s="106" t="str">
        <f t="shared" si="12"/>
        <v>NETA BR</v>
      </c>
      <c r="X389" s="106"/>
      <c r="Y389" s="106" t="s">
        <v>9686</v>
      </c>
    </row>
    <row r="390" spans="1:25" x14ac:dyDescent="0.2">
      <c r="A390" s="7"/>
      <c r="B390" s="69" t="s">
        <v>73</v>
      </c>
      <c r="C390" s="32" t="str">
        <f>VLOOKUP(G390,TCR!$E$2:$K$332,2,0)</f>
        <v>PPVV</v>
      </c>
      <c r="D390" s="32" t="str">
        <f>VLOOKUP(G390,TCR!$E$2:$K$332,3,0)</f>
        <v>Partite Varie</v>
      </c>
      <c r="E390" s="32" t="str">
        <f>VLOOKUP(G390,TCR!$E$2:$K$332,4,0)</f>
        <v>DEPC</v>
      </c>
      <c r="F390" s="32" t="str">
        <f>VLOOKUP(G390,TCR!$E$2:$K$332,5,0)</f>
        <v>Deposito cauzionale</v>
      </c>
      <c r="G390" s="32" t="s">
        <v>371</v>
      </c>
      <c r="H390" s="32" t="str">
        <f>VLOOKUP(G390,TCR!$E$2:$K$332,7,0)</f>
        <v>Deposito cauzionale</v>
      </c>
      <c r="I390" s="137" t="str">
        <f t="shared" si="13"/>
        <v>EE_VDEPCAU#EE_QDEPCAU#EE_CDEPCAU#NETA BR</v>
      </c>
      <c r="J390" s="106" t="s">
        <v>672</v>
      </c>
      <c r="K390" s="106" t="s">
        <v>673</v>
      </c>
      <c r="L390" s="106" t="s">
        <v>674</v>
      </c>
      <c r="M390" s="106" t="s">
        <v>417</v>
      </c>
      <c r="N390" s="106" t="s">
        <v>675</v>
      </c>
      <c r="O390" s="106"/>
      <c r="P390" s="106" t="s">
        <v>676</v>
      </c>
      <c r="Q390" s="106" t="s">
        <v>677</v>
      </c>
      <c r="R390" s="106" t="s">
        <v>678</v>
      </c>
      <c r="S390" s="106">
        <v>407520</v>
      </c>
      <c r="T390" s="106" t="s">
        <v>679</v>
      </c>
      <c r="U390" s="106"/>
      <c r="V390" s="106">
        <v>3</v>
      </c>
      <c r="W390" s="106" t="str">
        <f t="shared" si="12"/>
        <v>NETA BR</v>
      </c>
      <c r="X390" s="106" t="s">
        <v>417</v>
      </c>
      <c r="Y390" s="106"/>
    </row>
    <row r="391" spans="1:25" x14ac:dyDescent="0.2">
      <c r="A391" s="69"/>
      <c r="B391" s="69" t="s">
        <v>73</v>
      </c>
      <c r="C391" s="32" t="str">
        <f>VLOOKUP(G391,TCR!$E$2:$K$332,2,0)</f>
        <v>PPVV</v>
      </c>
      <c r="D391" s="32" t="str">
        <f>VLOOKUP(G391,TCR!$E$2:$K$332,3,0)</f>
        <v>Partite Varie</v>
      </c>
      <c r="E391" s="32" t="str">
        <f>VLOOKUP(G391,TCR!$E$2:$K$332,4,0)</f>
        <v>DEPC</v>
      </c>
      <c r="F391" s="32" t="str">
        <f>VLOOKUP(G391,TCR!$E$2:$K$332,5,0)</f>
        <v>Deposito cauzionale</v>
      </c>
      <c r="G391" s="32" t="s">
        <v>371</v>
      </c>
      <c r="H391" s="32" t="str">
        <f>VLOOKUP(G391,TCR!$E$2:$K$332,7,0)</f>
        <v>Deposito cauzionale</v>
      </c>
      <c r="I391" s="137" t="str">
        <f t="shared" si="13"/>
        <v>CB004#CB004#CB004#NETA BR</v>
      </c>
      <c r="J391" s="106" t="s">
        <v>1310</v>
      </c>
      <c r="K391" s="106" t="s">
        <v>1311</v>
      </c>
      <c r="L391" s="106" t="s">
        <v>674</v>
      </c>
      <c r="M391" s="106" t="s">
        <v>417</v>
      </c>
      <c r="N391" s="106" t="s">
        <v>1311</v>
      </c>
      <c r="O391" s="106"/>
      <c r="P391" s="106" t="s">
        <v>1312</v>
      </c>
      <c r="Q391" s="106" t="s">
        <v>1311</v>
      </c>
      <c r="R391" s="106" t="s">
        <v>678</v>
      </c>
      <c r="S391" s="106">
        <v>407520</v>
      </c>
      <c r="T391" s="106" t="s">
        <v>679</v>
      </c>
      <c r="U391" s="106"/>
      <c r="V391" s="106">
        <v>3</v>
      </c>
      <c r="W391" s="106" t="str">
        <f t="shared" si="12"/>
        <v>NETA BR</v>
      </c>
      <c r="X391" s="106" t="s">
        <v>417</v>
      </c>
      <c r="Y391" s="106"/>
    </row>
    <row r="392" spans="1:25" x14ac:dyDescent="0.2">
      <c r="A392" s="7"/>
      <c r="B392" s="69"/>
      <c r="C392" s="140" t="str">
        <f>VLOOKUP(G392,TCR!$E$2:$K$332,2,0)</f>
        <v>IMPO</v>
      </c>
      <c r="D392" s="140" t="str">
        <f>VLOOKUP(G392,TCR!$E$2:$K$332,3,0)</f>
        <v>IMPOSTE</v>
      </c>
      <c r="E392" s="140" t="str">
        <f>VLOOKUP(G392,TCR!$E$2:$K$332,4,0)</f>
        <v>IMER</v>
      </c>
      <c r="F392" s="140" t="str">
        <f>VLOOKUP(G392,TCR!$E$2:$K$332,5,0)</f>
        <v>Imposta erariale</v>
      </c>
      <c r="G392" s="140" t="s">
        <v>39</v>
      </c>
      <c r="H392" s="140" t="str">
        <f>VLOOKUP(G392,TCR!$E$2:$K$332,7,0)</f>
        <v>Imposta erariale</v>
      </c>
      <c r="I392" s="137" t="str">
        <f t="shared" si="13"/>
        <v>VOCE_EM201#QUOTA_EM201#COMP_EM201#NETA BR</v>
      </c>
      <c r="J392" s="106" t="s">
        <v>7882</v>
      </c>
      <c r="K392" s="106" t="s">
        <v>7883</v>
      </c>
      <c r="L392" s="106" t="s">
        <v>7884</v>
      </c>
      <c r="M392" s="106" t="s">
        <v>28</v>
      </c>
      <c r="N392" s="106" t="s">
        <v>7885</v>
      </c>
      <c r="O392" s="106"/>
      <c r="P392" s="106" t="s">
        <v>7886</v>
      </c>
      <c r="Q392" s="106" t="s">
        <v>7887</v>
      </c>
      <c r="R392" s="106" t="s">
        <v>7888</v>
      </c>
      <c r="S392" s="106">
        <v>700962</v>
      </c>
      <c r="T392" s="106" t="s">
        <v>2929</v>
      </c>
      <c r="U392" s="106"/>
      <c r="V392" s="106">
        <v>3</v>
      </c>
      <c r="W392" s="106" t="str">
        <f t="shared" si="12"/>
        <v>NETA BR</v>
      </c>
      <c r="X392" s="106" t="s">
        <v>686</v>
      </c>
      <c r="Y392" s="106"/>
    </row>
    <row r="393" spans="1:25" x14ac:dyDescent="0.2">
      <c r="A393" s="7"/>
      <c r="B393" s="69"/>
      <c r="C393" s="140" t="str">
        <f>VLOOKUP(G393,TCR!$E$2:$K$332,2,0)</f>
        <v>IMPO</v>
      </c>
      <c r="D393" s="140" t="str">
        <f>VLOOKUP(G393,TCR!$E$2:$K$332,3,0)</f>
        <v>IMPOSTE</v>
      </c>
      <c r="E393" s="140" t="str">
        <f>VLOOKUP(G393,TCR!$E$2:$K$332,4,0)</f>
        <v>IMER</v>
      </c>
      <c r="F393" s="140" t="str">
        <f>VLOOKUP(G393,TCR!$E$2:$K$332,5,0)</f>
        <v>Imposta erariale</v>
      </c>
      <c r="G393" s="140" t="s">
        <v>39</v>
      </c>
      <c r="H393" s="140" t="str">
        <f>VLOOKUP(G393,TCR!$E$2:$K$332,7,0)</f>
        <v>Imposta erariale</v>
      </c>
      <c r="I393" s="137" t="str">
        <f t="shared" si="13"/>
        <v>VOCE_EM202#QUOTA_EM202#COMP_EM202#NETA BR</v>
      </c>
      <c r="J393" s="106" t="s">
        <v>7309</v>
      </c>
      <c r="K393" s="106" t="s">
        <v>7310</v>
      </c>
      <c r="L393" s="106" t="s">
        <v>7311</v>
      </c>
      <c r="M393" s="106" t="s">
        <v>28</v>
      </c>
      <c r="N393" s="106" t="s">
        <v>7312</v>
      </c>
      <c r="O393" s="106"/>
      <c r="P393" s="106" t="s">
        <v>7313</v>
      </c>
      <c r="Q393" s="106" t="s">
        <v>7314</v>
      </c>
      <c r="R393" s="106" t="s">
        <v>7315</v>
      </c>
      <c r="S393" s="106">
        <v>700963</v>
      </c>
      <c r="T393" s="106" t="s">
        <v>1769</v>
      </c>
      <c r="U393" s="106"/>
      <c r="V393" s="106">
        <v>3</v>
      </c>
      <c r="W393" s="106" t="str">
        <f t="shared" si="12"/>
        <v>NETA BR</v>
      </c>
      <c r="X393" s="106" t="s">
        <v>686</v>
      </c>
      <c r="Y393" s="106"/>
    </row>
    <row r="394" spans="1:25" x14ac:dyDescent="0.2">
      <c r="A394" s="7"/>
      <c r="B394" s="69"/>
      <c r="C394" s="32" t="str">
        <f>VLOOKUP(G394,TCR!$E$2:$K$332,2,0)</f>
        <v>GEFT</v>
      </c>
      <c r="D394" s="32" t="str">
        <f>VLOOKUP(G394,TCR!$E$2:$K$332,3,0)</f>
        <v>GESTIONE FINANAZA e TRIBUTI</v>
      </c>
      <c r="E394" s="32" t="str">
        <f>VLOOKUP(G394,TCR!$E$2:$K$332,4,0)</f>
        <v>GEFT</v>
      </c>
      <c r="F394" s="32" t="str">
        <f>VLOOKUP(G394,TCR!$E$2:$K$332,5,0)</f>
        <v>GESTIONE FINANAZA e TRIBUTI</v>
      </c>
      <c r="G394" s="32" t="s">
        <v>13093</v>
      </c>
      <c r="H394" s="32" t="str">
        <f>VLOOKUP(G394,TCR!$E$2:$K$332,7,0)</f>
        <v>Patrimoniale Post Contatore</v>
      </c>
      <c r="I394" s="137" t="str">
        <f t="shared" si="13"/>
        <v>13676#13676#13676#NETA BR</v>
      </c>
      <c r="J394" s="106" t="s">
        <v>6144</v>
      </c>
      <c r="K394" s="106" t="s">
        <v>6145</v>
      </c>
      <c r="L394" s="106" t="s">
        <v>6146</v>
      </c>
      <c r="M394" s="106" t="s">
        <v>417</v>
      </c>
      <c r="N394" s="106" t="s">
        <v>6145</v>
      </c>
      <c r="O394" s="106"/>
      <c r="P394" s="106" t="s">
        <v>6147</v>
      </c>
      <c r="Q394" s="106" t="s">
        <v>6145</v>
      </c>
      <c r="R394" s="106" t="s">
        <v>6146</v>
      </c>
      <c r="S394" s="106">
        <v>801850</v>
      </c>
      <c r="T394" s="106" t="s">
        <v>6148</v>
      </c>
      <c r="U394" s="106"/>
      <c r="V394" s="106">
        <v>3</v>
      </c>
      <c r="W394" s="106" t="str">
        <f t="shared" si="12"/>
        <v>NETA BR</v>
      </c>
      <c r="X394" s="106" t="s">
        <v>417</v>
      </c>
      <c r="Y394" s="106"/>
    </row>
    <row r="395" spans="1:25" x14ac:dyDescent="0.2">
      <c r="A395" s="7"/>
      <c r="B395" s="69"/>
      <c r="C395" s="32" t="str">
        <f>VLOOKUP(G395,TCR!$E$2:$K$332,2,0)</f>
        <v>GEFT</v>
      </c>
      <c r="D395" s="32" t="str">
        <f>VLOOKUP(G395,TCR!$E$2:$K$332,3,0)</f>
        <v>GESTIONE FINANAZA e TRIBUTI</v>
      </c>
      <c r="E395" s="32" t="str">
        <f>VLOOKUP(G395,TCR!$E$2:$K$332,4,0)</f>
        <v>GEFT</v>
      </c>
      <c r="F395" s="32" t="str">
        <f>VLOOKUP(G395,TCR!$E$2:$K$332,5,0)</f>
        <v>GESTIONE FINANAZA e TRIBUTI</v>
      </c>
      <c r="G395" s="32" t="s">
        <v>13093</v>
      </c>
      <c r="H395" s="32" t="str">
        <f>VLOOKUP(G395,TCR!$E$2:$K$332,7,0)</f>
        <v>Patrimoniale Post Contatore</v>
      </c>
      <c r="I395" s="137" t="str">
        <f t="shared" si="13"/>
        <v>13752#13752#13752#NETA BR</v>
      </c>
      <c r="J395" s="106" t="s">
        <v>6670</v>
      </c>
      <c r="K395" s="106" t="s">
        <v>6671</v>
      </c>
      <c r="L395" s="106" t="s">
        <v>6672</v>
      </c>
      <c r="M395" s="106" t="s">
        <v>417</v>
      </c>
      <c r="N395" s="106" t="s">
        <v>6671</v>
      </c>
      <c r="O395" s="106"/>
      <c r="P395" s="106" t="s">
        <v>6673</v>
      </c>
      <c r="Q395" s="106" t="s">
        <v>6671</v>
      </c>
      <c r="R395" s="106" t="s">
        <v>6672</v>
      </c>
      <c r="S395" s="106">
        <v>802524</v>
      </c>
      <c r="T395" s="106" t="s">
        <v>5803</v>
      </c>
      <c r="U395" s="106"/>
      <c r="V395" s="106">
        <v>3</v>
      </c>
      <c r="W395" s="106" t="str">
        <f t="shared" si="12"/>
        <v>NETA BR</v>
      </c>
      <c r="X395" s="106" t="s">
        <v>417</v>
      </c>
      <c r="Y395" s="106"/>
    </row>
    <row r="396" spans="1:25" x14ac:dyDescent="0.2">
      <c r="A396" s="7"/>
      <c r="B396" s="69"/>
      <c r="C396" s="32" t="str">
        <f>VLOOKUP(G396,TCR!$E$2:$K$332,2,0)</f>
        <v>GEFT</v>
      </c>
      <c r="D396" s="32" t="str">
        <f>VLOOKUP(G396,TCR!$E$2:$K$332,3,0)</f>
        <v>GESTIONE FINANAZA e TRIBUTI</v>
      </c>
      <c r="E396" s="32" t="str">
        <f>VLOOKUP(G396,TCR!$E$2:$K$332,4,0)</f>
        <v>GEFT</v>
      </c>
      <c r="F396" s="32" t="str">
        <f>VLOOKUP(G396,TCR!$E$2:$K$332,5,0)</f>
        <v>GESTIONE FINANAZA e TRIBUTI</v>
      </c>
      <c r="G396" s="32" t="s">
        <v>13093</v>
      </c>
      <c r="H396" s="32" t="str">
        <f>VLOOKUP(G396,TCR!$E$2:$K$332,7,0)</f>
        <v>Patrimoniale Post Contatore</v>
      </c>
      <c r="I396" s="137" t="str">
        <f t="shared" si="13"/>
        <v>13735#13735#13735#NETA BR</v>
      </c>
      <c r="J396" s="106" t="s">
        <v>6972</v>
      </c>
      <c r="K396" s="106" t="s">
        <v>6973</v>
      </c>
      <c r="L396" s="106" t="s">
        <v>6974</v>
      </c>
      <c r="M396" s="106" t="s">
        <v>417</v>
      </c>
      <c r="N396" s="106" t="s">
        <v>6973</v>
      </c>
      <c r="O396" s="106"/>
      <c r="P396" s="106" t="s">
        <v>6975</v>
      </c>
      <c r="Q396" s="106" t="s">
        <v>6973</v>
      </c>
      <c r="R396" s="106" t="s">
        <v>6974</v>
      </c>
      <c r="S396" s="106">
        <v>802495</v>
      </c>
      <c r="T396" s="106" t="s">
        <v>6976</v>
      </c>
      <c r="U396" s="106"/>
      <c r="V396" s="106">
        <v>3</v>
      </c>
      <c r="W396" s="106" t="str">
        <f t="shared" si="12"/>
        <v>NETA BR</v>
      </c>
      <c r="X396" s="106" t="s">
        <v>417</v>
      </c>
      <c r="Y396" s="106"/>
    </row>
    <row r="397" spans="1:25" x14ac:dyDescent="0.2">
      <c r="A397" s="178"/>
      <c r="B397" s="69"/>
      <c r="C397" s="32" t="str">
        <f>VLOOKUP(G397,TCR!$E$2:$K$332,2,0)</f>
        <v>GEFT</v>
      </c>
      <c r="D397" s="32" t="str">
        <f>VLOOKUP(G397,TCR!$E$2:$K$332,3,0)</f>
        <v>GESTIONE FINANAZA e TRIBUTI</v>
      </c>
      <c r="E397" s="32" t="str">
        <f>VLOOKUP(G397,TCR!$E$2:$K$332,4,0)</f>
        <v>GEFT</v>
      </c>
      <c r="F397" s="32" t="str">
        <f>VLOOKUP(G397,TCR!$E$2:$K$332,5,0)</f>
        <v>GESTIONE FINANAZA e TRIBUTI</v>
      </c>
      <c r="G397" s="32" t="s">
        <v>13093</v>
      </c>
      <c r="H397" s="32" t="str">
        <f>VLOOKUP(G397,TCR!$E$2:$K$332,7,0)</f>
        <v>Patrimoniale Post Contatore</v>
      </c>
      <c r="I397" s="137" t="str">
        <f t="shared" si="13"/>
        <v>13669#13669#13669#NETA BR</v>
      </c>
      <c r="J397" s="106" t="s">
        <v>8449</v>
      </c>
      <c r="K397" s="106" t="s">
        <v>8450</v>
      </c>
      <c r="L397" s="106" t="s">
        <v>8451</v>
      </c>
      <c r="M397" s="106" t="s">
        <v>417</v>
      </c>
      <c r="N397" s="106" t="s">
        <v>8450</v>
      </c>
      <c r="O397" s="106"/>
      <c r="P397" s="106" t="s">
        <v>8452</v>
      </c>
      <c r="Q397" s="106" t="s">
        <v>8450</v>
      </c>
      <c r="R397" s="106" t="s">
        <v>8451</v>
      </c>
      <c r="S397" s="106">
        <v>801801</v>
      </c>
      <c r="T397" s="106" t="s">
        <v>8451</v>
      </c>
      <c r="U397" s="106"/>
      <c r="V397" s="106">
        <v>3</v>
      </c>
      <c r="W397" s="106" t="str">
        <f t="shared" si="12"/>
        <v>NETA BR</v>
      </c>
      <c r="X397" s="106" t="s">
        <v>417</v>
      </c>
      <c r="Y397" s="106"/>
    </row>
    <row r="398" spans="1:25" x14ac:dyDescent="0.2">
      <c r="A398" s="7"/>
      <c r="B398" s="69" t="s">
        <v>69</v>
      </c>
      <c r="C398" s="121" t="str">
        <f>VLOOKUP(G398,TCR!$E$2:$K$332,2,0)</f>
        <v>SOPS</v>
      </c>
      <c r="D398" s="121" t="str">
        <f>VLOOKUP(G398,TCR!$E$2:$K$332,3,0)</f>
        <v>Service OPS</v>
      </c>
      <c r="E398" s="121" t="str">
        <f>VLOOKUP(G398,TCR!$E$2:$K$332,4,0)</f>
        <v>SOPS</v>
      </c>
      <c r="F398" s="121" t="str">
        <f>VLOOKUP(G398,TCR!$E$2:$K$332,5,0)</f>
        <v>Service OPS</v>
      </c>
      <c r="G398" s="121" t="s">
        <v>13058</v>
      </c>
      <c r="H398" s="121" t="str">
        <f>VLOOKUP(G398,TCR!$E$2:$K$332,7,0)</f>
        <v>Service OPS - Gestione Incassi</v>
      </c>
      <c r="I398" s="137" t="str">
        <f t="shared" si="13"/>
        <v>NA_V_AGGNORID_PO#NA_Q_AGGNORID_PO#NA_C_AGGNORID_PO#NETA BR</v>
      </c>
      <c r="J398" s="106" t="s">
        <v>4395</v>
      </c>
      <c r="K398" s="106" t="s">
        <v>4396</v>
      </c>
      <c r="L398" s="106" t="s">
        <v>4397</v>
      </c>
      <c r="M398" s="106"/>
      <c r="N398" s="106" t="s">
        <v>4398</v>
      </c>
      <c r="O398" s="106"/>
      <c r="P398" s="106" t="s">
        <v>4399</v>
      </c>
      <c r="Q398" s="106" t="s">
        <v>4400</v>
      </c>
      <c r="R398" s="106" t="s">
        <v>4401</v>
      </c>
      <c r="S398" s="106"/>
      <c r="T398" s="106"/>
      <c r="U398" s="106"/>
      <c r="V398" s="106">
        <v>3</v>
      </c>
      <c r="W398" s="106" t="str">
        <f t="shared" si="12"/>
        <v>NETA BR</v>
      </c>
      <c r="X398" s="106"/>
      <c r="Y398" s="106"/>
    </row>
    <row r="399" spans="1:25" x14ac:dyDescent="0.2">
      <c r="A399" s="7"/>
      <c r="B399" s="69" t="s">
        <v>69</v>
      </c>
      <c r="C399" s="121" t="str">
        <f>VLOOKUP(G399,TCR!$E$2:$K$332,2,0)</f>
        <v>SOPS</v>
      </c>
      <c r="D399" s="121" t="str">
        <f>VLOOKUP(G399,TCR!$E$2:$K$332,3,0)</f>
        <v>Service OPS</v>
      </c>
      <c r="E399" s="121" t="str">
        <f>VLOOKUP(G399,TCR!$E$2:$K$332,4,0)</f>
        <v>SOPS</v>
      </c>
      <c r="F399" s="121" t="str">
        <f>VLOOKUP(G399,TCR!$E$2:$K$332,5,0)</f>
        <v>Service OPS</v>
      </c>
      <c r="G399" s="122" t="s">
        <v>13058</v>
      </c>
      <c r="H399" s="121" t="str">
        <f>VLOOKUP(G399,TCR!$E$2:$K$332,7,0)</f>
        <v>Service OPS - Gestione Incassi</v>
      </c>
      <c r="I399" s="137" t="str">
        <f t="shared" si="13"/>
        <v>NA_V_AGGR_NORID#NA_Q_AGGR_NORID#NA_C_AGGR_NORID#NETA BR</v>
      </c>
      <c r="J399" s="106" t="s">
        <v>2668</v>
      </c>
      <c r="K399" s="106" t="s">
        <v>2669</v>
      </c>
      <c r="L399" s="106" t="s">
        <v>2670</v>
      </c>
      <c r="M399" s="106" t="s">
        <v>442</v>
      </c>
      <c r="N399" s="106" t="s">
        <v>2671</v>
      </c>
      <c r="O399" s="106"/>
      <c r="P399" s="106" t="s">
        <v>2672</v>
      </c>
      <c r="Q399" s="106" t="s">
        <v>2673</v>
      </c>
      <c r="R399" s="106" t="s">
        <v>2674</v>
      </c>
      <c r="S399" s="106">
        <v>738152</v>
      </c>
      <c r="T399" s="106" t="s">
        <v>762</v>
      </c>
      <c r="U399" s="106"/>
      <c r="V399" s="106">
        <v>3</v>
      </c>
      <c r="W399" s="106" t="str">
        <f t="shared" si="12"/>
        <v>NETA BR</v>
      </c>
      <c r="X399" s="106" t="s">
        <v>442</v>
      </c>
      <c r="Y399" s="106" t="s">
        <v>9691</v>
      </c>
    </row>
    <row r="400" spans="1:25" x14ac:dyDescent="0.2">
      <c r="A400" s="7"/>
      <c r="B400" s="69"/>
      <c r="C400" s="32" t="str">
        <f>VLOOKUP(G400,TCR!$E$2:$K$332,2,0)</f>
        <v>GEFT</v>
      </c>
      <c r="D400" s="32" t="str">
        <f>VLOOKUP(G400,TCR!$E$2:$K$332,3,0)</f>
        <v>GESTIONE FINANAZA e TRIBUTI</v>
      </c>
      <c r="E400" s="32" t="str">
        <f>VLOOKUP(G400,TCR!$E$2:$K$332,4,0)</f>
        <v>GEFT</v>
      </c>
      <c r="F400" s="32" t="str">
        <f>VLOOKUP(G400,TCR!$E$2:$K$332,5,0)</f>
        <v>GESTIONE FINANAZA e TRIBUTI</v>
      </c>
      <c r="G400" s="32" t="s">
        <v>13093</v>
      </c>
      <c r="H400" s="32" t="str">
        <f>VLOOKUP(G400,TCR!$E$2:$K$332,7,0)</f>
        <v>Patrimoniale Post Contatore</v>
      </c>
      <c r="I400" s="137" t="str">
        <f t="shared" si="13"/>
        <v>21724#21724#21724#NETA BR</v>
      </c>
      <c r="J400" s="106" t="s">
        <v>1905</v>
      </c>
      <c r="K400" s="106" t="s">
        <v>1906</v>
      </c>
      <c r="L400" s="106" t="s">
        <v>1907</v>
      </c>
      <c r="M400" s="106" t="s">
        <v>417</v>
      </c>
      <c r="N400" s="106" t="s">
        <v>1906</v>
      </c>
      <c r="O400" s="106"/>
      <c r="P400" s="106" t="s">
        <v>1908</v>
      </c>
      <c r="Q400" s="106" t="s">
        <v>1906</v>
      </c>
      <c r="R400" s="106" t="s">
        <v>1907</v>
      </c>
      <c r="S400" s="106">
        <v>802499</v>
      </c>
      <c r="T400" s="106" t="s">
        <v>1910</v>
      </c>
      <c r="U400" s="106"/>
      <c r="V400" s="106">
        <v>3</v>
      </c>
      <c r="W400" s="106" t="str">
        <f t="shared" si="12"/>
        <v>NETA BR</v>
      </c>
      <c r="X400" s="106" t="s">
        <v>417</v>
      </c>
      <c r="Y400" s="106"/>
    </row>
    <row r="401" spans="1:25" x14ac:dyDescent="0.2">
      <c r="A401" s="7"/>
      <c r="B401" s="69"/>
      <c r="C401" s="32" t="str">
        <f>VLOOKUP(G401,TCR!$E$2:$K$332,2,0)</f>
        <v>GEFT</v>
      </c>
      <c r="D401" s="32" t="str">
        <f>VLOOKUP(G401,TCR!$E$2:$K$332,3,0)</f>
        <v>GESTIONE FINANAZA e TRIBUTI</v>
      </c>
      <c r="E401" s="32" t="str">
        <f>VLOOKUP(G401,TCR!$E$2:$K$332,4,0)</f>
        <v>GEFT</v>
      </c>
      <c r="F401" s="32" t="str">
        <f>VLOOKUP(G401,TCR!$E$2:$K$332,5,0)</f>
        <v>GESTIONE FINANAZA e TRIBUTI</v>
      </c>
      <c r="G401" s="32" t="s">
        <v>13093</v>
      </c>
      <c r="H401" s="32" t="str">
        <f>VLOOKUP(G401,TCR!$E$2:$K$332,7,0)</f>
        <v>Patrimoniale Post Contatore</v>
      </c>
      <c r="I401" s="137" t="str">
        <f t="shared" si="13"/>
        <v>13738#13738#13738#NETA BR</v>
      </c>
      <c r="J401" s="106" t="s">
        <v>4051</v>
      </c>
      <c r="K401" s="106" t="s">
        <v>4052</v>
      </c>
      <c r="L401" s="106" t="s">
        <v>1907</v>
      </c>
      <c r="M401" s="106" t="s">
        <v>417</v>
      </c>
      <c r="N401" s="106" t="s">
        <v>4052</v>
      </c>
      <c r="O401" s="106"/>
      <c r="P401" s="106" t="s">
        <v>4053</v>
      </c>
      <c r="Q401" s="106" t="s">
        <v>4052</v>
      </c>
      <c r="R401" s="106" t="s">
        <v>1907</v>
      </c>
      <c r="S401" s="106">
        <v>802499</v>
      </c>
      <c r="T401" s="106" t="s">
        <v>1910</v>
      </c>
      <c r="U401" s="106"/>
      <c r="V401" s="106">
        <v>3</v>
      </c>
      <c r="W401" s="106" t="str">
        <f t="shared" si="12"/>
        <v>NETA BR</v>
      </c>
      <c r="X401" s="106" t="s">
        <v>417</v>
      </c>
      <c r="Y401" s="106"/>
    </row>
    <row r="402" spans="1:25" x14ac:dyDescent="0.2">
      <c r="A402" s="7"/>
      <c r="B402" s="69"/>
      <c r="C402" s="32" t="str">
        <f>VLOOKUP(G402,TCR!$E$2:$K$332,2,0)</f>
        <v>GEFT</v>
      </c>
      <c r="D402" s="32" t="str">
        <f>VLOOKUP(G402,TCR!$E$2:$K$332,3,0)</f>
        <v>GESTIONE FINANAZA e TRIBUTI</v>
      </c>
      <c r="E402" s="32" t="str">
        <f>VLOOKUP(G402,TCR!$E$2:$K$332,4,0)</f>
        <v>GEFT</v>
      </c>
      <c r="F402" s="32" t="str">
        <f>VLOOKUP(G402,TCR!$E$2:$K$332,5,0)</f>
        <v>GESTIONE FINANAZA e TRIBUTI</v>
      </c>
      <c r="G402" s="32" t="s">
        <v>13093</v>
      </c>
      <c r="H402" s="32" t="str">
        <f>VLOOKUP(G402,TCR!$E$2:$K$332,7,0)</f>
        <v>Patrimoniale Post Contatore</v>
      </c>
      <c r="I402" s="137" t="str">
        <f t="shared" si="13"/>
        <v>13773#13773#13773#NETA BR</v>
      </c>
      <c r="J402" s="106" t="s">
        <v>8258</v>
      </c>
      <c r="K402" s="106" t="s">
        <v>8259</v>
      </c>
      <c r="L402" s="106" t="s">
        <v>8260</v>
      </c>
      <c r="M402" s="106" t="s">
        <v>417</v>
      </c>
      <c r="N402" s="106" t="s">
        <v>8259</v>
      </c>
      <c r="O402" s="106"/>
      <c r="P402" s="106" t="s">
        <v>8261</v>
      </c>
      <c r="Q402" s="106" t="s">
        <v>8259</v>
      </c>
      <c r="R402" s="106" t="s">
        <v>8262</v>
      </c>
      <c r="S402" s="106">
        <v>802600</v>
      </c>
      <c r="T402" s="106" t="s">
        <v>2362</v>
      </c>
      <c r="U402" s="106"/>
      <c r="V402" s="106">
        <v>3</v>
      </c>
      <c r="W402" s="106" t="str">
        <f t="shared" si="12"/>
        <v>NETA BR</v>
      </c>
      <c r="X402" s="106" t="s">
        <v>417</v>
      </c>
      <c r="Y402" s="106"/>
    </row>
    <row r="403" spans="1:25" x14ac:dyDescent="0.2">
      <c r="A403" s="7"/>
      <c r="B403" s="69"/>
      <c r="C403" s="32" t="str">
        <f>VLOOKUP(G403,TCR!$E$2:$K$332,2,0)</f>
        <v>GEFT</v>
      </c>
      <c r="D403" s="32" t="str">
        <f>VLOOKUP(G403,TCR!$E$2:$K$332,3,0)</f>
        <v>GESTIONE FINANAZA e TRIBUTI</v>
      </c>
      <c r="E403" s="32" t="str">
        <f>VLOOKUP(G403,TCR!$E$2:$K$332,4,0)</f>
        <v>GEFT</v>
      </c>
      <c r="F403" s="32" t="str">
        <f>VLOOKUP(G403,TCR!$E$2:$K$332,5,0)</f>
        <v>GESTIONE FINANAZA e TRIBUTI</v>
      </c>
      <c r="G403" s="32" t="s">
        <v>13093</v>
      </c>
      <c r="H403" s="32" t="str">
        <f>VLOOKUP(G403,TCR!$E$2:$K$332,7,0)</f>
        <v>Patrimoniale Post Contatore</v>
      </c>
      <c r="I403" s="137" t="str">
        <f t="shared" si="13"/>
        <v>13530#13530#13530#NETA BR</v>
      </c>
      <c r="J403" s="106" t="s">
        <v>6276</v>
      </c>
      <c r="K403" s="106" t="s">
        <v>6277</v>
      </c>
      <c r="L403" s="106" t="s">
        <v>6278</v>
      </c>
      <c r="M403" s="106" t="s">
        <v>417</v>
      </c>
      <c r="N403" s="106" t="s">
        <v>6277</v>
      </c>
      <c r="O403" s="106"/>
      <c r="P403" s="106" t="s">
        <v>6279</v>
      </c>
      <c r="Q403" s="106" t="s">
        <v>6277</v>
      </c>
      <c r="R403" s="106" t="s">
        <v>6278</v>
      </c>
      <c r="S403" s="106">
        <v>384088</v>
      </c>
      <c r="T403" s="106" t="s">
        <v>6278</v>
      </c>
      <c r="U403" s="106"/>
      <c r="V403" s="106">
        <v>3</v>
      </c>
      <c r="W403" s="106" t="str">
        <f t="shared" si="12"/>
        <v>NETA BR</v>
      </c>
      <c r="X403" s="106" t="s">
        <v>417</v>
      </c>
      <c r="Y403" s="106"/>
    </row>
    <row r="404" spans="1:25" x14ac:dyDescent="0.2">
      <c r="A404" s="7"/>
      <c r="B404" s="69"/>
      <c r="C404" s="32" t="str">
        <f>VLOOKUP(G404,TCR!$E$2:$K$332,2,0)</f>
        <v>GEFT</v>
      </c>
      <c r="D404" s="32" t="str">
        <f>VLOOKUP(G404,TCR!$E$2:$K$332,3,0)</f>
        <v>GESTIONE FINANAZA e TRIBUTI</v>
      </c>
      <c r="E404" s="32" t="str">
        <f>VLOOKUP(G404,TCR!$E$2:$K$332,4,0)</f>
        <v>GEFT</v>
      </c>
      <c r="F404" s="32" t="str">
        <f>VLOOKUP(G404,TCR!$E$2:$K$332,5,0)</f>
        <v>GESTIONE FINANAZA e TRIBUTI</v>
      </c>
      <c r="G404" s="32" t="s">
        <v>13093</v>
      </c>
      <c r="H404" s="32" t="str">
        <f>VLOOKUP(G404,TCR!$E$2:$K$332,7,0)</f>
        <v>Patrimoniale Post Contatore</v>
      </c>
      <c r="I404" s="137" t="str">
        <f t="shared" si="13"/>
        <v>13758#13758#13758#NETA BR</v>
      </c>
      <c r="J404" s="106" t="s">
        <v>1681</v>
      </c>
      <c r="K404" s="106" t="s">
        <v>1682</v>
      </c>
      <c r="L404" s="106" t="s">
        <v>1683</v>
      </c>
      <c r="M404" s="106" t="s">
        <v>417</v>
      </c>
      <c r="N404" s="106" t="s">
        <v>1682</v>
      </c>
      <c r="O404" s="106"/>
      <c r="P404" s="106" t="s">
        <v>1684</v>
      </c>
      <c r="Q404" s="106" t="s">
        <v>1682</v>
      </c>
      <c r="R404" s="106" t="s">
        <v>1685</v>
      </c>
      <c r="S404" s="106">
        <v>802523</v>
      </c>
      <c r="T404" s="106" t="s">
        <v>1686</v>
      </c>
      <c r="U404" s="106"/>
      <c r="V404" s="106">
        <v>3</v>
      </c>
      <c r="W404" s="106" t="str">
        <f t="shared" si="12"/>
        <v>NETA BR</v>
      </c>
      <c r="X404" s="106" t="s">
        <v>417</v>
      </c>
      <c r="Y404" s="106"/>
    </row>
    <row r="405" spans="1:25" x14ac:dyDescent="0.2">
      <c r="A405" s="178"/>
      <c r="B405" s="69"/>
      <c r="C405" s="32" t="str">
        <f>VLOOKUP(G405,TCR!$E$2:$K$332,2,0)</f>
        <v>GEFT</v>
      </c>
      <c r="D405" s="32" t="str">
        <f>VLOOKUP(G405,TCR!$E$2:$K$332,3,0)</f>
        <v>GESTIONE FINANAZA e TRIBUTI</v>
      </c>
      <c r="E405" s="32" t="str">
        <f>VLOOKUP(G405,TCR!$E$2:$K$332,4,0)</f>
        <v>GEFT</v>
      </c>
      <c r="F405" s="32" t="str">
        <f>VLOOKUP(G405,TCR!$E$2:$K$332,5,0)</f>
        <v>GESTIONE FINANAZA e TRIBUTI</v>
      </c>
      <c r="G405" s="32" t="s">
        <v>13093</v>
      </c>
      <c r="H405" s="32" t="str">
        <f>VLOOKUP(G405,TCR!$E$2:$K$332,7,0)</f>
        <v>Patrimoniale Post Contatore</v>
      </c>
      <c r="I405" s="137" t="str">
        <f t="shared" si="13"/>
        <v>20584#20584#20584#NETA BR</v>
      </c>
      <c r="J405" s="106" t="s">
        <v>7175</v>
      </c>
      <c r="K405" s="106" t="s">
        <v>7176</v>
      </c>
      <c r="L405" s="106" t="s">
        <v>7177</v>
      </c>
      <c r="M405" s="106" t="s">
        <v>417</v>
      </c>
      <c r="N405" s="106" t="s">
        <v>7176</v>
      </c>
      <c r="O405" s="106"/>
      <c r="P405" s="106" t="s">
        <v>7178</v>
      </c>
      <c r="Q405" s="106" t="s">
        <v>7176</v>
      </c>
      <c r="R405" s="106" t="s">
        <v>7177</v>
      </c>
      <c r="S405" s="106">
        <v>385287</v>
      </c>
      <c r="T405" s="106" t="s">
        <v>1811</v>
      </c>
      <c r="U405" s="106"/>
      <c r="V405" s="106">
        <v>3</v>
      </c>
      <c r="W405" s="106" t="str">
        <f t="shared" si="12"/>
        <v>NETA BR</v>
      </c>
      <c r="X405" s="106" t="s">
        <v>417</v>
      </c>
      <c r="Y405" s="106"/>
    </row>
    <row r="406" spans="1:25" x14ac:dyDescent="0.2">
      <c r="A406" s="7"/>
      <c r="B406" s="69"/>
      <c r="C406" s="32" t="str">
        <f>VLOOKUP(G406,TCR!$E$2:$K$332,2,0)</f>
        <v>GEFT</v>
      </c>
      <c r="D406" s="32" t="str">
        <f>VLOOKUP(G406,TCR!$E$2:$K$332,3,0)</f>
        <v>GESTIONE FINANAZA e TRIBUTI</v>
      </c>
      <c r="E406" s="32" t="str">
        <f>VLOOKUP(G406,TCR!$E$2:$K$332,4,0)</f>
        <v>GEFT</v>
      </c>
      <c r="F406" s="32" t="str">
        <f>VLOOKUP(G406,TCR!$E$2:$K$332,5,0)</f>
        <v>GESTIONE FINANAZA e TRIBUTI</v>
      </c>
      <c r="G406" s="32" t="s">
        <v>13093</v>
      </c>
      <c r="H406" s="32" t="str">
        <f>VLOOKUP(G406,TCR!$E$2:$K$332,7,0)</f>
        <v>Patrimoniale Post Contatore</v>
      </c>
      <c r="I406" s="137" t="str">
        <f t="shared" si="13"/>
        <v>20646#20646#20646#NETA BR</v>
      </c>
      <c r="J406" s="106" t="s">
        <v>4947</v>
      </c>
      <c r="K406" s="106" t="s">
        <v>4948</v>
      </c>
      <c r="L406" s="106" t="s">
        <v>4949</v>
      </c>
      <c r="M406" s="106" t="s">
        <v>417</v>
      </c>
      <c r="N406" s="106" t="s">
        <v>4948</v>
      </c>
      <c r="O406" s="106"/>
      <c r="P406" s="106" t="s">
        <v>4950</v>
      </c>
      <c r="Q406" s="106" t="s">
        <v>4948</v>
      </c>
      <c r="R406" s="106" t="s">
        <v>4949</v>
      </c>
      <c r="S406" s="106">
        <v>800545</v>
      </c>
      <c r="T406" s="106" t="s">
        <v>1097</v>
      </c>
      <c r="U406" s="106"/>
      <c r="V406" s="106">
        <v>3</v>
      </c>
      <c r="W406" s="106" t="str">
        <f t="shared" si="12"/>
        <v>NETA BR</v>
      </c>
      <c r="X406" s="106" t="s">
        <v>417</v>
      </c>
      <c r="Y406" s="106"/>
    </row>
    <row r="407" spans="1:25" x14ac:dyDescent="0.2">
      <c r="A407" s="7"/>
      <c r="B407" s="69"/>
      <c r="C407" s="32" t="str">
        <f>VLOOKUP(G407,TCR!$E$2:$K$332,2,0)</f>
        <v>GEFT</v>
      </c>
      <c r="D407" s="32" t="str">
        <f>VLOOKUP(G407,TCR!$E$2:$K$332,3,0)</f>
        <v>GESTIONE FINANAZA e TRIBUTI</v>
      </c>
      <c r="E407" s="32" t="str">
        <f>VLOOKUP(G407,TCR!$E$2:$K$332,4,0)</f>
        <v>GEFT</v>
      </c>
      <c r="F407" s="32" t="str">
        <f>VLOOKUP(G407,TCR!$E$2:$K$332,5,0)</f>
        <v>GESTIONE FINANAZA e TRIBUTI</v>
      </c>
      <c r="G407" s="32" t="s">
        <v>13093</v>
      </c>
      <c r="H407" s="32" t="str">
        <f>VLOOKUP(G407,TCR!$E$2:$K$332,7,0)</f>
        <v>Patrimoniale Post Contatore</v>
      </c>
      <c r="I407" s="137" t="str">
        <f t="shared" si="13"/>
        <v>20645#20645#20645#NETA BR</v>
      </c>
      <c r="J407" s="106" t="s">
        <v>9294</v>
      </c>
      <c r="K407" s="106" t="s">
        <v>9295</v>
      </c>
      <c r="L407" s="106" t="s">
        <v>4949</v>
      </c>
      <c r="M407" s="106" t="s">
        <v>417</v>
      </c>
      <c r="N407" s="106" t="s">
        <v>9295</v>
      </c>
      <c r="O407" s="106"/>
      <c r="P407" s="106" t="s">
        <v>9296</v>
      </c>
      <c r="Q407" s="106" t="s">
        <v>9295</v>
      </c>
      <c r="R407" s="106" t="s">
        <v>4949</v>
      </c>
      <c r="S407" s="106" t="s">
        <v>1096</v>
      </c>
      <c r="T407" s="106" t="s">
        <v>1097</v>
      </c>
      <c r="U407" s="106"/>
      <c r="V407" s="106">
        <v>3</v>
      </c>
      <c r="W407" s="106" t="str">
        <f t="shared" si="12"/>
        <v>NETA BR</v>
      </c>
      <c r="X407" s="106" t="s">
        <v>417</v>
      </c>
      <c r="Y407" s="106"/>
    </row>
    <row r="408" spans="1:25" x14ac:dyDescent="0.2">
      <c r="A408" s="7"/>
      <c r="B408" s="69"/>
      <c r="C408" s="32" t="str">
        <f>VLOOKUP(G408,TCR!$E$2:$K$332,2,0)</f>
        <v>GEFT</v>
      </c>
      <c r="D408" s="32" t="str">
        <f>VLOOKUP(G408,TCR!$E$2:$K$332,3,0)</f>
        <v>GESTIONE FINANAZA e TRIBUTI</v>
      </c>
      <c r="E408" s="32" t="str">
        <f>VLOOKUP(G408,TCR!$E$2:$K$332,4,0)</f>
        <v>GEFT</v>
      </c>
      <c r="F408" s="32" t="str">
        <f>VLOOKUP(G408,TCR!$E$2:$K$332,5,0)</f>
        <v>GESTIONE FINANAZA e TRIBUTI</v>
      </c>
      <c r="G408" s="32" t="s">
        <v>13093</v>
      </c>
      <c r="H408" s="32" t="str">
        <f>VLOOKUP(G408,TCR!$E$2:$K$332,7,0)</f>
        <v>Patrimoniale Post Contatore</v>
      </c>
      <c r="I408" s="137" t="str">
        <f t="shared" si="13"/>
        <v>20636#20636#20636#NETA BR</v>
      </c>
      <c r="J408" s="106" t="s">
        <v>6730</v>
      </c>
      <c r="K408" s="106" t="s">
        <v>6731</v>
      </c>
      <c r="L408" s="106" t="s">
        <v>6732</v>
      </c>
      <c r="M408" s="106" t="s">
        <v>417</v>
      </c>
      <c r="N408" s="106" t="s">
        <v>6731</v>
      </c>
      <c r="O408" s="106"/>
      <c r="P408" s="106" t="s">
        <v>6733</v>
      </c>
      <c r="Q408" s="106" t="s">
        <v>6731</v>
      </c>
      <c r="R408" s="106" t="s">
        <v>6732</v>
      </c>
      <c r="S408" s="106">
        <v>800807</v>
      </c>
      <c r="T408" s="106" t="s">
        <v>1058</v>
      </c>
      <c r="U408" s="106"/>
      <c r="V408" s="106">
        <v>3</v>
      </c>
      <c r="W408" s="106" t="str">
        <f t="shared" si="12"/>
        <v>NETA BR</v>
      </c>
      <c r="X408" s="106" t="s">
        <v>417</v>
      </c>
      <c r="Y408" s="106"/>
    </row>
    <row r="409" spans="1:25" x14ac:dyDescent="0.2">
      <c r="A409" s="7"/>
      <c r="B409" s="69"/>
      <c r="C409" s="32" t="str">
        <f>VLOOKUP(G409,TCR!$E$2:$K$332,2,0)</f>
        <v>GEFT</v>
      </c>
      <c r="D409" s="32" t="str">
        <f>VLOOKUP(G409,TCR!$E$2:$K$332,3,0)</f>
        <v>GESTIONE FINANAZA e TRIBUTI</v>
      </c>
      <c r="E409" s="32" t="str">
        <f>VLOOKUP(G409,TCR!$E$2:$K$332,4,0)</f>
        <v>GEFT</v>
      </c>
      <c r="F409" s="32" t="str">
        <f>VLOOKUP(G409,TCR!$E$2:$K$332,5,0)</f>
        <v>GESTIONE FINANAZA e TRIBUTI</v>
      </c>
      <c r="G409" s="32" t="s">
        <v>13093</v>
      </c>
      <c r="H409" s="32" t="str">
        <f>VLOOKUP(G409,TCR!$E$2:$K$332,7,0)</f>
        <v>Patrimoniale Post Contatore</v>
      </c>
      <c r="I409" s="137" t="str">
        <f t="shared" si="13"/>
        <v>13751#13751#13751#NETA BR</v>
      </c>
      <c r="J409" s="106" t="s">
        <v>6932</v>
      </c>
      <c r="K409" s="106" t="s">
        <v>6933</v>
      </c>
      <c r="L409" s="106" t="s">
        <v>6934</v>
      </c>
      <c r="M409" s="106" t="s">
        <v>417</v>
      </c>
      <c r="N409" s="106" t="s">
        <v>6933</v>
      </c>
      <c r="O409" s="106"/>
      <c r="P409" s="106" t="s">
        <v>6935</v>
      </c>
      <c r="Q409" s="106" t="s">
        <v>6933</v>
      </c>
      <c r="R409" s="106" t="s">
        <v>6934</v>
      </c>
      <c r="S409" s="106">
        <v>802532</v>
      </c>
      <c r="T409" s="106" t="s">
        <v>3122</v>
      </c>
      <c r="U409" s="106"/>
      <c r="V409" s="106">
        <v>3</v>
      </c>
      <c r="W409" s="106" t="str">
        <f t="shared" si="12"/>
        <v>NETA BR</v>
      </c>
      <c r="X409" s="106" t="s">
        <v>417</v>
      </c>
      <c r="Y409" s="106"/>
    </row>
    <row r="410" spans="1:25" x14ac:dyDescent="0.2">
      <c r="A410" s="69"/>
      <c r="B410" s="69"/>
      <c r="C410" s="32" t="str">
        <f>VLOOKUP(G410,TCR!$E$2:$K$332,2,0)</f>
        <v>GEFT</v>
      </c>
      <c r="D410" s="32" t="str">
        <f>VLOOKUP(G410,TCR!$E$2:$K$332,3,0)</f>
        <v>GESTIONE FINANAZA e TRIBUTI</v>
      </c>
      <c r="E410" s="32" t="str">
        <f>VLOOKUP(G410,TCR!$E$2:$K$332,4,0)</f>
        <v>GEFT</v>
      </c>
      <c r="F410" s="32" t="str">
        <f>VLOOKUP(G410,TCR!$E$2:$K$332,5,0)</f>
        <v>GESTIONE FINANAZA e TRIBUTI</v>
      </c>
      <c r="G410" s="32" t="s">
        <v>13093</v>
      </c>
      <c r="H410" s="32" t="str">
        <f>VLOOKUP(G410,TCR!$E$2:$K$332,7,0)</f>
        <v>Patrimoniale Post Contatore</v>
      </c>
      <c r="I410" s="137" t="str">
        <f t="shared" si="13"/>
        <v>13709#13709#13709#NETA BR</v>
      </c>
      <c r="J410" s="106" t="s">
        <v>7378</v>
      </c>
      <c r="K410" s="106" t="s">
        <v>7379</v>
      </c>
      <c r="L410" s="106" t="s">
        <v>4963</v>
      </c>
      <c r="M410" s="106" t="s">
        <v>417</v>
      </c>
      <c r="N410" s="106" t="s">
        <v>7379</v>
      </c>
      <c r="O410" s="106"/>
      <c r="P410" s="106" t="s">
        <v>7380</v>
      </c>
      <c r="Q410" s="106" t="s">
        <v>7379</v>
      </c>
      <c r="R410" s="106" t="s">
        <v>4963</v>
      </c>
      <c r="S410" s="106">
        <v>802187</v>
      </c>
      <c r="T410" s="106" t="s">
        <v>4963</v>
      </c>
      <c r="U410" s="106"/>
      <c r="V410" s="106">
        <v>3</v>
      </c>
      <c r="W410" s="106" t="str">
        <f t="shared" si="12"/>
        <v>NETA BR</v>
      </c>
      <c r="X410" s="106" t="s">
        <v>417</v>
      </c>
      <c r="Y410" s="106"/>
    </row>
    <row r="411" spans="1:25" x14ac:dyDescent="0.2">
      <c r="A411" s="7"/>
      <c r="B411" s="69"/>
      <c r="C411" s="32" t="str">
        <f>VLOOKUP(G411,TCR!$E$2:$K$332,2,0)</f>
        <v>GEFT</v>
      </c>
      <c r="D411" s="32" t="str">
        <f>VLOOKUP(G411,TCR!$E$2:$K$332,3,0)</f>
        <v>GESTIONE FINANAZA e TRIBUTI</v>
      </c>
      <c r="E411" s="32" t="str">
        <f>VLOOKUP(G411,TCR!$E$2:$K$332,4,0)</f>
        <v>GEFT</v>
      </c>
      <c r="F411" s="32" t="str">
        <f>VLOOKUP(G411,TCR!$E$2:$K$332,5,0)</f>
        <v>GESTIONE FINANAZA e TRIBUTI</v>
      </c>
      <c r="G411" s="32" t="s">
        <v>13093</v>
      </c>
      <c r="H411" s="32" t="str">
        <f>VLOOKUP(G411,TCR!$E$2:$K$332,7,0)</f>
        <v>Patrimoniale Post Contatore</v>
      </c>
      <c r="I411" s="137" t="str">
        <f t="shared" si="13"/>
        <v>13632#13632#13632#NETA BR</v>
      </c>
      <c r="J411" s="106" t="s">
        <v>8031</v>
      </c>
      <c r="K411" s="106" t="s">
        <v>8032</v>
      </c>
      <c r="L411" s="106" t="s">
        <v>8033</v>
      </c>
      <c r="M411" s="106" t="s">
        <v>417</v>
      </c>
      <c r="N411" s="106" t="s">
        <v>8032</v>
      </c>
      <c r="O411" s="106"/>
      <c r="P411" s="106" t="s">
        <v>8034</v>
      </c>
      <c r="Q411" s="106" t="s">
        <v>8032</v>
      </c>
      <c r="R411" s="106" t="s">
        <v>8033</v>
      </c>
      <c r="S411" s="106">
        <v>801382</v>
      </c>
      <c r="T411" s="106" t="s">
        <v>8035</v>
      </c>
      <c r="U411" s="106"/>
      <c r="V411" s="106">
        <v>3</v>
      </c>
      <c r="W411" s="106" t="str">
        <f t="shared" si="12"/>
        <v>NETA BR</v>
      </c>
      <c r="X411" s="106" t="s">
        <v>417</v>
      </c>
      <c r="Y411" s="106"/>
    </row>
    <row r="412" spans="1:25" x14ac:dyDescent="0.2">
      <c r="A412" s="7"/>
      <c r="B412" s="69"/>
      <c r="C412" s="32" t="str">
        <f>VLOOKUP(G412,TCR!$E$2:$K$332,2,0)</f>
        <v>GEFT</v>
      </c>
      <c r="D412" s="32" t="str">
        <f>VLOOKUP(G412,TCR!$E$2:$K$332,3,0)</f>
        <v>GESTIONE FINANAZA e TRIBUTI</v>
      </c>
      <c r="E412" s="32" t="str">
        <f>VLOOKUP(G412,TCR!$E$2:$K$332,4,0)</f>
        <v>GEFT</v>
      </c>
      <c r="F412" s="32" t="str">
        <f>VLOOKUP(G412,TCR!$E$2:$K$332,5,0)</f>
        <v>GESTIONE FINANAZA e TRIBUTI</v>
      </c>
      <c r="G412" s="32" t="s">
        <v>13093</v>
      </c>
      <c r="H412" s="32" t="str">
        <f>VLOOKUP(G412,TCR!$E$2:$K$332,7,0)</f>
        <v>Patrimoniale Post Contatore</v>
      </c>
      <c r="I412" s="137" t="str">
        <f t="shared" si="13"/>
        <v>13633#13633#13633#NETA BR</v>
      </c>
      <c r="J412" s="106" t="s">
        <v>9082</v>
      </c>
      <c r="K412" s="106" t="s">
        <v>9083</v>
      </c>
      <c r="L412" s="106" t="s">
        <v>9084</v>
      </c>
      <c r="M412" s="106" t="s">
        <v>417</v>
      </c>
      <c r="N412" s="106" t="s">
        <v>9083</v>
      </c>
      <c r="O412" s="106"/>
      <c r="P412" s="106" t="s">
        <v>9085</v>
      </c>
      <c r="Q412" s="106" t="s">
        <v>9083</v>
      </c>
      <c r="R412" s="106" t="s">
        <v>9084</v>
      </c>
      <c r="S412" s="106" t="s">
        <v>9086</v>
      </c>
      <c r="T412" s="106" t="s">
        <v>9087</v>
      </c>
      <c r="U412" s="106"/>
      <c r="V412" s="106">
        <v>3</v>
      </c>
      <c r="W412" s="106" t="str">
        <f t="shared" si="12"/>
        <v>NETA BR</v>
      </c>
      <c r="X412" s="106" t="s">
        <v>417</v>
      </c>
      <c r="Y412" s="106"/>
    </row>
    <row r="413" spans="1:25" x14ac:dyDescent="0.2">
      <c r="A413" s="7"/>
      <c r="B413" s="69"/>
      <c r="C413" s="32" t="str">
        <f>VLOOKUP(G413,TCR!$E$2:$K$332,2,0)</f>
        <v>GEFT</v>
      </c>
      <c r="D413" s="32" t="str">
        <f>VLOOKUP(G413,TCR!$E$2:$K$332,3,0)</f>
        <v>GESTIONE FINANAZA e TRIBUTI</v>
      </c>
      <c r="E413" s="32" t="str">
        <f>VLOOKUP(G413,TCR!$E$2:$K$332,4,0)</f>
        <v>GEFT</v>
      </c>
      <c r="F413" s="32" t="str">
        <f>VLOOKUP(G413,TCR!$E$2:$K$332,5,0)</f>
        <v>GESTIONE FINANAZA e TRIBUTI</v>
      </c>
      <c r="G413" s="32" t="s">
        <v>13093</v>
      </c>
      <c r="H413" s="32" t="str">
        <f>VLOOKUP(G413,TCR!$E$2:$K$332,7,0)</f>
        <v>Patrimoniale Post Contatore</v>
      </c>
      <c r="I413" s="137" t="str">
        <f t="shared" si="13"/>
        <v>21274#21274#21274#NETA BR</v>
      </c>
      <c r="J413" s="106" t="s">
        <v>8172</v>
      </c>
      <c r="K413" s="106" t="s">
        <v>8173</v>
      </c>
      <c r="L413" s="106" t="s">
        <v>8174</v>
      </c>
      <c r="M413" s="106" t="s">
        <v>417</v>
      </c>
      <c r="N413" s="106" t="s">
        <v>8173</v>
      </c>
      <c r="O413" s="106"/>
      <c r="P413" s="106" t="s">
        <v>8175</v>
      </c>
      <c r="Q413" s="106" t="s">
        <v>8173</v>
      </c>
      <c r="R413" s="106" t="s">
        <v>8174</v>
      </c>
      <c r="S413" s="106">
        <v>801875</v>
      </c>
      <c r="T413" s="106" t="s">
        <v>8176</v>
      </c>
      <c r="U413" s="106"/>
      <c r="V413" s="106">
        <v>3</v>
      </c>
      <c r="W413" s="106" t="str">
        <f t="shared" si="12"/>
        <v>NETA BR</v>
      </c>
      <c r="X413" s="106" t="s">
        <v>417</v>
      </c>
      <c r="Y413" s="106"/>
    </row>
    <row r="414" spans="1:25" x14ac:dyDescent="0.2">
      <c r="A414" s="7"/>
      <c r="B414" s="69"/>
      <c r="C414" s="32" t="str">
        <f>VLOOKUP(G414,TCR!$E$2:$K$332,2,0)</f>
        <v>GEFT</v>
      </c>
      <c r="D414" s="32" t="str">
        <f>VLOOKUP(G414,TCR!$E$2:$K$332,3,0)</f>
        <v>GESTIONE FINANAZA e TRIBUTI</v>
      </c>
      <c r="E414" s="32" t="str">
        <f>VLOOKUP(G414,TCR!$E$2:$K$332,4,0)</f>
        <v>GEFT</v>
      </c>
      <c r="F414" s="32" t="str">
        <f>VLOOKUP(G414,TCR!$E$2:$K$332,5,0)</f>
        <v>GESTIONE FINANAZA e TRIBUTI</v>
      </c>
      <c r="G414" s="32" t="s">
        <v>13093</v>
      </c>
      <c r="H414" s="32" t="str">
        <f>VLOOKUP(G414,TCR!$E$2:$K$332,7,0)</f>
        <v>Patrimoniale Post Contatore</v>
      </c>
      <c r="I414" s="137" t="str">
        <f t="shared" si="13"/>
        <v>21242#21242#21242#NETA BR</v>
      </c>
      <c r="J414" s="106" t="s">
        <v>7179</v>
      </c>
      <c r="K414" s="106" t="s">
        <v>7180</v>
      </c>
      <c r="L414" s="106" t="s">
        <v>7181</v>
      </c>
      <c r="M414" s="106" t="s">
        <v>417</v>
      </c>
      <c r="N414" s="106" t="s">
        <v>7180</v>
      </c>
      <c r="O414" s="106"/>
      <c r="P414" s="106" t="s">
        <v>7182</v>
      </c>
      <c r="Q414" s="106" t="s">
        <v>7180</v>
      </c>
      <c r="R414" s="106" t="s">
        <v>7181</v>
      </c>
      <c r="S414" s="106">
        <v>801867</v>
      </c>
      <c r="T414" s="106" t="s">
        <v>3477</v>
      </c>
      <c r="U414" s="106"/>
      <c r="V414" s="106">
        <v>3</v>
      </c>
      <c r="W414" s="106" t="str">
        <f t="shared" si="12"/>
        <v>NETA BR</v>
      </c>
      <c r="X414" s="106" t="s">
        <v>417</v>
      </c>
      <c r="Y414" s="106"/>
    </row>
    <row r="415" spans="1:25" x14ac:dyDescent="0.2">
      <c r="A415" s="7"/>
      <c r="B415" s="69"/>
      <c r="C415" s="32" t="str">
        <f>VLOOKUP(G415,TCR!$E$2:$K$332,2,0)</f>
        <v>GEFT</v>
      </c>
      <c r="D415" s="32" t="str">
        <f>VLOOKUP(G415,TCR!$E$2:$K$332,3,0)</f>
        <v>GESTIONE FINANAZA e TRIBUTI</v>
      </c>
      <c r="E415" s="32" t="str">
        <f>VLOOKUP(G415,TCR!$E$2:$K$332,4,0)</f>
        <v>GEFT</v>
      </c>
      <c r="F415" s="32" t="str">
        <f>VLOOKUP(G415,TCR!$E$2:$K$332,5,0)</f>
        <v>GESTIONE FINANAZA e TRIBUTI</v>
      </c>
      <c r="G415" s="32" t="s">
        <v>13093</v>
      </c>
      <c r="H415" s="32" t="str">
        <f>VLOOKUP(G415,TCR!$E$2:$K$332,7,0)</f>
        <v>Patrimoniale Post Contatore</v>
      </c>
      <c r="I415" s="137" t="str">
        <f t="shared" si="13"/>
        <v>21230#21230#21230#NETA BR</v>
      </c>
      <c r="J415" s="106" t="s">
        <v>2892</v>
      </c>
      <c r="K415" s="106" t="s">
        <v>2893</v>
      </c>
      <c r="L415" s="106" t="s">
        <v>2894</v>
      </c>
      <c r="M415" s="106" t="s">
        <v>417</v>
      </c>
      <c r="N415" s="106" t="s">
        <v>2893</v>
      </c>
      <c r="O415" s="106"/>
      <c r="P415" s="106" t="s">
        <v>2895</v>
      </c>
      <c r="Q415" s="106" t="s">
        <v>2893</v>
      </c>
      <c r="R415" s="106" t="s">
        <v>2894</v>
      </c>
      <c r="S415" s="106">
        <v>801799</v>
      </c>
      <c r="T415" s="106" t="s">
        <v>2603</v>
      </c>
      <c r="U415" s="106"/>
      <c r="V415" s="106">
        <v>3</v>
      </c>
      <c r="W415" s="106" t="str">
        <f t="shared" si="12"/>
        <v>NETA BR</v>
      </c>
      <c r="X415" s="106" t="s">
        <v>417</v>
      </c>
      <c r="Y415" s="106"/>
    </row>
    <row r="416" spans="1:25" x14ac:dyDescent="0.2">
      <c r="A416" s="7"/>
      <c r="B416" s="69"/>
      <c r="C416" s="32" t="str">
        <f>VLOOKUP(G416,TCR!$E$2:$K$332,2,0)</f>
        <v>GEFT</v>
      </c>
      <c r="D416" s="32" t="str">
        <f>VLOOKUP(G416,TCR!$E$2:$K$332,3,0)</f>
        <v>GESTIONE FINANAZA e TRIBUTI</v>
      </c>
      <c r="E416" s="32" t="str">
        <f>VLOOKUP(G416,TCR!$E$2:$K$332,4,0)</f>
        <v>GEFT</v>
      </c>
      <c r="F416" s="32" t="str">
        <f>VLOOKUP(G416,TCR!$E$2:$K$332,5,0)</f>
        <v>GESTIONE FINANAZA e TRIBUTI</v>
      </c>
      <c r="G416" s="32" t="s">
        <v>13093</v>
      </c>
      <c r="H416" s="32" t="str">
        <f>VLOOKUP(G416,TCR!$E$2:$K$332,7,0)</f>
        <v>Patrimoniale Post Contatore</v>
      </c>
      <c r="I416" s="137" t="str">
        <f t="shared" si="13"/>
        <v>21502#21502#21502#NETA BR</v>
      </c>
      <c r="J416" s="106" t="s">
        <v>3634</v>
      </c>
      <c r="K416" s="106" t="s">
        <v>3635</v>
      </c>
      <c r="L416" s="106" t="s">
        <v>3636</v>
      </c>
      <c r="M416" s="106" t="s">
        <v>417</v>
      </c>
      <c r="N416" s="106" t="s">
        <v>3635</v>
      </c>
      <c r="O416" s="106"/>
      <c r="P416" s="106" t="s">
        <v>3637</v>
      </c>
      <c r="Q416" s="106" t="s">
        <v>3635</v>
      </c>
      <c r="R416" s="106" t="s">
        <v>3636</v>
      </c>
      <c r="S416" s="106">
        <v>800545</v>
      </c>
      <c r="T416" s="106" t="s">
        <v>1097</v>
      </c>
      <c r="U416" s="106"/>
      <c r="V416" s="106">
        <v>3</v>
      </c>
      <c r="W416" s="106" t="str">
        <f t="shared" si="12"/>
        <v>NETA BR</v>
      </c>
      <c r="X416" s="106" t="s">
        <v>417</v>
      </c>
      <c r="Y416" s="106"/>
    </row>
    <row r="417" spans="1:25" x14ac:dyDescent="0.2">
      <c r="A417" s="7"/>
      <c r="B417" s="69"/>
      <c r="C417" s="32" t="str">
        <f>VLOOKUP(G417,TCR!$E$2:$K$332,2,0)</f>
        <v>GEFT</v>
      </c>
      <c r="D417" s="32" t="str">
        <f>VLOOKUP(G417,TCR!$E$2:$K$332,3,0)</f>
        <v>GESTIONE FINANAZA e TRIBUTI</v>
      </c>
      <c r="E417" s="32" t="str">
        <f>VLOOKUP(G417,TCR!$E$2:$K$332,4,0)</f>
        <v>GEFT</v>
      </c>
      <c r="F417" s="32" t="str">
        <f>VLOOKUP(G417,TCR!$E$2:$K$332,5,0)</f>
        <v>GESTIONE FINANAZA e TRIBUTI</v>
      </c>
      <c r="G417" s="32" t="s">
        <v>13093</v>
      </c>
      <c r="H417" s="32" t="str">
        <f>VLOOKUP(G417,TCR!$E$2:$K$332,7,0)</f>
        <v>Patrimoniale Post Contatore</v>
      </c>
      <c r="I417" s="137" t="str">
        <f t="shared" si="13"/>
        <v>21150#21150#21150#NETA BR</v>
      </c>
      <c r="J417" s="106" t="s">
        <v>8791</v>
      </c>
      <c r="K417" s="106" t="s">
        <v>8792</v>
      </c>
      <c r="L417" s="106" t="s">
        <v>8793</v>
      </c>
      <c r="M417" s="106" t="s">
        <v>417</v>
      </c>
      <c r="N417" s="106" t="s">
        <v>8792</v>
      </c>
      <c r="O417" s="106"/>
      <c r="P417" s="106" t="s">
        <v>8794</v>
      </c>
      <c r="Q417" s="106" t="s">
        <v>8792</v>
      </c>
      <c r="R417" s="106" t="s">
        <v>8793</v>
      </c>
      <c r="S417" s="106">
        <v>801801</v>
      </c>
      <c r="T417" s="106" t="s">
        <v>8451</v>
      </c>
      <c r="U417" s="106"/>
      <c r="V417" s="106">
        <v>3</v>
      </c>
      <c r="W417" s="106" t="str">
        <f t="shared" si="12"/>
        <v>NETA BR</v>
      </c>
      <c r="X417" s="106" t="s">
        <v>417</v>
      </c>
      <c r="Y417" s="106"/>
    </row>
    <row r="418" spans="1:25" x14ac:dyDescent="0.2">
      <c r="A418" s="7"/>
      <c r="B418" s="69"/>
      <c r="C418" s="32" t="str">
        <f>VLOOKUP(G418,TCR!$E$2:$K$332,2,0)</f>
        <v>GEFT</v>
      </c>
      <c r="D418" s="32" t="str">
        <f>VLOOKUP(G418,TCR!$E$2:$K$332,3,0)</f>
        <v>GESTIONE FINANAZA e TRIBUTI</v>
      </c>
      <c r="E418" s="32" t="str">
        <f>VLOOKUP(G418,TCR!$E$2:$K$332,4,0)</f>
        <v>GEFT</v>
      </c>
      <c r="F418" s="32" t="str">
        <f>VLOOKUP(G418,TCR!$E$2:$K$332,5,0)</f>
        <v>GESTIONE FINANAZA e TRIBUTI</v>
      </c>
      <c r="G418" s="32" t="s">
        <v>13093</v>
      </c>
      <c r="H418" s="32" t="str">
        <f>VLOOKUP(G418,TCR!$E$2:$K$332,7,0)</f>
        <v>Patrimoniale Post Contatore</v>
      </c>
      <c r="I418" s="137" t="str">
        <f t="shared" si="13"/>
        <v>21114#21114#21114#NETA BR</v>
      </c>
      <c r="J418" s="106" t="s">
        <v>3638</v>
      </c>
      <c r="K418" s="106" t="s">
        <v>3639</v>
      </c>
      <c r="L418" s="106" t="s">
        <v>3640</v>
      </c>
      <c r="M418" s="106" t="s">
        <v>417</v>
      </c>
      <c r="N418" s="106" t="s">
        <v>3639</v>
      </c>
      <c r="O418" s="106"/>
      <c r="P418" s="106" t="s">
        <v>3641</v>
      </c>
      <c r="Q418" s="106" t="s">
        <v>3639</v>
      </c>
      <c r="R418" s="106" t="s">
        <v>3640</v>
      </c>
      <c r="S418" s="106">
        <v>379416</v>
      </c>
      <c r="T418" s="106" t="s">
        <v>3642</v>
      </c>
      <c r="U418" s="106"/>
      <c r="V418" s="106">
        <v>3</v>
      </c>
      <c r="W418" s="106" t="str">
        <f t="shared" si="12"/>
        <v>NETA BR</v>
      </c>
      <c r="X418" s="106" t="s">
        <v>417</v>
      </c>
      <c r="Y418" s="106"/>
    </row>
    <row r="419" spans="1:25" x14ac:dyDescent="0.2">
      <c r="A419" s="139"/>
      <c r="B419" s="139"/>
      <c r="C419" s="32" t="str">
        <f>VLOOKUP(G419,TCR!$E$2:$K$332,2,0)</f>
        <v>GEFT</v>
      </c>
      <c r="D419" s="32" t="str">
        <f>VLOOKUP(G419,TCR!$E$2:$K$332,3,0)</f>
        <v>GESTIONE FINANAZA e TRIBUTI</v>
      </c>
      <c r="E419" s="32" t="str">
        <f>VLOOKUP(G419,TCR!$E$2:$K$332,4,0)</f>
        <v>GEFT</v>
      </c>
      <c r="F419" s="32" t="str">
        <f>VLOOKUP(G419,TCR!$E$2:$K$332,5,0)</f>
        <v>GESTIONE FINANAZA e TRIBUTI</v>
      </c>
      <c r="G419" s="32" t="s">
        <v>13093</v>
      </c>
      <c r="H419" s="32" t="str">
        <f>VLOOKUP(G419,TCR!$E$2:$K$332,7,0)</f>
        <v>Patrimoniale Post Contatore</v>
      </c>
      <c r="I419" s="137" t="str">
        <f t="shared" si="13"/>
        <v>21120#21120#21120#NETA BR</v>
      </c>
      <c r="J419" s="106" t="s">
        <v>414</v>
      </c>
      <c r="K419" s="106" t="s">
        <v>415</v>
      </c>
      <c r="L419" s="106" t="s">
        <v>416</v>
      </c>
      <c r="M419" s="106" t="s">
        <v>417</v>
      </c>
      <c r="N419" s="106" t="s">
        <v>415</v>
      </c>
      <c r="O419" s="106"/>
      <c r="P419" s="106" t="s">
        <v>418</v>
      </c>
      <c r="Q419" s="106" t="s">
        <v>415</v>
      </c>
      <c r="R419" s="106" t="s">
        <v>416</v>
      </c>
      <c r="S419" s="106" t="s">
        <v>419</v>
      </c>
      <c r="T419" s="106" t="s">
        <v>420</v>
      </c>
      <c r="U419" s="106"/>
      <c r="V419" s="106">
        <v>3</v>
      </c>
      <c r="W419" s="106" t="str">
        <f t="shared" si="12"/>
        <v>NETA BR</v>
      </c>
      <c r="X419" s="106" t="s">
        <v>417</v>
      </c>
      <c r="Y419" s="106"/>
    </row>
    <row r="420" spans="1:25" x14ac:dyDescent="0.2">
      <c r="A420" s="12"/>
      <c r="B420" s="69"/>
      <c r="C420" s="32" t="str">
        <f>VLOOKUP(G420,TCR!$E$2:$K$332,2,0)</f>
        <v>GEFT</v>
      </c>
      <c r="D420" s="32" t="str">
        <f>VLOOKUP(G420,TCR!$E$2:$K$332,3,0)</f>
        <v>GESTIONE FINANAZA e TRIBUTI</v>
      </c>
      <c r="E420" s="32" t="str">
        <f>VLOOKUP(G420,TCR!$E$2:$K$332,4,0)</f>
        <v>GEFT</v>
      </c>
      <c r="F420" s="32" t="str">
        <f>VLOOKUP(G420,TCR!$E$2:$K$332,5,0)</f>
        <v>GESTIONE FINANAZA e TRIBUTI</v>
      </c>
      <c r="G420" s="32" t="s">
        <v>13093</v>
      </c>
      <c r="H420" s="32" t="str">
        <f>VLOOKUP(G420,TCR!$E$2:$K$332,7,0)</f>
        <v>Patrimoniale Post Contatore</v>
      </c>
      <c r="I420" s="137" t="str">
        <f t="shared" si="13"/>
        <v>21124#21124#21124#NETA BR</v>
      </c>
      <c r="J420" s="106" t="s">
        <v>4634</v>
      </c>
      <c r="K420" s="106" t="s">
        <v>4635</v>
      </c>
      <c r="L420" s="106" t="s">
        <v>4636</v>
      </c>
      <c r="M420" s="106" t="s">
        <v>417</v>
      </c>
      <c r="N420" s="106" t="s">
        <v>4635</v>
      </c>
      <c r="O420" s="106"/>
      <c r="P420" s="106" t="s">
        <v>4637</v>
      </c>
      <c r="Q420" s="106" t="s">
        <v>4635</v>
      </c>
      <c r="R420" s="106" t="s">
        <v>4636</v>
      </c>
      <c r="S420" s="106">
        <v>800977</v>
      </c>
      <c r="T420" s="106" t="s">
        <v>4638</v>
      </c>
      <c r="U420" s="106"/>
      <c r="V420" s="106">
        <v>3</v>
      </c>
      <c r="W420" s="106" t="str">
        <f t="shared" si="12"/>
        <v>NETA BR</v>
      </c>
      <c r="X420" s="106" t="s">
        <v>417</v>
      </c>
      <c r="Y420" s="106"/>
    </row>
    <row r="421" spans="1:25" x14ac:dyDescent="0.2">
      <c r="A421" s="12"/>
      <c r="B421" s="69"/>
      <c r="C421" s="32" t="str">
        <f>VLOOKUP(G421,TCR!$E$2:$K$332,2,0)</f>
        <v>GEFT</v>
      </c>
      <c r="D421" s="32" t="str">
        <f>VLOOKUP(G421,TCR!$E$2:$K$332,3,0)</f>
        <v>GESTIONE FINANAZA e TRIBUTI</v>
      </c>
      <c r="E421" s="32" t="str">
        <f>VLOOKUP(G421,TCR!$E$2:$K$332,4,0)</f>
        <v>GEFT</v>
      </c>
      <c r="F421" s="32" t="str">
        <f>VLOOKUP(G421,TCR!$E$2:$K$332,5,0)</f>
        <v>GESTIONE FINANAZA e TRIBUTI</v>
      </c>
      <c r="G421" s="32" t="s">
        <v>13093</v>
      </c>
      <c r="H421" s="32" t="str">
        <f>VLOOKUP(G421,TCR!$E$2:$K$332,7,0)</f>
        <v>Patrimoniale Post Contatore</v>
      </c>
      <c r="I421" s="137" t="str">
        <f t="shared" si="13"/>
        <v>21118#21118#21118#NETA BR</v>
      </c>
      <c r="J421" s="106" t="s">
        <v>1140</v>
      </c>
      <c r="K421" s="106" t="s">
        <v>1141</v>
      </c>
      <c r="L421" s="106" t="s">
        <v>1142</v>
      </c>
      <c r="M421" s="106" t="s">
        <v>417</v>
      </c>
      <c r="N421" s="106" t="s">
        <v>1141</v>
      </c>
      <c r="O421" s="106"/>
      <c r="P421" s="106" t="s">
        <v>1143</v>
      </c>
      <c r="Q421" s="106" t="s">
        <v>1141</v>
      </c>
      <c r="R421" s="106" t="s">
        <v>1142</v>
      </c>
      <c r="S421" s="106">
        <v>386485</v>
      </c>
      <c r="T421" s="106" t="s">
        <v>1144</v>
      </c>
      <c r="U421" s="106"/>
      <c r="V421" s="106">
        <v>3</v>
      </c>
      <c r="W421" s="106" t="str">
        <f t="shared" si="12"/>
        <v>NETA BR</v>
      </c>
      <c r="X421" s="106" t="s">
        <v>417</v>
      </c>
      <c r="Y421" s="106"/>
    </row>
    <row r="422" spans="1:25" x14ac:dyDescent="0.2">
      <c r="A422" s="12"/>
      <c r="B422" s="69"/>
      <c r="C422" s="32" t="str">
        <f>VLOOKUP(G422,TCR!$E$2:$K$332,2,0)</f>
        <v>GEFT</v>
      </c>
      <c r="D422" s="32" t="str">
        <f>VLOOKUP(G422,TCR!$E$2:$K$332,3,0)</f>
        <v>GESTIONE FINANAZA e TRIBUTI</v>
      </c>
      <c r="E422" s="32" t="str">
        <f>VLOOKUP(G422,TCR!$E$2:$K$332,4,0)</f>
        <v>GEFT</v>
      </c>
      <c r="F422" s="32" t="str">
        <f>VLOOKUP(G422,TCR!$E$2:$K$332,5,0)</f>
        <v>GESTIONE FINANAZA e TRIBUTI</v>
      </c>
      <c r="G422" s="32" t="s">
        <v>13093</v>
      </c>
      <c r="H422" s="32" t="str">
        <f>VLOOKUP(G422,TCR!$E$2:$K$332,7,0)</f>
        <v>Patrimoniale Post Contatore</v>
      </c>
      <c r="I422" s="137" t="str">
        <f t="shared" si="13"/>
        <v>21378#21378#21378#NETA BR</v>
      </c>
      <c r="J422" s="106" t="s">
        <v>7729</v>
      </c>
      <c r="K422" s="106" t="s">
        <v>7730</v>
      </c>
      <c r="L422" s="106" t="s">
        <v>7731</v>
      </c>
      <c r="M422" s="106" t="s">
        <v>417</v>
      </c>
      <c r="N422" s="106" t="s">
        <v>7730</v>
      </c>
      <c r="O422" s="106"/>
      <c r="P422" s="106" t="s">
        <v>7732</v>
      </c>
      <c r="Q422" s="106" t="s">
        <v>7730</v>
      </c>
      <c r="R422" s="106" t="s">
        <v>7731</v>
      </c>
      <c r="S422" s="106">
        <v>801715</v>
      </c>
      <c r="T422" s="106" t="s">
        <v>7734</v>
      </c>
      <c r="U422" s="106"/>
      <c r="V422" s="106">
        <v>3</v>
      </c>
      <c r="W422" s="106" t="str">
        <f t="shared" si="12"/>
        <v>NETA BR</v>
      </c>
      <c r="X422" s="106" t="s">
        <v>417</v>
      </c>
      <c r="Y422" s="106"/>
    </row>
    <row r="423" spans="1:25" x14ac:dyDescent="0.2">
      <c r="A423" s="69"/>
      <c r="B423" s="69"/>
      <c r="C423" s="32" t="str">
        <f>VLOOKUP(G423,TCR!$E$2:$K$332,2,0)</f>
        <v>GEFT</v>
      </c>
      <c r="D423" s="32" t="str">
        <f>VLOOKUP(G423,TCR!$E$2:$K$332,3,0)</f>
        <v>GESTIONE FINANAZA e TRIBUTI</v>
      </c>
      <c r="E423" s="32" t="str">
        <f>VLOOKUP(G423,TCR!$E$2:$K$332,4,0)</f>
        <v>GEFT</v>
      </c>
      <c r="F423" s="32" t="str">
        <f>VLOOKUP(G423,TCR!$E$2:$K$332,5,0)</f>
        <v>GESTIONE FINANAZA e TRIBUTI</v>
      </c>
      <c r="G423" s="32" t="s">
        <v>13093</v>
      </c>
      <c r="H423" s="32" t="str">
        <f>VLOOKUP(G423,TCR!$E$2:$K$332,7,0)</f>
        <v>Patrimoniale Post Contatore</v>
      </c>
      <c r="I423" s="137" t="str">
        <f t="shared" si="13"/>
        <v>21174#21174#21174#NETA BR</v>
      </c>
      <c r="J423" s="106" t="s">
        <v>6139</v>
      </c>
      <c r="K423" s="106" t="s">
        <v>6140</v>
      </c>
      <c r="L423" s="106" t="s">
        <v>6141</v>
      </c>
      <c r="M423" s="106" t="s">
        <v>417</v>
      </c>
      <c r="N423" s="106" t="s">
        <v>6140</v>
      </c>
      <c r="O423" s="106"/>
      <c r="P423" s="106" t="s">
        <v>6142</v>
      </c>
      <c r="Q423" s="106" t="s">
        <v>6140</v>
      </c>
      <c r="R423" s="106" t="s">
        <v>6141</v>
      </c>
      <c r="S423" s="106">
        <v>801794</v>
      </c>
      <c r="T423" s="106" t="s">
        <v>6143</v>
      </c>
      <c r="U423" s="106"/>
      <c r="V423" s="106">
        <v>3</v>
      </c>
      <c r="W423" s="106" t="str">
        <f t="shared" si="12"/>
        <v>NETA BR</v>
      </c>
      <c r="X423" s="106" t="s">
        <v>417</v>
      </c>
      <c r="Y423" s="106"/>
    </row>
    <row r="424" spans="1:25" x14ac:dyDescent="0.2">
      <c r="A424" s="7"/>
      <c r="B424" s="69"/>
      <c r="C424" s="32" t="str">
        <f>VLOOKUP(G424,TCR!$E$2:$K$332,2,0)</f>
        <v>GEFT</v>
      </c>
      <c r="D424" s="32" t="str">
        <f>VLOOKUP(G424,TCR!$E$2:$K$332,3,0)</f>
        <v>GESTIONE FINANAZA e TRIBUTI</v>
      </c>
      <c r="E424" s="32" t="str">
        <f>VLOOKUP(G424,TCR!$E$2:$K$332,4,0)</f>
        <v>GEFT</v>
      </c>
      <c r="F424" s="32" t="str">
        <f>VLOOKUP(G424,TCR!$E$2:$K$332,5,0)</f>
        <v>GESTIONE FINANAZA e TRIBUTI</v>
      </c>
      <c r="G424" s="32" t="s">
        <v>13093</v>
      </c>
      <c r="H424" s="32" t="str">
        <f>VLOOKUP(G424,TCR!$E$2:$K$332,7,0)</f>
        <v>Patrimoniale Post Contatore</v>
      </c>
      <c r="I424" s="137" t="str">
        <f t="shared" si="13"/>
        <v>21350#21350#21350#NETA BR</v>
      </c>
      <c r="J424" s="106" t="s">
        <v>8885</v>
      </c>
      <c r="K424" s="106" t="s">
        <v>8886</v>
      </c>
      <c r="L424" s="106" t="s">
        <v>8887</v>
      </c>
      <c r="M424" s="106" t="s">
        <v>417</v>
      </c>
      <c r="N424" s="106" t="s">
        <v>8886</v>
      </c>
      <c r="O424" s="106"/>
      <c r="P424" s="106" t="s">
        <v>8888</v>
      </c>
      <c r="Q424" s="106" t="s">
        <v>8886</v>
      </c>
      <c r="R424" s="106" t="s">
        <v>8887</v>
      </c>
      <c r="S424" s="106" t="s">
        <v>2478</v>
      </c>
      <c r="T424" s="106" t="s">
        <v>2479</v>
      </c>
      <c r="U424" s="106"/>
      <c r="V424" s="106">
        <v>3</v>
      </c>
      <c r="W424" s="106" t="str">
        <f t="shared" si="12"/>
        <v>NETA BR</v>
      </c>
      <c r="X424" s="106" t="s">
        <v>417</v>
      </c>
      <c r="Y424" s="106"/>
    </row>
    <row r="425" spans="1:25" x14ac:dyDescent="0.2">
      <c r="A425" s="69"/>
      <c r="B425" s="69"/>
      <c r="C425" s="32" t="str">
        <f>VLOOKUP(G425,TCR!$E$2:$K$332,2,0)</f>
        <v>GEFT</v>
      </c>
      <c r="D425" s="32" t="str">
        <f>VLOOKUP(G425,TCR!$E$2:$K$332,3,0)</f>
        <v>GESTIONE FINANAZA e TRIBUTI</v>
      </c>
      <c r="E425" s="32" t="str">
        <f>VLOOKUP(G425,TCR!$E$2:$K$332,4,0)</f>
        <v>GEFT</v>
      </c>
      <c r="F425" s="32" t="str">
        <f>VLOOKUP(G425,TCR!$E$2:$K$332,5,0)</f>
        <v>GESTIONE FINANAZA e TRIBUTI</v>
      </c>
      <c r="G425" s="32" t="s">
        <v>13093</v>
      </c>
      <c r="H425" s="32" t="str">
        <f>VLOOKUP(G425,TCR!$E$2:$K$332,7,0)</f>
        <v>Patrimoniale Post Contatore</v>
      </c>
      <c r="I425" s="137" t="str">
        <f t="shared" si="13"/>
        <v>21348#21348#21348#NETA BR</v>
      </c>
      <c r="J425" s="106" t="s">
        <v>2504</v>
      </c>
      <c r="K425" s="106" t="s">
        <v>2505</v>
      </c>
      <c r="L425" s="106" t="s">
        <v>2506</v>
      </c>
      <c r="M425" s="106" t="s">
        <v>417</v>
      </c>
      <c r="N425" s="106" t="s">
        <v>2505</v>
      </c>
      <c r="O425" s="106"/>
      <c r="P425" s="106" t="s">
        <v>2507</v>
      </c>
      <c r="Q425" s="106" t="s">
        <v>2505</v>
      </c>
      <c r="R425" s="106" t="s">
        <v>2506</v>
      </c>
      <c r="S425" s="106">
        <v>377673</v>
      </c>
      <c r="T425" s="106" t="s">
        <v>2508</v>
      </c>
      <c r="U425" s="106"/>
      <c r="V425" s="106">
        <v>3</v>
      </c>
      <c r="W425" s="106" t="str">
        <f t="shared" si="12"/>
        <v>NETA BR</v>
      </c>
      <c r="X425" s="106" t="s">
        <v>417</v>
      </c>
      <c r="Y425" s="106"/>
    </row>
    <row r="426" spans="1:25" x14ac:dyDescent="0.2">
      <c r="A426" s="69"/>
      <c r="B426" s="69"/>
      <c r="C426" s="32" t="str">
        <f>VLOOKUP(G426,TCR!$E$2:$K$332,2,0)</f>
        <v>GEFT</v>
      </c>
      <c r="D426" s="32" t="str">
        <f>VLOOKUP(G426,TCR!$E$2:$K$332,3,0)</f>
        <v>GESTIONE FINANAZA e TRIBUTI</v>
      </c>
      <c r="E426" s="32" t="str">
        <f>VLOOKUP(G426,TCR!$E$2:$K$332,4,0)</f>
        <v>GEFT</v>
      </c>
      <c r="F426" s="32" t="str">
        <f>VLOOKUP(G426,TCR!$E$2:$K$332,5,0)</f>
        <v>GESTIONE FINANAZA e TRIBUTI</v>
      </c>
      <c r="G426" s="32" t="s">
        <v>13093</v>
      </c>
      <c r="H426" s="32" t="str">
        <f>VLOOKUP(G426,TCR!$E$2:$K$332,7,0)</f>
        <v>Patrimoniale Post Contatore</v>
      </c>
      <c r="I426" s="137" t="str">
        <f t="shared" si="13"/>
        <v>21302#21302#21302#NETA BR</v>
      </c>
      <c r="J426" s="106" t="s">
        <v>9264</v>
      </c>
      <c r="K426" s="106" t="s">
        <v>9265</v>
      </c>
      <c r="L426" s="106" t="s">
        <v>9266</v>
      </c>
      <c r="M426" s="106" t="s">
        <v>417</v>
      </c>
      <c r="N426" s="106" t="s">
        <v>9265</v>
      </c>
      <c r="O426" s="106"/>
      <c r="P426" s="106" t="s">
        <v>9267</v>
      </c>
      <c r="Q426" s="106" t="s">
        <v>9265</v>
      </c>
      <c r="R426" s="106" t="s">
        <v>9266</v>
      </c>
      <c r="S426" s="106" t="s">
        <v>2573</v>
      </c>
      <c r="T426" s="106" t="s">
        <v>7840</v>
      </c>
      <c r="U426" s="106"/>
      <c r="V426" s="106">
        <v>3</v>
      </c>
      <c r="W426" s="106" t="str">
        <f t="shared" si="12"/>
        <v>NETA BR</v>
      </c>
      <c r="X426" s="106" t="s">
        <v>417</v>
      </c>
      <c r="Y426" s="106"/>
    </row>
    <row r="427" spans="1:25" x14ac:dyDescent="0.2">
      <c r="A427" s="7"/>
      <c r="B427" s="69"/>
      <c r="C427" s="32" t="str">
        <f>VLOOKUP(G427,TCR!$E$2:$K$332,2,0)</f>
        <v>GEFT</v>
      </c>
      <c r="D427" s="32" t="str">
        <f>VLOOKUP(G427,TCR!$E$2:$K$332,3,0)</f>
        <v>GESTIONE FINANAZA e TRIBUTI</v>
      </c>
      <c r="E427" s="32" t="str">
        <f>VLOOKUP(G427,TCR!$E$2:$K$332,4,0)</f>
        <v>GEFT</v>
      </c>
      <c r="F427" s="32" t="str">
        <f>VLOOKUP(G427,TCR!$E$2:$K$332,5,0)</f>
        <v>GESTIONE FINANAZA e TRIBUTI</v>
      </c>
      <c r="G427" s="32" t="s">
        <v>13093</v>
      </c>
      <c r="H427" s="32" t="str">
        <f>VLOOKUP(G427,TCR!$E$2:$K$332,7,0)</f>
        <v>Patrimoniale Post Contatore</v>
      </c>
      <c r="I427" s="137" t="str">
        <f t="shared" si="13"/>
        <v>21268#21268#21268#NETA BR</v>
      </c>
      <c r="J427" s="106" t="s">
        <v>2827</v>
      </c>
      <c r="K427" s="106" t="s">
        <v>2828</v>
      </c>
      <c r="L427" s="106" t="s">
        <v>2829</v>
      </c>
      <c r="M427" s="106" t="s">
        <v>417</v>
      </c>
      <c r="N427" s="106" t="s">
        <v>2828</v>
      </c>
      <c r="O427" s="106"/>
      <c r="P427" s="106" t="s">
        <v>2830</v>
      </c>
      <c r="Q427" s="106" t="s">
        <v>2828</v>
      </c>
      <c r="R427" s="106" t="s">
        <v>2829</v>
      </c>
      <c r="S427" s="106">
        <v>801982</v>
      </c>
      <c r="T427" s="106" t="s">
        <v>2829</v>
      </c>
      <c r="U427" s="106"/>
      <c r="V427" s="106">
        <v>3</v>
      </c>
      <c r="W427" s="106" t="str">
        <f t="shared" si="12"/>
        <v>NETA BR</v>
      </c>
      <c r="X427" s="106" t="s">
        <v>417</v>
      </c>
      <c r="Y427" s="106"/>
    </row>
    <row r="428" spans="1:25" x14ac:dyDescent="0.2">
      <c r="A428" s="178"/>
      <c r="B428" s="69"/>
      <c r="C428" s="32" t="str">
        <f>VLOOKUP(G428,TCR!$E$2:$K$332,2,0)</f>
        <v>GEFT</v>
      </c>
      <c r="D428" s="32" t="str">
        <f>VLOOKUP(G428,TCR!$E$2:$K$332,3,0)</f>
        <v>GESTIONE FINANAZA e TRIBUTI</v>
      </c>
      <c r="E428" s="32" t="str">
        <f>VLOOKUP(G428,TCR!$E$2:$K$332,4,0)</f>
        <v>GEFT</v>
      </c>
      <c r="F428" s="32" t="str">
        <f>VLOOKUP(G428,TCR!$E$2:$K$332,5,0)</f>
        <v>GESTIONE FINANAZA e TRIBUTI</v>
      </c>
      <c r="G428" s="32" t="s">
        <v>13093</v>
      </c>
      <c r="H428" s="32" t="str">
        <f>VLOOKUP(G428,TCR!$E$2:$K$332,7,0)</f>
        <v>Patrimoniale Post Contatore</v>
      </c>
      <c r="I428" s="137" t="str">
        <f t="shared" si="13"/>
        <v>21226#21226#21226#NETA BR</v>
      </c>
      <c r="J428" s="106" t="s">
        <v>8828</v>
      </c>
      <c r="K428" s="106" t="s">
        <v>8829</v>
      </c>
      <c r="L428" s="106" t="s">
        <v>8830</v>
      </c>
      <c r="M428" s="106" t="s">
        <v>417</v>
      </c>
      <c r="N428" s="106" t="s">
        <v>8829</v>
      </c>
      <c r="O428" s="106"/>
      <c r="P428" s="106" t="s">
        <v>8831</v>
      </c>
      <c r="Q428" s="106" t="s">
        <v>8829</v>
      </c>
      <c r="R428" s="106" t="s">
        <v>8830</v>
      </c>
      <c r="S428" s="106">
        <v>801719</v>
      </c>
      <c r="T428" s="106" t="s">
        <v>8832</v>
      </c>
      <c r="U428" s="106"/>
      <c r="V428" s="106">
        <v>3</v>
      </c>
      <c r="W428" s="106" t="str">
        <f t="shared" si="12"/>
        <v>NETA BR</v>
      </c>
      <c r="X428" s="106" t="s">
        <v>417</v>
      </c>
      <c r="Y428" s="106"/>
    </row>
    <row r="429" spans="1:25" x14ac:dyDescent="0.2">
      <c r="A429" s="178"/>
      <c r="B429" s="69"/>
      <c r="C429" s="32" t="str">
        <f>VLOOKUP(G429,TCR!$E$2:$K$332,2,0)</f>
        <v>GEFT</v>
      </c>
      <c r="D429" s="32" t="str">
        <f>VLOOKUP(G429,TCR!$E$2:$K$332,3,0)</f>
        <v>GESTIONE FINANAZA e TRIBUTI</v>
      </c>
      <c r="E429" s="32" t="str">
        <f>VLOOKUP(G429,TCR!$E$2:$K$332,4,0)</f>
        <v>GEFT</v>
      </c>
      <c r="F429" s="32" t="str">
        <f>VLOOKUP(G429,TCR!$E$2:$K$332,5,0)</f>
        <v>GESTIONE FINANAZA e TRIBUTI</v>
      </c>
      <c r="G429" s="32" t="s">
        <v>13093</v>
      </c>
      <c r="H429" s="32" t="str">
        <f>VLOOKUP(G429,TCR!$E$2:$K$332,7,0)</f>
        <v>Patrimoniale Post Contatore</v>
      </c>
      <c r="I429" s="137" t="str">
        <f t="shared" si="13"/>
        <v>21732#21732#21732#NETA BR</v>
      </c>
      <c r="J429" s="106" t="s">
        <v>5870</v>
      </c>
      <c r="K429" s="106" t="s">
        <v>5871</v>
      </c>
      <c r="L429" s="106" t="s">
        <v>5872</v>
      </c>
      <c r="M429" s="106" t="s">
        <v>417</v>
      </c>
      <c r="N429" s="106" t="s">
        <v>5871</v>
      </c>
      <c r="O429" s="106"/>
      <c r="P429" s="106" t="s">
        <v>5873</v>
      </c>
      <c r="Q429" s="106" t="s">
        <v>5871</v>
      </c>
      <c r="R429" s="106" t="s">
        <v>5872</v>
      </c>
      <c r="S429" s="106">
        <v>802491</v>
      </c>
      <c r="T429" s="106" t="s">
        <v>5874</v>
      </c>
      <c r="U429" s="106"/>
      <c r="V429" s="106">
        <v>3</v>
      </c>
      <c r="W429" s="106" t="str">
        <f t="shared" si="12"/>
        <v>NETA BR</v>
      </c>
      <c r="X429" s="106" t="s">
        <v>417</v>
      </c>
      <c r="Y429" s="106"/>
    </row>
    <row r="430" spans="1:25" x14ac:dyDescent="0.2">
      <c r="A430" s="69"/>
      <c r="B430" s="69"/>
      <c r="C430" s="32" t="str">
        <f>VLOOKUP(G430,TCR!$E$2:$K$332,2,0)</f>
        <v>GEFT</v>
      </c>
      <c r="D430" s="32" t="str">
        <f>VLOOKUP(G430,TCR!$E$2:$K$332,3,0)</f>
        <v>GESTIONE FINANAZA e TRIBUTI</v>
      </c>
      <c r="E430" s="32" t="str">
        <f>VLOOKUP(G430,TCR!$E$2:$K$332,4,0)</f>
        <v>GEFT</v>
      </c>
      <c r="F430" s="32" t="str">
        <f>VLOOKUP(G430,TCR!$E$2:$K$332,5,0)</f>
        <v>GESTIONE FINANAZA e TRIBUTI</v>
      </c>
      <c r="G430" s="32" t="s">
        <v>13093</v>
      </c>
      <c r="H430" s="32" t="str">
        <f>VLOOKUP(G430,TCR!$E$2:$K$332,7,0)</f>
        <v>Patrimoniale Post Contatore</v>
      </c>
      <c r="I430" s="137" t="str">
        <f t="shared" si="13"/>
        <v>13742#13742#13742#NETA BR</v>
      </c>
      <c r="J430" s="106" t="s">
        <v>8633</v>
      </c>
      <c r="K430" s="106" t="s">
        <v>8634</v>
      </c>
      <c r="L430" s="106" t="s">
        <v>5872</v>
      </c>
      <c r="M430" s="106" t="s">
        <v>417</v>
      </c>
      <c r="N430" s="106" t="s">
        <v>8634</v>
      </c>
      <c r="O430" s="106"/>
      <c r="P430" s="106" t="s">
        <v>8635</v>
      </c>
      <c r="Q430" s="106" t="s">
        <v>8634</v>
      </c>
      <c r="R430" s="106" t="s">
        <v>5872</v>
      </c>
      <c r="S430" s="106">
        <v>802491</v>
      </c>
      <c r="T430" s="106" t="s">
        <v>5874</v>
      </c>
      <c r="U430" s="106"/>
      <c r="V430" s="106">
        <v>3</v>
      </c>
      <c r="W430" s="106" t="str">
        <f t="shared" si="12"/>
        <v>NETA BR</v>
      </c>
      <c r="X430" s="106" t="s">
        <v>417</v>
      </c>
      <c r="Y430" s="106"/>
    </row>
    <row r="431" spans="1:25" x14ac:dyDescent="0.2">
      <c r="A431" s="69"/>
      <c r="B431" s="69"/>
      <c r="C431" s="32" t="str">
        <f>VLOOKUP(G431,TCR!$E$2:$K$332,2,0)</f>
        <v>GEFT</v>
      </c>
      <c r="D431" s="32" t="str">
        <f>VLOOKUP(G431,TCR!$E$2:$K$332,3,0)</f>
        <v>GESTIONE FINANAZA e TRIBUTI</v>
      </c>
      <c r="E431" s="32" t="str">
        <f>VLOOKUP(G431,TCR!$E$2:$K$332,4,0)</f>
        <v>GEFT</v>
      </c>
      <c r="F431" s="32" t="str">
        <f>VLOOKUP(G431,TCR!$E$2:$K$332,5,0)</f>
        <v>GESTIONE FINANAZA e TRIBUTI</v>
      </c>
      <c r="G431" s="32" t="s">
        <v>13093</v>
      </c>
      <c r="H431" s="32" t="str">
        <f>VLOOKUP(G431,TCR!$E$2:$K$332,7,0)</f>
        <v>Patrimoniale Post Contatore</v>
      </c>
      <c r="I431" s="137" t="str">
        <f t="shared" si="13"/>
        <v>13763#13763#13763#NETA BR</v>
      </c>
      <c r="J431" s="106" t="s">
        <v>6322</v>
      </c>
      <c r="K431" s="106" t="s">
        <v>6323</v>
      </c>
      <c r="L431" s="106" t="s">
        <v>6324</v>
      </c>
      <c r="M431" s="106" t="s">
        <v>417</v>
      </c>
      <c r="N431" s="106" t="s">
        <v>6323</v>
      </c>
      <c r="O431" s="106"/>
      <c r="P431" s="106" t="s">
        <v>6325</v>
      </c>
      <c r="Q431" s="106" t="s">
        <v>6323</v>
      </c>
      <c r="R431" s="106" t="s">
        <v>6324</v>
      </c>
      <c r="S431" s="106">
        <v>802540</v>
      </c>
      <c r="T431" s="106" t="s">
        <v>6326</v>
      </c>
      <c r="U431" s="106"/>
      <c r="V431" s="106">
        <v>3</v>
      </c>
      <c r="W431" s="106" t="str">
        <f t="shared" si="12"/>
        <v>NETA BR</v>
      </c>
      <c r="X431" s="106" t="s">
        <v>417</v>
      </c>
      <c r="Y431" s="106"/>
    </row>
    <row r="432" spans="1:25" x14ac:dyDescent="0.2">
      <c r="A432" s="69"/>
      <c r="B432" s="69"/>
      <c r="C432" s="32" t="str">
        <f>VLOOKUP(G432,TCR!$E$2:$K$332,2,0)</f>
        <v>GEFT</v>
      </c>
      <c r="D432" s="32" t="str">
        <f>VLOOKUP(G432,TCR!$E$2:$K$332,3,0)</f>
        <v>GESTIONE FINANAZA e TRIBUTI</v>
      </c>
      <c r="E432" s="32" t="str">
        <f>VLOOKUP(G432,TCR!$E$2:$K$332,4,0)</f>
        <v>GEFT</v>
      </c>
      <c r="F432" s="32" t="str">
        <f>VLOOKUP(G432,TCR!$E$2:$K$332,5,0)</f>
        <v>GESTIONE FINANAZA e TRIBUTI</v>
      </c>
      <c r="G432" s="32" t="s">
        <v>13093</v>
      </c>
      <c r="H432" s="32" t="str">
        <f>VLOOKUP(G432,TCR!$E$2:$K$332,7,0)</f>
        <v>Patrimoniale Post Contatore</v>
      </c>
      <c r="I432" s="137" t="str">
        <f t="shared" si="13"/>
        <v>13654#13654#13654#NETA BR</v>
      </c>
      <c r="J432" s="106" t="s">
        <v>9279</v>
      </c>
      <c r="K432" s="106" t="s">
        <v>9280</v>
      </c>
      <c r="L432" s="106" t="s">
        <v>7734</v>
      </c>
      <c r="M432" s="106" t="s">
        <v>417</v>
      </c>
      <c r="N432" s="106" t="s">
        <v>9280</v>
      </c>
      <c r="O432" s="106"/>
      <c r="P432" s="106" t="s">
        <v>9281</v>
      </c>
      <c r="Q432" s="106" t="s">
        <v>9280</v>
      </c>
      <c r="R432" s="106" t="s">
        <v>7734</v>
      </c>
      <c r="S432" s="106" t="s">
        <v>7733</v>
      </c>
      <c r="T432" s="106" t="s">
        <v>7734</v>
      </c>
      <c r="U432" s="106"/>
      <c r="V432" s="106">
        <v>3</v>
      </c>
      <c r="W432" s="106" t="str">
        <f t="shared" si="12"/>
        <v>NETA BR</v>
      </c>
      <c r="X432" s="106" t="s">
        <v>417</v>
      </c>
      <c r="Y432" s="106"/>
    </row>
    <row r="433" spans="1:25" x14ac:dyDescent="0.2">
      <c r="A433" s="69"/>
      <c r="B433" s="69"/>
      <c r="C433" s="32" t="str">
        <f>VLOOKUP(G433,TCR!$E$2:$K$332,2,0)</f>
        <v>GEFT</v>
      </c>
      <c r="D433" s="32" t="str">
        <f>VLOOKUP(G433,TCR!$E$2:$K$332,3,0)</f>
        <v>GESTIONE FINANAZA e TRIBUTI</v>
      </c>
      <c r="E433" s="32" t="str">
        <f>VLOOKUP(G433,TCR!$E$2:$K$332,4,0)</f>
        <v>GEFT</v>
      </c>
      <c r="F433" s="32" t="str">
        <f>VLOOKUP(G433,TCR!$E$2:$K$332,5,0)</f>
        <v>GESTIONE FINANAZA e TRIBUTI</v>
      </c>
      <c r="G433" s="32" t="s">
        <v>13093</v>
      </c>
      <c r="H433" s="32" t="str">
        <f>VLOOKUP(G433,TCR!$E$2:$K$332,7,0)</f>
        <v>Patrimoniale Post Contatore</v>
      </c>
      <c r="I433" s="137" t="str">
        <f t="shared" si="13"/>
        <v>13776#13776#13776#NETA BR</v>
      </c>
      <c r="J433" s="106" t="s">
        <v>8657</v>
      </c>
      <c r="K433" s="106" t="s">
        <v>8658</v>
      </c>
      <c r="L433" s="106" t="s">
        <v>8659</v>
      </c>
      <c r="M433" s="106" t="s">
        <v>417</v>
      </c>
      <c r="N433" s="106" t="s">
        <v>8658</v>
      </c>
      <c r="O433" s="106"/>
      <c r="P433" s="106" t="s">
        <v>8660</v>
      </c>
      <c r="Q433" s="106" t="s">
        <v>8658</v>
      </c>
      <c r="R433" s="106" t="s">
        <v>8659</v>
      </c>
      <c r="S433" s="106">
        <v>802603</v>
      </c>
      <c r="T433" s="106" t="s">
        <v>8661</v>
      </c>
      <c r="U433" s="106"/>
      <c r="V433" s="106">
        <v>3</v>
      </c>
      <c r="W433" s="106" t="str">
        <f t="shared" si="12"/>
        <v>NETA BR</v>
      </c>
      <c r="X433" s="106" t="s">
        <v>417</v>
      </c>
      <c r="Y433" s="106"/>
    </row>
    <row r="434" spans="1:25" x14ac:dyDescent="0.2">
      <c r="A434" s="7"/>
      <c r="B434" s="69"/>
      <c r="C434" s="32" t="str">
        <f>VLOOKUP(G434,TCR!$E$2:$K$332,2,0)</f>
        <v>GEFT</v>
      </c>
      <c r="D434" s="32" t="str">
        <f>VLOOKUP(G434,TCR!$E$2:$K$332,3,0)</f>
        <v>GESTIONE FINANAZA e TRIBUTI</v>
      </c>
      <c r="E434" s="32" t="str">
        <f>VLOOKUP(G434,TCR!$E$2:$K$332,4,0)</f>
        <v>GEFT</v>
      </c>
      <c r="F434" s="32" t="str">
        <f>VLOOKUP(G434,TCR!$E$2:$K$332,5,0)</f>
        <v>GESTIONE FINANAZA e TRIBUTI</v>
      </c>
      <c r="G434" s="32" t="s">
        <v>13095</v>
      </c>
      <c r="H434" s="32" t="str">
        <f>VLOOKUP(G434,TCR!$E$2:$K$332,7,0)</f>
        <v>Recupero Debito Credito</v>
      </c>
      <c r="I434" s="137" t="str">
        <f t="shared" si="13"/>
        <v>12001#12001#12001#NETA BR</v>
      </c>
      <c r="J434" s="106" t="s">
        <v>8952</v>
      </c>
      <c r="K434" s="106" t="s">
        <v>8953</v>
      </c>
      <c r="L434" s="106" t="s">
        <v>8954</v>
      </c>
      <c r="M434" s="106" t="s">
        <v>417</v>
      </c>
      <c r="N434" s="106" t="s">
        <v>8953</v>
      </c>
      <c r="O434" s="106"/>
      <c r="P434" s="106" t="s">
        <v>8955</v>
      </c>
      <c r="Q434" s="106" t="s">
        <v>8953</v>
      </c>
      <c r="R434" s="106" t="s">
        <v>8954</v>
      </c>
      <c r="S434" s="106" t="s">
        <v>8956</v>
      </c>
      <c r="T434" s="106" t="s">
        <v>8957</v>
      </c>
      <c r="U434" s="106"/>
      <c r="V434" s="106">
        <v>3</v>
      </c>
      <c r="W434" s="106" t="str">
        <f t="shared" si="12"/>
        <v>NETA BR</v>
      </c>
      <c r="X434" s="106" t="s">
        <v>417</v>
      </c>
      <c r="Y434" s="106"/>
    </row>
    <row r="435" spans="1:25" x14ac:dyDescent="0.2">
      <c r="A435" s="7"/>
      <c r="B435" s="69" t="s">
        <v>69</v>
      </c>
      <c r="C435" s="97" t="str">
        <f>VLOOKUP(G435,TCR!$E$2:$K$332,2,0)</f>
        <v>GEFT</v>
      </c>
      <c r="D435" s="97" t="str">
        <f>VLOOKUP(G435,TCR!$E$2:$K$332,3,0)</f>
        <v>GESTIONE FINANAZA e TRIBUTI</v>
      </c>
      <c r="E435" s="97" t="str">
        <f>VLOOKUP(G435,TCR!$E$2:$K$332,4,0)</f>
        <v>GEFT</v>
      </c>
      <c r="F435" s="97" t="str">
        <f>VLOOKUP(G435,TCR!$E$2:$K$332,5,0)</f>
        <v>GESTIONE FINANAZA e TRIBUTI</v>
      </c>
      <c r="G435" s="97" t="s">
        <v>13095</v>
      </c>
      <c r="H435" s="97" t="str">
        <f>VLOOKUP(G435,TCR!$E$2:$K$332,7,0)</f>
        <v>Recupero Debito Credito</v>
      </c>
      <c r="I435" s="137" t="str">
        <f t="shared" si="13"/>
        <v>11587#11587#11587#NETA BR</v>
      </c>
      <c r="J435" s="106" t="s">
        <v>7039</v>
      </c>
      <c r="K435" s="106" t="s">
        <v>7040</v>
      </c>
      <c r="L435" s="106" t="s">
        <v>7041</v>
      </c>
      <c r="M435" s="106" t="s">
        <v>417</v>
      </c>
      <c r="N435" s="106" t="s">
        <v>7040</v>
      </c>
      <c r="O435" s="106"/>
      <c r="P435" s="106" t="s">
        <v>7042</v>
      </c>
      <c r="Q435" s="106" t="s">
        <v>7040</v>
      </c>
      <c r="R435" s="106" t="s">
        <v>7043</v>
      </c>
      <c r="S435" s="106">
        <v>400530</v>
      </c>
      <c r="T435" s="106" t="s">
        <v>7044</v>
      </c>
      <c r="U435" s="106"/>
      <c r="V435" s="106">
        <v>3</v>
      </c>
      <c r="W435" s="106" t="str">
        <f t="shared" si="12"/>
        <v>NETA BR</v>
      </c>
      <c r="X435" s="106" t="s">
        <v>417</v>
      </c>
      <c r="Y435" s="106"/>
    </row>
    <row r="436" spans="1:25" x14ac:dyDescent="0.2">
      <c r="A436" s="139"/>
      <c r="B436" s="139">
        <v>2017</v>
      </c>
      <c r="C436" s="71" t="str">
        <f>VLOOKUP(G436,TCR!$E$2:$K$332,2,0)</f>
        <v>PPVV</v>
      </c>
      <c r="D436" s="71" t="str">
        <f>VLOOKUP(G436,TCR!$E$2:$K$332,3,0)</f>
        <v>Partite Varie</v>
      </c>
      <c r="E436" s="71" t="str">
        <f>VLOOKUP(G436,TCR!$E$2:$K$332,4,0)</f>
        <v>PVVE</v>
      </c>
      <c r="F436" s="71" t="str">
        <f>VLOOKUP(G436,TCR!$E$2:$K$332,5,0)</f>
        <v>Partite varie venditore</v>
      </c>
      <c r="G436" s="71" t="s">
        <v>51</v>
      </c>
      <c r="H436" s="71" t="str">
        <f>VLOOKUP(G436,TCR!$E$2:$K$332,7,0)</f>
        <v>Partite varie venditore</v>
      </c>
      <c r="I436" s="137" t="str">
        <f t="shared" si="13"/>
        <v>11681#11681#11681#NETA BR</v>
      </c>
      <c r="J436" s="134" t="s">
        <v>9766</v>
      </c>
      <c r="K436" s="134" t="s">
        <v>9767</v>
      </c>
      <c r="L436" s="134" t="s">
        <v>9768</v>
      </c>
      <c r="M436" s="134" t="s">
        <v>488</v>
      </c>
      <c r="N436" s="212" t="s">
        <v>9767</v>
      </c>
      <c r="O436" s="134"/>
      <c r="P436" s="132" t="s">
        <v>9769</v>
      </c>
      <c r="Q436" s="132" t="s">
        <v>9767</v>
      </c>
      <c r="R436" s="217" t="s">
        <v>9770</v>
      </c>
      <c r="S436" s="134">
        <v>11681</v>
      </c>
      <c r="T436" s="134" t="s">
        <v>10567</v>
      </c>
      <c r="U436" s="134"/>
      <c r="V436" s="134">
        <v>3</v>
      </c>
      <c r="W436" s="106" t="str">
        <f t="shared" si="12"/>
        <v>NETA BR</v>
      </c>
      <c r="X436" s="134" t="s">
        <v>10568</v>
      </c>
      <c r="Y436" s="134"/>
    </row>
    <row r="437" spans="1:25" x14ac:dyDescent="0.2">
      <c r="A437" s="139"/>
      <c r="B437" s="139">
        <v>2017</v>
      </c>
      <c r="C437" s="32" t="str">
        <f>VLOOKUP(G437,TCR!$E$2:$K$332,2,0)</f>
        <v>GEFT</v>
      </c>
      <c r="D437" s="32" t="str">
        <f>VLOOKUP(G437,TCR!$E$2:$K$332,3,0)</f>
        <v>GESTIONE FINANAZA e TRIBUTI</v>
      </c>
      <c r="E437" s="32" t="str">
        <f>VLOOKUP(G437,TCR!$E$2:$K$332,4,0)</f>
        <v>GEFT</v>
      </c>
      <c r="F437" s="32" t="str">
        <f>VLOOKUP(G437,TCR!$E$2:$K$332,5,0)</f>
        <v>GESTIONE FINANAZA e TRIBUTI</v>
      </c>
      <c r="G437" s="32" t="s">
        <v>13093</v>
      </c>
      <c r="H437" s="32" t="str">
        <f>VLOOKUP(G437,TCR!$E$2:$K$332,7,0)</f>
        <v>Patrimoniale Post Contatore</v>
      </c>
      <c r="I437" s="137" t="str">
        <f t="shared" si="13"/>
        <v>14070#14070#14070#NETA BR</v>
      </c>
      <c r="J437" s="134" t="s">
        <v>9771</v>
      </c>
      <c r="K437" s="134" t="s">
        <v>9772</v>
      </c>
      <c r="L437" s="134" t="s">
        <v>7024</v>
      </c>
      <c r="M437" s="134" t="s">
        <v>417</v>
      </c>
      <c r="N437" s="212" t="s">
        <v>9772</v>
      </c>
      <c r="O437" s="134"/>
      <c r="P437" s="132" t="s">
        <v>9773</v>
      </c>
      <c r="Q437" s="132" t="s">
        <v>9772</v>
      </c>
      <c r="R437" s="217" t="s">
        <v>7026</v>
      </c>
      <c r="S437" s="134" t="s">
        <v>9774</v>
      </c>
      <c r="T437" s="134" t="s">
        <v>2555</v>
      </c>
      <c r="U437" s="134" t="s">
        <v>9775</v>
      </c>
      <c r="V437" s="134">
        <v>3</v>
      </c>
      <c r="W437" s="106" t="str">
        <f t="shared" si="12"/>
        <v>NETA BR</v>
      </c>
      <c r="X437" s="134" t="s">
        <v>417</v>
      </c>
      <c r="Y437" s="134"/>
    </row>
    <row r="438" spans="1:25" x14ac:dyDescent="0.2">
      <c r="A438" s="139"/>
      <c r="B438" s="139">
        <v>2017</v>
      </c>
      <c r="C438" s="97" t="str">
        <f>VLOOKUP(G438,TCR!$E$2:$K$332,2,0)</f>
        <v>GEFT</v>
      </c>
      <c r="D438" s="97" t="str">
        <f>VLOOKUP(G438,TCR!$E$2:$K$332,3,0)</f>
        <v>GESTIONE FINANAZA e TRIBUTI</v>
      </c>
      <c r="E438" s="97" t="str">
        <f>VLOOKUP(G438,TCR!$E$2:$K$332,4,0)</f>
        <v>GEFT</v>
      </c>
      <c r="F438" s="97" t="str">
        <f>VLOOKUP(G438,TCR!$E$2:$K$332,5,0)</f>
        <v>GESTIONE FINANAZA e TRIBUTI</v>
      </c>
      <c r="G438" s="205" t="s">
        <v>13099</v>
      </c>
      <c r="H438" s="97" t="str">
        <f>VLOOKUP(G438,TCR!$E$2:$K$332,7,0)</f>
        <v>Accredito-Addebito Bundle</v>
      </c>
      <c r="I438" s="137" t="str">
        <f t="shared" si="13"/>
        <v>NA_V_RIMB_SRV#NA_Q_RIMB_SRV#NA_C_RIMB_SRV#NETA BR</v>
      </c>
      <c r="J438" s="134" t="s">
        <v>9781</v>
      </c>
      <c r="K438" s="134" t="s">
        <v>9782</v>
      </c>
      <c r="L438" s="134" t="s">
        <v>9783</v>
      </c>
      <c r="M438" s="134" t="s">
        <v>442</v>
      </c>
      <c r="N438" s="212" t="s">
        <v>9784</v>
      </c>
      <c r="O438" s="134"/>
      <c r="P438" s="132" t="s">
        <v>9785</v>
      </c>
      <c r="Q438" s="132" t="s">
        <v>9786</v>
      </c>
      <c r="R438" s="217" t="s">
        <v>9783</v>
      </c>
      <c r="S438" s="134" t="s">
        <v>9787</v>
      </c>
      <c r="T438" s="134" t="s">
        <v>3206</v>
      </c>
      <c r="U438" s="134" t="s">
        <v>9788</v>
      </c>
      <c r="V438" s="134">
        <v>3</v>
      </c>
      <c r="W438" s="106" t="str">
        <f t="shared" si="12"/>
        <v>NETA BR</v>
      </c>
      <c r="X438" s="134" t="s">
        <v>442</v>
      </c>
      <c r="Y438" s="134"/>
    </row>
    <row r="439" spans="1:25" x14ac:dyDescent="0.2">
      <c r="A439" s="139"/>
      <c r="B439" s="139">
        <v>2017</v>
      </c>
      <c r="C439" s="32" t="str">
        <f>VLOOKUP(G439,TCR!$E$2:$K$332,2,0)</f>
        <v>GEFT</v>
      </c>
      <c r="D439" s="32" t="str">
        <f>VLOOKUP(G439,TCR!$E$2:$K$332,3,0)</f>
        <v>GESTIONE FINANAZA e TRIBUTI</v>
      </c>
      <c r="E439" s="32" t="str">
        <f>VLOOKUP(G439,TCR!$E$2:$K$332,4,0)</f>
        <v>GEFT</v>
      </c>
      <c r="F439" s="32" t="str">
        <f>VLOOKUP(G439,TCR!$E$2:$K$332,5,0)</f>
        <v>GESTIONE FINANAZA e TRIBUTI</v>
      </c>
      <c r="G439" s="32" t="s">
        <v>13093</v>
      </c>
      <c r="H439" s="32" t="str">
        <f>VLOOKUP(G439,TCR!$E$2:$K$332,7,0)</f>
        <v>Patrimoniale Post Contatore</v>
      </c>
      <c r="I439" s="137" t="str">
        <f t="shared" si="13"/>
        <v>22060#22060#22060#NETA BR</v>
      </c>
      <c r="J439" s="134" t="s">
        <v>9789</v>
      </c>
      <c r="K439" s="134" t="s">
        <v>9790</v>
      </c>
      <c r="L439" s="134" t="s">
        <v>9791</v>
      </c>
      <c r="M439" s="134" t="s">
        <v>417</v>
      </c>
      <c r="N439" s="212" t="s">
        <v>9790</v>
      </c>
      <c r="O439" s="134"/>
      <c r="P439" s="132" t="s">
        <v>9792</v>
      </c>
      <c r="Q439" s="132" t="s">
        <v>9790</v>
      </c>
      <c r="R439" s="217" t="s">
        <v>9793</v>
      </c>
      <c r="S439" s="134" t="s">
        <v>9794</v>
      </c>
      <c r="T439" s="134" t="s">
        <v>4638</v>
      </c>
      <c r="U439" s="134" t="s">
        <v>9775</v>
      </c>
      <c r="V439" s="134">
        <v>3</v>
      </c>
      <c r="W439" s="106" t="str">
        <f t="shared" si="12"/>
        <v>NETA BR</v>
      </c>
      <c r="X439" s="134" t="s">
        <v>417</v>
      </c>
      <c r="Y439" s="134"/>
    </row>
    <row r="440" spans="1:25" x14ac:dyDescent="0.2">
      <c r="A440" s="139"/>
      <c r="B440" s="139">
        <v>2017</v>
      </c>
      <c r="C440" s="32" t="str">
        <f>VLOOKUP(G440,TCR!$E$2:$K$332,2,0)</f>
        <v>GEFT</v>
      </c>
      <c r="D440" s="32" t="str">
        <f>VLOOKUP(G440,TCR!$E$2:$K$332,3,0)</f>
        <v>GESTIONE FINANAZA e TRIBUTI</v>
      </c>
      <c r="E440" s="32" t="str">
        <f>VLOOKUP(G440,TCR!$E$2:$K$332,4,0)</f>
        <v>GEFT</v>
      </c>
      <c r="F440" s="32" t="str">
        <f>VLOOKUP(G440,TCR!$E$2:$K$332,5,0)</f>
        <v>GESTIONE FINANAZA e TRIBUTI</v>
      </c>
      <c r="G440" s="32" t="s">
        <v>13093</v>
      </c>
      <c r="H440" s="32" t="str">
        <f>VLOOKUP(G440,TCR!$E$2:$K$332,7,0)</f>
        <v>Patrimoniale Post Contatore</v>
      </c>
      <c r="I440" s="137" t="str">
        <f t="shared" si="13"/>
        <v>13574#13574#13574#NETA BR</v>
      </c>
      <c r="J440" s="134" t="s">
        <v>9805</v>
      </c>
      <c r="K440" s="134" t="s">
        <v>9806</v>
      </c>
      <c r="L440" s="134" t="s">
        <v>9807</v>
      </c>
      <c r="M440" s="134" t="s">
        <v>417</v>
      </c>
      <c r="N440" s="212" t="s">
        <v>9806</v>
      </c>
      <c r="O440" s="134"/>
      <c r="P440" s="132" t="s">
        <v>9808</v>
      </c>
      <c r="Q440" s="132" t="s">
        <v>9806</v>
      </c>
      <c r="R440" s="217" t="s">
        <v>9807</v>
      </c>
      <c r="S440" s="134" t="s">
        <v>9809</v>
      </c>
      <c r="T440" s="134" t="s">
        <v>9810</v>
      </c>
      <c r="U440" s="134"/>
      <c r="V440" s="134">
        <v>3</v>
      </c>
      <c r="W440" s="106" t="str">
        <f t="shared" si="12"/>
        <v>NETA BR</v>
      </c>
      <c r="X440" s="134" t="s">
        <v>417</v>
      </c>
      <c r="Y440" s="134"/>
    </row>
    <row r="441" spans="1:25" x14ac:dyDescent="0.2">
      <c r="A441" s="139"/>
      <c r="B441" s="139">
        <v>2017</v>
      </c>
      <c r="C441" s="32" t="str">
        <f>VLOOKUP(G441,TCR!$E$2:$K$332,2,0)</f>
        <v>GEFT</v>
      </c>
      <c r="D441" s="32" t="str">
        <f>VLOOKUP(G441,TCR!$E$2:$K$332,3,0)</f>
        <v>GESTIONE FINANAZA e TRIBUTI</v>
      </c>
      <c r="E441" s="32" t="str">
        <f>VLOOKUP(G441,TCR!$E$2:$K$332,4,0)</f>
        <v>GEFT</v>
      </c>
      <c r="F441" s="32" t="str">
        <f>VLOOKUP(G441,TCR!$E$2:$K$332,5,0)</f>
        <v>GESTIONE FINANAZA e TRIBUTI</v>
      </c>
      <c r="G441" s="32" t="s">
        <v>13093</v>
      </c>
      <c r="H441" s="32" t="str">
        <f>VLOOKUP(G441,TCR!$E$2:$K$332,7,0)</f>
        <v>Patrimoniale Post Contatore</v>
      </c>
      <c r="I441" s="137" t="str">
        <f t="shared" si="13"/>
        <v>11030#11030#11030#NETA BR</v>
      </c>
      <c r="J441" s="134" t="s">
        <v>9824</v>
      </c>
      <c r="K441" s="134" t="s">
        <v>9825</v>
      </c>
      <c r="L441" s="134" t="s">
        <v>9826</v>
      </c>
      <c r="M441" s="134" t="s">
        <v>417</v>
      </c>
      <c r="N441" s="212" t="s">
        <v>9825</v>
      </c>
      <c r="O441" s="134"/>
      <c r="P441" s="132" t="s">
        <v>9827</v>
      </c>
      <c r="Q441" s="132" t="s">
        <v>9825</v>
      </c>
      <c r="R441" s="217" t="s">
        <v>9826</v>
      </c>
      <c r="S441" s="134" t="s">
        <v>9828</v>
      </c>
      <c r="T441" s="134" t="s">
        <v>9829</v>
      </c>
      <c r="U441" s="134"/>
      <c r="V441" s="134">
        <v>3</v>
      </c>
      <c r="W441" s="106" t="str">
        <f t="shared" si="12"/>
        <v>NETA BR</v>
      </c>
      <c r="X441" s="134" t="s">
        <v>417</v>
      </c>
      <c r="Y441" s="134"/>
    </row>
    <row r="442" spans="1:25" x14ac:dyDescent="0.2">
      <c r="A442" s="139"/>
      <c r="B442" s="139">
        <v>2017</v>
      </c>
      <c r="C442" s="32" t="str">
        <f>VLOOKUP(G442,TCR!$E$2:$K$332,2,0)</f>
        <v>GEFT</v>
      </c>
      <c r="D442" s="32" t="str">
        <f>VLOOKUP(G442,TCR!$E$2:$K$332,3,0)</f>
        <v>GESTIONE FINANAZA e TRIBUTI</v>
      </c>
      <c r="E442" s="32" t="str">
        <f>VLOOKUP(G442,TCR!$E$2:$K$332,4,0)</f>
        <v>GEFT</v>
      </c>
      <c r="F442" s="32" t="str">
        <f>VLOOKUP(G442,TCR!$E$2:$K$332,5,0)</f>
        <v>GESTIONE FINANAZA e TRIBUTI</v>
      </c>
      <c r="G442" s="32" t="s">
        <v>13093</v>
      </c>
      <c r="H442" s="32" t="str">
        <f>VLOOKUP(G442,TCR!$E$2:$K$332,7,0)</f>
        <v>Patrimoniale Post Contatore</v>
      </c>
      <c r="I442" s="137" t="str">
        <f t="shared" si="13"/>
        <v>14097#14097#14097#NETA BR</v>
      </c>
      <c r="J442" s="134" t="s">
        <v>9869</v>
      </c>
      <c r="K442" s="134" t="s">
        <v>9870</v>
      </c>
      <c r="L442" s="134" t="s">
        <v>9871</v>
      </c>
      <c r="M442" s="134" t="s">
        <v>417</v>
      </c>
      <c r="N442" s="212" t="s">
        <v>9870</v>
      </c>
      <c r="O442" s="134"/>
      <c r="P442" s="132" t="s">
        <v>9872</v>
      </c>
      <c r="Q442" s="132" t="s">
        <v>9870</v>
      </c>
      <c r="R442" s="217" t="s">
        <v>9873</v>
      </c>
      <c r="S442" s="134" t="s">
        <v>9874</v>
      </c>
      <c r="T442" s="134" t="s">
        <v>9875</v>
      </c>
      <c r="U442" s="134" t="s">
        <v>9876</v>
      </c>
      <c r="V442" s="134">
        <v>3</v>
      </c>
      <c r="W442" s="106" t="str">
        <f t="shared" si="12"/>
        <v>NETA BR</v>
      </c>
      <c r="X442" s="134" t="s">
        <v>417</v>
      </c>
      <c r="Y442" s="134"/>
    </row>
    <row r="443" spans="1:25" x14ac:dyDescent="0.2">
      <c r="A443" s="70"/>
      <c r="B443" s="139">
        <v>2017</v>
      </c>
      <c r="C443" s="32" t="str">
        <f>VLOOKUP(G443,TCR!$E$2:$K$332,2,0)</f>
        <v>GEFT</v>
      </c>
      <c r="D443" s="32" t="str">
        <f>VLOOKUP(G443,TCR!$E$2:$K$332,3,0)</f>
        <v>GESTIONE FINANAZA e TRIBUTI</v>
      </c>
      <c r="E443" s="32" t="str">
        <f>VLOOKUP(G443,TCR!$E$2:$K$332,4,0)</f>
        <v>GEFT</v>
      </c>
      <c r="F443" s="32" t="str">
        <f>VLOOKUP(G443,TCR!$E$2:$K$332,5,0)</f>
        <v>GESTIONE FINANAZA e TRIBUTI</v>
      </c>
      <c r="G443" s="32" t="s">
        <v>13093</v>
      </c>
      <c r="H443" s="32" t="str">
        <f>VLOOKUP(G443,TCR!$E$2:$K$332,7,0)</f>
        <v>Patrimoniale Post Contatore</v>
      </c>
      <c r="I443" s="137" t="str">
        <f t="shared" si="13"/>
        <v>22282#22282#22282#NETA BR</v>
      </c>
      <c r="J443" s="134" t="s">
        <v>9884</v>
      </c>
      <c r="K443" s="134" t="s">
        <v>9885</v>
      </c>
      <c r="L443" s="134" t="s">
        <v>9886</v>
      </c>
      <c r="M443" s="134" t="s">
        <v>417</v>
      </c>
      <c r="N443" s="212" t="s">
        <v>9885</v>
      </c>
      <c r="O443" s="134"/>
      <c r="P443" s="132" t="s">
        <v>9887</v>
      </c>
      <c r="Q443" s="132" t="s">
        <v>9885</v>
      </c>
      <c r="R443" s="217" t="s">
        <v>9888</v>
      </c>
      <c r="S443" s="134" t="s">
        <v>1036</v>
      </c>
      <c r="T443" s="134" t="s">
        <v>1037</v>
      </c>
      <c r="U443" s="134" t="s">
        <v>9889</v>
      </c>
      <c r="V443" s="134">
        <v>3</v>
      </c>
      <c r="W443" s="106" t="str">
        <f t="shared" si="12"/>
        <v>NETA BR</v>
      </c>
      <c r="X443" s="134" t="s">
        <v>417</v>
      </c>
      <c r="Y443" s="134"/>
    </row>
    <row r="444" spans="1:25" x14ac:dyDescent="0.2">
      <c r="A444" s="139"/>
      <c r="B444" s="139">
        <v>2017</v>
      </c>
      <c r="C444" s="32" t="str">
        <f>VLOOKUP(G444,TCR!$E$2:$K$332,2,0)</f>
        <v>GEFT</v>
      </c>
      <c r="D444" s="32" t="str">
        <f>VLOOKUP(G444,TCR!$E$2:$K$332,3,0)</f>
        <v>GESTIONE FINANAZA e TRIBUTI</v>
      </c>
      <c r="E444" s="32" t="str">
        <f>VLOOKUP(G444,TCR!$E$2:$K$332,4,0)</f>
        <v>GEFT</v>
      </c>
      <c r="F444" s="32" t="str">
        <f>VLOOKUP(G444,TCR!$E$2:$K$332,5,0)</f>
        <v>GESTIONE FINANAZA e TRIBUTI</v>
      </c>
      <c r="G444" s="32" t="s">
        <v>13093</v>
      </c>
      <c r="H444" s="32" t="str">
        <f>VLOOKUP(G444,TCR!$E$2:$K$332,7,0)</f>
        <v>Patrimoniale Post Contatore</v>
      </c>
      <c r="I444" s="137" t="str">
        <f t="shared" si="13"/>
        <v>22418#22418#22418#NETA BR</v>
      </c>
      <c r="J444" s="134" t="s">
        <v>9892</v>
      </c>
      <c r="K444" s="134">
        <v>22418</v>
      </c>
      <c r="L444" s="134" t="s">
        <v>9894</v>
      </c>
      <c r="M444" s="134" t="s">
        <v>417</v>
      </c>
      <c r="N444" s="212" t="s">
        <v>9893</v>
      </c>
      <c r="O444" s="134"/>
      <c r="P444" s="132" t="s">
        <v>9895</v>
      </c>
      <c r="Q444" s="132" t="s">
        <v>9893</v>
      </c>
      <c r="R444" s="217" t="s">
        <v>9896</v>
      </c>
      <c r="S444" s="134">
        <v>802600</v>
      </c>
      <c r="T444" s="134">
        <v>802600</v>
      </c>
      <c r="U444" s="134"/>
      <c r="V444" s="134">
        <v>3</v>
      </c>
      <c r="W444" s="106" t="str">
        <f t="shared" si="12"/>
        <v>NETA BR</v>
      </c>
      <c r="X444" s="134" t="s">
        <v>417</v>
      </c>
      <c r="Y444" s="134"/>
    </row>
    <row r="445" spans="1:25" x14ac:dyDescent="0.2">
      <c r="A445" s="139"/>
      <c r="B445" s="139">
        <v>2017</v>
      </c>
      <c r="C445" s="32" t="str">
        <f>VLOOKUP(G445,TCR!$E$2:$K$332,2,0)</f>
        <v>GEFT</v>
      </c>
      <c r="D445" s="32" t="str">
        <f>VLOOKUP(G445,TCR!$E$2:$K$332,3,0)</f>
        <v>GESTIONE FINANAZA e TRIBUTI</v>
      </c>
      <c r="E445" s="32" t="str">
        <f>VLOOKUP(G445,TCR!$E$2:$K$332,4,0)</f>
        <v>GEFT</v>
      </c>
      <c r="F445" s="32" t="str">
        <f>VLOOKUP(G445,TCR!$E$2:$K$332,5,0)</f>
        <v>GESTIONE FINANAZA e TRIBUTI</v>
      </c>
      <c r="G445" s="32" t="s">
        <v>13093</v>
      </c>
      <c r="H445" s="32" t="str">
        <f>VLOOKUP(G445,TCR!$E$2:$K$332,7,0)</f>
        <v>Patrimoniale Post Contatore</v>
      </c>
      <c r="I445" s="137" t="str">
        <f t="shared" si="13"/>
        <v>14020#14020#14020#NETA BR</v>
      </c>
      <c r="J445" s="134" t="s">
        <v>9911</v>
      </c>
      <c r="K445" s="134" t="s">
        <v>9912</v>
      </c>
      <c r="L445" s="134" t="s">
        <v>2570</v>
      </c>
      <c r="M445" s="134" t="s">
        <v>417</v>
      </c>
      <c r="N445" s="212" t="s">
        <v>9912</v>
      </c>
      <c r="O445" s="134"/>
      <c r="P445" s="132" t="s">
        <v>9913</v>
      </c>
      <c r="Q445" s="132" t="s">
        <v>9912</v>
      </c>
      <c r="R445" s="217" t="s">
        <v>2572</v>
      </c>
      <c r="S445" s="134" t="s">
        <v>2573</v>
      </c>
      <c r="T445" s="134" t="s">
        <v>7840</v>
      </c>
      <c r="U445" s="134" t="s">
        <v>9775</v>
      </c>
      <c r="V445" s="134">
        <v>3</v>
      </c>
      <c r="W445" s="106" t="str">
        <f t="shared" si="12"/>
        <v>NETA BR</v>
      </c>
      <c r="X445" s="134" t="s">
        <v>417</v>
      </c>
      <c r="Y445" s="134"/>
    </row>
    <row r="446" spans="1:25" x14ac:dyDescent="0.2">
      <c r="A446" s="139"/>
      <c r="B446" s="139">
        <v>2017</v>
      </c>
      <c r="C446" s="97" t="str">
        <f>VLOOKUP(G446,TCR!$E$2:$K$332,2,0)</f>
        <v>GEFT</v>
      </c>
      <c r="D446" s="97" t="str">
        <f>VLOOKUP(G446,TCR!$E$2:$K$332,3,0)</f>
        <v>GESTIONE FINANAZA e TRIBUTI</v>
      </c>
      <c r="E446" s="97" t="str">
        <f>VLOOKUP(G446,TCR!$E$2:$K$332,4,0)</f>
        <v>GEFT</v>
      </c>
      <c r="F446" s="97" t="str">
        <f>VLOOKUP(G446,TCR!$E$2:$K$332,5,0)</f>
        <v>GESTIONE FINANAZA e TRIBUTI</v>
      </c>
      <c r="G446" s="205" t="s">
        <v>13099</v>
      </c>
      <c r="H446" s="97" t="str">
        <f>VLOOKUP(G446,TCR!$E$2:$K$332,7,0)</f>
        <v>Accredito-Addebito Bundle</v>
      </c>
      <c r="I446" s="137" t="str">
        <f t="shared" si="13"/>
        <v>NA_V_RIMB_SM#NA_Q_RIMB_SM#NA_C_RIMB_SM#NETA BR</v>
      </c>
      <c r="J446" s="134" t="s">
        <v>9914</v>
      </c>
      <c r="K446" s="134" t="s">
        <v>9915</v>
      </c>
      <c r="L446" s="134" t="s">
        <v>9916</v>
      </c>
      <c r="M446" s="134" t="s">
        <v>442</v>
      </c>
      <c r="N446" s="212" t="s">
        <v>9917</v>
      </c>
      <c r="O446" s="134"/>
      <c r="P446" s="132" t="s">
        <v>9918</v>
      </c>
      <c r="Q446" s="132" t="s">
        <v>9919</v>
      </c>
      <c r="R446" s="217" t="s">
        <v>9920</v>
      </c>
      <c r="S446" s="134" t="s">
        <v>9787</v>
      </c>
      <c r="T446" s="134" t="s">
        <v>3206</v>
      </c>
      <c r="U446" s="134" t="s">
        <v>9788</v>
      </c>
      <c r="V446" s="134">
        <v>3</v>
      </c>
      <c r="W446" s="106" t="str">
        <f t="shared" si="12"/>
        <v>NETA BR</v>
      </c>
      <c r="X446" s="134" t="s">
        <v>442</v>
      </c>
      <c r="Y446" s="134"/>
    </row>
    <row r="447" spans="1:25" x14ac:dyDescent="0.2">
      <c r="A447" s="139"/>
      <c r="B447" s="139">
        <v>2017</v>
      </c>
      <c r="C447" s="32" t="str">
        <f>VLOOKUP(G447,TCR!$E$2:$K$332,2,0)</f>
        <v>GEFT</v>
      </c>
      <c r="D447" s="32" t="str">
        <f>VLOOKUP(G447,TCR!$E$2:$K$332,3,0)</f>
        <v>GESTIONE FINANAZA e TRIBUTI</v>
      </c>
      <c r="E447" s="32" t="str">
        <f>VLOOKUP(G447,TCR!$E$2:$K$332,4,0)</f>
        <v>GEFT</v>
      </c>
      <c r="F447" s="32" t="str">
        <f>VLOOKUP(G447,TCR!$E$2:$K$332,5,0)</f>
        <v>GESTIONE FINANAZA e TRIBUTI</v>
      </c>
      <c r="G447" s="32" t="s">
        <v>13093</v>
      </c>
      <c r="H447" s="32" t="str">
        <f>VLOOKUP(G447,TCR!$E$2:$K$332,7,0)</f>
        <v>Patrimoniale Post Contatore</v>
      </c>
      <c r="I447" s="137" t="str">
        <f t="shared" si="13"/>
        <v>21292#21292#21292#NETA BR</v>
      </c>
      <c r="J447" s="134" t="s">
        <v>9933</v>
      </c>
      <c r="K447" s="134" t="s">
        <v>9934</v>
      </c>
      <c r="L447" s="134" t="s">
        <v>9935</v>
      </c>
      <c r="M447" s="134" t="s">
        <v>417</v>
      </c>
      <c r="N447" s="212" t="s">
        <v>9934</v>
      </c>
      <c r="O447" s="134"/>
      <c r="P447" s="132" t="s">
        <v>9936</v>
      </c>
      <c r="Q447" s="132" t="s">
        <v>9934</v>
      </c>
      <c r="R447" s="217" t="s">
        <v>9935</v>
      </c>
      <c r="S447" s="134" t="s">
        <v>9937</v>
      </c>
      <c r="T447" s="134" t="s">
        <v>9938</v>
      </c>
      <c r="U447" s="134"/>
      <c r="V447" s="134">
        <v>3</v>
      </c>
      <c r="W447" s="106" t="str">
        <f t="shared" si="12"/>
        <v>NETA BR</v>
      </c>
      <c r="X447" s="134" t="s">
        <v>417</v>
      </c>
      <c r="Y447" s="134"/>
    </row>
    <row r="448" spans="1:25" x14ac:dyDescent="0.2">
      <c r="A448" s="139"/>
      <c r="B448" s="139">
        <v>2017</v>
      </c>
      <c r="C448" s="32" t="str">
        <f>VLOOKUP(G448,TCR!$E$2:$K$332,2,0)</f>
        <v>GEFT</v>
      </c>
      <c r="D448" s="32" t="str">
        <f>VLOOKUP(G448,TCR!$E$2:$K$332,3,0)</f>
        <v>GESTIONE FINANAZA e TRIBUTI</v>
      </c>
      <c r="E448" s="32" t="str">
        <f>VLOOKUP(G448,TCR!$E$2:$K$332,4,0)</f>
        <v>GEFT</v>
      </c>
      <c r="F448" s="32" t="str">
        <f>VLOOKUP(G448,TCR!$E$2:$K$332,5,0)</f>
        <v>GESTIONE FINANAZA e TRIBUTI</v>
      </c>
      <c r="G448" s="32" t="s">
        <v>13093</v>
      </c>
      <c r="H448" s="32" t="str">
        <f>VLOOKUP(G448,TCR!$E$2:$K$332,7,0)</f>
        <v>Patrimoniale Post Contatore</v>
      </c>
      <c r="I448" s="137" t="str">
        <f t="shared" si="13"/>
        <v>14077#14077#14077#NETA BR</v>
      </c>
      <c r="J448" s="134" t="s">
        <v>9953</v>
      </c>
      <c r="K448" s="134" t="s">
        <v>9954</v>
      </c>
      <c r="L448" s="134" t="s">
        <v>899</v>
      </c>
      <c r="M448" s="134" t="s">
        <v>417</v>
      </c>
      <c r="N448" s="212" t="s">
        <v>9954</v>
      </c>
      <c r="O448" s="134"/>
      <c r="P448" s="132" t="s">
        <v>9955</v>
      </c>
      <c r="Q448" s="132" t="s">
        <v>9954</v>
      </c>
      <c r="R448" s="217" t="s">
        <v>901</v>
      </c>
      <c r="S448" s="134" t="s">
        <v>9799</v>
      </c>
      <c r="T448" s="134" t="s">
        <v>902</v>
      </c>
      <c r="U448" s="134" t="s">
        <v>9775</v>
      </c>
      <c r="V448" s="134">
        <v>3</v>
      </c>
      <c r="W448" s="106" t="str">
        <f t="shared" si="12"/>
        <v>NETA BR</v>
      </c>
      <c r="X448" s="134" t="s">
        <v>417</v>
      </c>
      <c r="Y448" s="134"/>
    </row>
    <row r="449" spans="1:25" x14ac:dyDescent="0.2">
      <c r="A449" s="139"/>
      <c r="B449" s="139">
        <v>2017</v>
      </c>
      <c r="C449" s="32" t="str">
        <f>VLOOKUP(G449,TCR!$E$2:$K$332,2,0)</f>
        <v>GEFT</v>
      </c>
      <c r="D449" s="32" t="str">
        <f>VLOOKUP(G449,TCR!$E$2:$K$332,3,0)</f>
        <v>GESTIONE FINANAZA e TRIBUTI</v>
      </c>
      <c r="E449" s="32" t="str">
        <f>VLOOKUP(G449,TCR!$E$2:$K$332,4,0)</f>
        <v>GEFT</v>
      </c>
      <c r="F449" s="32" t="str">
        <f>VLOOKUP(G449,TCR!$E$2:$K$332,5,0)</f>
        <v>GESTIONE FINANAZA e TRIBUTI</v>
      </c>
      <c r="G449" s="32" t="s">
        <v>13093</v>
      </c>
      <c r="H449" s="32" t="str">
        <f>VLOOKUP(G449,TCR!$E$2:$K$332,7,0)</f>
        <v>Patrimoniale Post Contatore</v>
      </c>
      <c r="I449" s="137" t="str">
        <f t="shared" si="13"/>
        <v>14079#14079#14079#NETA BR</v>
      </c>
      <c r="J449" s="134" t="s">
        <v>9965</v>
      </c>
      <c r="K449" s="134" t="s">
        <v>9966</v>
      </c>
      <c r="L449" s="134" t="s">
        <v>1408</v>
      </c>
      <c r="M449" s="134" t="s">
        <v>417</v>
      </c>
      <c r="N449" s="212" t="s">
        <v>9966</v>
      </c>
      <c r="O449" s="134"/>
      <c r="P449" s="132" t="s">
        <v>9967</v>
      </c>
      <c r="Q449" s="132" t="s">
        <v>9966</v>
      </c>
      <c r="R449" s="217" t="s">
        <v>1410</v>
      </c>
      <c r="S449" s="134" t="s">
        <v>9968</v>
      </c>
      <c r="T449" s="134" t="s">
        <v>2508</v>
      </c>
      <c r="U449" s="134" t="s">
        <v>9775</v>
      </c>
      <c r="V449" s="134">
        <v>3</v>
      </c>
      <c r="W449" s="106" t="str">
        <f t="shared" si="12"/>
        <v>NETA BR</v>
      </c>
      <c r="X449" s="134" t="s">
        <v>417</v>
      </c>
      <c r="Y449" s="134"/>
    </row>
    <row r="450" spans="1:25" x14ac:dyDescent="0.2">
      <c r="A450" s="139"/>
      <c r="B450" s="139" t="s">
        <v>11372</v>
      </c>
      <c r="C450" s="179" t="str">
        <f>VLOOKUP(G450,TCR!$E$2:$K$332,2,0)</f>
        <v>GEN</v>
      </c>
      <c r="D450" s="179" t="str">
        <f>VLOOKUP(G450,TCR!$E$2:$K$332,3,0)</f>
        <v>Livello Generico</v>
      </c>
      <c r="E450" s="179" t="str">
        <f>VLOOKUP(G450,TCR!$E$2:$K$332,4,0)</f>
        <v>GEN</v>
      </c>
      <c r="F450" s="179" t="str">
        <f>VLOOKUP(G450,TCR!$E$2:$K$332,5,0)</f>
        <v>Livello Generico</v>
      </c>
      <c r="G450" s="179" t="s">
        <v>13103</v>
      </c>
      <c r="H450" s="179" t="str">
        <f>VLOOKUP(G450,TCR!$E$2:$K$332,7,0)</f>
        <v>Bonus Tutela Simile</v>
      </c>
      <c r="I450" s="137" t="str">
        <f t="shared" si="13"/>
        <v>NE_V_BONUS_TSDOM#NE_Q_BONUS_TSDOM#NE_C_BONUS_TSDOM#NETA BR</v>
      </c>
      <c r="J450" s="134" t="s">
        <v>9996</v>
      </c>
      <c r="K450" s="134" t="s">
        <v>9997</v>
      </c>
      <c r="L450" s="134" t="s">
        <v>9998</v>
      </c>
      <c r="M450" s="134" t="s">
        <v>417</v>
      </c>
      <c r="N450" s="212" t="s">
        <v>9999</v>
      </c>
      <c r="O450" s="134"/>
      <c r="P450" s="132" t="s">
        <v>10000</v>
      </c>
      <c r="Q450" s="132" t="s">
        <v>10001</v>
      </c>
      <c r="R450" s="217" t="s">
        <v>10002</v>
      </c>
      <c r="S450" s="134" t="s">
        <v>10003</v>
      </c>
      <c r="T450" s="134" t="s">
        <v>10004</v>
      </c>
      <c r="U450" s="134" t="s">
        <v>9868</v>
      </c>
      <c r="V450" s="134">
        <v>3</v>
      </c>
      <c r="W450" s="106" t="str">
        <f t="shared" ref="W450:W513" si="14">IF(V450=3,"NETA BR",IF(V450=8,"NETA BM"))</f>
        <v>NETA BR</v>
      </c>
      <c r="X450" s="134" t="s">
        <v>417</v>
      </c>
      <c r="Y450" s="134"/>
    </row>
    <row r="451" spans="1:25" x14ac:dyDescent="0.2">
      <c r="A451" s="139"/>
      <c r="B451" s="139">
        <v>2017</v>
      </c>
      <c r="C451" s="32" t="str">
        <f>VLOOKUP(G451,TCR!$E$2:$K$332,2,0)</f>
        <v>GEFT</v>
      </c>
      <c r="D451" s="32" t="str">
        <f>VLOOKUP(G451,TCR!$E$2:$K$332,3,0)</f>
        <v>GESTIONE FINANAZA e TRIBUTI</v>
      </c>
      <c r="E451" s="32" t="str">
        <f>VLOOKUP(G451,TCR!$E$2:$K$332,4,0)</f>
        <v>GEFT</v>
      </c>
      <c r="F451" s="32" t="str">
        <f>VLOOKUP(G451,TCR!$E$2:$K$332,5,0)</f>
        <v>GESTIONE FINANAZA e TRIBUTI</v>
      </c>
      <c r="G451" s="32" t="s">
        <v>13093</v>
      </c>
      <c r="H451" s="32" t="str">
        <f>VLOOKUP(G451,TCR!$E$2:$K$332,7,0)</f>
        <v>Patrimoniale Post Contatore</v>
      </c>
      <c r="I451" s="137" t="str">
        <f t="shared" ref="I451:I514" si="15">IF(LEFT($G451,7)="CONSUMO","CONSUMO",CONCATENATE(K451,"#",N451,"#",Q451,"#",W451))</f>
        <v>22380#22380#22380#NETA BR</v>
      </c>
      <c r="J451" s="134" t="s">
        <v>10005</v>
      </c>
      <c r="K451" s="134" t="s">
        <v>10006</v>
      </c>
      <c r="L451" s="134" t="s">
        <v>4603</v>
      </c>
      <c r="M451" s="134" t="s">
        <v>417</v>
      </c>
      <c r="N451" s="212" t="s">
        <v>10006</v>
      </c>
      <c r="O451" s="134"/>
      <c r="P451" s="132" t="s">
        <v>10007</v>
      </c>
      <c r="Q451" s="132" t="s">
        <v>10006</v>
      </c>
      <c r="R451" s="217" t="s">
        <v>4605</v>
      </c>
      <c r="S451" s="134" t="s">
        <v>9835</v>
      </c>
      <c r="T451" s="134" t="s">
        <v>1291</v>
      </c>
      <c r="U451" s="134" t="s">
        <v>9775</v>
      </c>
      <c r="V451" s="134">
        <v>3</v>
      </c>
      <c r="W451" s="106" t="str">
        <f t="shared" si="14"/>
        <v>NETA BR</v>
      </c>
      <c r="X451" s="134" t="s">
        <v>417</v>
      </c>
      <c r="Y451" s="134"/>
    </row>
    <row r="452" spans="1:25" x14ac:dyDescent="0.2">
      <c r="A452" s="139"/>
      <c r="B452" s="139">
        <v>2017</v>
      </c>
      <c r="C452" s="32" t="str">
        <f>VLOOKUP(G452,TCR!$E$2:$K$332,2,0)</f>
        <v>GEFT</v>
      </c>
      <c r="D452" s="32" t="str">
        <f>VLOOKUP(G452,TCR!$E$2:$K$332,3,0)</f>
        <v>GESTIONE FINANAZA e TRIBUTI</v>
      </c>
      <c r="E452" s="32" t="str">
        <f>VLOOKUP(G452,TCR!$E$2:$K$332,4,0)</f>
        <v>GEFT</v>
      </c>
      <c r="F452" s="32" t="str">
        <f>VLOOKUP(G452,TCR!$E$2:$K$332,5,0)</f>
        <v>GESTIONE FINANAZA e TRIBUTI</v>
      </c>
      <c r="G452" s="32" t="s">
        <v>13093</v>
      </c>
      <c r="H452" s="32" t="str">
        <f>VLOOKUP(G452,TCR!$E$2:$K$332,7,0)</f>
        <v>Patrimoniale Post Contatore</v>
      </c>
      <c r="I452" s="137" t="str">
        <f t="shared" si="15"/>
        <v>22322#22322#22322#NETA BR</v>
      </c>
      <c r="J452" s="134" t="s">
        <v>10016</v>
      </c>
      <c r="K452" s="134" t="s">
        <v>10017</v>
      </c>
      <c r="L452" s="134" t="s">
        <v>10018</v>
      </c>
      <c r="M452" s="134" t="s">
        <v>417</v>
      </c>
      <c r="N452" s="212" t="s">
        <v>10017</v>
      </c>
      <c r="O452" s="134"/>
      <c r="P452" s="132" t="s">
        <v>10019</v>
      </c>
      <c r="Q452" s="132" t="s">
        <v>10017</v>
      </c>
      <c r="R452" s="217" t="s">
        <v>10020</v>
      </c>
      <c r="S452" s="134">
        <v>803531</v>
      </c>
      <c r="T452" s="134" t="s">
        <v>1037</v>
      </c>
      <c r="U452" s="134"/>
      <c r="V452" s="134">
        <v>3</v>
      </c>
      <c r="W452" s="106" t="str">
        <f t="shared" si="14"/>
        <v>NETA BR</v>
      </c>
      <c r="X452" s="134" t="s">
        <v>417</v>
      </c>
      <c r="Y452" s="134"/>
    </row>
    <row r="453" spans="1:25" x14ac:dyDescent="0.2">
      <c r="A453" s="139"/>
      <c r="B453" s="139">
        <v>2017</v>
      </c>
      <c r="C453" s="32" t="str">
        <f>VLOOKUP(G453,TCR!$E$2:$K$332,2,0)</f>
        <v>GEFT</v>
      </c>
      <c r="D453" s="32" t="str">
        <f>VLOOKUP(G453,TCR!$E$2:$K$332,3,0)</f>
        <v>GESTIONE FINANAZA e TRIBUTI</v>
      </c>
      <c r="E453" s="32" t="str">
        <f>VLOOKUP(G453,TCR!$E$2:$K$332,4,0)</f>
        <v>GEFT</v>
      </c>
      <c r="F453" s="32" t="str">
        <f>VLOOKUP(G453,TCR!$E$2:$K$332,5,0)</f>
        <v>GESTIONE FINANAZA e TRIBUTI</v>
      </c>
      <c r="G453" s="32" t="s">
        <v>13093</v>
      </c>
      <c r="H453" s="32" t="str">
        <f>VLOOKUP(G453,TCR!$E$2:$K$332,7,0)</f>
        <v>Patrimoniale Post Contatore</v>
      </c>
      <c r="I453" s="137" t="str">
        <f t="shared" si="15"/>
        <v>14075#14075#14075#NETA BR</v>
      </c>
      <c r="J453" s="134" t="s">
        <v>10032</v>
      </c>
      <c r="K453" s="134" t="s">
        <v>10033</v>
      </c>
      <c r="L453" s="134" t="s">
        <v>5688</v>
      </c>
      <c r="M453" s="134" t="s">
        <v>417</v>
      </c>
      <c r="N453" s="212" t="s">
        <v>10033</v>
      </c>
      <c r="O453" s="134"/>
      <c r="P453" s="132" t="s">
        <v>10034</v>
      </c>
      <c r="Q453" s="132" t="s">
        <v>10033</v>
      </c>
      <c r="R453" s="217" t="s">
        <v>5690</v>
      </c>
      <c r="S453" s="134" t="s">
        <v>10035</v>
      </c>
      <c r="T453" s="134" t="s">
        <v>8176</v>
      </c>
      <c r="U453" s="134" t="s">
        <v>9889</v>
      </c>
      <c r="V453" s="134">
        <v>3</v>
      </c>
      <c r="W453" s="106" t="str">
        <f t="shared" si="14"/>
        <v>NETA BR</v>
      </c>
      <c r="X453" s="134" t="s">
        <v>417</v>
      </c>
      <c r="Y453" s="134"/>
    </row>
    <row r="454" spans="1:25" x14ac:dyDescent="0.2">
      <c r="A454" s="139"/>
      <c r="B454" s="139">
        <v>2017</v>
      </c>
      <c r="C454" s="71" t="str">
        <f>VLOOKUP(G454,TCR!$E$2:$K$332,2,0)</f>
        <v>PPVV</v>
      </c>
      <c r="D454" s="71" t="str">
        <f>VLOOKUP(G454,TCR!$E$2:$K$332,3,0)</f>
        <v>Partite Varie</v>
      </c>
      <c r="E454" s="71" t="str">
        <f>VLOOKUP(G454,TCR!$E$2:$K$332,4,0)</f>
        <v>PVVE</v>
      </c>
      <c r="F454" s="71" t="str">
        <f>VLOOKUP(G454,TCR!$E$2:$K$332,5,0)</f>
        <v>Partite varie venditore</v>
      </c>
      <c r="G454" s="71" t="s">
        <v>51</v>
      </c>
      <c r="H454" s="71" t="str">
        <f>VLOOKUP(G454,TCR!$E$2:$K$332,7,0)</f>
        <v>Partite varie venditore</v>
      </c>
      <c r="I454" s="137" t="str">
        <f t="shared" si="15"/>
        <v>BONUS_CMOR#BONUS_CMOR#BONUS_CMOR#NETA BR</v>
      </c>
      <c r="J454" s="134" t="s">
        <v>10061</v>
      </c>
      <c r="K454" s="134" t="s">
        <v>10062</v>
      </c>
      <c r="L454" s="134" t="s">
        <v>10063</v>
      </c>
      <c r="M454" s="134"/>
      <c r="N454" s="212" t="s">
        <v>10062</v>
      </c>
      <c r="O454" s="134"/>
      <c r="P454" s="132" t="s">
        <v>10064</v>
      </c>
      <c r="Q454" s="132" t="s">
        <v>10062</v>
      </c>
      <c r="R454" s="217" t="s">
        <v>10065</v>
      </c>
      <c r="S454" s="134"/>
      <c r="T454" s="134"/>
      <c r="U454" s="134"/>
      <c r="V454" s="134">
        <v>3</v>
      </c>
      <c r="W454" s="106" t="str">
        <f t="shared" si="14"/>
        <v>NETA BR</v>
      </c>
      <c r="X454" s="134"/>
      <c r="Y454" s="134"/>
    </row>
    <row r="455" spans="1:25" x14ac:dyDescent="0.2">
      <c r="A455" s="139"/>
      <c r="B455" s="139">
        <v>2017</v>
      </c>
      <c r="C455" s="32" t="str">
        <f>VLOOKUP(G455,TCR!$E$2:$K$332,2,0)</f>
        <v>GEFT</v>
      </c>
      <c r="D455" s="32" t="str">
        <f>VLOOKUP(G455,TCR!$E$2:$K$332,3,0)</f>
        <v>GESTIONE FINANAZA e TRIBUTI</v>
      </c>
      <c r="E455" s="32" t="str">
        <f>VLOOKUP(G455,TCR!$E$2:$K$332,4,0)</f>
        <v>GEFT</v>
      </c>
      <c r="F455" s="32" t="str">
        <f>VLOOKUP(G455,TCR!$E$2:$K$332,5,0)</f>
        <v>GESTIONE FINANAZA e TRIBUTI</v>
      </c>
      <c r="G455" s="32" t="s">
        <v>13093</v>
      </c>
      <c r="H455" s="32" t="str">
        <f>VLOOKUP(G455,TCR!$E$2:$K$332,7,0)</f>
        <v>Patrimoniale Post Contatore</v>
      </c>
      <c r="I455" s="137" t="str">
        <f t="shared" si="15"/>
        <v>22478#22478#22478#NETA BR</v>
      </c>
      <c r="J455" s="134" t="s">
        <v>10073</v>
      </c>
      <c r="K455" s="134" t="s">
        <v>10074</v>
      </c>
      <c r="L455" s="134" t="s">
        <v>10075</v>
      </c>
      <c r="M455" s="134" t="s">
        <v>417</v>
      </c>
      <c r="N455" s="212" t="s">
        <v>10074</v>
      </c>
      <c r="O455" s="134"/>
      <c r="P455" s="132" t="s">
        <v>10076</v>
      </c>
      <c r="Q455" s="132" t="s">
        <v>10074</v>
      </c>
      <c r="R455" s="217" t="s">
        <v>10077</v>
      </c>
      <c r="S455" s="134" t="s">
        <v>9874</v>
      </c>
      <c r="T455" s="134" t="s">
        <v>9875</v>
      </c>
      <c r="U455" s="134" t="s">
        <v>9876</v>
      </c>
      <c r="V455" s="134">
        <v>3</v>
      </c>
      <c r="W455" s="106" t="str">
        <f t="shared" si="14"/>
        <v>NETA BR</v>
      </c>
      <c r="X455" s="134" t="s">
        <v>417</v>
      </c>
      <c r="Y455" s="134"/>
    </row>
    <row r="456" spans="1:25" x14ac:dyDescent="0.2">
      <c r="A456" s="139"/>
      <c r="B456" s="139">
        <v>2017</v>
      </c>
      <c r="C456" s="71" t="str">
        <f>VLOOKUP(G456,TCR!$E$2:$K$332,2,0)</f>
        <v>PPVV</v>
      </c>
      <c r="D456" s="71" t="str">
        <f>VLOOKUP(G456,TCR!$E$2:$K$332,3,0)</f>
        <v>Partite Varie</v>
      </c>
      <c r="E456" s="71" t="str">
        <f>VLOOKUP(G456,TCR!$E$2:$K$332,4,0)</f>
        <v>PVVE</v>
      </c>
      <c r="F456" s="71" t="str">
        <f>VLOOKUP(G456,TCR!$E$2:$K$332,5,0)</f>
        <v>Partite varie venditore</v>
      </c>
      <c r="G456" s="71" t="s">
        <v>51</v>
      </c>
      <c r="H456" s="71" t="str">
        <f>VLOOKUP(G456,TCR!$E$2:$K$332,7,0)</f>
        <v>Partite varie venditore</v>
      </c>
      <c r="I456" s="137" t="str">
        <f t="shared" si="15"/>
        <v>11849#11849#11849#NETA BR</v>
      </c>
      <c r="J456" s="134" t="s">
        <v>10085</v>
      </c>
      <c r="K456" s="134" t="s">
        <v>10086</v>
      </c>
      <c r="L456" s="134" t="s">
        <v>10087</v>
      </c>
      <c r="M456" s="134" t="s">
        <v>442</v>
      </c>
      <c r="N456" s="212" t="s">
        <v>10086</v>
      </c>
      <c r="O456" s="134"/>
      <c r="P456" s="132" t="s">
        <v>10088</v>
      </c>
      <c r="Q456" s="132" t="s">
        <v>10086</v>
      </c>
      <c r="R456" s="217" t="s">
        <v>10089</v>
      </c>
      <c r="S456" s="134">
        <v>637051</v>
      </c>
      <c r="T456" s="134" t="s">
        <v>447</v>
      </c>
      <c r="U456" s="134"/>
      <c r="V456" s="134">
        <v>3</v>
      </c>
      <c r="W456" s="106" t="str">
        <f t="shared" si="14"/>
        <v>NETA BR</v>
      </c>
      <c r="X456" s="134" t="s">
        <v>442</v>
      </c>
      <c r="Y456" s="134"/>
    </row>
    <row r="457" spans="1:25" x14ac:dyDescent="0.2">
      <c r="A457" s="139"/>
      <c r="B457" s="139">
        <v>2017</v>
      </c>
      <c r="C457" s="32" t="str">
        <f>VLOOKUP(G457,TCR!$E$2:$K$332,2,0)</f>
        <v>GEFT</v>
      </c>
      <c r="D457" s="32" t="str">
        <f>VLOOKUP(G457,TCR!$E$2:$K$332,3,0)</f>
        <v>GESTIONE FINANAZA e TRIBUTI</v>
      </c>
      <c r="E457" s="32" t="str">
        <f>VLOOKUP(G457,TCR!$E$2:$K$332,4,0)</f>
        <v>GEFT</v>
      </c>
      <c r="F457" s="32" t="str">
        <f>VLOOKUP(G457,TCR!$E$2:$K$332,5,0)</f>
        <v>GESTIONE FINANAZA e TRIBUTI</v>
      </c>
      <c r="G457" s="32" t="s">
        <v>13093</v>
      </c>
      <c r="H457" s="32" t="str">
        <f>VLOOKUP(G457,TCR!$E$2:$K$332,7,0)</f>
        <v>Patrimoniale Post Contatore</v>
      </c>
      <c r="I457" s="137" t="str">
        <f t="shared" si="15"/>
        <v>14098#14098#14098#NETA BR</v>
      </c>
      <c r="J457" s="134" t="s">
        <v>10090</v>
      </c>
      <c r="K457" s="134" t="s">
        <v>10091</v>
      </c>
      <c r="L457" s="134" t="s">
        <v>10092</v>
      </c>
      <c r="M457" s="134" t="s">
        <v>417</v>
      </c>
      <c r="N457" s="212" t="s">
        <v>10091</v>
      </c>
      <c r="O457" s="134"/>
      <c r="P457" s="132" t="s">
        <v>10093</v>
      </c>
      <c r="Q457" s="132" t="s">
        <v>10091</v>
      </c>
      <c r="R457" s="217" t="s">
        <v>10094</v>
      </c>
      <c r="S457" s="134" t="s">
        <v>9910</v>
      </c>
      <c r="T457" s="134" t="s">
        <v>4884</v>
      </c>
      <c r="U457" s="134" t="s">
        <v>10095</v>
      </c>
      <c r="V457" s="134">
        <v>3</v>
      </c>
      <c r="W457" s="106" t="str">
        <f t="shared" si="14"/>
        <v>NETA BR</v>
      </c>
      <c r="X457" s="134" t="s">
        <v>417</v>
      </c>
      <c r="Y457" s="134"/>
    </row>
    <row r="458" spans="1:25" x14ac:dyDescent="0.2">
      <c r="A458" s="139"/>
      <c r="B458" s="139">
        <v>2017</v>
      </c>
      <c r="C458" s="32" t="str">
        <f>VLOOKUP(G458,TCR!$E$2:$K$332,2,0)</f>
        <v>GEFT</v>
      </c>
      <c r="D458" s="32" t="str">
        <f>VLOOKUP(G458,TCR!$E$2:$K$332,3,0)</f>
        <v>GESTIONE FINANAZA e TRIBUTI</v>
      </c>
      <c r="E458" s="32" t="str">
        <f>VLOOKUP(G458,TCR!$E$2:$K$332,4,0)</f>
        <v>GEFT</v>
      </c>
      <c r="F458" s="32" t="str">
        <f>VLOOKUP(G458,TCR!$E$2:$K$332,5,0)</f>
        <v>GESTIONE FINANAZA e TRIBUTI</v>
      </c>
      <c r="G458" s="32" t="s">
        <v>13093</v>
      </c>
      <c r="H458" s="32" t="str">
        <f>VLOOKUP(G458,TCR!$E$2:$K$332,7,0)</f>
        <v>Patrimoniale Post Contatore</v>
      </c>
      <c r="I458" s="137" t="str">
        <f t="shared" si="15"/>
        <v>20600#20600#20600#NETA BR</v>
      </c>
      <c r="J458" s="134" t="s">
        <v>10096</v>
      </c>
      <c r="K458" s="134" t="s">
        <v>10097</v>
      </c>
      <c r="L458" s="134" t="s">
        <v>10098</v>
      </c>
      <c r="M458" s="134" t="s">
        <v>417</v>
      </c>
      <c r="N458" s="212" t="s">
        <v>10097</v>
      </c>
      <c r="O458" s="134"/>
      <c r="P458" s="132" t="s">
        <v>10099</v>
      </c>
      <c r="Q458" s="132" t="s">
        <v>10097</v>
      </c>
      <c r="R458" s="217" t="s">
        <v>10098</v>
      </c>
      <c r="S458" s="134" t="s">
        <v>10100</v>
      </c>
      <c r="T458" s="134" t="s">
        <v>10101</v>
      </c>
      <c r="U458" s="134"/>
      <c r="V458" s="134">
        <v>3</v>
      </c>
      <c r="W458" s="106" t="str">
        <f t="shared" si="14"/>
        <v>NETA BR</v>
      </c>
      <c r="X458" s="134" t="s">
        <v>417</v>
      </c>
      <c r="Y458" s="134"/>
    </row>
    <row r="459" spans="1:25" x14ac:dyDescent="0.2">
      <c r="A459" s="139"/>
      <c r="B459" s="139">
        <v>2017</v>
      </c>
      <c r="C459" s="32" t="str">
        <f>VLOOKUP(G459,TCR!$E$2:$K$332,2,0)</f>
        <v>GEFT</v>
      </c>
      <c r="D459" s="32" t="str">
        <f>VLOOKUP(G459,TCR!$E$2:$K$332,3,0)</f>
        <v>GESTIONE FINANAZA e TRIBUTI</v>
      </c>
      <c r="E459" s="32" t="str">
        <f>VLOOKUP(G459,TCR!$E$2:$K$332,4,0)</f>
        <v>GEFT</v>
      </c>
      <c r="F459" s="32" t="str">
        <f>VLOOKUP(G459,TCR!$E$2:$K$332,5,0)</f>
        <v>GESTIONE FINANAZA e TRIBUTI</v>
      </c>
      <c r="G459" s="32" t="s">
        <v>13093</v>
      </c>
      <c r="H459" s="32" t="str">
        <f>VLOOKUP(G459,TCR!$E$2:$K$332,7,0)</f>
        <v>Patrimoniale Post Contatore</v>
      </c>
      <c r="I459" s="137" t="str">
        <f t="shared" si="15"/>
        <v>14096#14096#14096#NETA BR</v>
      </c>
      <c r="J459" s="134" t="s">
        <v>10150</v>
      </c>
      <c r="K459" s="134" t="s">
        <v>10151</v>
      </c>
      <c r="L459" s="134" t="s">
        <v>10152</v>
      </c>
      <c r="M459" s="134" t="s">
        <v>417</v>
      </c>
      <c r="N459" s="212" t="s">
        <v>10151</v>
      </c>
      <c r="O459" s="134"/>
      <c r="P459" s="132" t="s">
        <v>10153</v>
      </c>
      <c r="Q459" s="132" t="s">
        <v>10151</v>
      </c>
      <c r="R459" s="217" t="s">
        <v>10154</v>
      </c>
      <c r="S459" s="134" t="s">
        <v>10155</v>
      </c>
      <c r="T459" s="134" t="s">
        <v>10156</v>
      </c>
      <c r="U459" s="134" t="s">
        <v>9889</v>
      </c>
      <c r="V459" s="134">
        <v>3</v>
      </c>
      <c r="W459" s="106" t="str">
        <f t="shared" si="14"/>
        <v>NETA BR</v>
      </c>
      <c r="X459" s="134" t="s">
        <v>417</v>
      </c>
      <c r="Y459" s="134"/>
    </row>
    <row r="460" spans="1:25" x14ac:dyDescent="0.2">
      <c r="A460" s="139"/>
      <c r="B460" s="19">
        <v>2017</v>
      </c>
      <c r="C460" s="32" t="str">
        <f>VLOOKUP(G460,TCR!$E$2:$K$332,2,0)</f>
        <v>GEFT</v>
      </c>
      <c r="D460" s="32" t="str">
        <f>VLOOKUP(G460,TCR!$E$2:$K$332,3,0)</f>
        <v>GESTIONE FINANAZA e TRIBUTI</v>
      </c>
      <c r="E460" s="32" t="str">
        <f>VLOOKUP(G460,TCR!$E$2:$K$332,4,0)</f>
        <v>GEFT</v>
      </c>
      <c r="F460" s="32" t="str">
        <f>VLOOKUP(G460,TCR!$E$2:$K$332,5,0)</f>
        <v>GESTIONE FINANAZA e TRIBUTI</v>
      </c>
      <c r="G460" s="32" t="s">
        <v>13093</v>
      </c>
      <c r="H460" s="32" t="str">
        <f>VLOOKUP(G460,TCR!$E$2:$K$332,7,0)</f>
        <v>Patrimoniale Post Contatore</v>
      </c>
      <c r="I460" s="137" t="str">
        <f t="shared" si="15"/>
        <v>21344#21344#21344#NETA BR</v>
      </c>
      <c r="J460" s="134" t="s">
        <v>10159</v>
      </c>
      <c r="K460" s="134" t="s">
        <v>10160</v>
      </c>
      <c r="L460" s="134" t="s">
        <v>10161</v>
      </c>
      <c r="M460" s="134" t="s">
        <v>417</v>
      </c>
      <c r="N460" s="212" t="s">
        <v>10160</v>
      </c>
      <c r="O460" s="134"/>
      <c r="P460" s="132" t="s">
        <v>10162</v>
      </c>
      <c r="Q460" s="132" t="s">
        <v>10160</v>
      </c>
      <c r="R460" s="217" t="s">
        <v>10161</v>
      </c>
      <c r="S460" s="134" t="s">
        <v>10163</v>
      </c>
      <c r="T460" s="134" t="s">
        <v>10164</v>
      </c>
      <c r="U460" s="134"/>
      <c r="V460" s="134">
        <v>3</v>
      </c>
      <c r="W460" s="106" t="str">
        <f t="shared" si="14"/>
        <v>NETA BR</v>
      </c>
      <c r="X460" s="134" t="s">
        <v>417</v>
      </c>
      <c r="Y460" s="134"/>
    </row>
    <row r="461" spans="1:25" x14ac:dyDescent="0.2">
      <c r="A461" s="19"/>
      <c r="B461" s="139">
        <v>2017</v>
      </c>
      <c r="C461" s="180" t="str">
        <f>VLOOKUP(G461,TCR!$E$2:$K$332,2,0)</f>
        <v>GEFT</v>
      </c>
      <c r="D461" s="180" t="str">
        <f>VLOOKUP(G461,TCR!$E$2:$K$332,3,0)</f>
        <v>GESTIONE FINANAZA e TRIBUTI</v>
      </c>
      <c r="E461" s="180" t="str">
        <f>VLOOKUP(G461,TCR!$E$2:$K$332,4,0)</f>
        <v>GEFT</v>
      </c>
      <c r="F461" s="180" t="str">
        <f>VLOOKUP(G461,TCR!$E$2:$K$332,5,0)</f>
        <v>GESTIONE FINANAZA e TRIBUTI</v>
      </c>
      <c r="G461" s="180" t="s">
        <v>13093</v>
      </c>
      <c r="H461" s="180" t="str">
        <f>VLOOKUP(G461,TCR!$E$2:$K$332,7,0)</f>
        <v>Patrimoniale Post Contatore</v>
      </c>
      <c r="I461" s="137" t="str">
        <f t="shared" si="15"/>
        <v>22434#22434#22434#NETA BR</v>
      </c>
      <c r="J461" s="134" t="s">
        <v>10165</v>
      </c>
      <c r="K461" s="134" t="s">
        <v>10166</v>
      </c>
      <c r="L461" s="134" t="s">
        <v>10167</v>
      </c>
      <c r="M461" s="134" t="s">
        <v>417</v>
      </c>
      <c r="N461" s="212" t="s">
        <v>10166</v>
      </c>
      <c r="O461" s="134"/>
      <c r="P461" s="132" t="s">
        <v>10168</v>
      </c>
      <c r="Q461" s="132" t="s">
        <v>10166</v>
      </c>
      <c r="R461" s="217" t="s">
        <v>10169</v>
      </c>
      <c r="S461" s="134" t="s">
        <v>10035</v>
      </c>
      <c r="T461" s="134" t="s">
        <v>8176</v>
      </c>
      <c r="U461" s="134" t="s">
        <v>9889</v>
      </c>
      <c r="V461" s="134">
        <v>3</v>
      </c>
      <c r="W461" s="106" t="str">
        <f t="shared" si="14"/>
        <v>NETA BR</v>
      </c>
      <c r="X461" s="134" t="s">
        <v>417</v>
      </c>
      <c r="Y461" s="134"/>
    </row>
    <row r="462" spans="1:25" x14ac:dyDescent="0.2">
      <c r="A462" s="19"/>
      <c r="B462" s="139">
        <v>2017</v>
      </c>
      <c r="C462" s="32" t="str">
        <f>VLOOKUP(G462,TCR!$E$2:$K$332,2,0)</f>
        <v>GEN</v>
      </c>
      <c r="D462" s="32" t="str">
        <f>VLOOKUP(G462,TCR!$E$2:$K$332,3,0)</f>
        <v>Livello Generico</v>
      </c>
      <c r="E462" s="32" t="str">
        <f>VLOOKUP(G462,TCR!$E$2:$K$332,4,0)</f>
        <v>GEN</v>
      </c>
      <c r="F462" s="32" t="str">
        <f>VLOOKUP(G462,TCR!$E$2:$K$332,5,0)</f>
        <v>Livello Generico</v>
      </c>
      <c r="G462" s="32" t="s">
        <v>13105</v>
      </c>
      <c r="H462" s="32" t="str">
        <f>VLOOKUP(G462,TCR!$E$2:$K$332,7,0)</f>
        <v>Spese Amministrative</v>
      </c>
      <c r="I462" s="137" t="str">
        <f t="shared" si="15"/>
        <v>9101#9101#9101#NETA BR</v>
      </c>
      <c r="J462" s="134" t="s">
        <v>10207</v>
      </c>
      <c r="K462" s="134" t="s">
        <v>10208</v>
      </c>
      <c r="L462" s="134" t="s">
        <v>10209</v>
      </c>
      <c r="M462" s="134" t="s">
        <v>442</v>
      </c>
      <c r="N462" s="212" t="s">
        <v>10208</v>
      </c>
      <c r="O462" s="134"/>
      <c r="P462" s="132" t="s">
        <v>10210</v>
      </c>
      <c r="Q462" s="132" t="s">
        <v>10208</v>
      </c>
      <c r="R462" s="217" t="s">
        <v>10209</v>
      </c>
      <c r="S462" s="134" t="s">
        <v>9765</v>
      </c>
      <c r="T462" s="134" t="s">
        <v>578</v>
      </c>
      <c r="U462" s="134"/>
      <c r="V462" s="134">
        <v>3</v>
      </c>
      <c r="W462" s="106" t="str">
        <f t="shared" si="14"/>
        <v>NETA BR</v>
      </c>
      <c r="X462" s="134" t="s">
        <v>442</v>
      </c>
      <c r="Y462" s="134"/>
    </row>
    <row r="463" spans="1:25" x14ac:dyDescent="0.2">
      <c r="A463" s="19"/>
      <c r="B463" s="139">
        <v>2017</v>
      </c>
      <c r="C463" s="32" t="str">
        <f>VLOOKUP(G463,TCR!$E$2:$K$332,2,0)</f>
        <v>GEFT</v>
      </c>
      <c r="D463" s="32" t="str">
        <f>VLOOKUP(G463,TCR!$E$2:$K$332,3,0)</f>
        <v>GESTIONE FINANAZA e TRIBUTI</v>
      </c>
      <c r="E463" s="32" t="str">
        <f>VLOOKUP(G463,TCR!$E$2:$K$332,4,0)</f>
        <v>GEFT</v>
      </c>
      <c r="F463" s="32" t="str">
        <f>VLOOKUP(G463,TCR!$E$2:$K$332,5,0)</f>
        <v>GESTIONE FINANAZA e TRIBUTI</v>
      </c>
      <c r="G463" s="32" t="s">
        <v>13093</v>
      </c>
      <c r="H463" s="32" t="str">
        <f>VLOOKUP(G463,TCR!$E$2:$K$332,7,0)</f>
        <v>Patrimoniale Post Contatore</v>
      </c>
      <c r="I463" s="137" t="str">
        <f t="shared" si="15"/>
        <v>13823#13823#13823#NETA BR</v>
      </c>
      <c r="J463" s="134" t="s">
        <v>10226</v>
      </c>
      <c r="K463" s="134" t="s">
        <v>10227</v>
      </c>
      <c r="L463" s="134" t="s">
        <v>10228</v>
      </c>
      <c r="M463" s="134" t="s">
        <v>417</v>
      </c>
      <c r="N463" s="212" t="s">
        <v>10227</v>
      </c>
      <c r="O463" s="134"/>
      <c r="P463" s="132" t="s">
        <v>10229</v>
      </c>
      <c r="Q463" s="132" t="s">
        <v>10227</v>
      </c>
      <c r="R463" s="217" t="s">
        <v>10230</v>
      </c>
      <c r="S463" s="134" t="s">
        <v>3188</v>
      </c>
      <c r="T463" s="134" t="s">
        <v>3188</v>
      </c>
      <c r="U463" s="134"/>
      <c r="V463" s="134">
        <v>3</v>
      </c>
      <c r="W463" s="106" t="str">
        <f t="shared" si="14"/>
        <v>NETA BR</v>
      </c>
      <c r="X463" s="134" t="s">
        <v>417</v>
      </c>
      <c r="Y463" s="134"/>
    </row>
    <row r="464" spans="1:25" x14ac:dyDescent="0.2">
      <c r="A464" s="19"/>
      <c r="B464" s="19">
        <v>2017</v>
      </c>
      <c r="C464" s="71" t="str">
        <f>VLOOKUP(G464,TCR!$E$2:$K$332,2,0)</f>
        <v>PPVV</v>
      </c>
      <c r="D464" s="71" t="str">
        <f>VLOOKUP(G464,TCR!$E$2:$K$332,3,0)</f>
        <v>Partite Varie</v>
      </c>
      <c r="E464" s="71" t="str">
        <f>VLOOKUP(G464,TCR!$E$2:$K$332,4,0)</f>
        <v>IND</v>
      </c>
      <c r="F464" s="71" t="str">
        <f>VLOOKUP(G464,TCR!$E$2:$K$332,5,0)</f>
        <v>Indennizzi</v>
      </c>
      <c r="G464" s="71" t="s">
        <v>13113</v>
      </c>
      <c r="H464" s="71" t="str">
        <f>VLOOKUP(G464,TCR!$E$2:$K$332,7,0)</f>
        <v>Indennizzi venditore</v>
      </c>
      <c r="I464" s="137" t="str">
        <f t="shared" si="15"/>
        <v>NE_IND_DEL463#NE_Q_IND_DEL463#NE_C_IND_DEL463#NETA BR</v>
      </c>
      <c r="J464" s="134" t="s">
        <v>10231</v>
      </c>
      <c r="K464" s="134" t="s">
        <v>10232</v>
      </c>
      <c r="L464" s="134" t="s">
        <v>10233</v>
      </c>
      <c r="M464" s="134" t="s">
        <v>442</v>
      </c>
      <c r="N464" s="212" t="s">
        <v>10234</v>
      </c>
      <c r="O464" s="134"/>
      <c r="P464" s="132" t="s">
        <v>10235</v>
      </c>
      <c r="Q464" s="132" t="s">
        <v>10236</v>
      </c>
      <c r="R464" s="217" t="s">
        <v>10237</v>
      </c>
      <c r="S464" s="134">
        <v>637051</v>
      </c>
      <c r="T464" s="134" t="s">
        <v>447</v>
      </c>
      <c r="U464" s="134"/>
      <c r="V464" s="134">
        <v>3</v>
      </c>
      <c r="W464" s="106" t="str">
        <f t="shared" si="14"/>
        <v>NETA BR</v>
      </c>
      <c r="X464" s="134" t="s">
        <v>442</v>
      </c>
      <c r="Y464" s="134"/>
    </row>
    <row r="465" spans="1:25" x14ac:dyDescent="0.2">
      <c r="A465" s="19"/>
      <c r="B465" s="139">
        <v>2017</v>
      </c>
      <c r="C465" s="97" t="str">
        <f>VLOOKUP(G465,TCR!$E$2:$K$332,2,0)</f>
        <v>BORS</v>
      </c>
      <c r="D465" s="97" t="str">
        <f>VLOOKUP(G465,TCR!$E$2:$K$332,3,0)</f>
        <v>BORSELLINO</v>
      </c>
      <c r="E465" s="97" t="str">
        <f>VLOOKUP(G465,TCR!$E$2:$K$332,4,0)</f>
        <v>BORS</v>
      </c>
      <c r="F465" s="97" t="str">
        <f>VLOOKUP(G465,TCR!$E$2:$K$332,5,0)</f>
        <v>BORSELLINO</v>
      </c>
      <c r="G465" s="205" t="s">
        <v>13085</v>
      </c>
      <c r="H465" s="97" t="str">
        <f>VLOOKUP(G465,TCR!$E$2:$K$332,7,0)</f>
        <v>Borsellino canone TV</v>
      </c>
      <c r="I465" s="137" t="str">
        <f t="shared" si="15"/>
        <v>9308_TV#9308#9308#NETA BR</v>
      </c>
      <c r="J465" s="134" t="s">
        <v>10238</v>
      </c>
      <c r="K465" s="134" t="s">
        <v>10239</v>
      </c>
      <c r="L465" s="134" t="s">
        <v>2381</v>
      </c>
      <c r="M465" s="134"/>
      <c r="N465" s="212" t="s">
        <v>2380</v>
      </c>
      <c r="O465" s="134"/>
      <c r="P465" s="132" t="s">
        <v>2382</v>
      </c>
      <c r="Q465" s="132" t="s">
        <v>2380</v>
      </c>
      <c r="R465" s="217" t="s">
        <v>2381</v>
      </c>
      <c r="S465" s="134"/>
      <c r="T465" s="134"/>
      <c r="U465" s="134"/>
      <c r="V465" s="134">
        <v>3</v>
      </c>
      <c r="W465" s="106" t="str">
        <f t="shared" si="14"/>
        <v>NETA BR</v>
      </c>
      <c r="X465" s="134"/>
      <c r="Y465" s="134"/>
    </row>
    <row r="466" spans="1:25" x14ac:dyDescent="0.2">
      <c r="A466" s="139"/>
      <c r="B466" s="139">
        <v>2017</v>
      </c>
      <c r="C466" s="32" t="str">
        <f>VLOOKUP(G466,TCR!$E$2:$K$332,2,0)</f>
        <v>GEFT</v>
      </c>
      <c r="D466" s="32" t="str">
        <f>VLOOKUP(G466,TCR!$E$2:$K$332,3,0)</f>
        <v>GESTIONE FINANAZA e TRIBUTI</v>
      </c>
      <c r="E466" s="32" t="str">
        <f>VLOOKUP(G466,TCR!$E$2:$K$332,4,0)</f>
        <v>GEFT</v>
      </c>
      <c r="F466" s="32" t="str">
        <f>VLOOKUP(G466,TCR!$E$2:$K$332,5,0)</f>
        <v>GESTIONE FINANAZA e TRIBUTI</v>
      </c>
      <c r="G466" s="32" t="s">
        <v>13093</v>
      </c>
      <c r="H466" s="32" t="str">
        <f>VLOOKUP(G466,TCR!$E$2:$K$332,7,0)</f>
        <v>Patrimoniale Post Contatore</v>
      </c>
      <c r="I466" s="137" t="str">
        <f t="shared" si="15"/>
        <v>22480#22480#22480#NETA BR</v>
      </c>
      <c r="J466" s="134" t="s">
        <v>10252</v>
      </c>
      <c r="K466" s="134" t="s">
        <v>10253</v>
      </c>
      <c r="L466" s="134" t="s">
        <v>10254</v>
      </c>
      <c r="M466" s="134" t="s">
        <v>417</v>
      </c>
      <c r="N466" s="212" t="s">
        <v>10253</v>
      </c>
      <c r="O466" s="134"/>
      <c r="P466" s="132" t="s">
        <v>10255</v>
      </c>
      <c r="Q466" s="132" t="s">
        <v>10253</v>
      </c>
      <c r="R466" s="217" t="s">
        <v>10256</v>
      </c>
      <c r="S466" s="134" t="s">
        <v>9964</v>
      </c>
      <c r="T466" s="134" t="s">
        <v>2289</v>
      </c>
      <c r="U466" s="134" t="s">
        <v>9876</v>
      </c>
      <c r="V466" s="134">
        <v>3</v>
      </c>
      <c r="W466" s="106" t="str">
        <f t="shared" si="14"/>
        <v>NETA BR</v>
      </c>
      <c r="X466" s="134" t="s">
        <v>417</v>
      </c>
      <c r="Y466" s="134"/>
    </row>
    <row r="467" spans="1:25" x14ac:dyDescent="0.2">
      <c r="A467" s="139"/>
      <c r="B467" s="139">
        <v>2017</v>
      </c>
      <c r="C467" s="32" t="str">
        <f>VLOOKUP(G467,TCR!$E$2:$K$332,2,0)</f>
        <v>GEFT</v>
      </c>
      <c r="D467" s="32" t="str">
        <f>VLOOKUP(G467,TCR!$E$2:$K$332,3,0)</f>
        <v>GESTIONE FINANAZA e TRIBUTI</v>
      </c>
      <c r="E467" s="32" t="str">
        <f>VLOOKUP(G467,TCR!$E$2:$K$332,4,0)</f>
        <v>GEFT</v>
      </c>
      <c r="F467" s="32" t="str">
        <f>VLOOKUP(G467,TCR!$E$2:$K$332,5,0)</f>
        <v>GESTIONE FINANAZA e TRIBUTI</v>
      </c>
      <c r="G467" s="32" t="s">
        <v>13093</v>
      </c>
      <c r="H467" s="32" t="str">
        <f>VLOOKUP(G467,TCR!$E$2:$K$332,7,0)</f>
        <v>Patrimoniale Post Contatore</v>
      </c>
      <c r="I467" s="137" t="str">
        <f t="shared" si="15"/>
        <v>11058#11058#11058#NETA BR</v>
      </c>
      <c r="J467" s="134" t="s">
        <v>10267</v>
      </c>
      <c r="K467" s="134" t="s">
        <v>10268</v>
      </c>
      <c r="L467" s="134" t="s">
        <v>10269</v>
      </c>
      <c r="M467" s="134" t="s">
        <v>417</v>
      </c>
      <c r="N467" s="212" t="s">
        <v>10268</v>
      </c>
      <c r="O467" s="134"/>
      <c r="P467" s="132" t="s">
        <v>10270</v>
      </c>
      <c r="Q467" s="132" t="s">
        <v>10268</v>
      </c>
      <c r="R467" s="217" t="s">
        <v>10271</v>
      </c>
      <c r="S467" s="134" t="s">
        <v>10272</v>
      </c>
      <c r="T467" s="134" t="s">
        <v>10272</v>
      </c>
      <c r="U467" s="134"/>
      <c r="V467" s="134">
        <v>3</v>
      </c>
      <c r="W467" s="106" t="str">
        <f t="shared" si="14"/>
        <v>NETA BR</v>
      </c>
      <c r="X467" s="134" t="s">
        <v>417</v>
      </c>
      <c r="Y467" s="134"/>
    </row>
    <row r="468" spans="1:25" x14ac:dyDescent="0.2">
      <c r="A468" s="70"/>
      <c r="B468" s="19">
        <v>2017</v>
      </c>
      <c r="C468" s="32" t="str">
        <f>VLOOKUP(G468,TCR!$E$2:$K$332,2,0)</f>
        <v>GEFT</v>
      </c>
      <c r="D468" s="32" t="str">
        <f>VLOOKUP(G468,TCR!$E$2:$K$332,3,0)</f>
        <v>GESTIONE FINANAZA e TRIBUTI</v>
      </c>
      <c r="E468" s="32" t="str">
        <f>VLOOKUP(G468,TCR!$E$2:$K$332,4,0)</f>
        <v>GEFT</v>
      </c>
      <c r="F468" s="32" t="str">
        <f>VLOOKUP(G468,TCR!$E$2:$K$332,5,0)</f>
        <v>GESTIONE FINANAZA e TRIBUTI</v>
      </c>
      <c r="G468" s="32" t="s">
        <v>13093</v>
      </c>
      <c r="H468" s="32" t="str">
        <f>VLOOKUP(G468,TCR!$E$2:$K$332,7,0)</f>
        <v>Patrimoniale Post Contatore</v>
      </c>
      <c r="I468" s="137" t="str">
        <f t="shared" si="15"/>
        <v>13855#13855#13855#NETA BR</v>
      </c>
      <c r="J468" s="134" t="s">
        <v>10274</v>
      </c>
      <c r="K468" s="134" t="s">
        <v>10275</v>
      </c>
      <c r="L468" s="134" t="s">
        <v>10276</v>
      </c>
      <c r="M468" s="134" t="s">
        <v>417</v>
      </c>
      <c r="N468" s="212" t="s">
        <v>10275</v>
      </c>
      <c r="O468" s="134"/>
      <c r="P468" s="132" t="s">
        <v>10277</v>
      </c>
      <c r="Q468" s="132" t="s">
        <v>10275</v>
      </c>
      <c r="R468" s="217" t="s">
        <v>10278</v>
      </c>
      <c r="S468" s="134" t="s">
        <v>10279</v>
      </c>
      <c r="T468" s="134" t="s">
        <v>10280</v>
      </c>
      <c r="U468" s="134"/>
      <c r="V468" s="134">
        <v>3</v>
      </c>
      <c r="W468" s="106" t="str">
        <f t="shared" si="14"/>
        <v>NETA BR</v>
      </c>
      <c r="X468" s="134" t="s">
        <v>417</v>
      </c>
      <c r="Y468" s="134"/>
    </row>
    <row r="469" spans="1:25" x14ac:dyDescent="0.2">
      <c r="A469" s="139"/>
      <c r="B469" s="19">
        <v>2017</v>
      </c>
      <c r="C469" s="32" t="str">
        <f>VLOOKUP(G469,TCR!$E$2:$K$332,2,0)</f>
        <v>GEFT</v>
      </c>
      <c r="D469" s="32" t="str">
        <f>VLOOKUP(G469,TCR!$E$2:$K$332,3,0)</f>
        <v>GESTIONE FINANAZA e TRIBUTI</v>
      </c>
      <c r="E469" s="32" t="str">
        <f>VLOOKUP(G469,TCR!$E$2:$K$332,4,0)</f>
        <v>GEFT</v>
      </c>
      <c r="F469" s="32" t="str">
        <f>VLOOKUP(G469,TCR!$E$2:$K$332,5,0)</f>
        <v>GESTIONE FINANAZA e TRIBUTI</v>
      </c>
      <c r="G469" s="32" t="s">
        <v>13093</v>
      </c>
      <c r="H469" s="32" t="str">
        <f>VLOOKUP(G469,TCR!$E$2:$K$332,7,0)</f>
        <v>Patrimoniale Post Contatore</v>
      </c>
      <c r="I469" s="137" t="str">
        <f t="shared" si="15"/>
        <v>13706#13706#13706#NETA BR</v>
      </c>
      <c r="J469" s="134" t="s">
        <v>10281</v>
      </c>
      <c r="K469" s="134" t="s">
        <v>10282</v>
      </c>
      <c r="L469" s="134" t="s">
        <v>10283</v>
      </c>
      <c r="M469" s="134" t="s">
        <v>417</v>
      </c>
      <c r="N469" s="212" t="s">
        <v>10282</v>
      </c>
      <c r="O469" s="134"/>
      <c r="P469" s="132" t="s">
        <v>10284</v>
      </c>
      <c r="Q469" s="132" t="s">
        <v>10282</v>
      </c>
      <c r="R469" s="217" t="s">
        <v>10283</v>
      </c>
      <c r="S469" s="134" t="s">
        <v>10285</v>
      </c>
      <c r="T469" s="134" t="s">
        <v>10286</v>
      </c>
      <c r="U469" s="134"/>
      <c r="V469" s="134">
        <v>3</v>
      </c>
      <c r="W469" s="106" t="str">
        <f t="shared" si="14"/>
        <v>NETA BR</v>
      </c>
      <c r="X469" s="134" t="s">
        <v>417</v>
      </c>
      <c r="Y469" s="134"/>
    </row>
    <row r="470" spans="1:25" x14ac:dyDescent="0.2">
      <c r="A470" s="139"/>
      <c r="B470" s="139">
        <v>2017</v>
      </c>
      <c r="C470" s="32" t="str">
        <f>VLOOKUP(G470,TCR!$E$2:$K$332,2,0)</f>
        <v>GEFT</v>
      </c>
      <c r="D470" s="32" t="str">
        <f>VLOOKUP(G470,TCR!$E$2:$K$332,3,0)</f>
        <v>GESTIONE FINANAZA e TRIBUTI</v>
      </c>
      <c r="E470" s="32" t="str">
        <f>VLOOKUP(G470,TCR!$E$2:$K$332,4,0)</f>
        <v>GEFT</v>
      </c>
      <c r="F470" s="32" t="str">
        <f>VLOOKUP(G470,TCR!$E$2:$K$332,5,0)</f>
        <v>GESTIONE FINANAZA e TRIBUTI</v>
      </c>
      <c r="G470" s="32" t="s">
        <v>13093</v>
      </c>
      <c r="H470" s="32" t="str">
        <f>VLOOKUP(G470,TCR!$E$2:$K$332,7,0)</f>
        <v>Patrimoniale Post Contatore</v>
      </c>
      <c r="I470" s="137" t="str">
        <f t="shared" si="15"/>
        <v>14063#14063#14063#NETA BR</v>
      </c>
      <c r="J470" s="134" t="s">
        <v>10296</v>
      </c>
      <c r="K470" s="134" t="s">
        <v>10297</v>
      </c>
      <c r="L470" s="134" t="s">
        <v>10298</v>
      </c>
      <c r="M470" s="134" t="s">
        <v>417</v>
      </c>
      <c r="N470" s="212" t="s">
        <v>10297</v>
      </c>
      <c r="O470" s="134"/>
      <c r="P470" s="132" t="s">
        <v>10299</v>
      </c>
      <c r="Q470" s="132" t="s">
        <v>10297</v>
      </c>
      <c r="R470" s="217" t="s">
        <v>10300</v>
      </c>
      <c r="S470" s="134" t="s">
        <v>10225</v>
      </c>
      <c r="T470" s="134" t="s">
        <v>8314</v>
      </c>
      <c r="U470" s="134" t="s">
        <v>9876</v>
      </c>
      <c r="V470" s="134">
        <v>3</v>
      </c>
      <c r="W470" s="106" t="str">
        <f t="shared" si="14"/>
        <v>NETA BR</v>
      </c>
      <c r="X470" s="134" t="s">
        <v>417</v>
      </c>
      <c r="Y470" s="134"/>
    </row>
    <row r="471" spans="1:25" x14ac:dyDescent="0.2">
      <c r="A471" s="139"/>
      <c r="B471" s="19">
        <v>2017</v>
      </c>
      <c r="C471" s="32" t="str">
        <f>VLOOKUP(G471,TCR!$E$2:$K$332,2,0)</f>
        <v>GEFT</v>
      </c>
      <c r="D471" s="32" t="str">
        <f>VLOOKUP(G471,TCR!$E$2:$K$332,3,0)</f>
        <v>GESTIONE FINANAZA e TRIBUTI</v>
      </c>
      <c r="E471" s="32" t="str">
        <f>VLOOKUP(G471,TCR!$E$2:$K$332,4,0)</f>
        <v>GEFT</v>
      </c>
      <c r="F471" s="32" t="str">
        <f>VLOOKUP(G471,TCR!$E$2:$K$332,5,0)</f>
        <v>GESTIONE FINANAZA e TRIBUTI</v>
      </c>
      <c r="G471" s="32" t="s">
        <v>13093</v>
      </c>
      <c r="H471" s="32" t="str">
        <f>VLOOKUP(G471,TCR!$E$2:$K$332,7,0)</f>
        <v>Patrimoniale Post Contatore</v>
      </c>
      <c r="I471" s="137" t="str">
        <f t="shared" si="15"/>
        <v>20624#20624#20624#NETA BR</v>
      </c>
      <c r="J471" s="134" t="s">
        <v>10306</v>
      </c>
      <c r="K471" s="134" t="s">
        <v>10307</v>
      </c>
      <c r="L471" s="134" t="s">
        <v>10308</v>
      </c>
      <c r="M471" s="134" t="s">
        <v>417</v>
      </c>
      <c r="N471" s="212" t="s">
        <v>10307</v>
      </c>
      <c r="O471" s="134"/>
      <c r="P471" s="132" t="s">
        <v>10309</v>
      </c>
      <c r="Q471" s="132" t="s">
        <v>10307</v>
      </c>
      <c r="R471" s="217" t="s">
        <v>10308</v>
      </c>
      <c r="S471" s="134" t="s">
        <v>10273</v>
      </c>
      <c r="T471" s="134" t="s">
        <v>8526</v>
      </c>
      <c r="U471" s="134"/>
      <c r="V471" s="134">
        <v>3</v>
      </c>
      <c r="W471" s="106" t="str">
        <f t="shared" si="14"/>
        <v>NETA BR</v>
      </c>
      <c r="X471" s="134" t="s">
        <v>417</v>
      </c>
      <c r="Y471" s="134"/>
    </row>
    <row r="472" spans="1:25" x14ac:dyDescent="0.2">
      <c r="A472" s="139"/>
      <c r="B472" s="19">
        <v>2017</v>
      </c>
      <c r="C472" s="32" t="str">
        <f>VLOOKUP(G472,TCR!$E$2:$K$332,2,0)</f>
        <v>GEFT</v>
      </c>
      <c r="D472" s="32" t="str">
        <f>VLOOKUP(G472,TCR!$E$2:$K$332,3,0)</f>
        <v>GESTIONE FINANAZA e TRIBUTI</v>
      </c>
      <c r="E472" s="32" t="str">
        <f>VLOOKUP(G472,TCR!$E$2:$K$332,4,0)</f>
        <v>GEFT</v>
      </c>
      <c r="F472" s="32" t="str">
        <f>VLOOKUP(G472,TCR!$E$2:$K$332,5,0)</f>
        <v>GESTIONE FINANAZA e TRIBUTI</v>
      </c>
      <c r="G472" s="32" t="s">
        <v>13093</v>
      </c>
      <c r="H472" s="32" t="str">
        <f>VLOOKUP(G472,TCR!$E$2:$K$332,7,0)</f>
        <v>Patrimoniale Post Contatore</v>
      </c>
      <c r="I472" s="137" t="str">
        <f t="shared" si="15"/>
        <v>22284#22284#22284#NETA BR</v>
      </c>
      <c r="J472" s="134" t="s">
        <v>10314</v>
      </c>
      <c r="K472" s="134" t="s">
        <v>10315</v>
      </c>
      <c r="L472" s="134" t="s">
        <v>10316</v>
      </c>
      <c r="M472" s="134" t="s">
        <v>417</v>
      </c>
      <c r="N472" s="212" t="s">
        <v>10315</v>
      </c>
      <c r="O472" s="134"/>
      <c r="P472" s="132" t="s">
        <v>10317</v>
      </c>
      <c r="Q472" s="132" t="s">
        <v>10315</v>
      </c>
      <c r="R472" s="217" t="s">
        <v>10318</v>
      </c>
      <c r="S472" s="134" t="s">
        <v>1036</v>
      </c>
      <c r="T472" s="134" t="s">
        <v>1037</v>
      </c>
      <c r="U472" s="134" t="s">
        <v>9775</v>
      </c>
      <c r="V472" s="134">
        <v>3</v>
      </c>
      <c r="W472" s="106" t="str">
        <f t="shared" si="14"/>
        <v>NETA BR</v>
      </c>
      <c r="X472" s="134" t="s">
        <v>417</v>
      </c>
      <c r="Y472" s="134"/>
    </row>
    <row r="473" spans="1:25" x14ac:dyDescent="0.2">
      <c r="A473" s="139"/>
      <c r="B473" s="139">
        <v>2017</v>
      </c>
      <c r="C473" s="32" t="str">
        <f>VLOOKUP(G473,TCR!$E$2:$K$332,2,0)</f>
        <v>GEFT</v>
      </c>
      <c r="D473" s="32" t="str">
        <f>VLOOKUP(G473,TCR!$E$2:$K$332,3,0)</f>
        <v>GESTIONE FINANAZA e TRIBUTI</v>
      </c>
      <c r="E473" s="32" t="str">
        <f>VLOOKUP(G473,TCR!$E$2:$K$332,4,0)</f>
        <v>GEFT</v>
      </c>
      <c r="F473" s="32" t="str">
        <f>VLOOKUP(G473,TCR!$E$2:$K$332,5,0)</f>
        <v>GESTIONE FINANAZA e TRIBUTI</v>
      </c>
      <c r="G473" s="32" t="s">
        <v>13093</v>
      </c>
      <c r="H473" s="32" t="str">
        <f>VLOOKUP(G473,TCR!$E$2:$K$332,7,0)</f>
        <v>Patrimoniale Post Contatore</v>
      </c>
      <c r="I473" s="137" t="str">
        <f t="shared" si="15"/>
        <v>21154#21154#21154#NETA BR</v>
      </c>
      <c r="J473" s="134" t="s">
        <v>10319</v>
      </c>
      <c r="K473" s="134" t="s">
        <v>10320</v>
      </c>
      <c r="L473" s="134" t="s">
        <v>10321</v>
      </c>
      <c r="M473" s="134" t="s">
        <v>417</v>
      </c>
      <c r="N473" s="212" t="s">
        <v>10320</v>
      </c>
      <c r="O473" s="134"/>
      <c r="P473" s="132" t="s">
        <v>10322</v>
      </c>
      <c r="Q473" s="132" t="s">
        <v>10320</v>
      </c>
      <c r="R473" s="217" t="s">
        <v>10321</v>
      </c>
      <c r="S473" s="134" t="s">
        <v>10323</v>
      </c>
      <c r="T473" s="134" t="s">
        <v>10324</v>
      </c>
      <c r="U473" s="134"/>
      <c r="V473" s="134">
        <v>3</v>
      </c>
      <c r="W473" s="106" t="str">
        <f t="shared" si="14"/>
        <v>NETA BR</v>
      </c>
      <c r="X473" s="134" t="s">
        <v>417</v>
      </c>
      <c r="Y473" s="134"/>
    </row>
    <row r="474" spans="1:25" x14ac:dyDescent="0.2">
      <c r="A474" s="70"/>
      <c r="B474" s="139">
        <v>2017</v>
      </c>
      <c r="C474" s="180" t="str">
        <f>VLOOKUP(G474,TCR!$E$2:$K$332,2,0)</f>
        <v>PPVV</v>
      </c>
      <c r="D474" s="180" t="str">
        <f>VLOOKUP(G474,TCR!$E$2:$K$332,3,0)</f>
        <v>Partite Varie</v>
      </c>
      <c r="E474" s="180" t="str">
        <f>VLOOKUP(G474,TCR!$E$2:$K$332,4,0)</f>
        <v>RAI</v>
      </c>
      <c r="F474" s="180" t="str">
        <f>VLOOKUP(G474,TCR!$E$2:$K$332,5,0)</f>
        <v>Canone RAI</v>
      </c>
      <c r="G474" s="180" t="s">
        <v>374</v>
      </c>
      <c r="H474" s="180" t="str">
        <f>VLOOKUP(G474,TCR!$E$2:$K$332,7,0)</f>
        <v>Canone RAI</v>
      </c>
      <c r="I474" s="137" t="str">
        <f t="shared" si="15"/>
        <v>CANONETV2017_ACC#CANONE_RAI_ACC#CANONE_RAI_ACC#NETA BR</v>
      </c>
      <c r="J474" s="134" t="s">
        <v>10332</v>
      </c>
      <c r="K474" s="134" t="s">
        <v>10333</v>
      </c>
      <c r="L474" s="134" t="s">
        <v>10334</v>
      </c>
      <c r="M474" s="134" t="s">
        <v>417</v>
      </c>
      <c r="N474" s="212" t="s">
        <v>10335</v>
      </c>
      <c r="O474" s="134"/>
      <c r="P474" s="132" t="s">
        <v>10336</v>
      </c>
      <c r="Q474" s="132" t="s">
        <v>10335</v>
      </c>
      <c r="R474" s="217" t="s">
        <v>10337</v>
      </c>
      <c r="S474" s="134" t="s">
        <v>10338</v>
      </c>
      <c r="T474" s="134" t="s">
        <v>10339</v>
      </c>
      <c r="U474" s="134" t="s">
        <v>9868</v>
      </c>
      <c r="V474" s="134">
        <v>3</v>
      </c>
      <c r="W474" s="106" t="str">
        <f t="shared" si="14"/>
        <v>NETA BR</v>
      </c>
      <c r="X474" s="134" t="s">
        <v>417</v>
      </c>
      <c r="Y474" s="134"/>
    </row>
    <row r="475" spans="1:25" x14ac:dyDescent="0.2">
      <c r="A475" s="139"/>
      <c r="B475" s="19">
        <v>2017</v>
      </c>
      <c r="C475" s="32" t="str">
        <f>VLOOKUP(G475,TCR!$E$2:$K$332,2,0)</f>
        <v>GEFT</v>
      </c>
      <c r="D475" s="32" t="str">
        <f>VLOOKUP(G475,TCR!$E$2:$K$332,3,0)</f>
        <v>GESTIONE FINANAZA e TRIBUTI</v>
      </c>
      <c r="E475" s="32" t="str">
        <f>VLOOKUP(G475,TCR!$E$2:$K$332,4,0)</f>
        <v>GEFT</v>
      </c>
      <c r="F475" s="32" t="str">
        <f>VLOOKUP(G475,TCR!$E$2:$K$332,5,0)</f>
        <v>GESTIONE FINANAZA e TRIBUTI</v>
      </c>
      <c r="G475" s="32" t="s">
        <v>13093</v>
      </c>
      <c r="H475" s="32" t="str">
        <f>VLOOKUP(G475,TCR!$E$2:$K$332,7,0)</f>
        <v>Patrimoniale Post Contatore</v>
      </c>
      <c r="I475" s="137" t="str">
        <f t="shared" si="15"/>
        <v>14076#14076#14076#NETA BR</v>
      </c>
      <c r="J475" s="134" t="s">
        <v>10340</v>
      </c>
      <c r="K475" s="134" t="s">
        <v>10341</v>
      </c>
      <c r="L475" s="134" t="s">
        <v>9150</v>
      </c>
      <c r="M475" s="134" t="s">
        <v>417</v>
      </c>
      <c r="N475" s="212" t="s">
        <v>10341</v>
      </c>
      <c r="O475" s="134"/>
      <c r="P475" s="132" t="s">
        <v>10342</v>
      </c>
      <c r="Q475" s="132" t="s">
        <v>10341</v>
      </c>
      <c r="R475" s="217" t="s">
        <v>9152</v>
      </c>
      <c r="S475" s="134" t="s">
        <v>9799</v>
      </c>
      <c r="T475" s="134" t="s">
        <v>902</v>
      </c>
      <c r="U475" s="134" t="s">
        <v>9775</v>
      </c>
      <c r="V475" s="134">
        <v>3</v>
      </c>
      <c r="W475" s="106" t="str">
        <f t="shared" si="14"/>
        <v>NETA BR</v>
      </c>
      <c r="X475" s="134" t="s">
        <v>417</v>
      </c>
      <c r="Y475" s="134"/>
    </row>
    <row r="476" spans="1:25" x14ac:dyDescent="0.2">
      <c r="A476" s="139"/>
      <c r="B476" s="19" t="s">
        <v>11372</v>
      </c>
      <c r="C476" s="179" t="str">
        <f>VLOOKUP(G476,TCR!$E$2:$K$332,2,0)</f>
        <v>GEN</v>
      </c>
      <c r="D476" s="179" t="str">
        <f>VLOOKUP(G476,TCR!$E$2:$K$332,3,0)</f>
        <v>Livello Generico</v>
      </c>
      <c r="E476" s="179" t="str">
        <f>VLOOKUP(G476,TCR!$E$2:$K$332,4,0)</f>
        <v>GEN</v>
      </c>
      <c r="F476" s="179" t="str">
        <f>VLOOKUP(G476,TCR!$E$2:$K$332,5,0)</f>
        <v>Livello Generico</v>
      </c>
      <c r="G476" s="179" t="s">
        <v>13103</v>
      </c>
      <c r="H476" s="179" t="str">
        <f>VLOOKUP(G476,TCR!$E$2:$K$332,7,0)</f>
        <v>Bonus Tutela Simile</v>
      </c>
      <c r="I476" s="137" t="str">
        <f t="shared" si="15"/>
        <v>NE_V_BONUS_TSAU#NA_Q_BONUS_TSAU#NE_C_BONUS_TSAU#NETA BR</v>
      </c>
      <c r="J476" s="134" t="s">
        <v>10381</v>
      </c>
      <c r="K476" s="134" t="s">
        <v>10382</v>
      </c>
      <c r="L476" s="134" t="s">
        <v>10383</v>
      </c>
      <c r="M476" s="134" t="s">
        <v>417</v>
      </c>
      <c r="N476" s="212" t="s">
        <v>10384</v>
      </c>
      <c r="O476" s="134"/>
      <c r="P476" s="132" t="s">
        <v>10385</v>
      </c>
      <c r="Q476" s="132" t="s">
        <v>10386</v>
      </c>
      <c r="R476" s="217" t="s">
        <v>10387</v>
      </c>
      <c r="S476" s="134" t="s">
        <v>10003</v>
      </c>
      <c r="T476" s="134" t="s">
        <v>10004</v>
      </c>
      <c r="U476" s="134"/>
      <c r="V476" s="134">
        <v>3</v>
      </c>
      <c r="W476" s="106" t="str">
        <f t="shared" si="14"/>
        <v>NETA BR</v>
      </c>
      <c r="X476" s="134" t="s">
        <v>417</v>
      </c>
      <c r="Y476" s="134"/>
    </row>
    <row r="477" spans="1:25" x14ac:dyDescent="0.2">
      <c r="A477" s="139"/>
      <c r="B477" s="139">
        <v>2017</v>
      </c>
      <c r="C477" s="32" t="str">
        <f>VLOOKUP(G477,TCR!$E$2:$K$332,2,0)</f>
        <v>PPVV</v>
      </c>
      <c r="D477" s="32" t="str">
        <f>VLOOKUP(G477,TCR!$E$2:$K$332,3,0)</f>
        <v>Partite Varie</v>
      </c>
      <c r="E477" s="32" t="str">
        <f>VLOOKUP(G477,TCR!$E$2:$K$332,4,0)</f>
        <v>RAI</v>
      </c>
      <c r="F477" s="32" t="str">
        <f>VLOOKUP(G477,TCR!$E$2:$K$332,5,0)</f>
        <v>Canone RAI</v>
      </c>
      <c r="G477" s="32" t="s">
        <v>374</v>
      </c>
      <c r="H477" s="32" t="str">
        <f>VLOOKUP(G477,TCR!$E$2:$K$332,7,0)</f>
        <v>Canone RAI</v>
      </c>
      <c r="I477" s="137" t="str">
        <f t="shared" si="15"/>
        <v>EE_STDOPADDCANTV#EE_STDOPADDCANTV#EE_STDOPADDCANTV#NETA BR</v>
      </c>
      <c r="J477" s="134" t="s">
        <v>10389</v>
      </c>
      <c r="K477" s="134" t="s">
        <v>10390</v>
      </c>
      <c r="L477" s="134" t="s">
        <v>10391</v>
      </c>
      <c r="M477" s="134" t="s">
        <v>417</v>
      </c>
      <c r="N477" s="212" t="s">
        <v>10390</v>
      </c>
      <c r="O477" s="134"/>
      <c r="P477" s="132" t="s">
        <v>10392</v>
      </c>
      <c r="Q477" s="132" t="s">
        <v>10390</v>
      </c>
      <c r="R477" s="217" t="s">
        <v>10393</v>
      </c>
      <c r="S477" s="134" t="s">
        <v>10175</v>
      </c>
      <c r="T477" s="134" t="s">
        <v>3791</v>
      </c>
      <c r="U477" s="134" t="s">
        <v>9788</v>
      </c>
      <c r="V477" s="134">
        <v>3</v>
      </c>
      <c r="W477" s="106" t="str">
        <f t="shared" si="14"/>
        <v>NETA BR</v>
      </c>
      <c r="X477" s="134" t="s">
        <v>417</v>
      </c>
      <c r="Y477" s="134"/>
    </row>
    <row r="478" spans="1:25" x14ac:dyDescent="0.2">
      <c r="A478" s="139"/>
      <c r="B478" s="139">
        <v>2017</v>
      </c>
      <c r="C478" s="32" t="str">
        <f>VLOOKUP(G478,TCR!$E$2:$K$332,2,0)</f>
        <v>GEFT</v>
      </c>
      <c r="D478" s="32" t="str">
        <f>VLOOKUP(G478,TCR!$E$2:$K$332,3,0)</f>
        <v>GESTIONE FINANAZA e TRIBUTI</v>
      </c>
      <c r="E478" s="32" t="str">
        <f>VLOOKUP(G478,TCR!$E$2:$K$332,4,0)</f>
        <v>GEFT</v>
      </c>
      <c r="F478" s="32" t="str">
        <f>VLOOKUP(G478,TCR!$E$2:$K$332,5,0)</f>
        <v>GESTIONE FINANAZA e TRIBUTI</v>
      </c>
      <c r="G478" s="32" t="s">
        <v>13093</v>
      </c>
      <c r="H478" s="32" t="str">
        <f>VLOOKUP(G478,TCR!$E$2:$K$332,7,0)</f>
        <v>Patrimoniale Post Contatore</v>
      </c>
      <c r="I478" s="137" t="str">
        <f t="shared" si="15"/>
        <v>14068#14068#14068#NETA BR</v>
      </c>
      <c r="J478" s="134" t="s">
        <v>10401</v>
      </c>
      <c r="K478" s="134" t="s">
        <v>10402</v>
      </c>
      <c r="L478" s="134" t="s">
        <v>1714</v>
      </c>
      <c r="M478" s="134" t="s">
        <v>417</v>
      </c>
      <c r="N478" s="212" t="s">
        <v>10402</v>
      </c>
      <c r="O478" s="134"/>
      <c r="P478" s="132" t="s">
        <v>10403</v>
      </c>
      <c r="Q478" s="132" t="s">
        <v>10402</v>
      </c>
      <c r="R478" s="217" t="s">
        <v>1716</v>
      </c>
      <c r="S478" s="134" t="s">
        <v>1717</v>
      </c>
      <c r="T478" s="134" t="s">
        <v>2083</v>
      </c>
      <c r="U478" s="134"/>
      <c r="V478" s="134">
        <v>3</v>
      </c>
      <c r="W478" s="106" t="str">
        <f t="shared" si="14"/>
        <v>NETA BR</v>
      </c>
      <c r="X478" s="134" t="s">
        <v>417</v>
      </c>
      <c r="Y478" s="134"/>
    </row>
    <row r="479" spans="1:25" x14ac:dyDescent="0.2">
      <c r="A479" s="139"/>
      <c r="B479" s="139">
        <v>2017</v>
      </c>
      <c r="C479" s="32" t="str">
        <f>VLOOKUP(G479,TCR!$E$2:$K$332,2,0)</f>
        <v>GEFT</v>
      </c>
      <c r="D479" s="32" t="str">
        <f>VLOOKUP(G479,TCR!$E$2:$K$332,3,0)</f>
        <v>GESTIONE FINANAZA e TRIBUTI</v>
      </c>
      <c r="E479" s="32" t="str">
        <f>VLOOKUP(G479,TCR!$E$2:$K$332,4,0)</f>
        <v>GEFT</v>
      </c>
      <c r="F479" s="32" t="str">
        <f>VLOOKUP(G479,TCR!$E$2:$K$332,5,0)</f>
        <v>GESTIONE FINANAZA e TRIBUTI</v>
      </c>
      <c r="G479" s="32" t="s">
        <v>13093</v>
      </c>
      <c r="H479" s="32" t="str">
        <f>VLOOKUP(G479,TCR!$E$2:$K$332,7,0)</f>
        <v>Patrimoniale Post Contatore</v>
      </c>
      <c r="I479" s="137" t="str">
        <f t="shared" si="15"/>
        <v>22442#22442#22442#NETA BR</v>
      </c>
      <c r="J479" s="134" t="s">
        <v>10409</v>
      </c>
      <c r="K479" s="134" t="s">
        <v>10410</v>
      </c>
      <c r="L479" s="134" t="s">
        <v>10411</v>
      </c>
      <c r="M479" s="134" t="s">
        <v>417</v>
      </c>
      <c r="N479" s="212" t="s">
        <v>10410</v>
      </c>
      <c r="O479" s="134"/>
      <c r="P479" s="132" t="s">
        <v>10412</v>
      </c>
      <c r="Q479" s="132" t="s">
        <v>10410</v>
      </c>
      <c r="R479" s="217" t="s">
        <v>10413</v>
      </c>
      <c r="S479" s="134" t="s">
        <v>9968</v>
      </c>
      <c r="T479" s="134" t="s">
        <v>2508</v>
      </c>
      <c r="U479" s="134" t="s">
        <v>9876</v>
      </c>
      <c r="V479" s="134">
        <v>3</v>
      </c>
      <c r="W479" s="106" t="str">
        <f t="shared" si="14"/>
        <v>NETA BR</v>
      </c>
      <c r="X479" s="134" t="s">
        <v>417</v>
      </c>
      <c r="Y479" s="134"/>
    </row>
    <row r="480" spans="1:25" x14ac:dyDescent="0.2">
      <c r="A480" s="139"/>
      <c r="B480" s="139">
        <v>2017</v>
      </c>
      <c r="C480" s="180" t="str">
        <f>VLOOKUP(G480,TCR!$E$2:$K$332,2,0)</f>
        <v>GEFT</v>
      </c>
      <c r="D480" s="180" t="str">
        <f>VLOOKUP(G480,TCR!$E$2:$K$332,3,0)</f>
        <v>GESTIONE FINANAZA e TRIBUTI</v>
      </c>
      <c r="E480" s="180" t="str">
        <f>VLOOKUP(G480,TCR!$E$2:$K$332,4,0)</f>
        <v>GEFT</v>
      </c>
      <c r="F480" s="180" t="str">
        <f>VLOOKUP(G480,TCR!$E$2:$K$332,5,0)</f>
        <v>GESTIONE FINANAZA e TRIBUTI</v>
      </c>
      <c r="G480" s="180" t="s">
        <v>13093</v>
      </c>
      <c r="H480" s="180" t="str">
        <f>VLOOKUP(G480,TCR!$E$2:$K$332,7,0)</f>
        <v>Patrimoniale Post Contatore</v>
      </c>
      <c r="I480" s="137" t="str">
        <f t="shared" si="15"/>
        <v>22390#22390#22390#NETA BR</v>
      </c>
      <c r="J480" s="134" t="s">
        <v>10414</v>
      </c>
      <c r="K480" s="134" t="s">
        <v>10415</v>
      </c>
      <c r="L480" s="134" t="s">
        <v>10416</v>
      </c>
      <c r="M480" s="134" t="s">
        <v>417</v>
      </c>
      <c r="N480" s="212" t="s">
        <v>10415</v>
      </c>
      <c r="O480" s="134"/>
      <c r="P480" s="132" t="s">
        <v>10417</v>
      </c>
      <c r="Q480" s="132" t="s">
        <v>10415</v>
      </c>
      <c r="R480" s="217" t="s">
        <v>10418</v>
      </c>
      <c r="S480" s="134">
        <v>801799</v>
      </c>
      <c r="T480" s="134" t="s">
        <v>2603</v>
      </c>
      <c r="U480" s="134"/>
      <c r="V480" s="134">
        <v>3</v>
      </c>
      <c r="W480" s="106" t="str">
        <f t="shared" si="14"/>
        <v>NETA BR</v>
      </c>
      <c r="X480" s="134" t="s">
        <v>417</v>
      </c>
      <c r="Y480" s="134"/>
    </row>
    <row r="481" spans="1:25" x14ac:dyDescent="0.2">
      <c r="A481" s="139"/>
      <c r="B481" s="19">
        <v>2017</v>
      </c>
      <c r="C481" s="204" t="str">
        <f>VLOOKUP(G481,TCR!$E$2:$K$332,2,0)</f>
        <v>GEFT</v>
      </c>
      <c r="D481" s="204" t="str">
        <f>VLOOKUP(G481,TCR!$E$2:$K$332,3,0)</f>
        <v>GESTIONE FINANAZA e TRIBUTI</v>
      </c>
      <c r="E481" s="204" t="str">
        <f>VLOOKUP(G481,TCR!$E$2:$K$332,4,0)</f>
        <v>GEFT</v>
      </c>
      <c r="F481" s="204" t="str">
        <f>VLOOKUP(G481,TCR!$E$2:$K$332,5,0)</f>
        <v>GESTIONE FINANAZA e TRIBUTI</v>
      </c>
      <c r="G481" s="204" t="s">
        <v>13093</v>
      </c>
      <c r="H481" s="204" t="str">
        <f>VLOOKUP(G481,TCR!$E$2:$K$332,7,0)</f>
        <v>Patrimoniale Post Contatore</v>
      </c>
      <c r="I481" s="137" t="str">
        <f t="shared" si="15"/>
        <v>14062#14062#14062#NETA BR</v>
      </c>
      <c r="J481" s="134" t="s">
        <v>10419</v>
      </c>
      <c r="K481" s="134" t="s">
        <v>10420</v>
      </c>
      <c r="L481" s="134" t="s">
        <v>5072</v>
      </c>
      <c r="M481" s="134" t="s">
        <v>417</v>
      </c>
      <c r="N481" s="212" t="s">
        <v>10420</v>
      </c>
      <c r="O481" s="134"/>
      <c r="P481" s="132" t="s">
        <v>10421</v>
      </c>
      <c r="Q481" s="132" t="s">
        <v>10420</v>
      </c>
      <c r="R481" s="217" t="s">
        <v>5074</v>
      </c>
      <c r="S481" s="134" t="s">
        <v>10225</v>
      </c>
      <c r="T481" s="134" t="s">
        <v>8314</v>
      </c>
      <c r="U481" s="134" t="s">
        <v>10095</v>
      </c>
      <c r="V481" s="134">
        <v>3</v>
      </c>
      <c r="W481" s="106" t="str">
        <f t="shared" si="14"/>
        <v>NETA BR</v>
      </c>
      <c r="X481" s="134" t="s">
        <v>417</v>
      </c>
      <c r="Y481" s="134"/>
    </row>
    <row r="482" spans="1:25" x14ac:dyDescent="0.2">
      <c r="A482" s="70"/>
      <c r="B482" s="139">
        <v>2017</v>
      </c>
      <c r="C482" s="180" t="str">
        <f>VLOOKUP(G482,TCR!$E$2:$K$332,2,0)</f>
        <v>GEFT</v>
      </c>
      <c r="D482" s="180" t="str">
        <f>VLOOKUP(G482,TCR!$E$2:$K$332,3,0)</f>
        <v>GESTIONE FINANAZA e TRIBUTI</v>
      </c>
      <c r="E482" s="180" t="str">
        <f>VLOOKUP(G482,TCR!$E$2:$K$332,4,0)</f>
        <v>GEFT</v>
      </c>
      <c r="F482" s="180" t="str">
        <f>VLOOKUP(G482,TCR!$E$2:$K$332,5,0)</f>
        <v>GESTIONE FINANAZA e TRIBUTI</v>
      </c>
      <c r="G482" s="180" t="s">
        <v>13093</v>
      </c>
      <c r="H482" s="180" t="str">
        <f>VLOOKUP(G482,TCR!$E$2:$K$332,7,0)</f>
        <v>Patrimoniale Post Contatore</v>
      </c>
      <c r="I482" s="137" t="str">
        <f t="shared" si="15"/>
        <v>13744#13744#13744#NETA BR</v>
      </c>
      <c r="J482" s="134" t="s">
        <v>10427</v>
      </c>
      <c r="K482" s="134" t="s">
        <v>10428</v>
      </c>
      <c r="L482" s="134" t="s">
        <v>10429</v>
      </c>
      <c r="M482" s="134" t="s">
        <v>417</v>
      </c>
      <c r="N482" s="212" t="s">
        <v>10428</v>
      </c>
      <c r="O482" s="134"/>
      <c r="P482" s="132" t="s">
        <v>10430</v>
      </c>
      <c r="Q482" s="132" t="s">
        <v>10428</v>
      </c>
      <c r="R482" s="217" t="s">
        <v>10429</v>
      </c>
      <c r="S482" s="134" t="s">
        <v>10431</v>
      </c>
      <c r="T482" s="134" t="s">
        <v>10432</v>
      </c>
      <c r="U482" s="134"/>
      <c r="V482" s="134">
        <v>3</v>
      </c>
      <c r="W482" s="106" t="str">
        <f t="shared" si="14"/>
        <v>NETA BR</v>
      </c>
      <c r="X482" s="134" t="s">
        <v>417</v>
      </c>
      <c r="Y482" s="134"/>
    </row>
    <row r="483" spans="1:25" x14ac:dyDescent="0.2">
      <c r="A483" s="139"/>
      <c r="B483" s="139">
        <v>2017</v>
      </c>
      <c r="C483" s="180" t="str">
        <f>VLOOKUP(G483,TCR!$E$2:$K$332,2,0)</f>
        <v>PPVV</v>
      </c>
      <c r="D483" s="180" t="str">
        <f>VLOOKUP(G483,TCR!$E$2:$K$332,3,0)</f>
        <v>Partite Varie</v>
      </c>
      <c r="E483" s="180" t="str">
        <f>VLOOKUP(G483,TCR!$E$2:$K$332,4,0)</f>
        <v>RAI</v>
      </c>
      <c r="F483" s="180" t="str">
        <f>VLOOKUP(G483,TCR!$E$2:$K$332,5,0)</f>
        <v>Canone RAI</v>
      </c>
      <c r="G483" s="180" t="s">
        <v>374</v>
      </c>
      <c r="H483" s="180" t="str">
        <f>VLOOKUP(G483,TCR!$E$2:$K$332,7,0)</f>
        <v>Canone RAI</v>
      </c>
      <c r="I483" s="137" t="str">
        <f t="shared" si="15"/>
        <v>CANONETV2017_ADD#CANONE_RAI_ADD#CANONE_RAI_ADD#NETA BR</v>
      </c>
      <c r="J483" s="134" t="s">
        <v>10439</v>
      </c>
      <c r="K483" s="134" t="s">
        <v>10440</v>
      </c>
      <c r="L483" s="134" t="s">
        <v>10441</v>
      </c>
      <c r="M483" s="134" t="s">
        <v>417</v>
      </c>
      <c r="N483" s="212" t="s">
        <v>3788</v>
      </c>
      <c r="O483" s="134"/>
      <c r="P483" s="132" t="s">
        <v>3789</v>
      </c>
      <c r="Q483" s="132" t="s">
        <v>3788</v>
      </c>
      <c r="R483" s="217" t="s">
        <v>3790</v>
      </c>
      <c r="S483" s="134" t="s">
        <v>10338</v>
      </c>
      <c r="T483" s="134" t="s">
        <v>10339</v>
      </c>
      <c r="U483" s="134" t="s">
        <v>9788</v>
      </c>
      <c r="V483" s="134">
        <v>3</v>
      </c>
      <c r="W483" s="106" t="str">
        <f t="shared" si="14"/>
        <v>NETA BR</v>
      </c>
      <c r="X483" s="134" t="s">
        <v>417</v>
      </c>
      <c r="Y483" s="134"/>
    </row>
    <row r="484" spans="1:25" x14ac:dyDescent="0.2">
      <c r="A484" s="139"/>
      <c r="B484" s="139">
        <v>2017</v>
      </c>
      <c r="C484" s="180" t="str">
        <f>VLOOKUP(G484,TCR!$E$2:$K$332,2,0)</f>
        <v>GEFT</v>
      </c>
      <c r="D484" s="180" t="str">
        <f>VLOOKUP(G484,TCR!$E$2:$K$332,3,0)</f>
        <v>GESTIONE FINANAZA e TRIBUTI</v>
      </c>
      <c r="E484" s="180" t="str">
        <f>VLOOKUP(G484,TCR!$E$2:$K$332,4,0)</f>
        <v>GEFT</v>
      </c>
      <c r="F484" s="180" t="str">
        <f>VLOOKUP(G484,TCR!$E$2:$K$332,5,0)</f>
        <v>GESTIONE FINANAZA e TRIBUTI</v>
      </c>
      <c r="G484" s="180" t="s">
        <v>13093</v>
      </c>
      <c r="H484" s="180" t="str">
        <f>VLOOKUP(G484,TCR!$E$2:$K$332,7,0)</f>
        <v>Patrimoniale Post Contatore</v>
      </c>
      <c r="I484" s="137" t="str">
        <f t="shared" si="15"/>
        <v>22312#22312#22312#NETA BR</v>
      </c>
      <c r="J484" s="134" t="s">
        <v>10447</v>
      </c>
      <c r="K484" s="134" t="s">
        <v>10448</v>
      </c>
      <c r="L484" s="134" t="s">
        <v>10449</v>
      </c>
      <c r="M484" s="134" t="s">
        <v>417</v>
      </c>
      <c r="N484" s="212" t="s">
        <v>10448</v>
      </c>
      <c r="O484" s="134"/>
      <c r="P484" s="132" t="s">
        <v>10450</v>
      </c>
      <c r="Q484" s="132" t="s">
        <v>10448</v>
      </c>
      <c r="R484" s="217" t="s">
        <v>10451</v>
      </c>
      <c r="S484" s="134" t="s">
        <v>1057</v>
      </c>
      <c r="T484" s="134" t="s">
        <v>1058</v>
      </c>
      <c r="U484" s="134" t="s">
        <v>9775</v>
      </c>
      <c r="V484" s="134">
        <v>3</v>
      </c>
      <c r="W484" s="106" t="str">
        <f t="shared" si="14"/>
        <v>NETA BR</v>
      </c>
      <c r="X484" s="134" t="s">
        <v>417</v>
      </c>
      <c r="Y484" s="134"/>
    </row>
    <row r="485" spans="1:25" x14ac:dyDescent="0.2">
      <c r="A485" s="139"/>
      <c r="B485" s="139">
        <v>2017</v>
      </c>
      <c r="C485" s="180" t="str">
        <f>VLOOKUP(G485,TCR!$E$2:$K$332,2,0)</f>
        <v>GEFT</v>
      </c>
      <c r="D485" s="180" t="str">
        <f>VLOOKUP(G485,TCR!$E$2:$K$332,3,0)</f>
        <v>GESTIONE FINANAZA e TRIBUTI</v>
      </c>
      <c r="E485" s="180" t="str">
        <f>VLOOKUP(G485,TCR!$E$2:$K$332,4,0)</f>
        <v>GEFT</v>
      </c>
      <c r="F485" s="180" t="str">
        <f>VLOOKUP(G485,TCR!$E$2:$K$332,5,0)</f>
        <v>GESTIONE FINANAZA e TRIBUTI</v>
      </c>
      <c r="G485" s="180" t="s">
        <v>13093</v>
      </c>
      <c r="H485" s="180" t="str">
        <f>VLOOKUP(G485,TCR!$E$2:$K$332,7,0)</f>
        <v>Patrimoniale Post Contatore</v>
      </c>
      <c r="I485" s="137" t="str">
        <f t="shared" si="15"/>
        <v>22476#22476#22476#NETA BR</v>
      </c>
      <c r="J485" s="134" t="s">
        <v>10454</v>
      </c>
      <c r="K485" s="134" t="s">
        <v>10455</v>
      </c>
      <c r="L485" s="134" t="s">
        <v>10456</v>
      </c>
      <c r="M485" s="134" t="s">
        <v>417</v>
      </c>
      <c r="N485" s="212" t="s">
        <v>10455</v>
      </c>
      <c r="O485" s="134"/>
      <c r="P485" s="132" t="s">
        <v>10457</v>
      </c>
      <c r="Q485" s="132" t="s">
        <v>10455</v>
      </c>
      <c r="R485" s="217" t="s">
        <v>10458</v>
      </c>
      <c r="S485" s="134" t="s">
        <v>10155</v>
      </c>
      <c r="T485" s="134" t="s">
        <v>10156</v>
      </c>
      <c r="U485" s="134"/>
      <c r="V485" s="134">
        <v>3</v>
      </c>
      <c r="W485" s="106" t="str">
        <f t="shared" si="14"/>
        <v>NETA BR</v>
      </c>
      <c r="X485" s="134" t="s">
        <v>417</v>
      </c>
      <c r="Y485" s="134"/>
    </row>
    <row r="486" spans="1:25" x14ac:dyDescent="0.2">
      <c r="A486" s="139"/>
      <c r="B486" s="139">
        <v>2017</v>
      </c>
      <c r="C486" s="97" t="str">
        <f>VLOOKUP(G486,TCR!$E$2:$K$332,2,0)</f>
        <v>GEN</v>
      </c>
      <c r="D486" s="97" t="str">
        <f>VLOOKUP(G486,TCR!$E$2:$K$332,3,0)</f>
        <v>Livello Generico</v>
      </c>
      <c r="E486" s="97" t="str">
        <f>VLOOKUP(G486,TCR!$E$2:$K$332,4,0)</f>
        <v>GEN</v>
      </c>
      <c r="F486" s="97" t="str">
        <f>VLOOKUP(G486,TCR!$E$2:$K$332,5,0)</f>
        <v>Livello Generico</v>
      </c>
      <c r="G486" s="205" t="s">
        <v>13107</v>
      </c>
      <c r="H486" s="97" t="str">
        <f>VLOOKUP(G486,TCR!$E$2:$K$332,7,0)</f>
        <v>Concorso a Premi</v>
      </c>
      <c r="I486" s="137" t="str">
        <f t="shared" si="15"/>
        <v>11847#11847#11847#NETA BR</v>
      </c>
      <c r="J486" s="134" t="s">
        <v>10459</v>
      </c>
      <c r="K486" s="134" t="s">
        <v>10460</v>
      </c>
      <c r="L486" s="134" t="s">
        <v>10461</v>
      </c>
      <c r="M486" s="134"/>
      <c r="N486" s="212" t="s">
        <v>10460</v>
      </c>
      <c r="O486" s="134"/>
      <c r="P486" s="132" t="s">
        <v>10462</v>
      </c>
      <c r="Q486" s="132" t="s">
        <v>10460</v>
      </c>
      <c r="R486" s="217" t="s">
        <v>10463</v>
      </c>
      <c r="S486" s="134"/>
      <c r="T486" s="134"/>
      <c r="U486" s="134"/>
      <c r="V486" s="134">
        <v>3</v>
      </c>
      <c r="W486" s="106" t="str">
        <f t="shared" si="14"/>
        <v>NETA BR</v>
      </c>
      <c r="X486" s="134"/>
      <c r="Y486" s="134"/>
    </row>
    <row r="487" spans="1:25" x14ac:dyDescent="0.2">
      <c r="A487" s="139"/>
      <c r="B487" s="139">
        <v>2017</v>
      </c>
      <c r="C487" s="180" t="str">
        <f>VLOOKUP(G487,TCR!$E$2:$K$332,2,0)</f>
        <v>GEFT</v>
      </c>
      <c r="D487" s="180" t="str">
        <f>VLOOKUP(G487,TCR!$E$2:$K$332,3,0)</f>
        <v>GESTIONE FINANAZA e TRIBUTI</v>
      </c>
      <c r="E487" s="180" t="str">
        <f>VLOOKUP(G487,TCR!$E$2:$K$332,4,0)</f>
        <v>GEFT</v>
      </c>
      <c r="F487" s="180" t="str">
        <f>VLOOKUP(G487,TCR!$E$2:$K$332,5,0)</f>
        <v>GESTIONE FINANAZA e TRIBUTI</v>
      </c>
      <c r="G487" s="180" t="s">
        <v>13093</v>
      </c>
      <c r="H487" s="180" t="str">
        <f>VLOOKUP(G487,TCR!$E$2:$K$332,7,0)</f>
        <v>Patrimoniale Post Contatore</v>
      </c>
      <c r="I487" s="137" t="str">
        <f t="shared" si="15"/>
        <v>22416#22416#22416#NETA BR</v>
      </c>
      <c r="J487" s="134" t="s">
        <v>10477</v>
      </c>
      <c r="K487" s="134" t="s">
        <v>10478</v>
      </c>
      <c r="L487" s="134" t="s">
        <v>10479</v>
      </c>
      <c r="M487" s="134" t="s">
        <v>417</v>
      </c>
      <c r="N487" s="212" t="s">
        <v>10478</v>
      </c>
      <c r="O487" s="134"/>
      <c r="P487" s="132" t="s">
        <v>10480</v>
      </c>
      <c r="Q487" s="132" t="s">
        <v>10478</v>
      </c>
      <c r="R487" s="217" t="s">
        <v>10481</v>
      </c>
      <c r="S487" s="134" t="s">
        <v>9956</v>
      </c>
      <c r="T487" s="134" t="s">
        <v>2225</v>
      </c>
      <c r="U487" s="134" t="s">
        <v>9876</v>
      </c>
      <c r="V487" s="134">
        <v>3</v>
      </c>
      <c r="W487" s="106" t="str">
        <f t="shared" si="14"/>
        <v>NETA BR</v>
      </c>
      <c r="X487" s="134" t="s">
        <v>417</v>
      </c>
      <c r="Y487" s="134"/>
    </row>
    <row r="488" spans="1:25" x14ac:dyDescent="0.2">
      <c r="A488" s="139"/>
      <c r="B488" s="139">
        <v>2017</v>
      </c>
      <c r="C488" s="180" t="str">
        <f>VLOOKUP(G488,TCR!$E$2:$K$332,2,0)</f>
        <v>GEFT</v>
      </c>
      <c r="D488" s="180" t="str">
        <f>VLOOKUP(G488,TCR!$E$2:$K$332,3,0)</f>
        <v>GESTIONE FINANAZA e TRIBUTI</v>
      </c>
      <c r="E488" s="180" t="str">
        <f>VLOOKUP(G488,TCR!$E$2:$K$332,4,0)</f>
        <v>GEFT</v>
      </c>
      <c r="F488" s="180" t="str">
        <f>VLOOKUP(G488,TCR!$E$2:$K$332,5,0)</f>
        <v>GESTIONE FINANAZA e TRIBUTI</v>
      </c>
      <c r="G488" s="180" t="s">
        <v>13093</v>
      </c>
      <c r="H488" s="180" t="str">
        <f>VLOOKUP(G488,TCR!$E$2:$K$332,7,0)</f>
        <v>Patrimoniale Post Contatore</v>
      </c>
      <c r="I488" s="137" t="str">
        <f t="shared" si="15"/>
        <v>22280#22280#22280#NETA BR</v>
      </c>
      <c r="J488" s="134" t="s">
        <v>10489</v>
      </c>
      <c r="K488" s="134" t="s">
        <v>10490</v>
      </c>
      <c r="L488" s="134" t="s">
        <v>10491</v>
      </c>
      <c r="M488" s="134" t="s">
        <v>417</v>
      </c>
      <c r="N488" s="212" t="s">
        <v>10490</v>
      </c>
      <c r="O488" s="134"/>
      <c r="P488" s="132" t="s">
        <v>10492</v>
      </c>
      <c r="Q488" s="132" t="s">
        <v>10490</v>
      </c>
      <c r="R488" s="217" t="s">
        <v>10493</v>
      </c>
      <c r="S488" s="134" t="s">
        <v>1036</v>
      </c>
      <c r="T488" s="134" t="s">
        <v>1037</v>
      </c>
      <c r="U488" s="134" t="s">
        <v>9775</v>
      </c>
      <c r="V488" s="134">
        <v>3</v>
      </c>
      <c r="W488" s="106" t="str">
        <f t="shared" si="14"/>
        <v>NETA BR</v>
      </c>
      <c r="X488" s="134" t="s">
        <v>417</v>
      </c>
      <c r="Y488" s="134"/>
    </row>
    <row r="489" spans="1:25" x14ac:dyDescent="0.2">
      <c r="A489" s="139"/>
      <c r="B489" s="139">
        <v>2017</v>
      </c>
      <c r="C489" s="180" t="str">
        <f>VLOOKUP(G489,TCR!$E$2:$K$332,2,0)</f>
        <v>GEFT</v>
      </c>
      <c r="D489" s="180" t="str">
        <f>VLOOKUP(G489,TCR!$E$2:$K$332,3,0)</f>
        <v>GESTIONE FINANAZA e TRIBUTI</v>
      </c>
      <c r="E489" s="180" t="str">
        <f>VLOOKUP(G489,TCR!$E$2:$K$332,4,0)</f>
        <v>GEFT</v>
      </c>
      <c r="F489" s="180" t="str">
        <f>VLOOKUP(G489,TCR!$E$2:$K$332,5,0)</f>
        <v>GESTIONE FINANAZA e TRIBUTI</v>
      </c>
      <c r="G489" s="180" t="s">
        <v>13093</v>
      </c>
      <c r="H489" s="180" t="str">
        <f>VLOOKUP(G489,TCR!$E$2:$K$332,7,0)</f>
        <v>Patrimoniale Post Contatore</v>
      </c>
      <c r="I489" s="137" t="str">
        <f t="shared" si="15"/>
        <v>22318#22318#22318#NETA BR</v>
      </c>
      <c r="J489" s="134" t="s">
        <v>10494</v>
      </c>
      <c r="K489" s="134" t="s">
        <v>10495</v>
      </c>
      <c r="L489" s="134" t="s">
        <v>10496</v>
      </c>
      <c r="M489" s="134" t="s">
        <v>417</v>
      </c>
      <c r="N489" s="212" t="s">
        <v>10495</v>
      </c>
      <c r="O489" s="134"/>
      <c r="P489" s="132" t="s">
        <v>10497</v>
      </c>
      <c r="Q489" s="132" t="s">
        <v>10495</v>
      </c>
      <c r="R489" s="217" t="s">
        <v>10498</v>
      </c>
      <c r="S489" s="134" t="s">
        <v>10015</v>
      </c>
      <c r="T489" s="134" t="s">
        <v>2603</v>
      </c>
      <c r="U489" s="134" t="s">
        <v>9775</v>
      </c>
      <c r="V489" s="134">
        <v>3</v>
      </c>
      <c r="W489" s="106" t="str">
        <f t="shared" si="14"/>
        <v>NETA BR</v>
      </c>
      <c r="X489" s="134" t="s">
        <v>417</v>
      </c>
      <c r="Y489" s="134"/>
    </row>
    <row r="490" spans="1:25" x14ac:dyDescent="0.2">
      <c r="A490" s="139"/>
      <c r="B490" s="139">
        <v>2017</v>
      </c>
      <c r="C490" s="180" t="str">
        <f>VLOOKUP(G490,TCR!$E$2:$K$332,2,0)</f>
        <v>GEFT</v>
      </c>
      <c r="D490" s="180" t="str">
        <f>VLOOKUP(G490,TCR!$E$2:$K$332,3,0)</f>
        <v>GESTIONE FINANAZA e TRIBUTI</v>
      </c>
      <c r="E490" s="180" t="str">
        <f>VLOOKUP(G490,TCR!$E$2:$K$332,4,0)</f>
        <v>GEFT</v>
      </c>
      <c r="F490" s="180" t="str">
        <f>VLOOKUP(G490,TCR!$E$2:$K$332,5,0)</f>
        <v>GESTIONE FINANAZA e TRIBUTI</v>
      </c>
      <c r="G490" s="180" t="s">
        <v>13093</v>
      </c>
      <c r="H490" s="180" t="str">
        <f>VLOOKUP(G490,TCR!$E$2:$K$332,7,0)</f>
        <v>Patrimoniale Post Contatore</v>
      </c>
      <c r="I490" s="137" t="str">
        <f t="shared" si="15"/>
        <v>21326#21326#21326#NETA BR</v>
      </c>
      <c r="J490" s="134" t="s">
        <v>10510</v>
      </c>
      <c r="K490" s="134" t="s">
        <v>10511</v>
      </c>
      <c r="L490" s="134" t="s">
        <v>10512</v>
      </c>
      <c r="M490" s="134" t="s">
        <v>417</v>
      </c>
      <c r="N490" s="212" t="s">
        <v>10511</v>
      </c>
      <c r="O490" s="134"/>
      <c r="P490" s="132" t="s">
        <v>10513</v>
      </c>
      <c r="Q490" s="132" t="s">
        <v>10511</v>
      </c>
      <c r="R490" s="217" t="s">
        <v>10512</v>
      </c>
      <c r="S490" s="134" t="s">
        <v>10514</v>
      </c>
      <c r="T490" s="134" t="s">
        <v>10515</v>
      </c>
      <c r="U490" s="134"/>
      <c r="V490" s="134">
        <v>3</v>
      </c>
      <c r="W490" s="106" t="str">
        <f t="shared" si="14"/>
        <v>NETA BR</v>
      </c>
      <c r="X490" s="134" t="s">
        <v>417</v>
      </c>
      <c r="Y490" s="134"/>
    </row>
    <row r="491" spans="1:25" x14ac:dyDescent="0.2">
      <c r="A491" s="139"/>
      <c r="B491" s="139">
        <v>2017</v>
      </c>
      <c r="C491" s="180" t="str">
        <f>VLOOKUP(G491,TCR!$E$2:$K$332,2,0)</f>
        <v>GEFT</v>
      </c>
      <c r="D491" s="180" t="str">
        <f>VLOOKUP(G491,TCR!$E$2:$K$332,3,0)</f>
        <v>GESTIONE FINANAZA e TRIBUTI</v>
      </c>
      <c r="E491" s="180" t="str">
        <f>VLOOKUP(G491,TCR!$E$2:$K$332,4,0)</f>
        <v>GEFT</v>
      </c>
      <c r="F491" s="180" t="str">
        <f>VLOOKUP(G491,TCR!$E$2:$K$332,5,0)</f>
        <v>GESTIONE FINANAZA e TRIBUTI</v>
      </c>
      <c r="G491" s="180" t="s">
        <v>13093</v>
      </c>
      <c r="H491" s="180" t="str">
        <f>VLOOKUP(G491,TCR!$E$2:$K$332,7,0)</f>
        <v>Patrimoniale Post Contatore</v>
      </c>
      <c r="I491" s="137" t="str">
        <f t="shared" si="15"/>
        <v>21342#21342#21342#NETA BR</v>
      </c>
      <c r="J491" s="134" t="s">
        <v>10516</v>
      </c>
      <c r="K491" s="134" t="s">
        <v>10517</v>
      </c>
      <c r="L491" s="134" t="s">
        <v>10518</v>
      </c>
      <c r="M491" s="134" t="s">
        <v>417</v>
      </c>
      <c r="N491" s="212" t="s">
        <v>10517</v>
      </c>
      <c r="O491" s="134"/>
      <c r="P491" s="132" t="s">
        <v>10519</v>
      </c>
      <c r="Q491" s="132" t="s">
        <v>10517</v>
      </c>
      <c r="R491" s="217" t="s">
        <v>10518</v>
      </c>
      <c r="S491" s="134" t="s">
        <v>10520</v>
      </c>
      <c r="T491" s="134" t="s">
        <v>10521</v>
      </c>
      <c r="U491" s="134"/>
      <c r="V491" s="134">
        <v>3</v>
      </c>
      <c r="W491" s="106" t="str">
        <f t="shared" si="14"/>
        <v>NETA BR</v>
      </c>
      <c r="X491" s="134" t="s">
        <v>417</v>
      </c>
      <c r="Y491" s="134"/>
    </row>
    <row r="492" spans="1:25" x14ac:dyDescent="0.2">
      <c r="A492" s="7"/>
      <c r="B492" s="178"/>
      <c r="C492" s="121" t="str">
        <f>VLOOKUP(G492,TCR!$E$2:$K$332,2,0)</f>
        <v>SOPS</v>
      </c>
      <c r="D492" s="121" t="str">
        <f>VLOOKUP(G492,TCR!$E$2:$K$332,3,0)</f>
        <v>Service OPS</v>
      </c>
      <c r="E492" s="121" t="str">
        <f>VLOOKUP(G492,TCR!$E$2:$K$332,4,0)</f>
        <v>SOPS</v>
      </c>
      <c r="F492" s="121" t="str">
        <f>VLOOKUP(G492,TCR!$E$2:$K$332,5,0)</f>
        <v>Service OPS</v>
      </c>
      <c r="G492" s="121" t="s">
        <v>13064</v>
      </c>
      <c r="H492" s="121" t="str">
        <f>VLOOKUP(G492,TCR!$E$2:$K$332,7,0)</f>
        <v>Service OPS - Cambi Prodotto</v>
      </c>
      <c r="I492" s="137" t="str">
        <f t="shared" si="15"/>
        <v>EE-SP-AMM#EE-SP-AMM#EE-SP-AMM#NETA BM</v>
      </c>
      <c r="J492" s="134"/>
      <c r="K492" s="138" t="s">
        <v>4754</v>
      </c>
      <c r="L492" s="138" t="s">
        <v>4755</v>
      </c>
      <c r="M492" s="138" t="s">
        <v>442</v>
      </c>
      <c r="N492" s="138" t="s">
        <v>4754</v>
      </c>
      <c r="O492" s="108"/>
      <c r="P492" s="132"/>
      <c r="Q492" s="138" t="s">
        <v>4754</v>
      </c>
      <c r="R492" s="138" t="s">
        <v>4755</v>
      </c>
      <c r="S492" s="138" t="s">
        <v>833</v>
      </c>
      <c r="T492" s="138" t="s">
        <v>834</v>
      </c>
      <c r="U492" s="138" t="s">
        <v>10575</v>
      </c>
      <c r="V492" s="134">
        <v>8</v>
      </c>
      <c r="W492" s="106" t="str">
        <f t="shared" si="14"/>
        <v>NETA BM</v>
      </c>
      <c r="X492" s="138" t="s">
        <v>835</v>
      </c>
      <c r="Y492" s="134"/>
    </row>
    <row r="493" spans="1:25" x14ac:dyDescent="0.2">
      <c r="A493" s="139"/>
      <c r="B493" s="139"/>
      <c r="C493" s="23" t="str">
        <f>VLOOKUP(G493,TCR!$E$2:$K$332,2,0)</f>
        <v>IMPO</v>
      </c>
      <c r="D493" s="23" t="str">
        <f>VLOOKUP(G493,TCR!$E$2:$K$332,3,0)</f>
        <v>IMPOSTE</v>
      </c>
      <c r="E493" s="23" t="str">
        <f>VLOOKUP(G493,TCR!$E$2:$K$332,4,0)</f>
        <v>IMER</v>
      </c>
      <c r="F493" s="23" t="str">
        <f>VLOOKUP(G493,TCR!$E$2:$K$332,5,0)</f>
        <v>Imposta erariale</v>
      </c>
      <c r="G493" s="23" t="s">
        <v>39</v>
      </c>
      <c r="H493" s="23" t="str">
        <f>VLOOKUP(G493,TCR!$E$2:$K$332,7,0)</f>
        <v>Imposta erariale</v>
      </c>
      <c r="I493" s="137" t="str">
        <f t="shared" si="15"/>
        <v>EE_ADD_ELT#EE_ADD_ELT#EE_ADD_ELT#NETA BM</v>
      </c>
      <c r="J493" s="134"/>
      <c r="K493" s="138" t="s">
        <v>10613</v>
      </c>
      <c r="L493" s="138" t="s">
        <v>10614</v>
      </c>
      <c r="M493" s="138" t="s">
        <v>28</v>
      </c>
      <c r="N493" s="138" t="s">
        <v>10613</v>
      </c>
      <c r="O493" s="108"/>
      <c r="P493" s="132"/>
      <c r="Q493" s="138" t="s">
        <v>10613</v>
      </c>
      <c r="R493" s="138" t="s">
        <v>10614</v>
      </c>
      <c r="S493" s="138" t="s">
        <v>10615</v>
      </c>
      <c r="T493" s="138" t="s">
        <v>10616</v>
      </c>
      <c r="U493" s="108"/>
      <c r="V493" s="134">
        <v>8</v>
      </c>
      <c r="W493" s="106" t="str">
        <f t="shared" si="14"/>
        <v>NETA BM</v>
      </c>
      <c r="X493" s="138" t="s">
        <v>686</v>
      </c>
      <c r="Y493" s="134"/>
    </row>
    <row r="494" spans="1:25" x14ac:dyDescent="0.2">
      <c r="A494" s="70"/>
      <c r="B494" s="139"/>
      <c r="C494" s="23" t="str">
        <f>VLOOKUP(G494,TCR!$E$2:$K$332,2,0)</f>
        <v>IMPO</v>
      </c>
      <c r="D494" s="23" t="str">
        <f>VLOOKUP(G494,TCR!$E$2:$K$332,3,0)</f>
        <v>IMPOSTE</v>
      </c>
      <c r="E494" s="23" t="str">
        <f>VLOOKUP(G494,TCR!$E$2:$K$332,4,0)</f>
        <v>IMER</v>
      </c>
      <c r="F494" s="23" t="str">
        <f>VLOOKUP(G494,TCR!$E$2:$K$332,5,0)</f>
        <v>Imposta erariale</v>
      </c>
      <c r="G494" s="23" t="s">
        <v>39</v>
      </c>
      <c r="H494" s="23" t="str">
        <f>VLOOKUP(G494,TCR!$E$2:$K$332,7,0)</f>
        <v>Imposta erariale</v>
      </c>
      <c r="I494" s="137" t="str">
        <f t="shared" si="15"/>
        <v>EE_ADD_ESE_CON#EE_ADD_ESE_CON#EE_ADD_ESE_CON#NETA BM</v>
      </c>
      <c r="J494" s="134"/>
      <c r="K494" s="138" t="s">
        <v>10617</v>
      </c>
      <c r="L494" s="138" t="s">
        <v>10589</v>
      </c>
      <c r="M494" s="138" t="s">
        <v>28</v>
      </c>
      <c r="N494" s="138" t="s">
        <v>10617</v>
      </c>
      <c r="O494" s="108"/>
      <c r="P494" s="132"/>
      <c r="Q494" s="138" t="s">
        <v>10617</v>
      </c>
      <c r="R494" s="138" t="s">
        <v>10589</v>
      </c>
      <c r="S494" s="138" t="s">
        <v>10615</v>
      </c>
      <c r="T494" s="138" t="s">
        <v>10618</v>
      </c>
      <c r="U494" s="108"/>
      <c r="V494" s="134">
        <v>8</v>
      </c>
      <c r="W494" s="106" t="str">
        <f t="shared" si="14"/>
        <v>NETA BM</v>
      </c>
      <c r="X494" s="138" t="s">
        <v>686</v>
      </c>
      <c r="Y494" s="134"/>
    </row>
    <row r="495" spans="1:25" x14ac:dyDescent="0.2">
      <c r="A495" s="139"/>
      <c r="B495" s="139"/>
      <c r="C495" s="23" t="str">
        <f>VLOOKUP(G495,TCR!$E$2:$K$332,2,0)</f>
        <v>IMPO</v>
      </c>
      <c r="D495" s="23" t="str">
        <f>VLOOKUP(G495,TCR!$E$2:$K$332,3,0)</f>
        <v>IMPOSTE</v>
      </c>
      <c r="E495" s="23" t="str">
        <f>VLOOKUP(G495,TCR!$E$2:$K$332,4,0)</f>
        <v>IMER</v>
      </c>
      <c r="F495" s="23" t="str">
        <f>VLOOKUP(G495,TCR!$E$2:$K$332,5,0)</f>
        <v>Imposta erariale</v>
      </c>
      <c r="G495" s="23" t="s">
        <v>39</v>
      </c>
      <c r="H495" s="23" t="str">
        <f>VLOOKUP(G495,TCR!$E$2:$K$332,7,0)</f>
        <v>Imposta erariale</v>
      </c>
      <c r="I495" s="137" t="str">
        <f t="shared" si="15"/>
        <v>EE_ADD_ESE_FA#EE_ADD_ESE_FA#EE_ADD_ESE_FA#NETA BM</v>
      </c>
      <c r="J495" s="134"/>
      <c r="K495" s="138" t="s">
        <v>10619</v>
      </c>
      <c r="L495" s="138" t="s">
        <v>10592</v>
      </c>
      <c r="M495" s="138" t="s">
        <v>28</v>
      </c>
      <c r="N495" s="138" t="s">
        <v>10619</v>
      </c>
      <c r="O495" s="108"/>
      <c r="P495" s="132"/>
      <c r="Q495" s="138" t="s">
        <v>10619</v>
      </c>
      <c r="R495" s="138" t="s">
        <v>10592</v>
      </c>
      <c r="S495" s="138" t="s">
        <v>10615</v>
      </c>
      <c r="T495" s="138" t="s">
        <v>10618</v>
      </c>
      <c r="U495" s="108"/>
      <c r="V495" s="134">
        <v>8</v>
      </c>
      <c r="W495" s="106" t="str">
        <f t="shared" si="14"/>
        <v>NETA BM</v>
      </c>
      <c r="X495" s="138" t="s">
        <v>686</v>
      </c>
      <c r="Y495" s="134"/>
    </row>
    <row r="496" spans="1:25" x14ac:dyDescent="0.2">
      <c r="A496" s="139"/>
      <c r="B496" s="139"/>
      <c r="C496" s="23" t="str">
        <f>VLOOKUP(G496,TCR!$E$2:$K$332,2,0)</f>
        <v>IMPO</v>
      </c>
      <c r="D496" s="23" t="str">
        <f>VLOOKUP(G496,TCR!$E$2:$K$332,3,0)</f>
        <v>IMPOSTE</v>
      </c>
      <c r="E496" s="23" t="str">
        <f>VLOOKUP(G496,TCR!$E$2:$K$332,4,0)</f>
        <v>IMER</v>
      </c>
      <c r="F496" s="23" t="str">
        <f>VLOOKUP(G496,TCR!$E$2:$K$332,5,0)</f>
        <v>Imposta erariale</v>
      </c>
      <c r="G496" s="23" t="s">
        <v>39</v>
      </c>
      <c r="H496" s="23" t="str">
        <f>VLOOKUP(G496,TCR!$E$2:$K$332,7,0)</f>
        <v>Imposta erariale</v>
      </c>
      <c r="I496" s="137" t="str">
        <f t="shared" si="15"/>
        <v>EE_ADD_ESE_FIT#EE_ADD_ESE_FIT#EE_ADD_ESE_FIT#NETA BM</v>
      </c>
      <c r="J496" s="134"/>
      <c r="K496" s="138" t="s">
        <v>10620</v>
      </c>
      <c r="L496" s="138" t="s">
        <v>10595</v>
      </c>
      <c r="M496" s="138" t="s">
        <v>28</v>
      </c>
      <c r="N496" s="138" t="s">
        <v>10620</v>
      </c>
      <c r="O496" s="108"/>
      <c r="P496" s="132"/>
      <c r="Q496" s="138" t="s">
        <v>10620</v>
      </c>
      <c r="R496" s="138" t="s">
        <v>10595</v>
      </c>
      <c r="S496" s="138" t="s">
        <v>10615</v>
      </c>
      <c r="T496" s="138" t="s">
        <v>10618</v>
      </c>
      <c r="U496" s="108"/>
      <c r="V496" s="134">
        <v>8</v>
      </c>
      <c r="W496" s="106" t="str">
        <f t="shared" si="14"/>
        <v>NETA BM</v>
      </c>
      <c r="X496" s="138" t="s">
        <v>686</v>
      </c>
      <c r="Y496" s="134"/>
    </row>
    <row r="497" spans="1:25" x14ac:dyDescent="0.2">
      <c r="A497" s="139"/>
      <c r="B497" s="139"/>
      <c r="C497" s="23" t="str">
        <f>VLOOKUP(G497,TCR!$E$2:$K$332,2,0)</f>
        <v>IMPO</v>
      </c>
      <c r="D497" s="23" t="str">
        <f>VLOOKUP(G497,TCR!$E$2:$K$332,3,0)</f>
        <v>IMPOSTE</v>
      </c>
      <c r="E497" s="23" t="str">
        <f>VLOOKUP(G497,TCR!$E$2:$K$332,4,0)</f>
        <v>IMER</v>
      </c>
      <c r="F497" s="23" t="str">
        <f>VLOOKUP(G497,TCR!$E$2:$K$332,5,0)</f>
        <v>Imposta erariale</v>
      </c>
      <c r="G497" s="23" t="s">
        <v>39</v>
      </c>
      <c r="H497" s="23" t="str">
        <f>VLOOKUP(G497,TCR!$E$2:$K$332,7,0)</f>
        <v>Imposta erariale</v>
      </c>
      <c r="I497" s="137" t="str">
        <f t="shared" si="15"/>
        <v>EE_ADD_ESE_ORI#EE_ADD_ESE_ORI#EE_ADD_ESE_ORI#NETA BM</v>
      </c>
      <c r="J497" s="134"/>
      <c r="K497" s="138" t="s">
        <v>10621</v>
      </c>
      <c r="L497" s="138" t="s">
        <v>10598</v>
      </c>
      <c r="M497" s="138" t="s">
        <v>28</v>
      </c>
      <c r="N497" s="138" t="s">
        <v>10621</v>
      </c>
      <c r="O497" s="108"/>
      <c r="P497" s="132"/>
      <c r="Q497" s="138" t="s">
        <v>10621</v>
      </c>
      <c r="R497" s="138" t="s">
        <v>10598</v>
      </c>
      <c r="S497" s="138" t="s">
        <v>10615</v>
      </c>
      <c r="T497" s="138" t="s">
        <v>10618</v>
      </c>
      <c r="U497" s="108"/>
      <c r="V497" s="134">
        <v>8</v>
      </c>
      <c r="W497" s="106" t="str">
        <f t="shared" si="14"/>
        <v>NETA BM</v>
      </c>
      <c r="X497" s="138" t="s">
        <v>686</v>
      </c>
      <c r="Y497" s="134"/>
    </row>
    <row r="498" spans="1:25" x14ac:dyDescent="0.2">
      <c r="A498" s="139"/>
      <c r="B498" s="139"/>
      <c r="C498" s="23" t="str">
        <f>VLOOKUP(G498,TCR!$E$2:$K$332,2,0)</f>
        <v>IMPO</v>
      </c>
      <c r="D498" s="23" t="str">
        <f>VLOOKUP(G498,TCR!$E$2:$K$332,3,0)</f>
        <v>IMPOSTE</v>
      </c>
      <c r="E498" s="23" t="str">
        <f>VLOOKUP(G498,TCR!$E$2:$K$332,4,0)</f>
        <v>IMER</v>
      </c>
      <c r="F498" s="23" t="str">
        <f>VLOOKUP(G498,TCR!$E$2:$K$332,5,0)</f>
        <v>Imposta erariale</v>
      </c>
      <c r="G498" s="23" t="s">
        <v>39</v>
      </c>
      <c r="H498" s="23" t="str">
        <f>VLOOKUP(G498,TCR!$E$2:$K$332,7,0)</f>
        <v>Imposta erariale</v>
      </c>
      <c r="I498" s="137" t="str">
        <f t="shared" si="15"/>
        <v>EE_ADD_ESE_PME#EE_ADD_ESE_PME#EE_ADD_ESE_PME#NETA BM</v>
      </c>
      <c r="J498" s="134"/>
      <c r="K498" s="138" t="s">
        <v>10622</v>
      </c>
      <c r="L498" s="138" t="s">
        <v>10601</v>
      </c>
      <c r="M498" s="138" t="s">
        <v>28</v>
      </c>
      <c r="N498" s="138" t="s">
        <v>10622</v>
      </c>
      <c r="O498" s="108"/>
      <c r="P498" s="132"/>
      <c r="Q498" s="138" t="s">
        <v>10622</v>
      </c>
      <c r="R498" s="138" t="s">
        <v>10623</v>
      </c>
      <c r="S498" s="138" t="s">
        <v>10615</v>
      </c>
      <c r="T498" s="138" t="s">
        <v>10618</v>
      </c>
      <c r="U498" s="108"/>
      <c r="V498" s="134">
        <v>8</v>
      </c>
      <c r="W498" s="106" t="str">
        <f t="shared" si="14"/>
        <v>NETA BM</v>
      </c>
      <c r="X498" s="138" t="s">
        <v>686</v>
      </c>
      <c r="Y498" s="134"/>
    </row>
    <row r="499" spans="1:25" x14ac:dyDescent="0.2">
      <c r="A499" s="139"/>
      <c r="B499" s="139"/>
      <c r="C499" s="23" t="str">
        <f>VLOOKUP(G499,TCR!$E$2:$K$332,2,0)</f>
        <v>IMPO</v>
      </c>
      <c r="D499" s="23" t="str">
        <f>VLOOKUP(G499,TCR!$E$2:$K$332,3,0)</f>
        <v>IMPOSTE</v>
      </c>
      <c r="E499" s="23" t="str">
        <f>VLOOKUP(G499,TCR!$E$2:$K$332,4,0)</f>
        <v>IMER</v>
      </c>
      <c r="F499" s="23" t="str">
        <f>VLOOKUP(G499,TCR!$E$2:$K$332,5,0)</f>
        <v>Imposta erariale</v>
      </c>
      <c r="G499" s="23" t="s">
        <v>39</v>
      </c>
      <c r="H499" s="23" t="str">
        <f>VLOOKUP(G499,TCR!$E$2:$K$332,7,0)</f>
        <v>Imposta erariale</v>
      </c>
      <c r="I499" s="137" t="str">
        <f t="shared" si="15"/>
        <v>EE_ADD_IP#EE_ADD_IP#EE_ADD_IP#NETA BM</v>
      </c>
      <c r="J499" s="134"/>
      <c r="K499" s="138" t="s">
        <v>10624</v>
      </c>
      <c r="L499" s="138" t="s">
        <v>10625</v>
      </c>
      <c r="M499" s="138" t="s">
        <v>28</v>
      </c>
      <c r="N499" s="138" t="s">
        <v>10624</v>
      </c>
      <c r="O499" s="108"/>
      <c r="P499" s="132"/>
      <c r="Q499" s="138" t="s">
        <v>10624</v>
      </c>
      <c r="R499" s="138" t="s">
        <v>10626</v>
      </c>
      <c r="S499" s="138" t="s">
        <v>10615</v>
      </c>
      <c r="T499" s="138" t="s">
        <v>10618</v>
      </c>
      <c r="U499" s="108"/>
      <c r="V499" s="134">
        <v>8</v>
      </c>
      <c r="W499" s="106" t="str">
        <f t="shared" si="14"/>
        <v>NETA BM</v>
      </c>
      <c r="X499" s="138" t="s">
        <v>686</v>
      </c>
      <c r="Y499" s="134"/>
    </row>
    <row r="500" spans="1:25" x14ac:dyDescent="0.2">
      <c r="A500" s="70"/>
      <c r="B500" s="139"/>
      <c r="C500" s="23" t="str">
        <f>VLOOKUP(G500,TCR!$E$2:$K$332,2,0)</f>
        <v>IMPO</v>
      </c>
      <c r="D500" s="23" t="str">
        <f>VLOOKUP(G500,TCR!$E$2:$K$332,3,0)</f>
        <v>IMPOSTE</v>
      </c>
      <c r="E500" s="23" t="str">
        <f>VLOOKUP(G500,TCR!$E$2:$K$332,4,0)</f>
        <v>IMER</v>
      </c>
      <c r="F500" s="23" t="str">
        <f>VLOOKUP(G500,TCR!$E$2:$K$332,5,0)</f>
        <v>Imposta erariale</v>
      </c>
      <c r="G500" s="23" t="s">
        <v>39</v>
      </c>
      <c r="H500" s="23" t="str">
        <f>VLOOKUP(G500,TCR!$E$2:$K$332,7,0)</f>
        <v>Imposta erariale</v>
      </c>
      <c r="I500" s="137" t="str">
        <f t="shared" si="15"/>
        <v>EE_ADD_MIN#EE_ADD_MIN#EE_ADD_MIN#NETA BM</v>
      </c>
      <c r="J500" s="134"/>
      <c r="K500" s="138" t="s">
        <v>10627</v>
      </c>
      <c r="L500" s="138" t="s">
        <v>10628</v>
      </c>
      <c r="M500" s="138" t="s">
        <v>28</v>
      </c>
      <c r="N500" s="138" t="s">
        <v>10627</v>
      </c>
      <c r="O500" s="108"/>
      <c r="P500" s="132"/>
      <c r="Q500" s="138" t="s">
        <v>10627</v>
      </c>
      <c r="R500" s="138" t="s">
        <v>10628</v>
      </c>
      <c r="S500" s="138" t="s">
        <v>10615</v>
      </c>
      <c r="T500" s="138" t="s">
        <v>10616</v>
      </c>
      <c r="U500" s="108"/>
      <c r="V500" s="134">
        <v>8</v>
      </c>
      <c r="W500" s="106" t="str">
        <f t="shared" si="14"/>
        <v>NETA BM</v>
      </c>
      <c r="X500" s="138" t="s">
        <v>686</v>
      </c>
      <c r="Y500" s="134"/>
    </row>
    <row r="501" spans="1:25" x14ac:dyDescent="0.2">
      <c r="A501" s="139"/>
      <c r="B501" s="139"/>
      <c r="C501" s="140" t="str">
        <f>VLOOKUP(G501,TCR!$E$2:$K$332,2,0)</f>
        <v>IMPO</v>
      </c>
      <c r="D501" s="140" t="str">
        <f>VLOOKUP(G501,TCR!$E$2:$K$332,3,0)</f>
        <v>IMPOSTE</v>
      </c>
      <c r="E501" s="140" t="str">
        <f>VLOOKUP(G501,TCR!$E$2:$K$332,4,0)</f>
        <v>IMER</v>
      </c>
      <c r="F501" s="140" t="str">
        <f>VLOOKUP(G501,TCR!$E$2:$K$332,5,0)</f>
        <v>Imposta erariale</v>
      </c>
      <c r="G501" s="140" t="s">
        <v>39</v>
      </c>
      <c r="H501" s="140" t="str">
        <f>VLOOKUP(G501,TCR!$E$2:$K$332,7,0)</f>
        <v>Imposta erariale</v>
      </c>
      <c r="I501" s="137" t="str">
        <f t="shared" si="15"/>
        <v>EE_ADD_NATO#EE_ADD_NATO#EE_ADD_NATO#NETA BM</v>
      </c>
      <c r="J501" s="134"/>
      <c r="K501" s="138" t="s">
        <v>10629</v>
      </c>
      <c r="L501" s="138" t="s">
        <v>10630</v>
      </c>
      <c r="M501" s="138" t="s">
        <v>28</v>
      </c>
      <c r="N501" s="138" t="s">
        <v>10629</v>
      </c>
      <c r="O501" s="108"/>
      <c r="P501" s="132"/>
      <c r="Q501" s="138" t="s">
        <v>10629</v>
      </c>
      <c r="R501" s="138" t="s">
        <v>10631</v>
      </c>
      <c r="S501" s="138" t="s">
        <v>10615</v>
      </c>
      <c r="T501" s="138" t="s">
        <v>10618</v>
      </c>
      <c r="U501" s="108"/>
      <c r="V501" s="134">
        <v>8</v>
      </c>
      <c r="W501" s="106" t="str">
        <f t="shared" si="14"/>
        <v>NETA BM</v>
      </c>
      <c r="X501" s="138" t="s">
        <v>686</v>
      </c>
      <c r="Y501" s="134"/>
    </row>
    <row r="502" spans="1:25" x14ac:dyDescent="0.2">
      <c r="A502" s="139"/>
      <c r="B502" s="139"/>
      <c r="C502" s="140" t="str">
        <f>VLOOKUP(G502,TCR!$E$2:$K$332,2,0)</f>
        <v>IMPO</v>
      </c>
      <c r="D502" s="140" t="str">
        <f>VLOOKUP(G502,TCR!$E$2:$K$332,3,0)</f>
        <v>IMPOSTE</v>
      </c>
      <c r="E502" s="140" t="str">
        <f>VLOOKUP(G502,TCR!$E$2:$K$332,4,0)</f>
        <v>IMER</v>
      </c>
      <c r="F502" s="140" t="str">
        <f>VLOOKUP(G502,TCR!$E$2:$K$332,5,0)</f>
        <v>Imposta erariale</v>
      </c>
      <c r="G502" s="140" t="s">
        <v>39</v>
      </c>
      <c r="H502" s="140" t="str">
        <f>VLOOKUP(G502,TCR!$E$2:$K$332,7,0)</f>
        <v>Imposta erariale</v>
      </c>
      <c r="I502" s="137" t="str">
        <f t="shared" si="15"/>
        <v>EE_ADD_P_AU#EE_ADD_P_AU#EE_ADD_P_AU#NETA BM</v>
      </c>
      <c r="J502" s="134"/>
      <c r="K502" s="138" t="s">
        <v>10632</v>
      </c>
      <c r="L502" s="138" t="s">
        <v>10633</v>
      </c>
      <c r="M502" s="138" t="s">
        <v>28</v>
      </c>
      <c r="N502" s="138" t="s">
        <v>10632</v>
      </c>
      <c r="O502" s="108"/>
      <c r="P502" s="132"/>
      <c r="Q502" s="138" t="s">
        <v>10632</v>
      </c>
      <c r="R502" s="138" t="s">
        <v>10634</v>
      </c>
      <c r="S502" s="138" t="s">
        <v>10615</v>
      </c>
      <c r="T502" s="138" t="s">
        <v>10616</v>
      </c>
      <c r="U502" s="108"/>
      <c r="V502" s="134">
        <v>8</v>
      </c>
      <c r="W502" s="106" t="str">
        <f t="shared" si="14"/>
        <v>NETA BM</v>
      </c>
      <c r="X502" s="138" t="s">
        <v>686</v>
      </c>
      <c r="Y502" s="134"/>
    </row>
    <row r="503" spans="1:25" x14ac:dyDescent="0.2">
      <c r="A503" s="139"/>
      <c r="B503" s="139"/>
      <c r="C503" s="140" t="str">
        <f>VLOOKUP(G503,TCR!$E$2:$K$332,2,0)</f>
        <v>IMPO</v>
      </c>
      <c r="D503" s="140" t="str">
        <f>VLOOKUP(G503,TCR!$E$2:$K$332,3,0)</f>
        <v>IMPOSTE</v>
      </c>
      <c r="E503" s="140" t="str">
        <f>VLOOKUP(G503,TCR!$E$2:$K$332,4,0)</f>
        <v>IMER</v>
      </c>
      <c r="F503" s="140" t="str">
        <f>VLOOKUP(G503,TCR!$E$2:$K$332,5,0)</f>
        <v>Imposta erariale</v>
      </c>
      <c r="G503" s="140" t="s">
        <v>39</v>
      </c>
      <c r="H503" s="140" t="str">
        <f>VLOOKUP(G503,TCR!$E$2:$K$332,7,0)</f>
        <v>Imposta erariale</v>
      </c>
      <c r="I503" s="137" t="str">
        <f t="shared" si="15"/>
        <v>EE_ADD_SOSP#EE_ADD_SOSP#EE_ADD_SOSP#NETA BM</v>
      </c>
      <c r="J503" s="134"/>
      <c r="K503" s="138" t="s">
        <v>10635</v>
      </c>
      <c r="L503" s="138" t="s">
        <v>10636</v>
      </c>
      <c r="M503" s="138" t="s">
        <v>28</v>
      </c>
      <c r="N503" s="138" t="s">
        <v>10635</v>
      </c>
      <c r="O503" s="108"/>
      <c r="P503" s="132"/>
      <c r="Q503" s="138" t="s">
        <v>10635</v>
      </c>
      <c r="R503" s="138" t="s">
        <v>10636</v>
      </c>
      <c r="S503" s="138" t="s">
        <v>10615</v>
      </c>
      <c r="T503" s="138" t="s">
        <v>10618</v>
      </c>
      <c r="U503" s="108"/>
      <c r="V503" s="134">
        <v>8</v>
      </c>
      <c r="W503" s="106" t="str">
        <f t="shared" si="14"/>
        <v>NETA BM</v>
      </c>
      <c r="X503" s="138" t="s">
        <v>686</v>
      </c>
      <c r="Y503" s="134"/>
    </row>
    <row r="504" spans="1:25" x14ac:dyDescent="0.2">
      <c r="A504" s="178"/>
      <c r="B504" s="7" t="s">
        <v>66</v>
      </c>
      <c r="C504" s="97" t="str">
        <f>VLOOKUP(G504,TCR!$E$2:$K$332,2,0)</f>
        <v>GEFT</v>
      </c>
      <c r="D504" s="97" t="str">
        <f>VLOOKUP(G504,TCR!$E$2:$K$332,3,0)</f>
        <v>GESTIONE FINANAZA e TRIBUTI</v>
      </c>
      <c r="E504" s="97" t="str">
        <f>VLOOKUP(G504,TCR!$E$2:$K$332,4,0)</f>
        <v>GEFT</v>
      </c>
      <c r="F504" s="97" t="str">
        <f>VLOOKUP(G504,TCR!$E$2:$K$332,5,0)</f>
        <v>GESTIONE FINANAZA e TRIBUTI</v>
      </c>
      <c r="G504" s="205" t="s">
        <v>13095</v>
      </c>
      <c r="H504" s="97" t="str">
        <f>VLOOKUP(G504,TCR!$E$2:$K$332,7,0)</f>
        <v>Recupero Debito Credito</v>
      </c>
      <c r="I504" s="137" t="str">
        <f t="shared" si="15"/>
        <v>EE_FUOR_IVA#EE_FUOR_IVA#EE_FUOR_IVA#NETA BM</v>
      </c>
      <c r="J504" s="134"/>
      <c r="K504" s="138" t="s">
        <v>3317</v>
      </c>
      <c r="L504" s="138" t="s">
        <v>10667</v>
      </c>
      <c r="M504" s="138" t="s">
        <v>417</v>
      </c>
      <c r="N504" s="138" t="s">
        <v>3317</v>
      </c>
      <c r="O504" s="108"/>
      <c r="P504" s="132"/>
      <c r="Q504" s="138" t="s">
        <v>3317</v>
      </c>
      <c r="R504" s="138" t="s">
        <v>10667</v>
      </c>
      <c r="S504" s="138" t="s">
        <v>10668</v>
      </c>
      <c r="T504" s="138" t="s">
        <v>10669</v>
      </c>
      <c r="U504" s="108"/>
      <c r="V504" s="134">
        <v>8</v>
      </c>
      <c r="W504" s="106" t="str">
        <f t="shared" si="14"/>
        <v>NETA BM</v>
      </c>
      <c r="X504" s="138" t="s">
        <v>417</v>
      </c>
      <c r="Y504" s="134"/>
    </row>
    <row r="505" spans="1:25" x14ac:dyDescent="0.2">
      <c r="A505" s="139"/>
      <c r="B505" s="139"/>
      <c r="C505" s="71" t="str">
        <f>VLOOKUP(G505,TCR!$E$2:$K$332,2,0)</f>
        <v>PPVV</v>
      </c>
      <c r="D505" s="71" t="str">
        <f>VLOOKUP(G505,TCR!$E$2:$K$332,3,0)</f>
        <v>Partite Varie</v>
      </c>
      <c r="E505" s="71" t="str">
        <f>VLOOKUP(G505,TCR!$E$2:$K$332,4,0)</f>
        <v>IND</v>
      </c>
      <c r="F505" s="71" t="str">
        <f>VLOOKUP(G505,TCR!$E$2:$K$332,5,0)</f>
        <v>Indennizzi</v>
      </c>
      <c r="G505" s="71" t="s">
        <v>13113</v>
      </c>
      <c r="H505" s="71" t="str">
        <f>VLOOKUP(G505,TCR!$E$2:$K$332,7,0)</f>
        <v>Indennizzi venditore</v>
      </c>
      <c r="I505" s="137" t="str">
        <f t="shared" si="15"/>
        <v>EE_INDENNIZZO463#INDENNIZZO463#INDENNIZZO463#NETA BM</v>
      </c>
      <c r="J505" s="134"/>
      <c r="K505" s="138" t="s">
        <v>10670</v>
      </c>
      <c r="L505" s="138" t="s">
        <v>10671</v>
      </c>
      <c r="M505" s="138" t="s">
        <v>442</v>
      </c>
      <c r="N505" s="138" t="s">
        <v>10672</v>
      </c>
      <c r="O505" s="108"/>
      <c r="P505" s="132"/>
      <c r="Q505" s="138" t="s">
        <v>10672</v>
      </c>
      <c r="R505" s="138" t="s">
        <v>10672</v>
      </c>
      <c r="S505" s="138" t="s">
        <v>10673</v>
      </c>
      <c r="T505" s="138" t="s">
        <v>447</v>
      </c>
      <c r="U505" s="138" t="s">
        <v>9868</v>
      </c>
      <c r="V505" s="134">
        <v>8</v>
      </c>
      <c r="W505" s="106" t="str">
        <f t="shared" si="14"/>
        <v>NETA BM</v>
      </c>
      <c r="X505" s="138" t="s">
        <v>442</v>
      </c>
      <c r="Y505" s="134"/>
    </row>
    <row r="506" spans="1:25" x14ac:dyDescent="0.2">
      <c r="A506" s="139"/>
      <c r="B506" s="139"/>
      <c r="C506" s="180" t="str">
        <f>VLOOKUP(G506,TCR!$E$2:$K$332,2,0)</f>
        <v>PPVV</v>
      </c>
      <c r="D506" s="180" t="str">
        <f>VLOOKUP(G506,TCR!$E$2:$K$332,3,0)</f>
        <v>Partite Varie</v>
      </c>
      <c r="E506" s="180" t="str">
        <f>VLOOKUP(G506,TCR!$E$2:$K$332,4,0)</f>
        <v>DEPC</v>
      </c>
      <c r="F506" s="180" t="str">
        <f>VLOOKUP(G506,TCR!$E$2:$K$332,5,0)</f>
        <v>Deposito cauzionale</v>
      </c>
      <c r="G506" s="180" t="s">
        <v>371</v>
      </c>
      <c r="H506" s="180" t="str">
        <f>VLOOKUP(G506,TCR!$E$2:$K$332,7,0)</f>
        <v>Deposito cauzionale</v>
      </c>
      <c r="I506" s="137" t="str">
        <f t="shared" si="15"/>
        <v>EE_INTE#EE_INTE#EE_INTE#NETA BM</v>
      </c>
      <c r="J506" s="134"/>
      <c r="K506" s="138" t="s">
        <v>10674</v>
      </c>
      <c r="L506" s="138" t="s">
        <v>10675</v>
      </c>
      <c r="M506" s="138" t="s">
        <v>442</v>
      </c>
      <c r="N506" s="138" t="s">
        <v>10674</v>
      </c>
      <c r="O506" s="108"/>
      <c r="P506" s="132"/>
      <c r="Q506" s="138" t="s">
        <v>10674</v>
      </c>
      <c r="R506" s="138" t="s">
        <v>10676</v>
      </c>
      <c r="S506" s="138" t="s">
        <v>10677</v>
      </c>
      <c r="T506" s="138" t="s">
        <v>1613</v>
      </c>
      <c r="U506" s="108"/>
      <c r="V506" s="134">
        <v>8</v>
      </c>
      <c r="W506" s="106" t="str">
        <f t="shared" si="14"/>
        <v>NETA BM</v>
      </c>
      <c r="X506" s="138" t="s">
        <v>442</v>
      </c>
      <c r="Y506" s="134"/>
    </row>
    <row r="507" spans="1:25" x14ac:dyDescent="0.2">
      <c r="A507" s="69"/>
      <c r="B507" s="7" t="s">
        <v>66</v>
      </c>
      <c r="C507" s="97" t="str">
        <f>VLOOKUP(G507,TCR!$E$2:$K$332,2,0)</f>
        <v>GEFT</v>
      </c>
      <c r="D507" s="97" t="str">
        <f>VLOOKUP(G507,TCR!$E$2:$K$332,3,0)</f>
        <v>GESTIONE FINANAZA e TRIBUTI</v>
      </c>
      <c r="E507" s="97" t="str">
        <f>VLOOKUP(G507,TCR!$E$2:$K$332,4,0)</f>
        <v>GEFT</v>
      </c>
      <c r="F507" s="97" t="str">
        <f>VLOOKUP(G507,TCR!$E$2:$K$332,5,0)</f>
        <v>GESTIONE FINANAZA e TRIBUTI</v>
      </c>
      <c r="G507" s="205" t="s">
        <v>13091</v>
      </c>
      <c r="H507" s="97" t="str">
        <f>VLOOKUP(G507,TCR!$E$2:$K$332,7,0)</f>
        <v>IVA Split</v>
      </c>
      <c r="I507" s="137" t="str">
        <f t="shared" si="15"/>
        <v>GN_SP_10#GN_SP_10#GN_SP_10#NETA BM</v>
      </c>
      <c r="J507" s="134"/>
      <c r="K507" s="138" t="s">
        <v>10768</v>
      </c>
      <c r="L507" s="138" t="s">
        <v>10769</v>
      </c>
      <c r="M507" s="138" t="s">
        <v>334</v>
      </c>
      <c r="N507" s="138" t="s">
        <v>10768</v>
      </c>
      <c r="O507" s="108"/>
      <c r="P507" s="132"/>
      <c r="Q507" s="138" t="s">
        <v>10768</v>
      </c>
      <c r="R507" s="138" t="s">
        <v>10770</v>
      </c>
      <c r="S507" s="138" t="s">
        <v>10771</v>
      </c>
      <c r="T507" s="138" t="s">
        <v>2847</v>
      </c>
      <c r="U507" s="138" t="s">
        <v>10772</v>
      </c>
      <c r="V507" s="134">
        <v>8</v>
      </c>
      <c r="W507" s="106" t="str">
        <f t="shared" si="14"/>
        <v>NETA BM</v>
      </c>
      <c r="X507" s="138" t="s">
        <v>334</v>
      </c>
      <c r="Y507" s="134"/>
    </row>
    <row r="508" spans="1:25" x14ac:dyDescent="0.2">
      <c r="A508" s="69"/>
      <c r="B508" s="7" t="s">
        <v>66</v>
      </c>
      <c r="C508" s="97" t="str">
        <f>VLOOKUP(G508,TCR!$E$2:$K$332,2,0)</f>
        <v>GEFT</v>
      </c>
      <c r="D508" s="97" t="str">
        <f>VLOOKUP(G508,TCR!$E$2:$K$332,3,0)</f>
        <v>GESTIONE FINANAZA e TRIBUTI</v>
      </c>
      <c r="E508" s="97" t="str">
        <f>VLOOKUP(G508,TCR!$E$2:$K$332,4,0)</f>
        <v>GEFT</v>
      </c>
      <c r="F508" s="97" t="str">
        <f>VLOOKUP(G508,TCR!$E$2:$K$332,5,0)</f>
        <v>GESTIONE FINANAZA e TRIBUTI</v>
      </c>
      <c r="G508" s="205" t="s">
        <v>13091</v>
      </c>
      <c r="H508" s="97" t="str">
        <f>VLOOKUP(G508,TCR!$E$2:$K$332,7,0)</f>
        <v>IVA Split</v>
      </c>
      <c r="I508" s="137" t="str">
        <f t="shared" si="15"/>
        <v>GN_SP_22#GN_SP_22#GN_SP_22#NETA BM</v>
      </c>
      <c r="J508" s="134"/>
      <c r="K508" s="138" t="s">
        <v>10773</v>
      </c>
      <c r="L508" s="138" t="s">
        <v>10774</v>
      </c>
      <c r="M508" s="138" t="s">
        <v>334</v>
      </c>
      <c r="N508" s="138" t="s">
        <v>10773</v>
      </c>
      <c r="O508" s="108"/>
      <c r="P508" s="132"/>
      <c r="Q508" s="138" t="s">
        <v>10773</v>
      </c>
      <c r="R508" s="138" t="s">
        <v>10775</v>
      </c>
      <c r="S508" s="138" t="s">
        <v>10771</v>
      </c>
      <c r="T508" s="138" t="s">
        <v>2847</v>
      </c>
      <c r="U508" s="138" t="s">
        <v>10772</v>
      </c>
      <c r="V508" s="134">
        <v>8</v>
      </c>
      <c r="W508" s="106" t="str">
        <f t="shared" si="14"/>
        <v>NETA BM</v>
      </c>
      <c r="X508" s="138" t="s">
        <v>334</v>
      </c>
      <c r="Y508" s="134"/>
    </row>
    <row r="509" spans="1:25" x14ac:dyDescent="0.2">
      <c r="A509" s="69"/>
      <c r="B509" s="7" t="s">
        <v>74</v>
      </c>
      <c r="C509" s="71" t="str">
        <f>VLOOKUP(G509,TCR!$E$2:$K$332,2,0)</f>
        <v>PPVV</v>
      </c>
      <c r="D509" s="71" t="str">
        <f>VLOOKUP(G509,TCR!$E$2:$K$332,3,0)</f>
        <v>Partite Varie</v>
      </c>
      <c r="E509" s="71" t="str">
        <f>VLOOKUP(G509,TCR!$E$2:$K$332,4,0)</f>
        <v>PVVE</v>
      </c>
      <c r="F509" s="71" t="str">
        <f>VLOOKUP(G509,TCR!$E$2:$K$332,5,0)</f>
        <v>Partite varie venditore</v>
      </c>
      <c r="G509" s="71" t="s">
        <v>51</v>
      </c>
      <c r="H509" s="71" t="str">
        <f>VLOOKUP(G509,TCR!$E$2:$K$332,7,0)</f>
        <v>Partite varie venditore</v>
      </c>
      <c r="I509" s="137" t="str">
        <f t="shared" si="15"/>
        <v>IND_SERVTEC#IND_SERVTEC#IND_SERVTEC#NETA BM</v>
      </c>
      <c r="J509" s="134"/>
      <c r="K509" s="138" t="s">
        <v>10776</v>
      </c>
      <c r="L509" s="138" t="s">
        <v>10777</v>
      </c>
      <c r="M509" s="138" t="s">
        <v>442</v>
      </c>
      <c r="N509" s="138" t="s">
        <v>10776</v>
      </c>
      <c r="O509" s="108"/>
      <c r="P509" s="132"/>
      <c r="Q509" s="138" t="s">
        <v>10776</v>
      </c>
      <c r="R509" s="138" t="s">
        <v>10777</v>
      </c>
      <c r="S509" s="138" t="s">
        <v>10673</v>
      </c>
      <c r="T509" s="138" t="s">
        <v>10778</v>
      </c>
      <c r="U509" s="108"/>
      <c r="V509" s="134">
        <v>8</v>
      </c>
      <c r="W509" s="106" t="str">
        <f t="shared" si="14"/>
        <v>NETA BM</v>
      </c>
      <c r="X509" s="138" t="s">
        <v>442</v>
      </c>
      <c r="Y509" s="134"/>
    </row>
    <row r="510" spans="1:25" x14ac:dyDescent="0.2">
      <c r="A510" s="80"/>
      <c r="B510" s="139"/>
      <c r="C510" s="180" t="str">
        <f>VLOOKUP(G510,TCR!$E$2:$K$332,2,0)</f>
        <v>GEFT</v>
      </c>
      <c r="D510" s="180" t="str">
        <f>VLOOKUP(G510,TCR!$E$2:$K$332,3,0)</f>
        <v>GESTIONE FINANAZA e TRIBUTI</v>
      </c>
      <c r="E510" s="180" t="str">
        <f>VLOOKUP(G510,TCR!$E$2:$K$332,4,0)</f>
        <v>GEFT</v>
      </c>
      <c r="F510" s="180" t="str">
        <f>VLOOKUP(G510,TCR!$E$2:$K$332,5,0)</f>
        <v>GESTIONE FINANAZA e TRIBUTI</v>
      </c>
      <c r="G510" s="180" t="s">
        <v>9700</v>
      </c>
      <c r="H510" s="180" t="str">
        <f>VLOOKUP(G510,TCR!$E$2:$K$332,7,0)</f>
        <v>Recupero IVA</v>
      </c>
      <c r="I510" s="137" t="str">
        <f t="shared" si="15"/>
        <v>RI_P_IVA10#REC_IVA#REC_IVA#NETA BM</v>
      </c>
      <c r="J510" s="134"/>
      <c r="K510" s="138" t="s">
        <v>10786</v>
      </c>
      <c r="L510" s="138" t="s">
        <v>10787</v>
      </c>
      <c r="M510" s="108"/>
      <c r="N510" s="138" t="s">
        <v>10788</v>
      </c>
      <c r="O510" s="108"/>
      <c r="P510" s="132"/>
      <c r="Q510" s="138" t="s">
        <v>10788</v>
      </c>
      <c r="R510" s="138" t="s">
        <v>10789</v>
      </c>
      <c r="S510" s="108"/>
      <c r="T510" s="108"/>
      <c r="U510" s="108"/>
      <c r="V510" s="134">
        <v>8</v>
      </c>
      <c r="W510" s="106" t="str">
        <f t="shared" si="14"/>
        <v>NETA BM</v>
      </c>
      <c r="X510" s="108"/>
      <c r="Y510" s="134"/>
    </row>
    <row r="511" spans="1:25" x14ac:dyDescent="0.2">
      <c r="A511" s="80"/>
      <c r="B511" s="139"/>
      <c r="C511" s="180" t="str">
        <f>VLOOKUP(G511,TCR!$E$2:$K$332,2,0)</f>
        <v>GEFT</v>
      </c>
      <c r="D511" s="180" t="str">
        <f>VLOOKUP(G511,TCR!$E$2:$K$332,3,0)</f>
        <v>GESTIONE FINANAZA e TRIBUTI</v>
      </c>
      <c r="E511" s="180" t="str">
        <f>VLOOKUP(G511,TCR!$E$2:$K$332,4,0)</f>
        <v>GEFT</v>
      </c>
      <c r="F511" s="180" t="str">
        <f>VLOOKUP(G511,TCR!$E$2:$K$332,5,0)</f>
        <v>GESTIONE FINANAZA e TRIBUTI</v>
      </c>
      <c r="G511" s="180" t="s">
        <v>9700</v>
      </c>
      <c r="H511" s="180" t="str">
        <f>VLOOKUP(G511,TCR!$E$2:$K$332,7,0)</f>
        <v>Recupero IVA</v>
      </c>
      <c r="I511" s="137" t="str">
        <f t="shared" si="15"/>
        <v>RI_P_IVA21#REC_IVA#REC_IVA#NETA BM</v>
      </c>
      <c r="J511" s="134"/>
      <c r="K511" s="138" t="s">
        <v>1086</v>
      </c>
      <c r="L511" s="138" t="s">
        <v>10790</v>
      </c>
      <c r="M511" s="108"/>
      <c r="N511" s="138" t="s">
        <v>10788</v>
      </c>
      <c r="O511" s="108"/>
      <c r="P511" s="132"/>
      <c r="Q511" s="138" t="s">
        <v>10788</v>
      </c>
      <c r="R511" s="138" t="s">
        <v>10789</v>
      </c>
      <c r="S511" s="108"/>
      <c r="T511" s="108"/>
      <c r="U511" s="108"/>
      <c r="V511" s="134">
        <v>8</v>
      </c>
      <c r="W511" s="106" t="str">
        <f t="shared" si="14"/>
        <v>NETA BM</v>
      </c>
      <c r="X511" s="108"/>
      <c r="Y511" s="134"/>
    </row>
    <row r="512" spans="1:25" x14ac:dyDescent="0.2">
      <c r="A512" s="80"/>
      <c r="B512" s="139"/>
      <c r="C512" s="180" t="str">
        <f>VLOOKUP(G512,TCR!$E$2:$K$332,2,0)</f>
        <v>GEFT</v>
      </c>
      <c r="D512" s="180" t="str">
        <f>VLOOKUP(G512,TCR!$E$2:$K$332,3,0)</f>
        <v>GESTIONE FINANAZA e TRIBUTI</v>
      </c>
      <c r="E512" s="180" t="str">
        <f>VLOOKUP(G512,TCR!$E$2:$K$332,4,0)</f>
        <v>GEFT</v>
      </c>
      <c r="F512" s="180" t="str">
        <f>VLOOKUP(G512,TCR!$E$2:$K$332,5,0)</f>
        <v>GESTIONE FINANAZA e TRIBUTI</v>
      </c>
      <c r="G512" s="180" t="s">
        <v>9700</v>
      </c>
      <c r="H512" s="180" t="str">
        <f>VLOOKUP(G512,TCR!$E$2:$K$332,7,0)</f>
        <v>Recupero IVA</v>
      </c>
      <c r="I512" s="137" t="str">
        <f t="shared" si="15"/>
        <v>RI_P_IVA22#REC_IVA#REC_IVA#NETA BM</v>
      </c>
      <c r="J512" s="134"/>
      <c r="K512" s="138" t="s">
        <v>10791</v>
      </c>
      <c r="L512" s="138" t="s">
        <v>10792</v>
      </c>
      <c r="M512" s="138" t="s">
        <v>417</v>
      </c>
      <c r="N512" s="138" t="s">
        <v>10788</v>
      </c>
      <c r="O512" s="108"/>
      <c r="P512" s="132"/>
      <c r="Q512" s="138" t="s">
        <v>10788</v>
      </c>
      <c r="R512" s="138" t="s">
        <v>10789</v>
      </c>
      <c r="S512" s="138" t="s">
        <v>1090</v>
      </c>
      <c r="T512" s="138" t="s">
        <v>10793</v>
      </c>
      <c r="U512" s="138" t="s">
        <v>4580</v>
      </c>
      <c r="V512" s="134">
        <v>8</v>
      </c>
      <c r="W512" s="106" t="str">
        <f t="shared" si="14"/>
        <v>NETA BM</v>
      </c>
      <c r="X512" s="138" t="s">
        <v>417</v>
      </c>
      <c r="Y512" s="134"/>
    </row>
    <row r="513" spans="1:25" x14ac:dyDescent="0.2">
      <c r="A513" s="80"/>
      <c r="B513" s="139"/>
      <c r="C513" s="180" t="str">
        <f>VLOOKUP(G513,TCR!$E$2:$K$332,2,0)</f>
        <v>GEFT</v>
      </c>
      <c r="D513" s="180" t="str">
        <f>VLOOKUP(G513,TCR!$E$2:$K$332,3,0)</f>
        <v>GESTIONE FINANAZA e TRIBUTI</v>
      </c>
      <c r="E513" s="180" t="str">
        <f>VLOOKUP(G513,TCR!$E$2:$K$332,4,0)</f>
        <v>GEFT</v>
      </c>
      <c r="F513" s="180" t="str">
        <f>VLOOKUP(G513,TCR!$E$2:$K$332,5,0)</f>
        <v>GESTIONE FINANAZA e TRIBUTI</v>
      </c>
      <c r="G513" s="180" t="s">
        <v>9700</v>
      </c>
      <c r="H513" s="180" t="str">
        <f>VLOOKUP(G513,TCR!$E$2:$K$332,7,0)</f>
        <v>Recupero IVA</v>
      </c>
      <c r="I513" s="137" t="str">
        <f t="shared" si="15"/>
        <v>RI_P_IVAE02#REC_IVA#REC_IVA#NETA BM</v>
      </c>
      <c r="J513" s="134"/>
      <c r="K513" s="138" t="s">
        <v>10794</v>
      </c>
      <c r="L513" s="138" t="s">
        <v>10795</v>
      </c>
      <c r="M513" s="138" t="s">
        <v>417</v>
      </c>
      <c r="N513" s="138" t="s">
        <v>10788</v>
      </c>
      <c r="O513" s="108"/>
      <c r="P513" s="132"/>
      <c r="Q513" s="138" t="s">
        <v>10788</v>
      </c>
      <c r="R513" s="138" t="s">
        <v>10789</v>
      </c>
      <c r="S513" s="138" t="s">
        <v>1090</v>
      </c>
      <c r="T513" s="138" t="s">
        <v>10793</v>
      </c>
      <c r="U513" s="138" t="s">
        <v>4580</v>
      </c>
      <c r="V513" s="134">
        <v>8</v>
      </c>
      <c r="W513" s="106" t="str">
        <f t="shared" si="14"/>
        <v>NETA BM</v>
      </c>
      <c r="X513" s="138" t="s">
        <v>417</v>
      </c>
      <c r="Y513" s="134"/>
    </row>
    <row r="514" spans="1:25" x14ac:dyDescent="0.2">
      <c r="A514" s="80"/>
      <c r="B514" s="139"/>
      <c r="C514" s="180" t="str">
        <f>VLOOKUP(G514,TCR!$E$2:$K$332,2,0)</f>
        <v>GEFT</v>
      </c>
      <c r="D514" s="180" t="str">
        <f>VLOOKUP(G514,TCR!$E$2:$K$332,3,0)</f>
        <v>GESTIONE FINANAZA e TRIBUTI</v>
      </c>
      <c r="E514" s="180" t="str">
        <f>VLOOKUP(G514,TCR!$E$2:$K$332,4,0)</f>
        <v>GEFT</v>
      </c>
      <c r="F514" s="180" t="str">
        <f>VLOOKUP(G514,TCR!$E$2:$K$332,5,0)</f>
        <v>GESTIONE FINANAZA e TRIBUTI</v>
      </c>
      <c r="G514" s="180" t="s">
        <v>9700</v>
      </c>
      <c r="H514" s="180" t="str">
        <f>VLOOKUP(G514,TCR!$E$2:$K$332,7,0)</f>
        <v>Recupero IVA</v>
      </c>
      <c r="I514" s="137" t="str">
        <f t="shared" si="15"/>
        <v>RI_P_IVAE153#REC_IVA#REC_IVA#NETA BM</v>
      </c>
      <c r="J514" s="134"/>
      <c r="K514" s="138" t="s">
        <v>10796</v>
      </c>
      <c r="L514" s="138" t="s">
        <v>10797</v>
      </c>
      <c r="M514" s="138" t="s">
        <v>417</v>
      </c>
      <c r="N514" s="138" t="s">
        <v>10788</v>
      </c>
      <c r="O514" s="108"/>
      <c r="P514" s="132"/>
      <c r="Q514" s="138" t="s">
        <v>10788</v>
      </c>
      <c r="R514" s="138" t="s">
        <v>10789</v>
      </c>
      <c r="S514" s="138" t="s">
        <v>1090</v>
      </c>
      <c r="T514" s="138" t="s">
        <v>10793</v>
      </c>
      <c r="U514" s="138" t="s">
        <v>4580</v>
      </c>
      <c r="V514" s="134">
        <v>8</v>
      </c>
      <c r="W514" s="106" t="str">
        <f t="shared" ref="W514:W577" si="16">IF(V514=3,"NETA BR",IF(V514=8,"NETA BM"))</f>
        <v>NETA BM</v>
      </c>
      <c r="X514" s="138" t="s">
        <v>417</v>
      </c>
      <c r="Y514" s="134"/>
    </row>
    <row r="515" spans="1:25" x14ac:dyDescent="0.2">
      <c r="A515" s="80"/>
      <c r="B515" s="139"/>
      <c r="C515" s="180" t="str">
        <f>VLOOKUP(G515,TCR!$E$2:$K$332,2,0)</f>
        <v>GEFT</v>
      </c>
      <c r="D515" s="180" t="str">
        <f>VLOOKUP(G515,TCR!$E$2:$K$332,3,0)</f>
        <v>GESTIONE FINANAZA e TRIBUTI</v>
      </c>
      <c r="E515" s="180" t="str">
        <f>VLOOKUP(G515,TCR!$E$2:$K$332,4,0)</f>
        <v>GEFT</v>
      </c>
      <c r="F515" s="180" t="str">
        <f>VLOOKUP(G515,TCR!$E$2:$K$332,5,0)</f>
        <v>GESTIONE FINANAZA e TRIBUTI</v>
      </c>
      <c r="G515" s="180" t="s">
        <v>9700</v>
      </c>
      <c r="H515" s="180" t="str">
        <f>VLOOKUP(G515,TCR!$E$2:$K$332,7,0)</f>
        <v>Recupero IVA</v>
      </c>
      <c r="I515" s="137" t="str">
        <f t="shared" ref="I515:I578" si="17">IF(LEFT($G515,7)="CONSUMO","CONSUMO",CONCATENATE(K515,"#",N515,"#",Q515,"#",W515))</f>
        <v>RI_P_IVAG#REC_IVA#REC_IVA#NETA BM</v>
      </c>
      <c r="J515" s="134"/>
      <c r="K515" s="138" t="s">
        <v>10798</v>
      </c>
      <c r="L515" s="138" t="s">
        <v>10799</v>
      </c>
      <c r="M515" s="138" t="s">
        <v>417</v>
      </c>
      <c r="N515" s="138" t="s">
        <v>10788</v>
      </c>
      <c r="O515" s="108"/>
      <c r="P515" s="132"/>
      <c r="Q515" s="138" t="s">
        <v>10788</v>
      </c>
      <c r="R515" s="138" t="s">
        <v>10789</v>
      </c>
      <c r="S515" s="138" t="s">
        <v>1090</v>
      </c>
      <c r="T515" s="138" t="s">
        <v>10793</v>
      </c>
      <c r="U515" s="138" t="s">
        <v>4580</v>
      </c>
      <c r="V515" s="134">
        <v>8</v>
      </c>
      <c r="W515" s="106" t="str">
        <f t="shared" si="16"/>
        <v>NETA BM</v>
      </c>
      <c r="X515" s="138" t="s">
        <v>417</v>
      </c>
      <c r="Y515" s="134"/>
    </row>
    <row r="516" spans="1:25" x14ac:dyDescent="0.2">
      <c r="A516" s="69"/>
      <c r="B516" s="7" t="s">
        <v>74</v>
      </c>
      <c r="C516" s="97" t="str">
        <f>VLOOKUP(G516,TCR!$E$2:$K$332,2,0)</f>
        <v>GEN</v>
      </c>
      <c r="D516" s="97" t="str">
        <f>VLOOKUP(G516,TCR!$E$2:$K$332,3,0)</f>
        <v>Livello Generico</v>
      </c>
      <c r="E516" s="97" t="str">
        <f>VLOOKUP(G516,TCR!$E$2:$K$332,4,0)</f>
        <v>GEN</v>
      </c>
      <c r="F516" s="97" t="str">
        <f>VLOOKUP(G516,TCR!$E$2:$K$332,5,0)</f>
        <v>Livello Generico</v>
      </c>
      <c r="G516" s="205" t="s">
        <v>13103</v>
      </c>
      <c r="H516" s="97" t="str">
        <f>VLOOKUP(G516,TCR!$E$2:$K$332,7,0)</f>
        <v>Bonus Tutela Simile</v>
      </c>
      <c r="I516" s="137" t="str">
        <f t="shared" si="17"/>
        <v>VOCE_CONDAGE#VOCE_CONDAGE#VOCE_CONDAGE#NETA BM</v>
      </c>
      <c r="J516" s="134"/>
      <c r="K516" s="138" t="s">
        <v>3594</v>
      </c>
      <c r="L516" s="138" t="s">
        <v>3595</v>
      </c>
      <c r="M516" s="138" t="s">
        <v>424</v>
      </c>
      <c r="N516" s="138" t="s">
        <v>3594</v>
      </c>
      <c r="O516" s="108"/>
      <c r="P516" s="132"/>
      <c r="Q516" s="138" t="s">
        <v>3594</v>
      </c>
      <c r="R516" s="138" t="s">
        <v>3595</v>
      </c>
      <c r="S516" s="138" t="s">
        <v>10808</v>
      </c>
      <c r="T516" s="138" t="s">
        <v>10809</v>
      </c>
      <c r="U516" s="108"/>
      <c r="V516" s="134">
        <v>8</v>
      </c>
      <c r="W516" s="106" t="str">
        <f t="shared" si="16"/>
        <v>NETA BM</v>
      </c>
      <c r="X516" s="138" t="s">
        <v>10810</v>
      </c>
      <c r="Y516" s="134"/>
    </row>
    <row r="517" spans="1:25" x14ac:dyDescent="0.2">
      <c r="A517" s="69"/>
      <c r="B517" s="7" t="s">
        <v>74</v>
      </c>
      <c r="C517" s="97" t="str">
        <f>VLOOKUP(G517,TCR!$E$2:$K$332,2,0)</f>
        <v>GEFT</v>
      </c>
      <c r="D517" s="97" t="str">
        <f>VLOOKUP(G517,TCR!$E$2:$K$332,3,0)</f>
        <v>GESTIONE FINANAZA e TRIBUTI</v>
      </c>
      <c r="E517" s="97" t="str">
        <f>VLOOKUP(G517,TCR!$E$2:$K$332,4,0)</f>
        <v>GEFT</v>
      </c>
      <c r="F517" s="97" t="str">
        <f>VLOOKUP(G517,TCR!$E$2:$K$332,5,0)</f>
        <v>GESTIONE FINANAZA e TRIBUTI</v>
      </c>
      <c r="G517" s="205" t="s">
        <v>13095</v>
      </c>
      <c r="H517" s="97" t="str">
        <f>VLOOKUP(G517,TCR!$E$2:$K$332,7,0)</f>
        <v>Recupero Debito Credito</v>
      </c>
      <c r="I517" s="137" t="str">
        <f t="shared" si="17"/>
        <v>9307#9307#9307#NETA BM</v>
      </c>
      <c r="J517" s="134"/>
      <c r="K517" s="138" t="s">
        <v>10812</v>
      </c>
      <c r="L517" s="138" t="s">
        <v>10813</v>
      </c>
      <c r="M517" s="138" t="s">
        <v>417</v>
      </c>
      <c r="N517" s="138" t="s">
        <v>10812</v>
      </c>
      <c r="O517" s="108"/>
      <c r="P517" s="132"/>
      <c r="Q517" s="138" t="s">
        <v>10812</v>
      </c>
      <c r="R517" s="138" t="s">
        <v>10813</v>
      </c>
      <c r="S517" s="138" t="s">
        <v>10814</v>
      </c>
      <c r="T517" s="138" t="s">
        <v>4772</v>
      </c>
      <c r="U517" s="108"/>
      <c r="V517" s="134">
        <v>8</v>
      </c>
      <c r="W517" s="106" t="str">
        <f t="shared" si="16"/>
        <v>NETA BM</v>
      </c>
      <c r="X517" s="138" t="s">
        <v>417</v>
      </c>
      <c r="Y517" s="134"/>
    </row>
    <row r="518" spans="1:25" x14ac:dyDescent="0.2">
      <c r="A518" s="139"/>
      <c r="B518" s="139"/>
      <c r="C518" s="180" t="str">
        <f>VLOOKUP(G518,TCR!$E$2:$K$332,2,0)</f>
        <v>BORS</v>
      </c>
      <c r="D518" s="180" t="str">
        <f>VLOOKUP(G518,TCR!$E$2:$K$332,3,0)</f>
        <v>BORSELLINO</v>
      </c>
      <c r="E518" s="180" t="str">
        <f>VLOOKUP(G518,TCR!$E$2:$K$332,4,0)</f>
        <v>BORS</v>
      </c>
      <c r="F518" s="180" t="str">
        <f>VLOOKUP(G518,TCR!$E$2:$K$332,5,0)</f>
        <v>BORSELLINO</v>
      </c>
      <c r="G518" s="180" t="s">
        <v>13079</v>
      </c>
      <c r="H518" s="180" t="str">
        <f>VLOOKUP(G518,TCR!$E$2:$K$332,7,0)</f>
        <v>Componente Borsellino a Credito</v>
      </c>
      <c r="I518" s="137" t="str">
        <f t="shared" si="17"/>
        <v>9308#9308#AZZERAMENTO#NETA BM</v>
      </c>
      <c r="J518" s="134"/>
      <c r="K518" s="138" t="s">
        <v>2380</v>
      </c>
      <c r="L518" s="138" t="s">
        <v>2381</v>
      </c>
      <c r="M518" s="138" t="s">
        <v>417</v>
      </c>
      <c r="N518" s="138" t="s">
        <v>2380</v>
      </c>
      <c r="O518" s="108"/>
      <c r="P518" s="132"/>
      <c r="Q518" s="138" t="s">
        <v>10815</v>
      </c>
      <c r="R518" s="138" t="s">
        <v>10816</v>
      </c>
      <c r="S518" s="138" t="s">
        <v>10817</v>
      </c>
      <c r="T518" s="138" t="s">
        <v>2383</v>
      </c>
      <c r="U518" s="108"/>
      <c r="V518" s="134">
        <v>8</v>
      </c>
      <c r="W518" s="106" t="str">
        <f t="shared" si="16"/>
        <v>NETA BM</v>
      </c>
      <c r="X518" s="138" t="s">
        <v>417</v>
      </c>
      <c r="Y518" s="134"/>
    </row>
    <row r="519" spans="1:25" x14ac:dyDescent="0.2">
      <c r="A519" s="69"/>
      <c r="B519" s="7" t="s">
        <v>74</v>
      </c>
      <c r="C519" s="97" t="str">
        <f>VLOOKUP(G519,TCR!$E$2:$K$332,2,0)</f>
        <v>BORS</v>
      </c>
      <c r="D519" s="97" t="str">
        <f>VLOOKUP(G519,TCR!$E$2:$K$332,3,0)</f>
        <v>BORSELLINO</v>
      </c>
      <c r="E519" s="97" t="str">
        <f>VLOOKUP(G519,TCR!$E$2:$K$332,4,0)</f>
        <v>BORS</v>
      </c>
      <c r="F519" s="97" t="str">
        <f>VLOOKUP(G519,TCR!$E$2:$K$332,5,0)</f>
        <v>BORSELLINO</v>
      </c>
      <c r="G519" s="205" t="s">
        <v>13081</v>
      </c>
      <c r="H519" s="97" t="str">
        <f>VLOOKUP(G519,TCR!$E$2:$K$332,7,0)</f>
        <v>Componente Borsellino a Debito</v>
      </c>
      <c r="I519" s="137" t="str">
        <f t="shared" si="17"/>
        <v>9309#9309#AZZERAMENTO#NETA BM</v>
      </c>
      <c r="J519" s="134"/>
      <c r="K519" s="138" t="s">
        <v>2375</v>
      </c>
      <c r="L519" s="138" t="s">
        <v>2376</v>
      </c>
      <c r="M519" s="138" t="s">
        <v>417</v>
      </c>
      <c r="N519" s="138" t="s">
        <v>2375</v>
      </c>
      <c r="O519" s="108"/>
      <c r="P519" s="132"/>
      <c r="Q519" s="138" t="s">
        <v>10815</v>
      </c>
      <c r="R519" s="138" t="s">
        <v>10816</v>
      </c>
      <c r="S519" s="138" t="s">
        <v>10818</v>
      </c>
      <c r="T519" s="138" t="s">
        <v>2378</v>
      </c>
      <c r="U519" s="108"/>
      <c r="V519" s="134">
        <v>8</v>
      </c>
      <c r="W519" s="106" t="str">
        <f t="shared" si="16"/>
        <v>NETA BM</v>
      </c>
      <c r="X519" s="138" t="s">
        <v>417</v>
      </c>
      <c r="Y519" s="134"/>
    </row>
    <row r="520" spans="1:25" x14ac:dyDescent="0.2">
      <c r="A520" s="139"/>
      <c r="B520" s="139"/>
      <c r="C520" s="102" t="str">
        <f>VLOOKUP(G520,TCR!$E$2:$K$332,2,0)</f>
        <v>PPVV</v>
      </c>
      <c r="D520" s="102" t="str">
        <f>VLOOKUP(G520,TCR!$E$2:$K$332,3,0)</f>
        <v>Partite Varie</v>
      </c>
      <c r="E520" s="102" t="str">
        <f>VLOOKUP(G520,TCR!$E$2:$K$332,4,0)</f>
        <v>IND</v>
      </c>
      <c r="F520" s="102" t="str">
        <f>VLOOKUP(G520,TCR!$E$2:$K$332,5,0)</f>
        <v>Indennizzi</v>
      </c>
      <c r="G520" s="102" t="s">
        <v>13113</v>
      </c>
      <c r="H520" s="102" t="str">
        <f>VLOOKUP(G520,TCR!$E$2:$K$332,7,0)</f>
        <v>Indennizzi venditore</v>
      </c>
      <c r="I520" s="137" t="str">
        <f t="shared" si="17"/>
        <v>11663#11663#11663#NETA BM</v>
      </c>
      <c r="J520" s="134"/>
      <c r="K520" s="138" t="s">
        <v>1040</v>
      </c>
      <c r="L520" s="138" t="s">
        <v>1041</v>
      </c>
      <c r="M520" s="138" t="s">
        <v>442</v>
      </c>
      <c r="N520" s="138" t="s">
        <v>1040</v>
      </c>
      <c r="O520" s="108"/>
      <c r="P520" s="132"/>
      <c r="Q520" s="138" t="s">
        <v>1040</v>
      </c>
      <c r="R520" s="138" t="s">
        <v>1041</v>
      </c>
      <c r="S520" s="138" t="s">
        <v>10673</v>
      </c>
      <c r="T520" s="138" t="s">
        <v>447</v>
      </c>
      <c r="U520" s="108"/>
      <c r="V520" s="134">
        <v>8</v>
      </c>
      <c r="W520" s="106" t="str">
        <f t="shared" si="16"/>
        <v>NETA BM</v>
      </c>
      <c r="X520" s="138" t="s">
        <v>442</v>
      </c>
      <c r="Y520" s="134"/>
    </row>
    <row r="521" spans="1:25" x14ac:dyDescent="0.2">
      <c r="A521" s="139"/>
      <c r="B521" s="139"/>
      <c r="C521" s="102" t="str">
        <f>VLOOKUP(G521,TCR!$E$2:$K$332,2,0)</f>
        <v>PPVV</v>
      </c>
      <c r="D521" s="102" t="str">
        <f>VLOOKUP(G521,TCR!$E$2:$K$332,3,0)</f>
        <v>Partite Varie</v>
      </c>
      <c r="E521" s="102" t="str">
        <f>VLOOKUP(G521,TCR!$E$2:$K$332,4,0)</f>
        <v>PVVE</v>
      </c>
      <c r="F521" s="102" t="str">
        <f>VLOOKUP(G521,TCR!$E$2:$K$332,5,0)</f>
        <v>Partite varie venditore</v>
      </c>
      <c r="G521" s="102" t="s">
        <v>51</v>
      </c>
      <c r="H521" s="102" t="str">
        <f>VLOOKUP(G521,TCR!$E$2:$K$332,7,0)</f>
        <v>Partite varie venditore</v>
      </c>
      <c r="I521" s="137" t="str">
        <f t="shared" si="17"/>
        <v>11665#11665#11665#NETA BM</v>
      </c>
      <c r="J521" s="134"/>
      <c r="K521" s="138" t="s">
        <v>2513</v>
      </c>
      <c r="L521" s="138" t="s">
        <v>2514</v>
      </c>
      <c r="M521" s="138" t="s">
        <v>442</v>
      </c>
      <c r="N521" s="138" t="s">
        <v>2513</v>
      </c>
      <c r="O521" s="108"/>
      <c r="P521" s="132"/>
      <c r="Q521" s="138" t="s">
        <v>2513</v>
      </c>
      <c r="R521" s="138" t="s">
        <v>2514</v>
      </c>
      <c r="S521" s="138" t="s">
        <v>10673</v>
      </c>
      <c r="T521" s="138" t="s">
        <v>447</v>
      </c>
      <c r="U521" s="108"/>
      <c r="V521" s="134">
        <v>8</v>
      </c>
      <c r="W521" s="106" t="str">
        <f t="shared" si="16"/>
        <v>NETA BM</v>
      </c>
      <c r="X521" s="138" t="s">
        <v>442</v>
      </c>
      <c r="Y521" s="134"/>
    </row>
    <row r="522" spans="1:25" x14ac:dyDescent="0.2">
      <c r="A522" s="139"/>
      <c r="B522" s="139"/>
      <c r="C522" s="180" t="str">
        <f>VLOOKUP(G522,TCR!$E$2:$K$332,2,0)</f>
        <v>GEFT</v>
      </c>
      <c r="D522" s="180" t="str">
        <f>VLOOKUP(G522,TCR!$E$2:$K$332,3,0)</f>
        <v>GESTIONE FINANAZA e TRIBUTI</v>
      </c>
      <c r="E522" s="180" t="str">
        <f>VLOOKUP(G522,TCR!$E$2:$K$332,4,0)</f>
        <v>GEFT</v>
      </c>
      <c r="F522" s="180" t="str">
        <f>VLOOKUP(G522,TCR!$E$2:$K$332,5,0)</f>
        <v>GESTIONE FINANAZA e TRIBUTI</v>
      </c>
      <c r="G522" s="180" t="s">
        <v>10834</v>
      </c>
      <c r="H522" s="180" t="str">
        <f>VLOOKUP(G522,TCR!$E$2:$K$332,7,0)</f>
        <v>Rimborso IVA</v>
      </c>
      <c r="I522" s="137" t="str">
        <f t="shared" si="17"/>
        <v>IVANOND10SP#IVANOND10SP#IVANOND10SP#NETA BM</v>
      </c>
      <c r="J522" s="106"/>
      <c r="K522" s="106" t="s">
        <v>10934</v>
      </c>
      <c r="L522" s="106" t="s">
        <v>10935</v>
      </c>
      <c r="M522" s="106"/>
      <c r="N522" s="106" t="s">
        <v>10934</v>
      </c>
      <c r="O522" s="106"/>
      <c r="P522" s="132"/>
      <c r="Q522" s="106" t="s">
        <v>10934</v>
      </c>
      <c r="R522" s="106" t="s">
        <v>10935</v>
      </c>
      <c r="S522" s="106"/>
      <c r="T522" s="106"/>
      <c r="U522" s="138"/>
      <c r="V522" s="127">
        <v>8</v>
      </c>
      <c r="W522" s="106" t="str">
        <f t="shared" si="16"/>
        <v>NETA BM</v>
      </c>
      <c r="X522" s="106"/>
      <c r="Y522" s="106"/>
    </row>
    <row r="523" spans="1:25" x14ac:dyDescent="0.2">
      <c r="A523" s="139"/>
      <c r="B523" s="139"/>
      <c r="C523" s="180" t="str">
        <f>VLOOKUP(G523,TCR!$E$2:$K$332,2,0)</f>
        <v>GEFT</v>
      </c>
      <c r="D523" s="180" t="str">
        <f>VLOOKUP(G523,TCR!$E$2:$K$332,3,0)</f>
        <v>GESTIONE FINANAZA e TRIBUTI</v>
      </c>
      <c r="E523" s="180" t="str">
        <f>VLOOKUP(G523,TCR!$E$2:$K$332,4,0)</f>
        <v>GEFT</v>
      </c>
      <c r="F523" s="180" t="str">
        <f>VLOOKUP(G523,TCR!$E$2:$K$332,5,0)</f>
        <v>GESTIONE FINANAZA e TRIBUTI</v>
      </c>
      <c r="G523" s="180" t="s">
        <v>13093</v>
      </c>
      <c r="H523" s="180" t="str">
        <f>VLOOKUP(G523,TCR!$E$2:$K$332,7,0)</f>
        <v>Patrimoniale Post Contatore</v>
      </c>
      <c r="I523" s="137" t="str">
        <f t="shared" si="17"/>
        <v>21200#21200#21200#NETA BR</v>
      </c>
      <c r="J523" s="106"/>
      <c r="K523" s="106" t="s">
        <v>10942</v>
      </c>
      <c r="L523" s="106" t="s">
        <v>4958</v>
      </c>
      <c r="M523" s="106" t="s">
        <v>417</v>
      </c>
      <c r="N523" s="106" t="s">
        <v>10942</v>
      </c>
      <c r="O523" s="106"/>
      <c r="P523" s="132"/>
      <c r="Q523" s="106" t="s">
        <v>10942</v>
      </c>
      <c r="R523" s="106" t="s">
        <v>4958</v>
      </c>
      <c r="S523" s="106" t="s">
        <v>469</v>
      </c>
      <c r="T523" s="106" t="s">
        <v>4958</v>
      </c>
      <c r="U523" s="138"/>
      <c r="V523" s="127">
        <v>3</v>
      </c>
      <c r="W523" s="106" t="str">
        <f t="shared" si="16"/>
        <v>NETA BR</v>
      </c>
      <c r="X523" s="106" t="s">
        <v>417</v>
      </c>
      <c r="Y523" s="106"/>
    </row>
    <row r="524" spans="1:25" x14ac:dyDescent="0.2">
      <c r="A524" s="139"/>
      <c r="B524" s="139"/>
      <c r="C524" s="102" t="str">
        <f>VLOOKUP(G524,TCR!$E$2:$K$332,2,0)</f>
        <v>PPVV</v>
      </c>
      <c r="D524" s="102" t="str">
        <f>VLOOKUP(G524,TCR!$E$2:$K$332,3,0)</f>
        <v>Partite Varie</v>
      </c>
      <c r="E524" s="102" t="str">
        <f>VLOOKUP(G524,TCR!$E$2:$K$332,4,0)</f>
        <v>IND</v>
      </c>
      <c r="F524" s="102" t="str">
        <f>VLOOKUP(G524,TCR!$E$2:$K$332,5,0)</f>
        <v>Indennizzi</v>
      </c>
      <c r="G524" s="102" t="s">
        <v>13113</v>
      </c>
      <c r="H524" s="102" t="str">
        <f>VLOOKUP(G524,TCR!$E$2:$K$332,7,0)</f>
        <v>Indennizzi venditore</v>
      </c>
      <c r="I524" s="137" t="str">
        <f t="shared" si="17"/>
        <v>11662#11662#11662#NETA BM</v>
      </c>
      <c r="J524" s="134"/>
      <c r="K524" s="128" t="s">
        <v>6099</v>
      </c>
      <c r="L524" s="128" t="s">
        <v>6100</v>
      </c>
      <c r="M524" s="128" t="s">
        <v>442</v>
      </c>
      <c r="N524" s="128" t="s">
        <v>6099</v>
      </c>
      <c r="O524" s="129"/>
      <c r="P524" s="132"/>
      <c r="Q524" s="128" t="s">
        <v>6099</v>
      </c>
      <c r="R524" s="128" t="s">
        <v>6100</v>
      </c>
      <c r="S524" s="128" t="s">
        <v>10673</v>
      </c>
      <c r="T524" s="128" t="s">
        <v>447</v>
      </c>
      <c r="U524" s="129"/>
      <c r="V524" s="130">
        <v>8</v>
      </c>
      <c r="W524" s="106" t="str">
        <f t="shared" si="16"/>
        <v>NETA BM</v>
      </c>
      <c r="X524" s="128" t="s">
        <v>442</v>
      </c>
      <c r="Y524" s="134"/>
    </row>
    <row r="525" spans="1:25" x14ac:dyDescent="0.2">
      <c r="A525" s="139"/>
      <c r="B525" s="139"/>
      <c r="C525" s="203" t="str">
        <f>VLOOKUP(G525,TCR!$E$2:$K$332,2,0)</f>
        <v>PPVV</v>
      </c>
      <c r="D525" s="203" t="str">
        <f>VLOOKUP(G525,TCR!$E$2:$K$332,3,0)</f>
        <v>Partite Varie</v>
      </c>
      <c r="E525" s="203" t="str">
        <f>VLOOKUP(G525,TCR!$E$2:$K$332,4,0)</f>
        <v>PVVE</v>
      </c>
      <c r="F525" s="203" t="str">
        <f>VLOOKUP(G525,TCR!$E$2:$K$332,5,0)</f>
        <v>Partite varie venditore</v>
      </c>
      <c r="G525" s="203" t="s">
        <v>51</v>
      </c>
      <c r="H525" s="203" t="str">
        <f>VLOOKUP(G525,TCR!$E$2:$K$332,7,0)</f>
        <v>Partite varie venditore</v>
      </c>
      <c r="I525" s="137" t="str">
        <f t="shared" si="17"/>
        <v>11851#11851#11851#NETA BR</v>
      </c>
      <c r="J525" s="134"/>
      <c r="K525" s="128" t="s">
        <v>10993</v>
      </c>
      <c r="L525" s="128" t="s">
        <v>10994</v>
      </c>
      <c r="M525" s="129"/>
      <c r="N525" s="128" t="s">
        <v>10993</v>
      </c>
      <c r="O525" s="129"/>
      <c r="P525" s="132"/>
      <c r="Q525" s="128" t="s">
        <v>10993</v>
      </c>
      <c r="R525" s="128" t="s">
        <v>10995</v>
      </c>
      <c r="S525" s="129"/>
      <c r="T525" s="129"/>
      <c r="U525" s="129"/>
      <c r="V525" s="130">
        <v>3</v>
      </c>
      <c r="W525" s="106" t="str">
        <f t="shared" si="16"/>
        <v>NETA BR</v>
      </c>
      <c r="X525" s="129"/>
      <c r="Y525" s="134"/>
    </row>
    <row r="526" spans="1:25" x14ac:dyDescent="0.2">
      <c r="A526" s="139"/>
      <c r="B526" s="139"/>
      <c r="C526" s="180" t="str">
        <f>VLOOKUP(G526,TCR!$E$2:$K$332,2,0)</f>
        <v>GEFT</v>
      </c>
      <c r="D526" s="180" t="str">
        <f>VLOOKUP(G526,TCR!$E$2:$K$332,3,0)</f>
        <v>GESTIONE FINANAZA e TRIBUTI</v>
      </c>
      <c r="E526" s="180" t="str">
        <f>VLOOKUP(G526,TCR!$E$2:$K$332,4,0)</f>
        <v>GEFT</v>
      </c>
      <c r="F526" s="180" t="str">
        <f>VLOOKUP(G526,TCR!$E$2:$K$332,5,0)</f>
        <v>GESTIONE FINANAZA e TRIBUTI</v>
      </c>
      <c r="G526" s="180" t="s">
        <v>13093</v>
      </c>
      <c r="H526" s="180" t="str">
        <f>VLOOKUP(G526,TCR!$E$2:$K$332,7,0)</f>
        <v>Patrimoniale Post Contatore</v>
      </c>
      <c r="I526" s="137" t="str">
        <f t="shared" si="17"/>
        <v>13723#13723#13723#NETA BR</v>
      </c>
      <c r="J526" s="134"/>
      <c r="K526" s="128" t="s">
        <v>10999</v>
      </c>
      <c r="L526" s="128" t="s">
        <v>11000</v>
      </c>
      <c r="M526" s="128" t="s">
        <v>417</v>
      </c>
      <c r="N526" s="128" t="s">
        <v>10999</v>
      </c>
      <c r="O526" s="129"/>
      <c r="P526" s="132"/>
      <c r="Q526" s="128" t="s">
        <v>10999</v>
      </c>
      <c r="R526" s="128" t="s">
        <v>11000</v>
      </c>
      <c r="S526" s="128" t="s">
        <v>11001</v>
      </c>
      <c r="T526" s="128" t="s">
        <v>11002</v>
      </c>
      <c r="U526" s="129"/>
      <c r="V526" s="130">
        <v>3</v>
      </c>
      <c r="W526" s="106" t="str">
        <f t="shared" si="16"/>
        <v>NETA BR</v>
      </c>
      <c r="X526" s="128" t="s">
        <v>417</v>
      </c>
      <c r="Y526" s="134"/>
    </row>
    <row r="527" spans="1:25" x14ac:dyDescent="0.2">
      <c r="A527" s="139"/>
      <c r="B527" s="139"/>
      <c r="C527" s="180" t="str">
        <f>VLOOKUP(G527,TCR!$E$2:$K$332,2,0)</f>
        <v>GEFT</v>
      </c>
      <c r="D527" s="180" t="str">
        <f>VLOOKUP(G527,TCR!$E$2:$K$332,3,0)</f>
        <v>GESTIONE FINANAZA e TRIBUTI</v>
      </c>
      <c r="E527" s="180" t="str">
        <f>VLOOKUP(G527,TCR!$E$2:$K$332,4,0)</f>
        <v>GEFT</v>
      </c>
      <c r="F527" s="180" t="str">
        <f>VLOOKUP(G527,TCR!$E$2:$K$332,5,0)</f>
        <v>GESTIONE FINANAZA e TRIBUTI</v>
      </c>
      <c r="G527" s="180" t="s">
        <v>13093</v>
      </c>
      <c r="H527" s="180" t="str">
        <f>VLOOKUP(G527,TCR!$E$2:$K$332,7,0)</f>
        <v>Patrimoniale Post Contatore</v>
      </c>
      <c r="I527" s="137" t="str">
        <f t="shared" si="17"/>
        <v>14047#14047#14047#NETA BR</v>
      </c>
      <c r="J527" s="134"/>
      <c r="K527" s="128" t="s">
        <v>11003</v>
      </c>
      <c r="L527" s="128" t="s">
        <v>11004</v>
      </c>
      <c r="M527" s="129"/>
      <c r="N527" s="128" t="s">
        <v>11003</v>
      </c>
      <c r="O527" s="129"/>
      <c r="P527" s="132"/>
      <c r="Q527" s="128" t="s">
        <v>11003</v>
      </c>
      <c r="R527" s="128" t="s">
        <v>11005</v>
      </c>
      <c r="S527" s="129"/>
      <c r="T527" s="129"/>
      <c r="U527" s="129"/>
      <c r="V527" s="130">
        <v>3</v>
      </c>
      <c r="W527" s="106" t="str">
        <f t="shared" si="16"/>
        <v>NETA BR</v>
      </c>
      <c r="X527" s="129"/>
      <c r="Y527" s="134"/>
    </row>
    <row r="528" spans="1:25" x14ac:dyDescent="0.2">
      <c r="A528" s="139"/>
      <c r="B528" s="139"/>
      <c r="C528" s="180" t="str">
        <f>VLOOKUP(G528,TCR!$E$2:$K$332,2,0)</f>
        <v>GEFT</v>
      </c>
      <c r="D528" s="180" t="str">
        <f>VLOOKUP(G528,TCR!$E$2:$K$332,3,0)</f>
        <v>GESTIONE FINANAZA e TRIBUTI</v>
      </c>
      <c r="E528" s="180" t="str">
        <f>VLOOKUP(G528,TCR!$E$2:$K$332,4,0)</f>
        <v>GEFT</v>
      </c>
      <c r="F528" s="180" t="str">
        <f>VLOOKUP(G528,TCR!$E$2:$K$332,5,0)</f>
        <v>GESTIONE FINANAZA e TRIBUTI</v>
      </c>
      <c r="G528" s="180" t="s">
        <v>13093</v>
      </c>
      <c r="H528" s="180" t="str">
        <f>VLOOKUP(G528,TCR!$E$2:$K$332,7,0)</f>
        <v>Patrimoniale Post Contatore</v>
      </c>
      <c r="I528" s="137" t="str">
        <f t="shared" si="17"/>
        <v>14099#14099#14099#NETA BR</v>
      </c>
      <c r="J528" s="134"/>
      <c r="K528" s="128" t="s">
        <v>11006</v>
      </c>
      <c r="L528" s="128" t="s">
        <v>11007</v>
      </c>
      <c r="M528" s="129"/>
      <c r="N528" s="128" t="s">
        <v>11006</v>
      </c>
      <c r="O528" s="129"/>
      <c r="P528" s="132"/>
      <c r="Q528" s="128" t="s">
        <v>11006</v>
      </c>
      <c r="R528" s="128" t="s">
        <v>11008</v>
      </c>
      <c r="S528" s="129"/>
      <c r="T528" s="129"/>
      <c r="U528" s="129"/>
      <c r="V528" s="130">
        <v>3</v>
      </c>
      <c r="W528" s="106" t="str">
        <f t="shared" si="16"/>
        <v>NETA BR</v>
      </c>
      <c r="X528" s="129"/>
      <c r="Y528" s="134"/>
    </row>
    <row r="529" spans="1:25" x14ac:dyDescent="0.2">
      <c r="A529" s="139"/>
      <c r="B529" s="139"/>
      <c r="C529" s="180" t="str">
        <f>VLOOKUP(G529,TCR!$E$2:$K$332,2,0)</f>
        <v>GEFT</v>
      </c>
      <c r="D529" s="180" t="str">
        <f>VLOOKUP(G529,TCR!$E$2:$K$332,3,0)</f>
        <v>GESTIONE FINANAZA e TRIBUTI</v>
      </c>
      <c r="E529" s="180" t="str">
        <f>VLOOKUP(G529,TCR!$E$2:$K$332,4,0)</f>
        <v>GEFT</v>
      </c>
      <c r="F529" s="180" t="str">
        <f>VLOOKUP(G529,TCR!$E$2:$K$332,5,0)</f>
        <v>GESTIONE FINANAZA e TRIBUTI</v>
      </c>
      <c r="G529" s="180" t="s">
        <v>13093</v>
      </c>
      <c r="H529" s="180" t="str">
        <f>VLOOKUP(G529,TCR!$E$2:$K$332,7,0)</f>
        <v>Patrimoniale Post Contatore</v>
      </c>
      <c r="I529" s="137" t="str">
        <f t="shared" si="17"/>
        <v>14100#14100#14100#NETA BR</v>
      </c>
      <c r="J529" s="134"/>
      <c r="K529" s="128" t="s">
        <v>11009</v>
      </c>
      <c r="L529" s="128" t="s">
        <v>11010</v>
      </c>
      <c r="M529" s="129"/>
      <c r="N529" s="128" t="s">
        <v>11009</v>
      </c>
      <c r="O529" s="129"/>
      <c r="P529" s="132"/>
      <c r="Q529" s="128" t="s">
        <v>11009</v>
      </c>
      <c r="R529" s="128" t="s">
        <v>11011</v>
      </c>
      <c r="S529" s="129"/>
      <c r="T529" s="129"/>
      <c r="U529" s="129"/>
      <c r="V529" s="130">
        <v>3</v>
      </c>
      <c r="W529" s="106" t="str">
        <f t="shared" si="16"/>
        <v>NETA BR</v>
      </c>
      <c r="X529" s="129"/>
      <c r="Y529" s="134"/>
    </row>
    <row r="530" spans="1:25" x14ac:dyDescent="0.2">
      <c r="A530" s="139"/>
      <c r="B530" s="139"/>
      <c r="C530" s="180" t="str">
        <f>VLOOKUP(G530,TCR!$E$2:$K$332,2,0)</f>
        <v>GEFT</v>
      </c>
      <c r="D530" s="180" t="str">
        <f>VLOOKUP(G530,TCR!$E$2:$K$332,3,0)</f>
        <v>GESTIONE FINANAZA e TRIBUTI</v>
      </c>
      <c r="E530" s="180" t="str">
        <f>VLOOKUP(G530,TCR!$E$2:$K$332,4,0)</f>
        <v>GEFT</v>
      </c>
      <c r="F530" s="180" t="str">
        <f>VLOOKUP(G530,TCR!$E$2:$K$332,5,0)</f>
        <v>GESTIONE FINANAZA e TRIBUTI</v>
      </c>
      <c r="G530" s="180" t="s">
        <v>13093</v>
      </c>
      <c r="H530" s="180" t="str">
        <f>VLOOKUP(G530,TCR!$E$2:$K$332,7,0)</f>
        <v>Patrimoniale Post Contatore</v>
      </c>
      <c r="I530" s="137" t="str">
        <f t="shared" si="17"/>
        <v>14101#14101#14101#NETA BR</v>
      </c>
      <c r="J530" s="134"/>
      <c r="K530" s="128" t="s">
        <v>11012</v>
      </c>
      <c r="L530" s="128" t="s">
        <v>11013</v>
      </c>
      <c r="M530" s="129"/>
      <c r="N530" s="128" t="s">
        <v>11012</v>
      </c>
      <c r="O530" s="129"/>
      <c r="P530" s="132"/>
      <c r="Q530" s="128" t="s">
        <v>11012</v>
      </c>
      <c r="R530" s="128" t="s">
        <v>11014</v>
      </c>
      <c r="S530" s="129"/>
      <c r="T530" s="129"/>
      <c r="U530" s="129"/>
      <c r="V530" s="130">
        <v>3</v>
      </c>
      <c r="W530" s="106" t="str">
        <f t="shared" si="16"/>
        <v>NETA BR</v>
      </c>
      <c r="X530" s="129"/>
      <c r="Y530" s="134"/>
    </row>
    <row r="531" spans="1:25" x14ac:dyDescent="0.2">
      <c r="A531" s="139"/>
      <c r="B531" s="139"/>
      <c r="C531" s="180" t="str">
        <f>VLOOKUP(G531,TCR!$E$2:$K$332,2,0)</f>
        <v>GEFT</v>
      </c>
      <c r="D531" s="180" t="str">
        <f>VLOOKUP(G531,TCR!$E$2:$K$332,3,0)</f>
        <v>GESTIONE FINANAZA e TRIBUTI</v>
      </c>
      <c r="E531" s="180" t="str">
        <f>VLOOKUP(G531,TCR!$E$2:$K$332,4,0)</f>
        <v>GEFT</v>
      </c>
      <c r="F531" s="180" t="str">
        <f>VLOOKUP(G531,TCR!$E$2:$K$332,5,0)</f>
        <v>GESTIONE FINANAZA e TRIBUTI</v>
      </c>
      <c r="G531" s="180" t="s">
        <v>13093</v>
      </c>
      <c r="H531" s="180" t="str">
        <f>VLOOKUP(G531,TCR!$E$2:$K$332,7,0)</f>
        <v>Patrimoniale Post Contatore</v>
      </c>
      <c r="I531" s="137" t="str">
        <f t="shared" si="17"/>
        <v>14102#14102#14102#NETA BR</v>
      </c>
      <c r="J531" s="134"/>
      <c r="K531" s="128" t="s">
        <v>11015</v>
      </c>
      <c r="L531" s="128" t="s">
        <v>11016</v>
      </c>
      <c r="M531" s="129"/>
      <c r="N531" s="128" t="s">
        <v>11015</v>
      </c>
      <c r="O531" s="129"/>
      <c r="P531" s="132"/>
      <c r="Q531" s="128" t="s">
        <v>11015</v>
      </c>
      <c r="R531" s="128" t="s">
        <v>11017</v>
      </c>
      <c r="S531" s="129"/>
      <c r="T531" s="129"/>
      <c r="U531" s="129"/>
      <c r="V531" s="130">
        <v>3</v>
      </c>
      <c r="W531" s="106" t="str">
        <f t="shared" si="16"/>
        <v>NETA BR</v>
      </c>
      <c r="X531" s="129"/>
      <c r="Y531" s="134"/>
    </row>
    <row r="532" spans="1:25" x14ac:dyDescent="0.2">
      <c r="A532" s="139"/>
      <c r="B532" s="7" t="s">
        <v>66</v>
      </c>
      <c r="C532" s="180" t="str">
        <f>VLOOKUP(G532,TCR!$E$2:$K$332,2,0)</f>
        <v>SOPS</v>
      </c>
      <c r="D532" s="180" t="str">
        <f>VLOOKUP(G532,TCR!$E$2:$K$332,3,0)</f>
        <v>Service OPS</v>
      </c>
      <c r="E532" s="180" t="str">
        <f>VLOOKUP(G532,TCR!$E$2:$K$332,4,0)</f>
        <v>SOPS</v>
      </c>
      <c r="F532" s="180" t="str">
        <f>VLOOKUP(G532,TCR!$E$2:$K$332,5,0)</f>
        <v>Service OPS</v>
      </c>
      <c r="G532" s="180" t="s">
        <v>13060</v>
      </c>
      <c r="H532" s="180" t="str">
        <f>VLOOKUP(G532,TCR!$E$2:$K$332,7,0)</f>
        <v>Service OPS - Altri Servizi</v>
      </c>
      <c r="I532" s="137" t="str">
        <f t="shared" si="17"/>
        <v>EE_ONERE_TRAD#EE_ONERE_TRAD#EE_ONERE_TRAD#NETA BM</v>
      </c>
      <c r="J532" s="134"/>
      <c r="K532" s="128" t="s">
        <v>1455</v>
      </c>
      <c r="L532" s="128" t="s">
        <v>1456</v>
      </c>
      <c r="M532" s="128" t="s">
        <v>417</v>
      </c>
      <c r="N532" s="128" t="s">
        <v>1455</v>
      </c>
      <c r="O532" s="128"/>
      <c r="P532" s="128" t="s">
        <v>11018</v>
      </c>
      <c r="Q532" s="128" t="s">
        <v>1455</v>
      </c>
      <c r="R532" s="128" t="s">
        <v>1456</v>
      </c>
      <c r="S532" s="128" t="s">
        <v>10668</v>
      </c>
      <c r="T532" s="128" t="s">
        <v>10669</v>
      </c>
      <c r="U532" s="128"/>
      <c r="V532" s="130">
        <v>8</v>
      </c>
      <c r="W532" s="128" t="str">
        <f t="shared" si="16"/>
        <v>NETA BM</v>
      </c>
      <c r="X532" s="134"/>
      <c r="Y532" s="134"/>
    </row>
    <row r="533" spans="1:25" x14ac:dyDescent="0.2">
      <c r="A533" s="139"/>
      <c r="B533" s="139"/>
      <c r="C533" s="180" t="str">
        <f>VLOOKUP(G533,TCR!$E$2:$K$332,2,0)</f>
        <v>GEFT</v>
      </c>
      <c r="D533" s="180" t="str">
        <f>VLOOKUP(G533,TCR!$E$2:$K$332,3,0)</f>
        <v>GESTIONE FINANAZA e TRIBUTI</v>
      </c>
      <c r="E533" s="180" t="str">
        <f>VLOOKUP(G533,TCR!$E$2:$K$332,4,0)</f>
        <v>GEFT</v>
      </c>
      <c r="F533" s="180" t="str">
        <f>VLOOKUP(G533,TCR!$E$2:$K$332,5,0)</f>
        <v>GESTIONE FINANAZA e TRIBUTI</v>
      </c>
      <c r="G533" s="180" t="s">
        <v>13093</v>
      </c>
      <c r="H533" s="180" t="str">
        <f>VLOOKUP(G533,TCR!$E$2:$K$332,7,0)</f>
        <v>Patrimoniale Post Contatore</v>
      </c>
      <c r="I533" s="137" t="str">
        <f t="shared" si="17"/>
        <v>14104#14104#14104#NETA BR</v>
      </c>
      <c r="J533" s="134"/>
      <c r="K533" s="128" t="s">
        <v>11019</v>
      </c>
      <c r="L533" s="128" t="s">
        <v>11020</v>
      </c>
      <c r="M533" s="128"/>
      <c r="N533" s="128" t="s">
        <v>11019</v>
      </c>
      <c r="O533" s="128"/>
      <c r="P533" s="128" t="s">
        <v>11022</v>
      </c>
      <c r="Q533" s="128" t="s">
        <v>11019</v>
      </c>
      <c r="R533" s="128" t="s">
        <v>11021</v>
      </c>
      <c r="S533" s="128"/>
      <c r="T533" s="128"/>
      <c r="U533" s="128"/>
      <c r="V533" s="130">
        <v>3</v>
      </c>
      <c r="W533" s="128" t="str">
        <f t="shared" si="16"/>
        <v>NETA BR</v>
      </c>
      <c r="X533" s="134"/>
      <c r="Y533" s="134"/>
    </row>
    <row r="534" spans="1:25" x14ac:dyDescent="0.2">
      <c r="A534" s="139"/>
      <c r="B534" s="139"/>
      <c r="C534" s="180" t="str">
        <f>VLOOKUP(G534,TCR!$E$2:$K$332,2,0)</f>
        <v>GEFT</v>
      </c>
      <c r="D534" s="180" t="str">
        <f>VLOOKUP(G534,TCR!$E$2:$K$332,3,0)</f>
        <v>GESTIONE FINANAZA e TRIBUTI</v>
      </c>
      <c r="E534" s="180" t="str">
        <f>VLOOKUP(G534,TCR!$E$2:$K$332,4,0)</f>
        <v>GEFT</v>
      </c>
      <c r="F534" s="180" t="str">
        <f>VLOOKUP(G534,TCR!$E$2:$K$332,5,0)</f>
        <v>GESTIONE FINANAZA e TRIBUTI</v>
      </c>
      <c r="G534" s="180" t="s">
        <v>10834</v>
      </c>
      <c r="H534" s="180" t="str">
        <f>VLOOKUP(G534,TCR!$E$2:$K$332,7,0)</f>
        <v>Rimborso IVA</v>
      </c>
      <c r="I534" s="137" t="str">
        <f t="shared" si="17"/>
        <v>IVANOND21#IVANOND21#IVANOND21#NETA BM</v>
      </c>
      <c r="J534" s="134"/>
      <c r="K534" s="128" t="s">
        <v>11023</v>
      </c>
      <c r="L534" s="128" t="s">
        <v>11024</v>
      </c>
      <c r="M534" s="128" t="s">
        <v>334</v>
      </c>
      <c r="N534" s="128" t="s">
        <v>11023</v>
      </c>
      <c r="O534" s="128"/>
      <c r="P534" s="128" t="s">
        <v>11025</v>
      </c>
      <c r="Q534" s="128" t="s">
        <v>11023</v>
      </c>
      <c r="R534" s="128" t="s">
        <v>11024</v>
      </c>
      <c r="S534" s="128" t="s">
        <v>11026</v>
      </c>
      <c r="T534" s="128" t="s">
        <v>2745</v>
      </c>
      <c r="U534" s="128"/>
      <c r="V534" s="130">
        <v>8</v>
      </c>
      <c r="W534" s="128" t="str">
        <f t="shared" si="16"/>
        <v>NETA BM</v>
      </c>
      <c r="X534" s="134"/>
      <c r="Y534" s="134"/>
    </row>
    <row r="535" spans="1:25" x14ac:dyDescent="0.2">
      <c r="A535" s="139"/>
      <c r="B535" s="139"/>
      <c r="C535" s="180" t="str">
        <f>VLOOKUP(G535,TCR!$E$2:$K$332,2,0)</f>
        <v>GEFT</v>
      </c>
      <c r="D535" s="180" t="str">
        <f>VLOOKUP(G535,TCR!$E$2:$K$332,3,0)</f>
        <v>GESTIONE FINANAZA e TRIBUTI</v>
      </c>
      <c r="E535" s="180" t="str">
        <f>VLOOKUP(G535,TCR!$E$2:$K$332,4,0)</f>
        <v>GEFT</v>
      </c>
      <c r="F535" s="180" t="str">
        <f>VLOOKUP(G535,TCR!$E$2:$K$332,5,0)</f>
        <v>GESTIONE FINANAZA e TRIBUTI</v>
      </c>
      <c r="G535" s="180" t="s">
        <v>13071</v>
      </c>
      <c r="H535" s="180" t="str">
        <f>VLOOKUP(G535,TCR!$E$2:$K$332,7,0)</f>
        <v>Voltura Mortis Causa</v>
      </c>
      <c r="I535" s="137" t="str">
        <f t="shared" si="17"/>
        <v>NA_VOLTURA_MC#NA_Q_VOLTURA_MC#NA_C_VOLTURA_MC#NETA BR</v>
      </c>
      <c r="J535" s="134"/>
      <c r="K535" s="128" t="s">
        <v>11060</v>
      </c>
      <c r="L535" s="128" t="s">
        <v>11061</v>
      </c>
      <c r="M535" s="129"/>
      <c r="N535" s="128" t="s">
        <v>11062</v>
      </c>
      <c r="O535" s="129"/>
      <c r="P535" s="128" t="s">
        <v>11063</v>
      </c>
      <c r="Q535" s="128" t="s">
        <v>11064</v>
      </c>
      <c r="R535" s="128" t="s">
        <v>11065</v>
      </c>
      <c r="S535" s="129"/>
      <c r="T535" s="129"/>
      <c r="U535" s="129"/>
      <c r="V535" s="130">
        <v>3</v>
      </c>
      <c r="W535" s="128" t="str">
        <f t="shared" si="16"/>
        <v>NETA BR</v>
      </c>
      <c r="X535" s="134"/>
      <c r="Y535" s="134"/>
    </row>
    <row r="536" spans="1:25" x14ac:dyDescent="0.2">
      <c r="A536" s="139"/>
      <c r="B536" s="139"/>
      <c r="C536" s="180" t="str">
        <f>VLOOKUP(G536,TCR!$E$2:$K$332,2,0)</f>
        <v>GEFT</v>
      </c>
      <c r="D536" s="180" t="str">
        <f>VLOOKUP(G536,TCR!$E$2:$K$332,3,0)</f>
        <v>GESTIONE FINANAZA e TRIBUTI</v>
      </c>
      <c r="E536" s="180" t="str">
        <f>VLOOKUP(G536,TCR!$E$2:$K$332,4,0)</f>
        <v>GEFT</v>
      </c>
      <c r="F536" s="180" t="str">
        <f>VLOOKUP(G536,TCR!$E$2:$K$332,5,0)</f>
        <v>GESTIONE FINANAZA e TRIBUTI</v>
      </c>
      <c r="G536" s="180" t="s">
        <v>13093</v>
      </c>
      <c r="H536" s="180" t="str">
        <f>VLOOKUP(G536,TCR!$E$2:$K$332,7,0)</f>
        <v>Patrimoniale Post Contatore</v>
      </c>
      <c r="I536" s="137" t="str">
        <f t="shared" si="17"/>
        <v>14103#14103#14103#NETA BR</v>
      </c>
      <c r="J536" s="134"/>
      <c r="K536" s="134" t="s">
        <v>11075</v>
      </c>
      <c r="L536" s="134" t="s">
        <v>11076</v>
      </c>
      <c r="M536" s="134"/>
      <c r="N536" s="212" t="s">
        <v>11075</v>
      </c>
      <c r="O536" s="134"/>
      <c r="P536" s="132" t="s">
        <v>11077</v>
      </c>
      <c r="Q536" s="132" t="s">
        <v>11075</v>
      </c>
      <c r="R536" s="217" t="s">
        <v>11078</v>
      </c>
      <c r="S536" s="134"/>
      <c r="T536" s="134"/>
      <c r="U536" s="134"/>
      <c r="V536" s="218">
        <v>3</v>
      </c>
      <c r="W536" s="128" t="str">
        <f t="shared" si="16"/>
        <v>NETA BR</v>
      </c>
      <c r="X536" s="134"/>
      <c r="Y536" s="134"/>
    </row>
    <row r="537" spans="1:25" x14ac:dyDescent="0.2">
      <c r="A537" s="139"/>
      <c r="B537" s="139"/>
      <c r="C537" s="180" t="str">
        <f>VLOOKUP(G537,TCR!$E$2:$K$332,2,0)</f>
        <v>GEFT</v>
      </c>
      <c r="D537" s="180" t="str">
        <f>VLOOKUP(G537,TCR!$E$2:$K$332,3,0)</f>
        <v>GESTIONE FINANAZA e TRIBUTI</v>
      </c>
      <c r="E537" s="180" t="str">
        <f>VLOOKUP(G537,TCR!$E$2:$K$332,4,0)</f>
        <v>GEFT</v>
      </c>
      <c r="F537" s="180" t="str">
        <f>VLOOKUP(G537,TCR!$E$2:$K$332,5,0)</f>
        <v>GESTIONE FINANAZA e TRIBUTI</v>
      </c>
      <c r="G537" s="180" t="s">
        <v>13093</v>
      </c>
      <c r="H537" s="180" t="str">
        <f>VLOOKUP(G537,TCR!$E$2:$K$332,7,0)</f>
        <v>Patrimoniale Post Contatore</v>
      </c>
      <c r="I537" s="137" t="str">
        <f t="shared" si="17"/>
        <v>22492#22492#22492#NETA BR</v>
      </c>
      <c r="J537" s="134"/>
      <c r="K537" s="134" t="s">
        <v>11079</v>
      </c>
      <c r="L537" s="134" t="s">
        <v>11080</v>
      </c>
      <c r="M537" s="134"/>
      <c r="N537" s="212" t="s">
        <v>11079</v>
      </c>
      <c r="O537" s="134"/>
      <c r="P537" s="132" t="s">
        <v>11081</v>
      </c>
      <c r="Q537" s="132" t="s">
        <v>11079</v>
      </c>
      <c r="R537" s="217" t="s">
        <v>11082</v>
      </c>
      <c r="S537" s="134"/>
      <c r="T537" s="134"/>
      <c r="U537" s="134"/>
      <c r="V537" s="218">
        <v>3</v>
      </c>
      <c r="W537" s="128" t="str">
        <f t="shared" si="16"/>
        <v>NETA BR</v>
      </c>
      <c r="X537" s="134"/>
      <c r="Y537" s="134"/>
    </row>
    <row r="538" spans="1:25" x14ac:dyDescent="0.2">
      <c r="A538" s="70"/>
      <c r="B538" s="139"/>
      <c r="C538" s="140" t="str">
        <f>VLOOKUP(G538,TCR!$E$2:$K$332,2,0)</f>
        <v>IMPO</v>
      </c>
      <c r="D538" s="140" t="str">
        <f>VLOOKUP(G538,TCR!$E$2:$K$332,3,0)</f>
        <v>IMPOSTE</v>
      </c>
      <c r="E538" s="140" t="str">
        <f>VLOOKUP(G538,TCR!$E$2:$K$332,4,0)</f>
        <v>IMER</v>
      </c>
      <c r="F538" s="140" t="str">
        <f>VLOOKUP(G538,TCR!$E$2:$K$332,5,0)</f>
        <v>Imposta erariale</v>
      </c>
      <c r="G538" s="140" t="s">
        <v>39</v>
      </c>
      <c r="H538" s="140" t="str">
        <f>VLOOKUP(G538,TCR!$E$2:$K$332,7,0)</f>
        <v>Imposta erariale</v>
      </c>
      <c r="I538" s="137" t="str">
        <f t="shared" si="17"/>
        <v>NE_PM_IMPADDC_FR#NE_PM_IMPADDC_FR#NE_PM_IMPADDC_FR#NETA BR</v>
      </c>
      <c r="J538" s="134"/>
      <c r="K538" s="134" t="s">
        <v>11116</v>
      </c>
      <c r="L538" s="134" t="s">
        <v>11117</v>
      </c>
      <c r="M538" s="134"/>
      <c r="N538" s="134" t="s">
        <v>11116</v>
      </c>
      <c r="O538" s="134"/>
      <c r="P538" s="134" t="s">
        <v>11118</v>
      </c>
      <c r="Q538" s="134" t="s">
        <v>11116</v>
      </c>
      <c r="R538" s="134" t="s">
        <v>11119</v>
      </c>
      <c r="S538" s="134"/>
      <c r="T538" s="134"/>
      <c r="U538" s="134"/>
      <c r="V538" s="134">
        <v>3</v>
      </c>
      <c r="W538" s="128" t="str">
        <f t="shared" si="16"/>
        <v>NETA BR</v>
      </c>
      <c r="X538" s="134"/>
      <c r="Y538" s="134"/>
    </row>
    <row r="539" spans="1:25" x14ac:dyDescent="0.2">
      <c r="A539" s="70"/>
      <c r="B539" s="139"/>
      <c r="C539" s="203" t="str">
        <f>VLOOKUP(G539,TCR!$E$2:$K$332,2,0)</f>
        <v>GEFT</v>
      </c>
      <c r="D539" s="203" t="str">
        <f>VLOOKUP(G539,TCR!$E$2:$K$332,3,0)</f>
        <v>GESTIONE FINANAZA e TRIBUTI</v>
      </c>
      <c r="E539" s="203" t="str">
        <f>VLOOKUP(G539,TCR!$E$2:$K$332,4,0)</f>
        <v>GEFT</v>
      </c>
      <c r="F539" s="203" t="str">
        <f>VLOOKUP(G539,TCR!$E$2:$K$332,5,0)</f>
        <v>GESTIONE FINANAZA e TRIBUTI</v>
      </c>
      <c r="G539" s="203" t="s">
        <v>9704</v>
      </c>
      <c r="H539" s="203" t="str">
        <f>VLOOKUP(G539,TCR!$E$2:$K$332,7,0)</f>
        <v>Imposta di bollo</v>
      </c>
      <c r="I539" s="137" t="str">
        <f t="shared" si="17"/>
        <v>NE_V_IMP_PRESC#NE_Q_IMP_PRESC#NE_C_IMP_PRESC#NETA BR</v>
      </c>
      <c r="J539" s="106"/>
      <c r="K539" s="106" t="s">
        <v>11184</v>
      </c>
      <c r="L539" s="106" t="s">
        <v>11185</v>
      </c>
      <c r="M539" s="106"/>
      <c r="N539" s="106" t="s">
        <v>11186</v>
      </c>
      <c r="O539" s="106"/>
      <c r="P539" s="106" t="s">
        <v>11187</v>
      </c>
      <c r="Q539" s="106" t="s">
        <v>11188</v>
      </c>
      <c r="R539" s="106" t="s">
        <v>11189</v>
      </c>
      <c r="S539" s="106"/>
      <c r="T539" s="106"/>
      <c r="U539" s="134"/>
      <c r="V539" s="218">
        <v>3</v>
      </c>
      <c r="W539" s="128" t="str">
        <f t="shared" si="16"/>
        <v>NETA BR</v>
      </c>
      <c r="X539" s="134"/>
      <c r="Y539" s="134"/>
    </row>
    <row r="540" spans="1:25" x14ac:dyDescent="0.2">
      <c r="A540" s="70"/>
      <c r="B540" s="139"/>
      <c r="C540" s="180" t="str">
        <f>VLOOKUP(G540,TCR!$E$2:$K$332,2,0)</f>
        <v>GEFT</v>
      </c>
      <c r="D540" s="180" t="str">
        <f>VLOOKUP(G540,TCR!$E$2:$K$332,3,0)</f>
        <v>GESTIONE FINANAZA e TRIBUTI</v>
      </c>
      <c r="E540" s="180" t="str">
        <f>VLOOKUP(G540,TCR!$E$2:$K$332,4,0)</f>
        <v>GEFT</v>
      </c>
      <c r="F540" s="180" t="str">
        <f>VLOOKUP(G540,TCR!$E$2:$K$332,5,0)</f>
        <v>GESTIONE FINANAZA e TRIBUTI</v>
      </c>
      <c r="G540" s="180" t="s">
        <v>13071</v>
      </c>
      <c r="H540" s="180" t="str">
        <f>VLOOKUP(G540,TCR!$E$2:$K$332,7,0)</f>
        <v>Voltura Mortis Causa</v>
      </c>
      <c r="I540" s="137" t="str">
        <f t="shared" si="17"/>
        <v>NE_VOLTURA_MC#NE_Q_VOLTURA_MC#NE_C_VOLTURA_MC#NETA BR</v>
      </c>
      <c r="J540" s="106"/>
      <c r="K540" s="106" t="s">
        <v>11246</v>
      </c>
      <c r="L540" s="106" t="s">
        <v>11247</v>
      </c>
      <c r="M540" s="106"/>
      <c r="N540" s="106" t="s">
        <v>11248</v>
      </c>
      <c r="O540" s="106"/>
      <c r="P540" s="106" t="s">
        <v>11249</v>
      </c>
      <c r="Q540" s="106" t="s">
        <v>11250</v>
      </c>
      <c r="R540" s="106" t="s">
        <v>11251</v>
      </c>
      <c r="S540" s="106"/>
      <c r="T540" s="106"/>
      <c r="U540" s="134"/>
      <c r="V540" s="218">
        <v>3</v>
      </c>
      <c r="W540" s="128" t="str">
        <f t="shared" si="16"/>
        <v>NETA BR</v>
      </c>
      <c r="X540" s="134"/>
      <c r="Y540" s="134"/>
    </row>
    <row r="541" spans="1:25" x14ac:dyDescent="0.2">
      <c r="A541" s="139"/>
      <c r="B541" s="139"/>
      <c r="C541" s="71" t="str">
        <f>VLOOKUP(G541,TCR!$E$2:$K$332,2,0)</f>
        <v>PPVV</v>
      </c>
      <c r="D541" s="71" t="str">
        <f>VLOOKUP(G541,TCR!$E$2:$K$332,3,0)</f>
        <v>Partite Varie</v>
      </c>
      <c r="E541" s="71" t="str">
        <f>VLOOKUP(G541,TCR!$E$2:$K$332,4,0)</f>
        <v>PVVE</v>
      </c>
      <c r="F541" s="71" t="str">
        <f>VLOOKUP(G541,TCR!$E$2:$K$332,5,0)</f>
        <v>Partite varie venditore</v>
      </c>
      <c r="G541" s="71" t="s">
        <v>51</v>
      </c>
      <c r="H541" s="71" t="str">
        <f>VLOOKUP(G541,TCR!$E$2:$K$332,7,0)</f>
        <v>Partite varie venditore</v>
      </c>
      <c r="I541" s="137" t="str">
        <f t="shared" si="17"/>
        <v>NE_V_RIMPISTIND#NE_Q_RIMPISTIND#NE_C_RIMPISTIND#NETA BR</v>
      </c>
      <c r="J541" s="134"/>
      <c r="K541" s="106" t="s">
        <v>11269</v>
      </c>
      <c r="L541" s="106" t="s">
        <v>11270</v>
      </c>
      <c r="M541" s="106"/>
      <c r="N541" s="106" t="s">
        <v>11271</v>
      </c>
      <c r="O541" s="106"/>
      <c r="P541" s="106" t="s">
        <v>11272</v>
      </c>
      <c r="Q541" s="106" t="s">
        <v>11273</v>
      </c>
      <c r="R541" s="106" t="s">
        <v>11274</v>
      </c>
      <c r="S541" s="106"/>
      <c r="T541" s="106"/>
      <c r="U541" s="106"/>
      <c r="V541" s="127">
        <v>3</v>
      </c>
      <c r="W541" s="128" t="str">
        <f t="shared" si="16"/>
        <v>NETA BR</v>
      </c>
      <c r="X541" s="134"/>
      <c r="Y541" s="134"/>
    </row>
    <row r="542" spans="1:25" x14ac:dyDescent="0.2">
      <c r="A542" s="70"/>
      <c r="B542" s="139"/>
      <c r="C542" s="140" t="str">
        <f>VLOOKUP(G542,TCR!$E$2:$K$332,2,0)</f>
        <v>IMPO</v>
      </c>
      <c r="D542" s="140" t="str">
        <f>VLOOKUP(G542,TCR!$E$2:$K$332,3,0)</f>
        <v>IMPOSTE</v>
      </c>
      <c r="E542" s="140" t="str">
        <f>VLOOKUP(G542,TCR!$E$2:$K$332,4,0)</f>
        <v>IMER</v>
      </c>
      <c r="F542" s="140" t="str">
        <f>VLOOKUP(G542,TCR!$E$2:$K$332,5,0)</f>
        <v>Imposta erariale</v>
      </c>
      <c r="G542" s="140" t="s">
        <v>39</v>
      </c>
      <c r="H542" s="71" t="str">
        <f>VLOOKUP(G542,TCR!$E$2:$K$332,7,0)</f>
        <v>Imposta erariale</v>
      </c>
      <c r="I542" s="137" t="str">
        <f t="shared" si="17"/>
        <v>NE_PM_IMPADDP_FR#NE_PM_IMPADDP_FR#NE_PM_IMPADDP_FR#NETA BR</v>
      </c>
      <c r="J542" s="106"/>
      <c r="K542" s="106" t="s">
        <v>11328</v>
      </c>
      <c r="L542" s="106" t="s">
        <v>11329</v>
      </c>
      <c r="M542" s="106"/>
      <c r="N542" s="106" t="s">
        <v>11328</v>
      </c>
      <c r="O542" s="106"/>
      <c r="P542" s="106" t="s">
        <v>11330</v>
      </c>
      <c r="Q542" s="106" t="s">
        <v>11328</v>
      </c>
      <c r="R542" s="106" t="s">
        <v>11331</v>
      </c>
      <c r="S542" s="106"/>
      <c r="T542" s="106"/>
      <c r="U542" s="106"/>
      <c r="V542" s="106">
        <v>3</v>
      </c>
      <c r="W542" s="138" t="str">
        <f t="shared" si="16"/>
        <v>NETA BR</v>
      </c>
      <c r="X542" s="134"/>
      <c r="Y542" s="134"/>
    </row>
    <row r="543" spans="1:25" x14ac:dyDescent="0.2">
      <c r="A543" s="139"/>
      <c r="B543" s="139"/>
      <c r="C543" s="180" t="str">
        <f>VLOOKUP(G543,TCR!$E$2:$K$332,2,0)</f>
        <v>GEN</v>
      </c>
      <c r="D543" s="180" t="str">
        <f>VLOOKUP(G543,TCR!$E$2:$K$332,3,0)</f>
        <v>Livello Generico</v>
      </c>
      <c r="E543" s="180" t="str">
        <f>VLOOKUP(G543,TCR!$E$2:$K$332,4,0)</f>
        <v>GEN</v>
      </c>
      <c r="F543" s="180" t="str">
        <f>VLOOKUP(G543,TCR!$E$2:$K$332,5,0)</f>
        <v>Livello Generico</v>
      </c>
      <c r="G543" s="180" t="s">
        <v>13075</v>
      </c>
      <c r="H543" s="180" t="str">
        <f>VLOOKUP(G543,TCR!$E$2:$K$332,7,0)</f>
        <v>Importo a credito Flexible Benefit</v>
      </c>
      <c r="I543" s="137" t="str">
        <f t="shared" si="17"/>
        <v>NE_FLEX_BENEFIT#NE_FLEX_BENEFIT#NE_FLEX_BENEFIT#NETA BR</v>
      </c>
      <c r="J543" s="134"/>
      <c r="K543" s="142" t="s">
        <v>11408</v>
      </c>
      <c r="L543" s="142" t="s">
        <v>11409</v>
      </c>
      <c r="M543" s="142"/>
      <c r="N543" s="142" t="s">
        <v>11408</v>
      </c>
      <c r="O543" s="142"/>
      <c r="P543" s="142" t="s">
        <v>11410</v>
      </c>
      <c r="Q543" s="142" t="s">
        <v>11408</v>
      </c>
      <c r="R543" s="142" t="s">
        <v>11411</v>
      </c>
      <c r="S543" s="142"/>
      <c r="T543" s="142"/>
      <c r="U543" s="142"/>
      <c r="V543" s="145">
        <v>3</v>
      </c>
      <c r="W543" s="146" t="str">
        <f t="shared" si="16"/>
        <v>NETA BR</v>
      </c>
      <c r="X543" s="134"/>
      <c r="Y543" s="134"/>
    </row>
    <row r="544" spans="1:25" x14ac:dyDescent="0.2">
      <c r="A544" s="139"/>
      <c r="B544" s="139"/>
      <c r="C544" s="180" t="str">
        <f>VLOOKUP(G544,TCR!$E$2:$K$332,2,0)</f>
        <v>GEFT</v>
      </c>
      <c r="D544" s="180" t="str">
        <f>VLOOKUP(G544,TCR!$E$2:$K$332,3,0)</f>
        <v>GESTIONE FINANAZA e TRIBUTI</v>
      </c>
      <c r="E544" s="180" t="str">
        <f>VLOOKUP(G544,TCR!$E$2:$K$332,4,0)</f>
        <v>GEFT</v>
      </c>
      <c r="F544" s="180" t="str">
        <f>VLOOKUP(G544,TCR!$E$2:$K$332,5,0)</f>
        <v>GESTIONE FINANAZA e TRIBUTI</v>
      </c>
      <c r="G544" s="180" t="s">
        <v>13093</v>
      </c>
      <c r="H544" s="180" t="str">
        <f>VLOOKUP(G544,TCR!$E$2:$K$332,7,0)</f>
        <v>Patrimoniale Post Contatore</v>
      </c>
      <c r="I544" s="137" t="str">
        <f t="shared" si="17"/>
        <v>14108#14108#14108#NETA BR</v>
      </c>
      <c r="J544" s="134"/>
      <c r="K544" s="142">
        <v>14108</v>
      </c>
      <c r="L544" s="142" t="s">
        <v>11494</v>
      </c>
      <c r="M544" s="142"/>
      <c r="N544" s="142" t="s">
        <v>11495</v>
      </c>
      <c r="O544" s="142"/>
      <c r="P544" s="142" t="s">
        <v>11496</v>
      </c>
      <c r="Q544" s="142">
        <v>14108</v>
      </c>
      <c r="R544" s="142" t="s">
        <v>11497</v>
      </c>
      <c r="S544" s="142"/>
      <c r="T544" s="142"/>
      <c r="U544" s="142"/>
      <c r="V544" s="134">
        <v>3</v>
      </c>
      <c r="W544" s="146" t="str">
        <f t="shared" si="16"/>
        <v>NETA BR</v>
      </c>
      <c r="X544" s="134"/>
      <c r="Y544" s="134"/>
    </row>
    <row r="545" spans="1:25" x14ac:dyDescent="0.2">
      <c r="A545" s="70"/>
      <c r="B545" s="139"/>
      <c r="C545" s="203" t="str">
        <f>VLOOKUP(G545,TCR!$E$2:$K$332,2,0)</f>
        <v>SOPS</v>
      </c>
      <c r="D545" s="203" t="str">
        <f>VLOOKUP(G545,TCR!$E$2:$K$332,3,0)</f>
        <v>Service OPS</v>
      </c>
      <c r="E545" s="203" t="str">
        <f>VLOOKUP(G545,TCR!$E$2:$K$332,4,0)</f>
        <v>SOPS</v>
      </c>
      <c r="F545" s="203" t="str">
        <f>VLOOKUP(G545,TCR!$E$2:$K$332,5,0)</f>
        <v>Service OPS</v>
      </c>
      <c r="G545" s="203" t="s">
        <v>13060</v>
      </c>
      <c r="H545" s="206" t="str">
        <f>VLOOKUP(G545,TCR!$E$2:$K$332,7,0)</f>
        <v>Service OPS - Altri Servizi</v>
      </c>
      <c r="I545" s="137" t="str">
        <f t="shared" si="17"/>
        <v>MC1-SA#QUOTAMC1-SA#COMPMC1-SA#NETA BR</v>
      </c>
      <c r="J545" s="142"/>
      <c r="K545" s="142" t="s">
        <v>11516</v>
      </c>
      <c r="L545" s="142" t="s">
        <v>11517</v>
      </c>
      <c r="M545" s="142"/>
      <c r="N545" s="142" t="s">
        <v>11518</v>
      </c>
      <c r="O545" s="142"/>
      <c r="P545" s="142" t="s">
        <v>11519</v>
      </c>
      <c r="Q545" s="142" t="s">
        <v>11520</v>
      </c>
      <c r="R545" s="142" t="s">
        <v>11521</v>
      </c>
      <c r="S545" s="142"/>
      <c r="T545" s="142"/>
      <c r="U545" s="142"/>
      <c r="V545" s="134">
        <v>3</v>
      </c>
      <c r="W545" s="146" t="str">
        <f t="shared" si="16"/>
        <v>NETA BR</v>
      </c>
      <c r="X545" s="134"/>
      <c r="Y545" s="134"/>
    </row>
    <row r="546" spans="1:25" x14ac:dyDescent="0.2">
      <c r="A546" s="139"/>
      <c r="B546" s="139"/>
      <c r="C546" s="71" t="str">
        <f>VLOOKUP(G546,TCR!$E$2:$K$332,2,0)</f>
        <v>PPVV</v>
      </c>
      <c r="D546" s="71" t="str">
        <f>VLOOKUP(G546,TCR!$E$2:$K$332,3,0)</f>
        <v>Partite Varie</v>
      </c>
      <c r="E546" s="71" t="str">
        <f>VLOOKUP(G546,TCR!$E$2:$K$332,4,0)</f>
        <v>IND</v>
      </c>
      <c r="F546" s="71" t="str">
        <f>VLOOKUP(G546,TCR!$E$2:$K$332,5,0)</f>
        <v>Indennizzi</v>
      </c>
      <c r="G546" s="71" t="s">
        <v>13112</v>
      </c>
      <c r="H546" s="71" t="str">
        <f>VLOOKUP(G546,TCR!$E$2:$K$332,7,0)</f>
        <v>Indennizzi distributore</v>
      </c>
      <c r="I546" s="137" t="str">
        <f t="shared" si="17"/>
        <v>NE_STIMECONSECUT#NE_Q_STIMECONSEC#NE_C_STIMECONSEC#NETA BR</v>
      </c>
      <c r="J546" s="142"/>
      <c r="K546" s="142" t="s">
        <v>11522</v>
      </c>
      <c r="L546" s="142" t="s">
        <v>11523</v>
      </c>
      <c r="M546" s="142"/>
      <c r="N546" s="142" t="s">
        <v>11524</v>
      </c>
      <c r="O546" s="142"/>
      <c r="P546" s="142" t="s">
        <v>11525</v>
      </c>
      <c r="Q546" s="142" t="s">
        <v>11526</v>
      </c>
      <c r="R546" s="142" t="s">
        <v>11527</v>
      </c>
      <c r="S546" s="142"/>
      <c r="T546" s="142"/>
      <c r="U546" s="142"/>
      <c r="V546" s="134">
        <v>3</v>
      </c>
      <c r="W546" s="146" t="str">
        <f t="shared" si="16"/>
        <v>NETA BR</v>
      </c>
      <c r="X546" s="134"/>
      <c r="Y546" s="134"/>
    </row>
    <row r="547" spans="1:25" x14ac:dyDescent="0.2">
      <c r="A547" s="139"/>
      <c r="B547" s="139"/>
      <c r="C547" s="180" t="str">
        <f>VLOOKUP(G547,TCR!$E$2:$K$332,2,0)</f>
        <v>GEFT</v>
      </c>
      <c r="D547" s="180" t="str">
        <f>VLOOKUP(G547,TCR!$E$2:$K$332,3,0)</f>
        <v>GESTIONE FINANAZA e TRIBUTI</v>
      </c>
      <c r="E547" s="180" t="str">
        <f>VLOOKUP(G547,TCR!$E$2:$K$332,4,0)</f>
        <v>GEFT</v>
      </c>
      <c r="F547" s="180" t="str">
        <f>VLOOKUP(G547,TCR!$E$2:$K$332,5,0)</f>
        <v>GESTIONE FINANAZA e TRIBUTI</v>
      </c>
      <c r="G547" s="180" t="s">
        <v>13093</v>
      </c>
      <c r="H547" s="180" t="str">
        <f>VLOOKUP(G547,TCR!$E$2:$K$332,7,0)</f>
        <v>Patrimoniale Post Contatore</v>
      </c>
      <c r="I547" s="137" t="str">
        <f t="shared" si="17"/>
        <v>9530#9530#9530#NETA BR</v>
      </c>
      <c r="J547" s="142"/>
      <c r="K547" s="142">
        <v>9530</v>
      </c>
      <c r="L547" s="142" t="s">
        <v>6278</v>
      </c>
      <c r="M547" s="142" t="s">
        <v>417</v>
      </c>
      <c r="N547" s="142" t="s">
        <v>11558</v>
      </c>
      <c r="O547" s="142"/>
      <c r="P547" s="142" t="s">
        <v>11559</v>
      </c>
      <c r="Q547" s="142">
        <v>9530</v>
      </c>
      <c r="R547" s="142" t="s">
        <v>6278</v>
      </c>
      <c r="S547" s="142">
        <v>384088</v>
      </c>
      <c r="T547" s="142" t="s">
        <v>6278</v>
      </c>
      <c r="U547" s="142"/>
      <c r="V547" s="134">
        <v>3</v>
      </c>
      <c r="W547" s="146" t="str">
        <f t="shared" si="16"/>
        <v>NETA BR</v>
      </c>
      <c r="X547" s="134"/>
      <c r="Y547" s="134"/>
    </row>
    <row r="548" spans="1:25" x14ac:dyDescent="0.2">
      <c r="A548" s="139"/>
      <c r="B548" s="139"/>
      <c r="C548" s="180" t="str">
        <f>VLOOKUP(G548,TCR!$E$2:$K$332,2,0)</f>
        <v>GEFT</v>
      </c>
      <c r="D548" s="180" t="str">
        <f>VLOOKUP(G548,TCR!$E$2:$K$332,3,0)</f>
        <v>GESTIONE FINANAZA e TRIBUTI</v>
      </c>
      <c r="E548" s="180" t="str">
        <f>VLOOKUP(G548,TCR!$E$2:$K$332,4,0)</f>
        <v>GEFT</v>
      </c>
      <c r="F548" s="180" t="str">
        <f>VLOOKUP(G548,TCR!$E$2:$K$332,5,0)</f>
        <v>GESTIONE FINANAZA e TRIBUTI</v>
      </c>
      <c r="G548" s="180" t="s">
        <v>13093</v>
      </c>
      <c r="H548" s="180" t="str">
        <f>VLOOKUP(G548,TCR!$E$2:$K$332,7,0)</f>
        <v>Patrimoniale Post Contatore</v>
      </c>
      <c r="I548" s="137" t="str">
        <f t="shared" si="17"/>
        <v>14111#14111#14111#NETA BR</v>
      </c>
      <c r="J548" s="142"/>
      <c r="K548" s="142">
        <v>14111</v>
      </c>
      <c r="L548" s="142" t="s">
        <v>11561</v>
      </c>
      <c r="M548" s="142"/>
      <c r="N548" s="142" t="s">
        <v>11560</v>
      </c>
      <c r="O548" s="142"/>
      <c r="P548" s="142" t="s">
        <v>11562</v>
      </c>
      <c r="Q548" s="142">
        <v>14111</v>
      </c>
      <c r="R548" s="142" t="s">
        <v>11563</v>
      </c>
      <c r="S548" s="142"/>
      <c r="T548" s="142"/>
      <c r="U548" s="142"/>
      <c r="V548" s="134">
        <v>3</v>
      </c>
      <c r="W548" s="146" t="str">
        <f t="shared" si="16"/>
        <v>NETA BR</v>
      </c>
      <c r="X548" s="134"/>
      <c r="Y548" s="134"/>
    </row>
    <row r="549" spans="1:25" x14ac:dyDescent="0.2">
      <c r="A549" s="139"/>
      <c r="B549" s="139"/>
      <c r="C549" s="180" t="str">
        <f>VLOOKUP(G549,TCR!$E$2:$K$332,2,0)</f>
        <v>BORS</v>
      </c>
      <c r="D549" s="180" t="str">
        <f>VLOOKUP(G549,TCR!$E$2:$K$332,3,0)</f>
        <v>BORSELLINO</v>
      </c>
      <c r="E549" s="180" t="str">
        <f>VLOOKUP(G549,TCR!$E$2:$K$332,4,0)</f>
        <v>BORS</v>
      </c>
      <c r="F549" s="180" t="str">
        <f>VLOOKUP(G549,TCR!$E$2:$K$332,5,0)</f>
        <v>BORSELLINO</v>
      </c>
      <c r="G549" s="180" t="s">
        <v>13085</v>
      </c>
      <c r="H549" s="180" t="str">
        <f>VLOOKUP(G549,TCR!$E$2:$K$332,7,0)</f>
        <v>Borsellino canone TV</v>
      </c>
      <c r="I549" s="137" t="str">
        <f t="shared" si="17"/>
        <v>9309_TV#9309_TV#9309_TV#NETA BR</v>
      </c>
      <c r="J549" s="134"/>
      <c r="K549" s="142" t="s">
        <v>11576</v>
      </c>
      <c r="L549" s="142" t="s">
        <v>2376</v>
      </c>
      <c r="M549" s="142"/>
      <c r="N549" s="142" t="s">
        <v>11576</v>
      </c>
      <c r="O549" s="142"/>
      <c r="P549" s="142" t="s">
        <v>11577</v>
      </c>
      <c r="Q549" s="142" t="s">
        <v>11576</v>
      </c>
      <c r="R549" s="142" t="s">
        <v>2376</v>
      </c>
      <c r="S549" s="142"/>
      <c r="T549" s="142"/>
      <c r="U549" s="142"/>
      <c r="V549" s="134">
        <v>3</v>
      </c>
      <c r="W549" s="146" t="str">
        <f t="shared" si="16"/>
        <v>NETA BR</v>
      </c>
      <c r="X549" s="134"/>
      <c r="Y549" s="134"/>
    </row>
    <row r="550" spans="1:25" x14ac:dyDescent="0.2">
      <c r="A550" s="139"/>
      <c r="B550" s="139"/>
      <c r="C550" s="71" t="str">
        <f>VLOOKUP(G550,TCR!$E$2:$K$332,2,0)</f>
        <v>PPVV</v>
      </c>
      <c r="D550" s="71" t="str">
        <f>VLOOKUP(G550,TCR!$E$2:$K$332,3,0)</f>
        <v>Partite Varie</v>
      </c>
      <c r="E550" s="71" t="str">
        <f>VLOOKUP(G550,TCR!$E$2:$K$332,4,0)</f>
        <v>IND</v>
      </c>
      <c r="F550" s="71" t="str">
        <f>VLOOKUP(G550,TCR!$E$2:$K$332,5,0)</f>
        <v>Indennizzi</v>
      </c>
      <c r="G550" s="71" t="s">
        <v>13113</v>
      </c>
      <c r="H550" s="71" t="str">
        <f>VLOOKUP(G550,TCR!$E$2:$K$332,7,0)</f>
        <v>Indennizzi venditore</v>
      </c>
      <c r="I550" s="137" t="str">
        <f t="shared" si="17"/>
        <v>NE_IND_DEL463-16#NE_Q_IND_DEL463#NE_C_IND_DEL463#NETA BR</v>
      </c>
      <c r="J550" s="134"/>
      <c r="K550" s="142" t="s">
        <v>11936</v>
      </c>
      <c r="L550" s="142" t="s">
        <v>11937</v>
      </c>
      <c r="M550" s="142"/>
      <c r="N550" s="142" t="s">
        <v>10234</v>
      </c>
      <c r="O550" s="142"/>
      <c r="P550" s="142" t="s">
        <v>10235</v>
      </c>
      <c r="Q550" s="142" t="s">
        <v>10236</v>
      </c>
      <c r="R550" s="142" t="s">
        <v>10237</v>
      </c>
      <c r="S550" s="142"/>
      <c r="T550" s="142"/>
      <c r="U550" s="142"/>
      <c r="V550" s="134">
        <v>3</v>
      </c>
      <c r="W550" s="146" t="str">
        <f t="shared" si="16"/>
        <v>NETA BR</v>
      </c>
      <c r="X550" s="134"/>
      <c r="Y550" s="134"/>
    </row>
    <row r="551" spans="1:25" x14ac:dyDescent="0.2">
      <c r="A551" s="139"/>
      <c r="B551" s="139"/>
      <c r="C551" s="180" t="str">
        <f>VLOOKUP(G551,TCR!$E$2:$K$332,2,0)</f>
        <v>GEFT</v>
      </c>
      <c r="D551" s="180" t="str">
        <f>VLOOKUP(G551,TCR!$E$2:$K$332,3,0)</f>
        <v>GESTIONE FINANAZA e TRIBUTI</v>
      </c>
      <c r="E551" s="180" t="str">
        <f>VLOOKUP(G551,TCR!$E$2:$K$332,4,0)</f>
        <v>GEFT</v>
      </c>
      <c r="F551" s="180" t="str">
        <f>VLOOKUP(G551,TCR!$E$2:$K$332,5,0)</f>
        <v>GESTIONE FINANAZA e TRIBUTI</v>
      </c>
      <c r="G551" s="180" t="s">
        <v>13071</v>
      </c>
      <c r="H551" s="180" t="str">
        <f>VLOOKUP(G551,TCR!$E$2:$K$332,7,0)</f>
        <v>Voltura Mortis Causa</v>
      </c>
      <c r="I551" s="137" t="str">
        <f t="shared" si="17"/>
        <v>NE_PM_VOLT_MC#NE_Q_PM_VOLT_MC#NE_C_PM_VOLT_MC#NETA BR</v>
      </c>
      <c r="J551" s="134"/>
      <c r="K551" s="142" t="s">
        <v>11938</v>
      </c>
      <c r="L551" s="142" t="s">
        <v>11939</v>
      </c>
      <c r="M551" s="142"/>
      <c r="N551" s="142" t="s">
        <v>11940</v>
      </c>
      <c r="O551" s="142"/>
      <c r="P551" s="142" t="s">
        <v>11941</v>
      </c>
      <c r="Q551" s="142" t="s">
        <v>11942</v>
      </c>
      <c r="R551" s="142" t="s">
        <v>11943</v>
      </c>
      <c r="S551" s="142"/>
      <c r="T551" s="142"/>
      <c r="U551" s="142"/>
      <c r="V551" s="134">
        <v>3</v>
      </c>
      <c r="W551" s="146" t="str">
        <f t="shared" si="16"/>
        <v>NETA BR</v>
      </c>
      <c r="X551" s="134"/>
      <c r="Y551" s="134"/>
    </row>
    <row r="552" spans="1:25" x14ac:dyDescent="0.2">
      <c r="A552" s="139"/>
      <c r="B552" s="139"/>
      <c r="C552" s="203" t="str">
        <f>VLOOKUP(G552,TCR!$E$2:$K$332,2,0)</f>
        <v>PPVV</v>
      </c>
      <c r="D552" s="203" t="str">
        <f>VLOOKUP(G552,TCR!$E$2:$K$332,3,0)</f>
        <v>Partite Varie</v>
      </c>
      <c r="E552" s="203" t="str">
        <f>VLOOKUP(G552,TCR!$E$2:$K$332,4,0)</f>
        <v>PREB</v>
      </c>
      <c r="F552" s="203" t="str">
        <f>VLOOKUP(G552,TCR!$E$2:$K$332,5,0)</f>
        <v>Prescrizione breve</v>
      </c>
      <c r="G552" s="203" t="s">
        <v>13056</v>
      </c>
      <c r="H552" s="203" t="str">
        <f>VLOOKUP(G552,TCR!$E$2:$K$332,7,0)</f>
        <v>Prescrizione breve</v>
      </c>
      <c r="I552" s="137" t="str">
        <f t="shared" si="17"/>
        <v>NE_V_IMPRESCR#NE_Q_IMPRESCR#NE_C_IMPRESCR#NETA BR</v>
      </c>
      <c r="J552" s="134"/>
      <c r="K552" s="142" t="s">
        <v>11944</v>
      </c>
      <c r="L552" s="142" t="s">
        <v>11945</v>
      </c>
      <c r="M552" s="142"/>
      <c r="N552" s="142" t="s">
        <v>11946</v>
      </c>
      <c r="O552" s="142"/>
      <c r="P552" s="142" t="s">
        <v>11947</v>
      </c>
      <c r="Q552" s="142" t="s">
        <v>11948</v>
      </c>
      <c r="R552" s="142" t="s">
        <v>11949</v>
      </c>
      <c r="S552" s="142"/>
      <c r="T552" s="142"/>
      <c r="U552" s="142"/>
      <c r="V552" s="134">
        <v>3</v>
      </c>
      <c r="W552" s="146" t="str">
        <f t="shared" si="16"/>
        <v>NETA BR</v>
      </c>
      <c r="X552" s="134"/>
      <c r="Y552" s="134"/>
    </row>
    <row r="553" spans="1:25" x14ac:dyDescent="0.2">
      <c r="A553" s="139"/>
      <c r="B553" s="139"/>
      <c r="C553" s="203" t="str">
        <f>VLOOKUP(G553,TCR!$E$2:$K$332,2,0)</f>
        <v>PPVV</v>
      </c>
      <c r="D553" s="203" t="str">
        <f>VLOOKUP(G553,TCR!$E$2:$K$332,3,0)</f>
        <v>Partite Varie</v>
      </c>
      <c r="E553" s="203" t="str">
        <f>VLOOKUP(G553,TCR!$E$2:$K$332,4,0)</f>
        <v>PREB</v>
      </c>
      <c r="F553" s="203" t="str">
        <f>VLOOKUP(G553,TCR!$E$2:$K$332,5,0)</f>
        <v>Prescrizione breve</v>
      </c>
      <c r="G553" s="203" t="s">
        <v>13056</v>
      </c>
      <c r="H553" s="203" t="str">
        <f>VLOOKUP(G553,TCR!$E$2:$K$332,7,0)</f>
        <v>Prescrizione breve</v>
      </c>
      <c r="I553" s="137" t="str">
        <f t="shared" si="17"/>
        <v>NE_V_IMPRESCR_NS#NE_Q_IMPRESCR_NS#NE_C_IMPRESCR_NS#NETA BR</v>
      </c>
      <c r="J553" s="134"/>
      <c r="K553" s="142" t="s">
        <v>11950</v>
      </c>
      <c r="L553" s="142" t="s">
        <v>11951</v>
      </c>
      <c r="M553" s="142"/>
      <c r="N553" s="142" t="s">
        <v>11952</v>
      </c>
      <c r="O553" s="142"/>
      <c r="P553" s="142" t="s">
        <v>11953</v>
      </c>
      <c r="Q553" s="142" t="s">
        <v>11954</v>
      </c>
      <c r="R553" s="142" t="s">
        <v>11955</v>
      </c>
      <c r="S553" s="142"/>
      <c r="T553" s="142"/>
      <c r="U553" s="142"/>
      <c r="V553" s="134">
        <v>3</v>
      </c>
      <c r="W553" s="146" t="str">
        <f t="shared" si="16"/>
        <v>NETA BR</v>
      </c>
      <c r="X553" s="134"/>
      <c r="Y553" s="134"/>
    </row>
    <row r="554" spans="1:25" x14ac:dyDescent="0.2">
      <c r="A554" s="139"/>
      <c r="B554" s="139"/>
      <c r="C554" s="102" t="str">
        <f>VLOOKUP(G554,TCR!$E$2:$K$332,2,0)</f>
        <v>PPVV</v>
      </c>
      <c r="D554" s="102" t="str">
        <f>VLOOKUP(G554,TCR!$E$2:$K$332,3,0)</f>
        <v>Partite Varie</v>
      </c>
      <c r="E554" s="102" t="str">
        <f>VLOOKUP(G554,TCR!$E$2:$K$332,4,0)</f>
        <v>IND</v>
      </c>
      <c r="F554" s="102" t="str">
        <f>VLOOKUP(G554,TCR!$E$2:$K$332,5,0)</f>
        <v>Indennizzi</v>
      </c>
      <c r="G554" s="102" t="s">
        <v>13113</v>
      </c>
      <c r="H554" s="102" t="str">
        <f>VLOOKUP(G554,TCR!$E$2:$K$332,7,0)</f>
        <v>Indennizzi venditore</v>
      </c>
      <c r="I554" s="137" t="str">
        <f t="shared" si="17"/>
        <v>11662#11662_2019#11662#NETA BR</v>
      </c>
      <c r="J554" s="134"/>
      <c r="K554" s="142">
        <v>11662</v>
      </c>
      <c r="L554" s="142" t="s">
        <v>6100</v>
      </c>
      <c r="M554" s="142" t="s">
        <v>442</v>
      </c>
      <c r="N554" s="142" t="s">
        <v>11956</v>
      </c>
      <c r="O554" s="142"/>
      <c r="P554" s="142" t="s">
        <v>6101</v>
      </c>
      <c r="Q554" s="142">
        <v>11662</v>
      </c>
      <c r="R554" s="142" t="s">
        <v>6102</v>
      </c>
      <c r="S554" s="142">
        <v>637052</v>
      </c>
      <c r="T554" s="142" t="s">
        <v>1044</v>
      </c>
      <c r="U554" s="142"/>
      <c r="V554" s="134">
        <v>3</v>
      </c>
      <c r="W554" s="146" t="str">
        <f t="shared" si="16"/>
        <v>NETA BR</v>
      </c>
      <c r="X554" s="134"/>
      <c r="Y554" s="134"/>
    </row>
    <row r="555" spans="1:25" x14ac:dyDescent="0.2">
      <c r="A555" s="139"/>
      <c r="B555" s="139"/>
      <c r="C555" s="102" t="str">
        <f>VLOOKUP(G555,TCR!$E$2:$K$332,2,0)</f>
        <v>PPVV</v>
      </c>
      <c r="D555" s="102" t="str">
        <f>VLOOKUP(G555,TCR!$E$2:$K$332,3,0)</f>
        <v>Partite Varie</v>
      </c>
      <c r="E555" s="102" t="str">
        <f>VLOOKUP(G555,TCR!$E$2:$K$332,4,0)</f>
        <v>IND</v>
      </c>
      <c r="F555" s="102" t="str">
        <f>VLOOKUP(G555,TCR!$E$2:$K$332,5,0)</f>
        <v>Indennizzi</v>
      </c>
      <c r="G555" s="102" t="s">
        <v>13113</v>
      </c>
      <c r="H555" s="102" t="str">
        <f>VLOOKUP(G555,TCR!$E$2:$K$332,7,0)</f>
        <v>Indennizzi venditore</v>
      </c>
      <c r="I555" s="137" t="str">
        <f t="shared" si="17"/>
        <v>11663#11663_2019#11663#NETA BR</v>
      </c>
      <c r="J555" s="134"/>
      <c r="K555" s="142">
        <v>11663</v>
      </c>
      <c r="L555" s="142" t="s">
        <v>1041</v>
      </c>
      <c r="M555" s="142" t="s">
        <v>442</v>
      </c>
      <c r="N555" s="142" t="s">
        <v>11957</v>
      </c>
      <c r="O555" s="142"/>
      <c r="P555" s="142" t="s">
        <v>1042</v>
      </c>
      <c r="Q555" s="142">
        <v>11663</v>
      </c>
      <c r="R555" s="142" t="s">
        <v>1043</v>
      </c>
      <c r="S555" s="142">
        <v>637052</v>
      </c>
      <c r="T555" s="142" t="s">
        <v>1044</v>
      </c>
      <c r="U555" s="142"/>
      <c r="V555" s="134">
        <v>3</v>
      </c>
      <c r="W555" s="146" t="str">
        <f t="shared" si="16"/>
        <v>NETA BR</v>
      </c>
      <c r="X555" s="134"/>
      <c r="Y555" s="134"/>
    </row>
    <row r="556" spans="1:25" x14ac:dyDescent="0.2">
      <c r="A556" s="70" t="s">
        <v>12163</v>
      </c>
      <c r="B556" s="182">
        <v>43648</v>
      </c>
      <c r="C556" s="71" t="str">
        <f>VLOOKUP(G556,TCR!$E$2:$K$332,2,0)</f>
        <v>PPVV</v>
      </c>
      <c r="D556" s="71" t="str">
        <f>VLOOKUP(G556,TCR!$E$2:$K$332,3,0)</f>
        <v>Partite Varie</v>
      </c>
      <c r="E556" s="71" t="str">
        <f>VLOOKUP(G556,TCR!$E$2:$K$332,4,0)</f>
        <v>PVVE</v>
      </c>
      <c r="F556" s="71" t="str">
        <f>VLOOKUP(G556,TCR!$E$2:$K$332,5,0)</f>
        <v>Partite varie venditore</v>
      </c>
      <c r="G556" s="71" t="s">
        <v>51</v>
      </c>
      <c r="H556" s="71" t="str">
        <f>VLOOKUP(G556,TCR!$E$2:$K$332,7,0)</f>
        <v>Partite varie venditore</v>
      </c>
      <c r="I556" s="137" t="str">
        <f t="shared" si="17"/>
        <v>11909#11909#11909#NETA BR</v>
      </c>
      <c r="J556" s="134"/>
      <c r="K556" s="142">
        <v>11909</v>
      </c>
      <c r="L556" s="142" t="s">
        <v>12120</v>
      </c>
      <c r="M556" s="142" t="s">
        <v>442</v>
      </c>
      <c r="N556" s="142" t="s">
        <v>12162</v>
      </c>
      <c r="O556" s="142"/>
      <c r="P556" s="142" t="s">
        <v>12121</v>
      </c>
      <c r="Q556" s="142">
        <v>11909</v>
      </c>
      <c r="R556" s="142" t="s">
        <v>12122</v>
      </c>
      <c r="S556" s="142">
        <v>637051</v>
      </c>
      <c r="T556" s="142" t="s">
        <v>447</v>
      </c>
      <c r="U556" s="142"/>
      <c r="V556" s="142">
        <v>3</v>
      </c>
      <c r="W556" s="142" t="str">
        <f t="shared" si="16"/>
        <v>NETA BR</v>
      </c>
      <c r="X556" s="134"/>
      <c r="Y556" s="134"/>
    </row>
    <row r="557" spans="1:25" x14ac:dyDescent="0.2">
      <c r="A557" s="139" t="s">
        <v>12163</v>
      </c>
      <c r="B557" s="182">
        <v>43802</v>
      </c>
      <c r="C557" s="180" t="str">
        <f>VLOOKUP(G557,TCR!$E$2:$K$332,2,0)</f>
        <v>GEN</v>
      </c>
      <c r="D557" s="180" t="str">
        <f>VLOOKUP(G557,TCR!$E$2:$K$332,3,0)</f>
        <v>Livello Generico</v>
      </c>
      <c r="E557" s="180" t="str">
        <f>VLOOKUP(G557,TCR!$E$2:$K$332,4,0)</f>
        <v>GEN</v>
      </c>
      <c r="F557" s="180" t="str">
        <f>VLOOKUP(G557,TCR!$E$2:$K$332,5,0)</f>
        <v>Livello Generico</v>
      </c>
      <c r="G557" s="180" t="s">
        <v>13087</v>
      </c>
      <c r="H557" s="180" t="str">
        <f>VLOOKUP(G557,TCR!$E$2:$K$332,7,0)</f>
        <v>Importo Credito da Voucher</v>
      </c>
      <c r="I557" s="137" t="str">
        <f t="shared" si="17"/>
        <v>NE_VOUCHER_YE#NE_VOUCHER_YE#NE_VOUCHER_YE#NETA BR</v>
      </c>
      <c r="J557" s="134"/>
      <c r="K557" s="142" t="s">
        <v>12266</v>
      </c>
      <c r="L557" s="142" t="s">
        <v>12267</v>
      </c>
      <c r="M557" s="142"/>
      <c r="N557" s="142" t="s">
        <v>12266</v>
      </c>
      <c r="O557" s="142"/>
      <c r="P557" s="142" t="s">
        <v>12268</v>
      </c>
      <c r="Q557" s="142" t="s">
        <v>12266</v>
      </c>
      <c r="R557" s="142" t="s">
        <v>12267</v>
      </c>
      <c r="S557" s="142"/>
      <c r="T557" s="142"/>
      <c r="U557" s="142"/>
      <c r="V557" s="145">
        <v>3</v>
      </c>
      <c r="W557" s="142" t="str">
        <f t="shared" si="16"/>
        <v>NETA BR</v>
      </c>
      <c r="X557" s="134"/>
      <c r="Y557" s="134"/>
    </row>
    <row r="558" spans="1:25" x14ac:dyDescent="0.2">
      <c r="A558" s="139" t="s">
        <v>12163</v>
      </c>
      <c r="B558" s="182">
        <v>43832</v>
      </c>
      <c r="C558" s="180" t="str">
        <f>VLOOKUP(G558,TCR!$E$2:$K$332,2,0)</f>
        <v>GEFT</v>
      </c>
      <c r="D558" s="180" t="str">
        <f>VLOOKUP(G558,TCR!$E$2:$K$332,3,0)</f>
        <v>GESTIONE FINANAZA e TRIBUTI</v>
      </c>
      <c r="E558" s="180" t="str">
        <f>VLOOKUP(G558,TCR!$E$2:$K$332,4,0)</f>
        <v>GEFT</v>
      </c>
      <c r="F558" s="180" t="str">
        <f>VLOOKUP(G558,TCR!$E$2:$K$332,5,0)</f>
        <v>GESTIONE FINANAZA e TRIBUTI</v>
      </c>
      <c r="G558" s="180" t="s">
        <v>13095</v>
      </c>
      <c r="H558" s="180" t="str">
        <f>VLOOKUP(G558,TCR!$E$2:$K$332,7,0)</f>
        <v>Recupero Debito Credito</v>
      </c>
      <c r="I558" s="137" t="str">
        <f t="shared" si="17"/>
        <v>NE_V_RIMBEXTCOMM#NE_Q_RIMBEXTCOMM#NE_C_RIMBEXTCOMM#NETA BR</v>
      </c>
      <c r="J558" s="134"/>
      <c r="K558" s="142" t="s">
        <v>12275</v>
      </c>
      <c r="L558" s="142" t="s">
        <v>12276</v>
      </c>
      <c r="M558" s="142"/>
      <c r="N558" s="142" t="s">
        <v>12277</v>
      </c>
      <c r="O558" s="142"/>
      <c r="P558" s="142" t="s">
        <v>12278</v>
      </c>
      <c r="Q558" s="142" t="s">
        <v>12279</v>
      </c>
      <c r="R558" s="142" t="s">
        <v>12280</v>
      </c>
      <c r="S558" s="142"/>
      <c r="T558" s="142"/>
      <c r="U558" s="142"/>
      <c r="V558" s="145">
        <v>3</v>
      </c>
      <c r="W558" s="142" t="str">
        <f t="shared" si="16"/>
        <v>NETA BR</v>
      </c>
      <c r="X558" s="134"/>
      <c r="Y558" s="134"/>
    </row>
    <row r="559" spans="1:25" x14ac:dyDescent="0.2">
      <c r="A559" s="139" t="s">
        <v>12163</v>
      </c>
      <c r="B559" s="182">
        <v>43924</v>
      </c>
      <c r="C559" s="140" t="str">
        <f>VLOOKUP(G559,TCR!$E$2:$K$332,2,0)</f>
        <v>IMPO</v>
      </c>
      <c r="D559" s="140" t="str">
        <f>VLOOKUP(G559,TCR!$E$2:$K$332,3,0)</f>
        <v>IMPOSTE</v>
      </c>
      <c r="E559" s="140" t="str">
        <f>VLOOKUP(G559,TCR!$E$2:$K$332,4,0)</f>
        <v>IMER</v>
      </c>
      <c r="F559" s="140" t="str">
        <f>VLOOKUP(G559,TCR!$E$2:$K$332,5,0)</f>
        <v>Imposta erariale</v>
      </c>
      <c r="G559" s="140" t="s">
        <v>39</v>
      </c>
      <c r="H559" s="140" t="str">
        <f>VLOOKUP(G559,TCR!$E$2:$K$332,7,0)</f>
        <v>Imposta erariale</v>
      </c>
      <c r="I559" s="137" t="str">
        <f t="shared" si="17"/>
        <v>NE_PM_IMPADDC_MF#NEQPM_IMPADDC_MF#NECPM_IMPADDC_MF#NETA BR</v>
      </c>
      <c r="J559" s="174"/>
      <c r="K559" s="146" t="s">
        <v>12395</v>
      </c>
      <c r="L559" s="146" t="s">
        <v>12396</v>
      </c>
      <c r="M559" s="175"/>
      <c r="N559" s="146" t="s">
        <v>12397</v>
      </c>
      <c r="O559" s="176"/>
      <c r="P559" s="146" t="s">
        <v>12398</v>
      </c>
      <c r="Q559" s="146" t="s">
        <v>12399</v>
      </c>
      <c r="R559" s="146" t="s">
        <v>12400</v>
      </c>
      <c r="S559" s="175"/>
      <c r="T559" s="175"/>
      <c r="U559" s="175"/>
      <c r="V559" s="175">
        <v>3</v>
      </c>
      <c r="W559" s="177" t="str">
        <f t="shared" si="16"/>
        <v>NETA BR</v>
      </c>
      <c r="X559" s="174"/>
      <c r="Y559" s="174"/>
    </row>
    <row r="560" spans="1:25" x14ac:dyDescent="0.2">
      <c r="A560" s="70" t="s">
        <v>12163</v>
      </c>
      <c r="B560" s="182">
        <v>43956</v>
      </c>
      <c r="C560" s="180" t="str">
        <f>VLOOKUP(G560,TCR!$E$2:$K$332,2,0)</f>
        <v>GEFT</v>
      </c>
      <c r="D560" s="180" t="str">
        <f>VLOOKUP(G560,TCR!$E$2:$K$332,3,0)</f>
        <v>GESTIONE FINANAZA e TRIBUTI</v>
      </c>
      <c r="E560" s="180" t="str">
        <f>VLOOKUP(G560,TCR!$E$2:$K$332,4,0)</f>
        <v>GEFT</v>
      </c>
      <c r="F560" s="180" t="str">
        <f>VLOOKUP(G560,TCR!$E$2:$K$332,5,0)</f>
        <v>GESTIONE FINANAZA e TRIBUTI</v>
      </c>
      <c r="G560" s="180" t="s">
        <v>13093</v>
      </c>
      <c r="H560" s="180" t="str">
        <f>VLOOKUP(G560,TCR!$E$2:$K$332,7,0)</f>
        <v>Patrimoniale Post Contatore</v>
      </c>
      <c r="I560" s="137" t="str">
        <f t="shared" si="17"/>
        <v>13957#13957#13957#NETA BR</v>
      </c>
      <c r="J560" s="134"/>
      <c r="K560" s="134" t="s">
        <v>12426</v>
      </c>
      <c r="L560" s="134" t="s">
        <v>12427</v>
      </c>
      <c r="M560" s="134"/>
      <c r="N560" s="212" t="s">
        <v>12426</v>
      </c>
      <c r="O560" s="134"/>
      <c r="P560" s="132" t="s">
        <v>12428</v>
      </c>
      <c r="Q560" s="132" t="s">
        <v>12426</v>
      </c>
      <c r="R560" s="217" t="s">
        <v>12429</v>
      </c>
      <c r="S560" s="134"/>
      <c r="T560" s="134"/>
      <c r="U560" s="134"/>
      <c r="V560" s="218">
        <v>3</v>
      </c>
      <c r="W560" s="177" t="str">
        <f t="shared" si="16"/>
        <v>NETA BR</v>
      </c>
      <c r="X560" s="134"/>
      <c r="Y560" s="134"/>
    </row>
    <row r="561" spans="1:25" x14ac:dyDescent="0.2">
      <c r="A561" s="139" t="s">
        <v>12163</v>
      </c>
      <c r="B561" s="182">
        <v>43986</v>
      </c>
      <c r="C561" s="180" t="str">
        <f>VLOOKUP(G561,TCR!$E$2:$K$332,2,0)</f>
        <v>GEN</v>
      </c>
      <c r="D561" s="180" t="str">
        <f>VLOOKUP(G561,TCR!$E$2:$K$332,3,0)</f>
        <v>Livello Generico</v>
      </c>
      <c r="E561" s="180" t="str">
        <f>VLOOKUP(G561,TCR!$E$2:$K$332,4,0)</f>
        <v>GEN</v>
      </c>
      <c r="F561" s="180" t="str">
        <f>VLOOKUP(G561,TCR!$E$2:$K$332,5,0)</f>
        <v>Livello Generico</v>
      </c>
      <c r="G561" s="180" t="s">
        <v>13087</v>
      </c>
      <c r="H561" s="180" t="str">
        <f>VLOOKUP(G561,TCR!$E$2:$K$332,7,0)</f>
        <v>Importo Credito da Voucher</v>
      </c>
      <c r="I561" s="137" t="str">
        <f t="shared" si="17"/>
        <v>NE_VOUCHER_ESSEL#NEQVOUCHER_ESSEL#NECVOUCHER_ESSEL#NETA BR</v>
      </c>
      <c r="J561" s="134"/>
      <c r="K561" s="186" t="s">
        <v>12446</v>
      </c>
      <c r="L561" s="186" t="s">
        <v>12447</v>
      </c>
      <c r="M561" s="188"/>
      <c r="N561" s="186" t="s">
        <v>12448</v>
      </c>
      <c r="O561" s="187"/>
      <c r="P561" s="186" t="s">
        <v>12449</v>
      </c>
      <c r="Q561" s="186" t="s">
        <v>12450</v>
      </c>
      <c r="R561" s="186" t="s">
        <v>12451</v>
      </c>
      <c r="S561" s="188"/>
      <c r="T561" s="188"/>
      <c r="U561" s="188"/>
      <c r="V561" s="169">
        <v>3</v>
      </c>
      <c r="W561" s="177" t="str">
        <f t="shared" si="16"/>
        <v>NETA BR</v>
      </c>
      <c r="X561" s="134"/>
      <c r="Y561" s="134"/>
    </row>
    <row r="562" spans="1:25" x14ac:dyDescent="0.2">
      <c r="A562" s="139" t="s">
        <v>12163</v>
      </c>
      <c r="B562" s="182">
        <v>44103</v>
      </c>
      <c r="C562" s="180" t="str">
        <f>VLOOKUP(G562,TCR!$E$2:$K$332,2,0)</f>
        <v>PPVV</v>
      </c>
      <c r="D562" s="180" t="str">
        <f>VLOOKUP(G562,TCR!$E$2:$K$332,3,0)</f>
        <v>Partite Varie</v>
      </c>
      <c r="E562" s="180" t="str">
        <f>VLOOKUP(G562,TCR!$E$2:$K$332,4,0)</f>
        <v>PREB</v>
      </c>
      <c r="F562" s="180" t="str">
        <f>VLOOKUP(G562,TCR!$E$2:$K$332,5,0)</f>
        <v>Prescrizione breve</v>
      </c>
      <c r="G562" s="180" t="s">
        <v>13056</v>
      </c>
      <c r="H562" s="180" t="str">
        <f>VLOOKUP(G562,TCR!$E$2:$K$332,7,0)</f>
        <v>Prescrizione breve</v>
      </c>
      <c r="I562" s="137" t="str">
        <f t="shared" si="17"/>
        <v>NE_V_IMPR_NS_M#NE_Q_IMPR_NS_M#NE_C_IMPR_NS_M#NETA BR</v>
      </c>
      <c r="J562" s="134"/>
      <c r="K562" s="191" t="s">
        <v>13005</v>
      </c>
      <c r="L562" s="191" t="s">
        <v>13006</v>
      </c>
      <c r="M562" s="193"/>
      <c r="N562" s="191" t="s">
        <v>13007</v>
      </c>
      <c r="O562" s="192"/>
      <c r="P562" s="191" t="s">
        <v>13008</v>
      </c>
      <c r="Q562" s="191" t="s">
        <v>13009</v>
      </c>
      <c r="R562" s="191" t="s">
        <v>13010</v>
      </c>
      <c r="S562" s="193"/>
      <c r="T562" s="193"/>
      <c r="U562" s="193"/>
      <c r="V562" s="193">
        <v>3</v>
      </c>
      <c r="W562" s="177" t="str">
        <f t="shared" si="16"/>
        <v>NETA BR</v>
      </c>
      <c r="X562" s="134"/>
      <c r="Y562" s="134"/>
    </row>
    <row r="563" spans="1:25" x14ac:dyDescent="0.2">
      <c r="A563" s="69"/>
      <c r="B563" s="7"/>
      <c r="C563" s="98" t="str">
        <f>VLOOKUP(G563,TCR!$E$2:$K$332,2,0)</f>
        <v>VENDV</v>
      </c>
      <c r="D563" s="98" t="str">
        <f>VLOOKUP(G563,TCR!$E$2:$K$332,3,0)</f>
        <v>Ricavi variabili commodity al PCE - Energia Elettrica</v>
      </c>
      <c r="E563" s="98" t="str">
        <f>VLOOKUP(G563,TCR!$E$2:$K$332,4,0)</f>
        <v>MTPRV</v>
      </c>
      <c r="F563" s="98" t="str">
        <f>VLOOKUP(G563,TCR!$E$2:$K$332,5,0)</f>
        <v>Materia prima variabile</v>
      </c>
      <c r="G563" s="98" t="s">
        <v>255</v>
      </c>
      <c r="H563" s="98" t="str">
        <f>VLOOKUP(G563,TCR!$E$2:$K$332,7,0)</f>
        <v>Materia prima</v>
      </c>
      <c r="I563" s="137" t="str">
        <f t="shared" si="17"/>
        <v>VOCE_EM001FC#QUOTA_EM001FC#COMP_EM001#NETA BR</v>
      </c>
      <c r="J563" s="106" t="s">
        <v>9655</v>
      </c>
      <c r="K563" s="106" t="s">
        <v>9656</v>
      </c>
      <c r="L563" s="106" t="s">
        <v>9657</v>
      </c>
      <c r="M563" s="106" t="s">
        <v>424</v>
      </c>
      <c r="N563" s="106" t="s">
        <v>7268</v>
      </c>
      <c r="O563" s="106"/>
      <c r="P563" s="106" t="s">
        <v>7265</v>
      </c>
      <c r="Q563" s="106" t="s">
        <v>7266</v>
      </c>
      <c r="R563" s="106" t="s">
        <v>7267</v>
      </c>
      <c r="S563" s="106">
        <v>701036</v>
      </c>
      <c r="T563" s="106" t="s">
        <v>430</v>
      </c>
      <c r="U563" s="106"/>
      <c r="V563" s="106">
        <v>3</v>
      </c>
      <c r="W563" s="106" t="str">
        <f t="shared" si="16"/>
        <v>NETA BR</v>
      </c>
      <c r="X563" s="106" t="s">
        <v>431</v>
      </c>
      <c r="Y563" s="106" t="s">
        <v>9685</v>
      </c>
    </row>
    <row r="564" spans="1:25" x14ac:dyDescent="0.2">
      <c r="A564" s="7"/>
      <c r="B564" s="7"/>
      <c r="C564" s="98" t="str">
        <f>VLOOKUP(G564,TCR!$E$2:$K$332,2,0)</f>
        <v>VENDV</v>
      </c>
      <c r="D564" s="98" t="str">
        <f>VLOOKUP(G564,TCR!$E$2:$K$332,3,0)</f>
        <v>Ricavi variabili commodity al PCE - Energia Elettrica</v>
      </c>
      <c r="E564" s="98" t="str">
        <f>VLOOKUP(G564,TCR!$E$2:$K$332,4,0)</f>
        <v>SCONV</v>
      </c>
      <c r="F564" s="98" t="str">
        <f>VLOOKUP(G564,TCR!$E$2:$K$332,5,0)</f>
        <v>Sconti Variabili</v>
      </c>
      <c r="G564" s="98" t="s">
        <v>32</v>
      </c>
      <c r="H564" s="98" t="str">
        <f>VLOOKUP(G564,TCR!$E$2:$K$332,7,0)</f>
        <v>sconti</v>
      </c>
      <c r="I564" s="137" t="str">
        <f t="shared" si="17"/>
        <v>NE_SC_REL_PIVA_S#NE_Q_SC_RXSS_PI#NE_C_SC_RXSS_PI#NETA BR</v>
      </c>
      <c r="J564" s="106" t="s">
        <v>4906</v>
      </c>
      <c r="K564" s="106" t="s">
        <v>4907</v>
      </c>
      <c r="L564" s="106" t="s">
        <v>4908</v>
      </c>
      <c r="M564" s="106" t="s">
        <v>424</v>
      </c>
      <c r="N564" s="106" t="s">
        <v>4909</v>
      </c>
      <c r="O564" s="106"/>
      <c r="P564" s="106" t="s">
        <v>4910</v>
      </c>
      <c r="Q564" s="106" t="s">
        <v>4911</v>
      </c>
      <c r="R564" s="106" t="s">
        <v>4912</v>
      </c>
      <c r="S564" s="106">
        <v>704103</v>
      </c>
      <c r="T564" s="106" t="s">
        <v>462</v>
      </c>
      <c r="U564" s="106"/>
      <c r="V564" s="106">
        <v>3</v>
      </c>
      <c r="W564" s="106" t="str">
        <f t="shared" si="16"/>
        <v>NETA BR</v>
      </c>
      <c r="X564" s="106" t="s">
        <v>463</v>
      </c>
      <c r="Y564" s="106"/>
    </row>
    <row r="565" spans="1:25" x14ac:dyDescent="0.2">
      <c r="A565" s="7"/>
      <c r="B565" s="7"/>
      <c r="C565" s="98" t="str">
        <f>VLOOKUP(G565,TCR!$E$2:$K$332,2,0)</f>
        <v>VENDV</v>
      </c>
      <c r="D565" s="98" t="str">
        <f>VLOOKUP(G565,TCR!$E$2:$K$332,3,0)</f>
        <v>Ricavi variabili commodity al PCE - Energia Elettrica</v>
      </c>
      <c r="E565" s="98" t="str">
        <f>VLOOKUP(G565,TCR!$E$2:$K$332,4,0)</f>
        <v>SCONV</v>
      </c>
      <c r="F565" s="98" t="str">
        <f>VLOOKUP(G565,TCR!$E$2:$K$332,5,0)</f>
        <v>Sconti Variabili</v>
      </c>
      <c r="G565" s="98" t="s">
        <v>32</v>
      </c>
      <c r="H565" s="98" t="str">
        <f>VLOOKUP(G565,TCR!$E$2:$K$332,7,0)</f>
        <v>sconti</v>
      </c>
      <c r="I565" s="137" t="str">
        <f t="shared" si="17"/>
        <v>EE_SCPRVOL_10K#EEQSCPRVOL_10K#EECSCPRVOL_10K#NETA BR</v>
      </c>
      <c r="J565" s="106" t="s">
        <v>5215</v>
      </c>
      <c r="K565" s="106" t="s">
        <v>5216</v>
      </c>
      <c r="L565" s="106" t="s">
        <v>5217</v>
      </c>
      <c r="M565" s="106" t="s">
        <v>424</v>
      </c>
      <c r="N565" s="106" t="s">
        <v>5218</v>
      </c>
      <c r="O565" s="106"/>
      <c r="P565" s="106" t="s">
        <v>5219</v>
      </c>
      <c r="Q565" s="106" t="s">
        <v>5220</v>
      </c>
      <c r="R565" s="106" t="s">
        <v>5221</v>
      </c>
      <c r="S565" s="106">
        <v>704103</v>
      </c>
      <c r="T565" s="106" t="s">
        <v>462</v>
      </c>
      <c r="U565" s="106"/>
      <c r="V565" s="106">
        <v>3</v>
      </c>
      <c r="W565" s="106" t="str">
        <f t="shared" si="16"/>
        <v>NETA BR</v>
      </c>
      <c r="X565" s="106" t="s">
        <v>463</v>
      </c>
      <c r="Y565" s="106"/>
    </row>
    <row r="566" spans="1:25" x14ac:dyDescent="0.2">
      <c r="A566" s="7"/>
      <c r="B566" s="7"/>
      <c r="C566" s="98" t="str">
        <f>VLOOKUP(G566,TCR!$E$2:$K$332,2,0)</f>
        <v>VENDV</v>
      </c>
      <c r="D566" s="98" t="str">
        <f>VLOOKUP(G566,TCR!$E$2:$K$332,3,0)</f>
        <v>Ricavi variabili commodity al PCE - Energia Elettrica</v>
      </c>
      <c r="E566" s="98" t="str">
        <f>VLOOKUP(G566,TCR!$E$2:$K$332,4,0)</f>
        <v>SCONV</v>
      </c>
      <c r="F566" s="98" t="str">
        <f>VLOOKUP(G566,TCR!$E$2:$K$332,5,0)</f>
        <v>Sconti Variabili</v>
      </c>
      <c r="G566" s="98" t="s">
        <v>32</v>
      </c>
      <c r="H566" s="98" t="str">
        <f>VLOOKUP(G566,TCR!$E$2:$K$332,7,0)</f>
        <v>sconti</v>
      </c>
      <c r="I566" s="137" t="str">
        <f t="shared" si="17"/>
        <v>EE_SCPRVOL#EEQSCPRVOL1#EECSCPRVOL#NETA BR</v>
      </c>
      <c r="J566" s="106" t="s">
        <v>1950</v>
      </c>
      <c r="K566" s="106" t="s">
        <v>1951</v>
      </c>
      <c r="L566" s="106" t="s">
        <v>1952</v>
      </c>
      <c r="M566" s="106" t="s">
        <v>424</v>
      </c>
      <c r="N566" s="106" t="s">
        <v>1953</v>
      </c>
      <c r="O566" s="106"/>
      <c r="P566" s="106" t="s">
        <v>1954</v>
      </c>
      <c r="Q566" s="106" t="s">
        <v>1955</v>
      </c>
      <c r="R566" s="106" t="s">
        <v>1956</v>
      </c>
      <c r="S566" s="106">
        <v>704103</v>
      </c>
      <c r="T566" s="106" t="s">
        <v>462</v>
      </c>
      <c r="U566" s="106"/>
      <c r="V566" s="106">
        <v>3</v>
      </c>
      <c r="W566" s="106" t="str">
        <f t="shared" si="16"/>
        <v>NETA BR</v>
      </c>
      <c r="X566" s="106" t="s">
        <v>463</v>
      </c>
      <c r="Y566" s="106"/>
    </row>
    <row r="567" spans="1:25" x14ac:dyDescent="0.2">
      <c r="A567" s="7"/>
      <c r="B567" s="7"/>
      <c r="C567" s="98" t="str">
        <f>VLOOKUP(G567,TCR!$E$2:$K$332,2,0)</f>
        <v>VENDF</v>
      </c>
      <c r="D567" s="98" t="str">
        <f>VLOOKUP(G567,TCR!$E$2:$K$332,3,0)</f>
        <v>Ricavi commodity - componente fissa Energia Elettrica</v>
      </c>
      <c r="E567" s="98" t="str">
        <f>VLOOKUP(G567,TCR!$E$2:$K$332,4,0)</f>
        <v>SCONF</v>
      </c>
      <c r="F567" s="98" t="str">
        <f>VLOOKUP(G567,TCR!$E$2:$K$332,5,0)</f>
        <v>Sconti Fissi</v>
      </c>
      <c r="G567" s="98" t="s">
        <v>11295</v>
      </c>
      <c r="H567" s="98" t="str">
        <f>VLOOKUP(G567,TCR!$E$2:$K$332,7,0)</f>
        <v>sconti una tantum</v>
      </c>
      <c r="I567" s="137" t="str">
        <f t="shared" si="17"/>
        <v>NA_SAH_UNATANTUM#NA_SAH_UNATANTUM#NA_SAH_UNATANTUM#NETA BR</v>
      </c>
      <c r="J567" s="106" t="s">
        <v>4575</v>
      </c>
      <c r="K567" s="106" t="s">
        <v>4576</v>
      </c>
      <c r="L567" s="106" t="s">
        <v>4577</v>
      </c>
      <c r="M567" s="106" t="s">
        <v>424</v>
      </c>
      <c r="N567" s="106" t="s">
        <v>4576</v>
      </c>
      <c r="O567" s="106"/>
      <c r="P567" s="106" t="s">
        <v>4578</v>
      </c>
      <c r="Q567" s="106" t="s">
        <v>4576</v>
      </c>
      <c r="R567" s="106" t="s">
        <v>4579</v>
      </c>
      <c r="S567" s="106">
        <v>704103</v>
      </c>
      <c r="T567" s="106" t="s">
        <v>462</v>
      </c>
      <c r="U567" s="106" t="s">
        <v>4580</v>
      </c>
      <c r="V567" s="106">
        <v>3</v>
      </c>
      <c r="W567" s="106" t="str">
        <f t="shared" si="16"/>
        <v>NETA BR</v>
      </c>
      <c r="X567" s="106" t="s">
        <v>463</v>
      </c>
      <c r="Y567" s="106"/>
    </row>
    <row r="568" spans="1:25" x14ac:dyDescent="0.2">
      <c r="A568" s="7"/>
      <c r="B568" s="7"/>
      <c r="C568" s="98" t="str">
        <f>VLOOKUP(G568,TCR!$E$2:$K$332,2,0)</f>
        <v>VENDF</v>
      </c>
      <c r="D568" s="98" t="str">
        <f>VLOOKUP(G568,TCR!$E$2:$K$332,3,0)</f>
        <v>Ricavi commodity - componente fissa Energia Elettrica</v>
      </c>
      <c r="E568" s="98" t="str">
        <f>VLOOKUP(G568,TCR!$E$2:$K$332,4,0)</f>
        <v>SCONF</v>
      </c>
      <c r="F568" s="98" t="str">
        <f>VLOOKUP(G568,TCR!$E$2:$K$332,5,0)</f>
        <v>Sconti Fissi</v>
      </c>
      <c r="G568" s="98" t="s">
        <v>9526</v>
      </c>
      <c r="H568" s="98" t="str">
        <f>VLOOKUP(G568,TCR!$E$2:$K$332,7,0)</f>
        <v>sconti quote fisse</v>
      </c>
      <c r="I568" s="137" t="str">
        <f t="shared" si="17"/>
        <v>NA_SAH_EUROMESE5#COTP_SCO_AD_HOC5#NA_SCONTI_AD_HOC#NETA BR</v>
      </c>
      <c r="J568" s="106" t="s">
        <v>3799</v>
      </c>
      <c r="K568" s="106" t="s">
        <v>3800</v>
      </c>
      <c r="L568" s="106" t="s">
        <v>3801</v>
      </c>
      <c r="M568" s="106" t="s">
        <v>424</v>
      </c>
      <c r="N568" s="106" t="s">
        <v>3802</v>
      </c>
      <c r="O568" s="106"/>
      <c r="P568" s="106" t="s">
        <v>3803</v>
      </c>
      <c r="Q568" s="106" t="s">
        <v>3804</v>
      </c>
      <c r="R568" s="106" t="s">
        <v>3805</v>
      </c>
      <c r="S568" s="106">
        <v>704103</v>
      </c>
      <c r="T568" s="106" t="s">
        <v>462</v>
      </c>
      <c r="U568" s="106" t="s">
        <v>2153</v>
      </c>
      <c r="V568" s="106">
        <v>3</v>
      </c>
      <c r="W568" s="106" t="str">
        <f t="shared" si="16"/>
        <v>NETA BR</v>
      </c>
      <c r="X568" s="106" t="s">
        <v>463</v>
      </c>
      <c r="Y568" s="106"/>
    </row>
    <row r="569" spans="1:25" x14ac:dyDescent="0.2">
      <c r="A569" s="7"/>
      <c r="B569" s="7"/>
      <c r="C569" s="98" t="str">
        <f>VLOOKUP(G569,TCR!$E$2:$K$332,2,0)</f>
        <v>VENDF</v>
      </c>
      <c r="D569" s="98" t="str">
        <f>VLOOKUP(G569,TCR!$E$2:$K$332,3,0)</f>
        <v>Ricavi commodity - componente fissa Energia Elettrica</v>
      </c>
      <c r="E569" s="98" t="str">
        <f>VLOOKUP(G569,TCR!$E$2:$K$332,4,0)</f>
        <v>SCONF</v>
      </c>
      <c r="F569" s="98" t="str">
        <f>VLOOKUP(G569,TCR!$E$2:$K$332,5,0)</f>
        <v>Sconti Fissi</v>
      </c>
      <c r="G569" s="98" t="s">
        <v>9526</v>
      </c>
      <c r="H569" s="98" t="str">
        <f>VLOOKUP(G569,TCR!$E$2:$K$332,7,0)</f>
        <v>sconti quote fisse</v>
      </c>
      <c r="I569" s="137" t="str">
        <f t="shared" si="17"/>
        <v>NA_SAH_EUROMESE2#COTP_SCO_AD_HOC2#NA_SCONTI_AD_HOC#NETA BR</v>
      </c>
      <c r="J569" s="106" t="s">
        <v>4501</v>
      </c>
      <c r="K569" s="106" t="s">
        <v>4502</v>
      </c>
      <c r="L569" s="106" t="s">
        <v>4503</v>
      </c>
      <c r="M569" s="106" t="s">
        <v>424</v>
      </c>
      <c r="N569" s="106" t="s">
        <v>4504</v>
      </c>
      <c r="O569" s="106"/>
      <c r="P569" s="106" t="s">
        <v>3803</v>
      </c>
      <c r="Q569" s="106" t="s">
        <v>3804</v>
      </c>
      <c r="R569" s="106" t="s">
        <v>3805</v>
      </c>
      <c r="S569" s="106">
        <v>704103</v>
      </c>
      <c r="T569" s="106" t="s">
        <v>462</v>
      </c>
      <c r="U569" s="106" t="s">
        <v>713</v>
      </c>
      <c r="V569" s="106">
        <v>3</v>
      </c>
      <c r="W569" s="106" t="str">
        <f t="shared" si="16"/>
        <v>NETA BR</v>
      </c>
      <c r="X569" s="106" t="s">
        <v>463</v>
      </c>
      <c r="Y569" s="106"/>
    </row>
    <row r="570" spans="1:25" x14ac:dyDescent="0.2">
      <c r="A570" s="69"/>
      <c r="B570" s="7"/>
      <c r="C570" s="98" t="str">
        <f>VLOOKUP(G570,TCR!$E$2:$K$332,2,0)</f>
        <v>VENDF</v>
      </c>
      <c r="D570" s="98" t="str">
        <f>VLOOKUP(G570,TCR!$E$2:$K$332,3,0)</f>
        <v>Ricavi commodity - componente fissa Energia Elettrica</v>
      </c>
      <c r="E570" s="98" t="str">
        <f>VLOOKUP(G570,TCR!$E$2:$K$332,4,0)</f>
        <v>SCONF</v>
      </c>
      <c r="F570" s="98" t="str">
        <f>VLOOKUP(G570,TCR!$E$2:$K$332,5,0)</f>
        <v>Sconti Fissi</v>
      </c>
      <c r="G570" s="98" t="s">
        <v>9526</v>
      </c>
      <c r="H570" s="98" t="str">
        <f>VLOOKUP(G570,TCR!$E$2:$K$332,7,0)</f>
        <v>sconti quote fisse</v>
      </c>
      <c r="I570" s="137" t="str">
        <f t="shared" si="17"/>
        <v>NA_SAH_EUROMESE1#COTP_SCO_AD_HOC1#NA_SCONTI_AD_HOC#NETA BR</v>
      </c>
      <c r="J570" s="106" t="s">
        <v>4795</v>
      </c>
      <c r="K570" s="106" t="s">
        <v>4796</v>
      </c>
      <c r="L570" s="106" t="s">
        <v>4797</v>
      </c>
      <c r="M570" s="106" t="s">
        <v>424</v>
      </c>
      <c r="N570" s="106" t="s">
        <v>4798</v>
      </c>
      <c r="O570" s="106"/>
      <c r="P570" s="106" t="s">
        <v>3803</v>
      </c>
      <c r="Q570" s="106" t="s">
        <v>3804</v>
      </c>
      <c r="R570" s="106" t="s">
        <v>3805</v>
      </c>
      <c r="S570" s="106">
        <v>704103</v>
      </c>
      <c r="T570" s="106" t="s">
        <v>462</v>
      </c>
      <c r="U570" s="106" t="s">
        <v>3396</v>
      </c>
      <c r="V570" s="106">
        <v>3</v>
      </c>
      <c r="W570" s="106" t="str">
        <f t="shared" si="16"/>
        <v>NETA BR</v>
      </c>
      <c r="X570" s="106" t="s">
        <v>3397</v>
      </c>
      <c r="Y570" s="106"/>
    </row>
    <row r="571" spans="1:25" x14ac:dyDescent="0.2">
      <c r="A571" s="7"/>
      <c r="B571" s="7"/>
      <c r="C571" s="98" t="str">
        <f>VLOOKUP(G571,TCR!$E$2:$K$332,2,0)</f>
        <v>VENDV</v>
      </c>
      <c r="D571" s="98" t="str">
        <f>VLOOKUP(G571,TCR!$E$2:$K$332,3,0)</f>
        <v>Ricavi variabili commodity al PCE - Energia Elettrica</v>
      </c>
      <c r="E571" s="98" t="str">
        <f>VLOOKUP(G571,TCR!$E$2:$K$332,4,0)</f>
        <v>MTPRV</v>
      </c>
      <c r="F571" s="98" t="str">
        <f>VLOOKUP(G571,TCR!$E$2:$K$332,5,0)</f>
        <v>Materia prima variabile</v>
      </c>
      <c r="G571" s="98" t="s">
        <v>255</v>
      </c>
      <c r="H571" s="98" t="str">
        <f>VLOOKUP(G571,TCR!$E$2:$K$332,7,0)</f>
        <v>Materia prima</v>
      </c>
      <c r="I571" s="137" t="str">
        <f t="shared" si="17"/>
        <v>NE_V_QVDOM_VAR#NE_Q_QVDOM_VAR#NE_C_QVDOM_VAR#NETA BR</v>
      </c>
      <c r="J571" s="106" t="s">
        <v>2858</v>
      </c>
      <c r="K571" s="106" t="s">
        <v>2859</v>
      </c>
      <c r="L571" s="106" t="s">
        <v>2860</v>
      </c>
      <c r="M571" s="106" t="s">
        <v>424</v>
      </c>
      <c r="N571" s="106" t="s">
        <v>2861</v>
      </c>
      <c r="O571" s="106"/>
      <c r="P571" s="106" t="s">
        <v>2862</v>
      </c>
      <c r="Q571" s="106" t="s">
        <v>2863</v>
      </c>
      <c r="R571" s="106" t="s">
        <v>2864</v>
      </c>
      <c r="S571" s="106">
        <v>709002</v>
      </c>
      <c r="T571" s="106" t="s">
        <v>2865</v>
      </c>
      <c r="U571" s="106" t="s">
        <v>448</v>
      </c>
      <c r="V571" s="106">
        <v>3</v>
      </c>
      <c r="W571" s="106" t="str">
        <f t="shared" si="16"/>
        <v>NETA BR</v>
      </c>
      <c r="X571" s="106" t="s">
        <v>463</v>
      </c>
      <c r="Y571" s="106"/>
    </row>
    <row r="572" spans="1:25" x14ac:dyDescent="0.2">
      <c r="A572" s="7"/>
      <c r="B572" s="7"/>
      <c r="C572" s="98" t="str">
        <f>VLOOKUP(G572,TCR!$E$2:$K$332,2,0)</f>
        <v>VENDV</v>
      </c>
      <c r="D572" s="98" t="str">
        <f>VLOOKUP(G572,TCR!$E$2:$K$332,3,0)</f>
        <v>Ricavi variabili commodity al PCE - Energia Elettrica</v>
      </c>
      <c r="E572" s="98" t="str">
        <f>VLOOKUP(G572,TCR!$E$2:$K$332,4,0)</f>
        <v>MTPRV</v>
      </c>
      <c r="F572" s="98" t="str">
        <f>VLOOKUP(G572,TCR!$E$2:$K$332,5,0)</f>
        <v>Materia prima variabile</v>
      </c>
      <c r="G572" s="98" t="s">
        <v>192</v>
      </c>
      <c r="H572" s="98" t="str">
        <f>VLOOKUP(G572,TCR!$E$2:$K$332,7,0)</f>
        <v>Perdite</v>
      </c>
      <c r="I572" s="137" t="str">
        <f t="shared" si="17"/>
        <v>NE_PERD_QV_CCGT#NE_Q_IND_CCGT#NE_C_INDEX_CCGT#NETA BR</v>
      </c>
      <c r="J572" s="106" t="s">
        <v>5013</v>
      </c>
      <c r="K572" s="106" t="s">
        <v>5014</v>
      </c>
      <c r="L572" s="106" t="s">
        <v>5015</v>
      </c>
      <c r="M572" s="106" t="s">
        <v>424</v>
      </c>
      <c r="N572" s="106" t="s">
        <v>2020</v>
      </c>
      <c r="O572" s="106"/>
      <c r="P572" s="106" t="s">
        <v>2021</v>
      </c>
      <c r="Q572" s="106" t="s">
        <v>2022</v>
      </c>
      <c r="R572" s="106" t="s">
        <v>2023</v>
      </c>
      <c r="S572" s="106">
        <v>701036</v>
      </c>
      <c r="T572" s="106" t="s">
        <v>430</v>
      </c>
      <c r="U572" s="106"/>
      <c r="V572" s="106">
        <v>3</v>
      </c>
      <c r="W572" s="106" t="str">
        <f t="shared" si="16"/>
        <v>NETA BR</v>
      </c>
      <c r="X572" s="106" t="s">
        <v>431</v>
      </c>
      <c r="Y572" s="106"/>
    </row>
    <row r="573" spans="1:25" x14ac:dyDescent="0.2">
      <c r="A573" s="7"/>
      <c r="B573" s="7"/>
      <c r="C573" s="98" t="str">
        <f>VLOOKUP(G573,TCR!$E$2:$K$332,2,0)</f>
        <v>VENDV</v>
      </c>
      <c r="D573" s="98" t="str">
        <f>VLOOKUP(G573,TCR!$E$2:$K$332,3,0)</f>
        <v>Ricavi variabili commodity al PCE - Energia Elettrica</v>
      </c>
      <c r="E573" s="98" t="str">
        <f>VLOOKUP(G573,TCR!$E$2:$K$332,4,0)</f>
        <v>MTPRV</v>
      </c>
      <c r="F573" s="98" t="str">
        <f>VLOOKUP(G573,TCR!$E$2:$K$332,5,0)</f>
        <v>Materia prima variabile</v>
      </c>
      <c r="G573" s="98" t="s">
        <v>255</v>
      </c>
      <c r="H573" s="98" t="str">
        <f>VLOOKUP(G573,TCR!$E$2:$K$332,7,0)</f>
        <v>Materia prima</v>
      </c>
      <c r="I573" s="137" t="str">
        <f t="shared" si="17"/>
        <v>NE_QV_INDEX_CCGT#NE_Q_IND_CCGT#NE_C_INDEX_CCGT#NETA BR</v>
      </c>
      <c r="J573" s="106" t="s">
        <v>2017</v>
      </c>
      <c r="K573" s="106" t="s">
        <v>2018</v>
      </c>
      <c r="L573" s="106" t="s">
        <v>2019</v>
      </c>
      <c r="M573" s="106" t="s">
        <v>424</v>
      </c>
      <c r="N573" s="106" t="s">
        <v>2020</v>
      </c>
      <c r="O573" s="106"/>
      <c r="P573" s="106" t="s">
        <v>2021</v>
      </c>
      <c r="Q573" s="106" t="s">
        <v>2022</v>
      </c>
      <c r="R573" s="106" t="s">
        <v>2023</v>
      </c>
      <c r="S573" s="106">
        <v>701036</v>
      </c>
      <c r="T573" s="106" t="s">
        <v>430</v>
      </c>
      <c r="U573" s="106"/>
      <c r="V573" s="106">
        <v>3</v>
      </c>
      <c r="W573" s="106" t="str">
        <f t="shared" si="16"/>
        <v>NETA BR</v>
      </c>
      <c r="X573" s="106" t="s">
        <v>431</v>
      </c>
      <c r="Y573" s="106"/>
    </row>
    <row r="574" spans="1:25" x14ac:dyDescent="0.2">
      <c r="A574" s="7"/>
      <c r="B574" s="7"/>
      <c r="C574" s="98" t="str">
        <f>VLOOKUP(G574,TCR!$E$2:$K$332,2,0)</f>
        <v>VENDV</v>
      </c>
      <c r="D574" s="98" t="str">
        <f>VLOOKUP(G574,TCR!$E$2:$K$332,3,0)</f>
        <v>Ricavi variabili commodity al PCE - Energia Elettrica</v>
      </c>
      <c r="E574" s="98" t="str">
        <f>VLOOKUP(G574,TCR!$E$2:$K$332,4,0)</f>
        <v>MTPRV</v>
      </c>
      <c r="F574" s="98" t="str">
        <f>VLOOKUP(G574,TCR!$E$2:$K$332,5,0)</f>
        <v>Materia prima variabile</v>
      </c>
      <c r="G574" s="98" t="s">
        <v>192</v>
      </c>
      <c r="H574" s="98" t="str">
        <f>VLOOKUP(G574,TCR!$E$2:$K$332,7,0)</f>
        <v>Perdite</v>
      </c>
      <c r="I574" s="137" t="str">
        <f t="shared" si="17"/>
        <v>NE_PER_QV_ITEC12#NE_Q_IND_ITEC12#NE_C_IND_ITEC12#NETA BR</v>
      </c>
      <c r="J574" s="106" t="s">
        <v>1621</v>
      </c>
      <c r="K574" s="106" t="s">
        <v>1622</v>
      </c>
      <c r="L574" s="106" t="s">
        <v>1623</v>
      </c>
      <c r="M574" s="106" t="s">
        <v>424</v>
      </c>
      <c r="N574" s="106" t="s">
        <v>1624</v>
      </c>
      <c r="O574" s="106"/>
      <c r="P574" s="106" t="s">
        <v>1625</v>
      </c>
      <c r="Q574" s="106" t="s">
        <v>1626</v>
      </c>
      <c r="R574" s="106" t="s">
        <v>1627</v>
      </c>
      <c r="S574" s="106">
        <v>701036</v>
      </c>
      <c r="T574" s="106" t="s">
        <v>430</v>
      </c>
      <c r="U574" s="106"/>
      <c r="V574" s="106">
        <v>3</v>
      </c>
      <c r="W574" s="106" t="str">
        <f t="shared" si="16"/>
        <v>NETA BR</v>
      </c>
      <c r="X574" s="106" t="s">
        <v>431</v>
      </c>
      <c r="Y574" s="106"/>
    </row>
    <row r="575" spans="1:25" x14ac:dyDescent="0.2">
      <c r="A575" s="7"/>
      <c r="B575" s="7"/>
      <c r="C575" s="98" t="str">
        <f>VLOOKUP(G575,TCR!$E$2:$K$332,2,0)</f>
        <v>VENDV</v>
      </c>
      <c r="D575" s="98" t="str">
        <f>VLOOKUP(G575,TCR!$E$2:$K$332,3,0)</f>
        <v>Ricavi variabili commodity al PCE - Energia Elettrica</v>
      </c>
      <c r="E575" s="98" t="str">
        <f>VLOOKUP(G575,TCR!$E$2:$K$332,4,0)</f>
        <v>MTPRV</v>
      </c>
      <c r="F575" s="98" t="str">
        <f>VLOOKUP(G575,TCR!$E$2:$K$332,5,0)</f>
        <v>Materia prima variabile</v>
      </c>
      <c r="G575" s="98" t="s">
        <v>192</v>
      </c>
      <c r="H575" s="98" t="str">
        <f>VLOOKUP(G575,TCR!$E$2:$K$332,7,0)</f>
        <v>Perdite</v>
      </c>
      <c r="I575" s="137" t="str">
        <f t="shared" si="17"/>
        <v>NE_PERD_QV_ITEC#NE_Q_INDEX_ITEC#NE_C_INDEX_ITEC#NETA BR</v>
      </c>
      <c r="J575" s="106" t="s">
        <v>1635</v>
      </c>
      <c r="K575" s="106" t="s">
        <v>1636</v>
      </c>
      <c r="L575" s="106" t="s">
        <v>1637</v>
      </c>
      <c r="M575" s="106" t="s">
        <v>424</v>
      </c>
      <c r="N575" s="106" t="s">
        <v>1638</v>
      </c>
      <c r="O575" s="106"/>
      <c r="P575" s="106" t="s">
        <v>1639</v>
      </c>
      <c r="Q575" s="106" t="s">
        <v>1640</v>
      </c>
      <c r="R575" s="106" t="s">
        <v>1641</v>
      </c>
      <c r="S575" s="106">
        <v>701036</v>
      </c>
      <c r="T575" s="106" t="s">
        <v>430</v>
      </c>
      <c r="U575" s="106"/>
      <c r="V575" s="106">
        <v>3</v>
      </c>
      <c r="W575" s="106" t="str">
        <f t="shared" si="16"/>
        <v>NETA BR</v>
      </c>
      <c r="X575" s="106" t="s">
        <v>431</v>
      </c>
      <c r="Y575" s="106"/>
    </row>
    <row r="576" spans="1:25" x14ac:dyDescent="0.2">
      <c r="A576" s="7"/>
      <c r="B576" s="7"/>
      <c r="C576" s="98" t="str">
        <f>VLOOKUP(G576,TCR!$E$2:$K$332,2,0)</f>
        <v>VENDV</v>
      </c>
      <c r="D576" s="98" t="str">
        <f>VLOOKUP(G576,TCR!$E$2:$K$332,3,0)</f>
        <v>Ricavi variabili commodity al PCE - Energia Elettrica</v>
      </c>
      <c r="E576" s="98" t="str">
        <f>VLOOKUP(G576,TCR!$E$2:$K$332,4,0)</f>
        <v>MTPRV</v>
      </c>
      <c r="F576" s="98" t="str">
        <f>VLOOKUP(G576,TCR!$E$2:$K$332,5,0)</f>
        <v>Materia prima variabile</v>
      </c>
      <c r="G576" s="98" t="s">
        <v>192</v>
      </c>
      <c r="H576" s="98" t="str">
        <f>VLOOKUP(G576,TCR!$E$2:$K$332,7,0)</f>
        <v>Perdite</v>
      </c>
      <c r="I576" s="137" t="str">
        <f t="shared" si="17"/>
        <v>NE_PERD_IMPRESA#NE_QIND_IMPRESA#NE_C_IND_IMPRESA#NETA BR</v>
      </c>
      <c r="J576" s="106" t="s">
        <v>1770</v>
      </c>
      <c r="K576" s="106" t="s">
        <v>1771</v>
      </c>
      <c r="L576" s="106" t="s">
        <v>1772</v>
      </c>
      <c r="M576" s="106" t="s">
        <v>424</v>
      </c>
      <c r="N576" s="106" t="s">
        <v>1773</v>
      </c>
      <c r="O576" s="106"/>
      <c r="P576" s="106" t="s">
        <v>1774</v>
      </c>
      <c r="Q576" s="106" t="s">
        <v>1775</v>
      </c>
      <c r="R576" s="106" t="s">
        <v>1776</v>
      </c>
      <c r="S576" s="106">
        <v>701036</v>
      </c>
      <c r="T576" s="106" t="s">
        <v>430</v>
      </c>
      <c r="U576" s="106"/>
      <c r="V576" s="106">
        <v>3</v>
      </c>
      <c r="W576" s="106" t="str">
        <f t="shared" si="16"/>
        <v>NETA BR</v>
      </c>
      <c r="X576" s="106" t="s">
        <v>431</v>
      </c>
      <c r="Y576" s="106"/>
    </row>
    <row r="577" spans="1:25" x14ac:dyDescent="0.2">
      <c r="A577" s="7"/>
      <c r="B577" s="7"/>
      <c r="C577" s="98" t="str">
        <f>VLOOKUP(G577,TCR!$E$2:$K$332,2,0)</f>
        <v>VENDV</v>
      </c>
      <c r="D577" s="98" t="str">
        <f>VLOOKUP(G577,TCR!$E$2:$K$332,3,0)</f>
        <v>Ricavi variabili commodity al PCE - Energia Elettrica</v>
      </c>
      <c r="E577" s="98" t="str">
        <f>VLOOKUP(G577,TCR!$E$2:$K$332,4,0)</f>
        <v>MTPRV</v>
      </c>
      <c r="F577" s="98" t="str">
        <f>VLOOKUP(G577,TCR!$E$2:$K$332,5,0)</f>
        <v>Materia prima variabile</v>
      </c>
      <c r="G577" s="98" t="s">
        <v>192</v>
      </c>
      <c r="H577" s="98" t="str">
        <f>VLOOKUP(G577,TCR!$E$2:$K$332,7,0)</f>
        <v>Perdite</v>
      </c>
      <c r="I577" s="137" t="str">
        <f t="shared" si="17"/>
        <v>NE_PRD_QV_CONSIP#NE_Q_IND_CONSIP#NE_C_IND_CONSIP#NETA BR</v>
      </c>
      <c r="J577" s="106" t="s">
        <v>1628</v>
      </c>
      <c r="K577" s="106" t="s">
        <v>1629</v>
      </c>
      <c r="L577" s="106" t="s">
        <v>1630</v>
      </c>
      <c r="M577" s="106" t="s">
        <v>424</v>
      </c>
      <c r="N577" s="106" t="s">
        <v>1631</v>
      </c>
      <c r="O577" s="106"/>
      <c r="P577" s="106" t="s">
        <v>1632</v>
      </c>
      <c r="Q577" s="106" t="s">
        <v>1633</v>
      </c>
      <c r="R577" s="106" t="s">
        <v>1634</v>
      </c>
      <c r="S577" s="106">
        <v>701036</v>
      </c>
      <c r="T577" s="106" t="s">
        <v>430</v>
      </c>
      <c r="U577" s="106"/>
      <c r="V577" s="106">
        <v>3</v>
      </c>
      <c r="W577" s="106" t="str">
        <f t="shared" si="16"/>
        <v>NETA BR</v>
      </c>
      <c r="X577" s="106" t="s">
        <v>431</v>
      </c>
      <c r="Y577" s="106"/>
    </row>
    <row r="578" spans="1:25" x14ac:dyDescent="0.2">
      <c r="A578" s="7"/>
      <c r="B578" s="7"/>
      <c r="C578" s="102" t="str">
        <f>VLOOKUP(G578,TCR!$E$2:$K$332,2,0)</f>
        <v>BRIC</v>
      </c>
      <c r="D578" s="102" t="str">
        <f>VLOOKUP(G578,TCR!$E$2:$K$332,3,0)</f>
        <v>Ricavi Bundle</v>
      </c>
      <c r="E578" s="102" t="str">
        <f>VLOOKUP(G578,TCR!$E$2:$K$332,4,0)</f>
        <v>BRIC</v>
      </c>
      <c r="F578" s="102" t="str">
        <f>VLOOKUP(G578,TCR!$E$2:$K$332,5,0)</f>
        <v>Ricavi Bundle</v>
      </c>
      <c r="G578" s="103" t="s">
        <v>11377</v>
      </c>
      <c r="H578" s="102" t="str">
        <f>VLOOKUP(G578,TCR!$E$2:$K$332,7,0)</f>
        <v>Bundle LED</v>
      </c>
      <c r="I578" s="137" t="str">
        <f t="shared" si="17"/>
        <v>NA_V_RIMB_LED#NA_Q_RIMB_LED#NA_C_RIMB_LED#NETA BR</v>
      </c>
      <c r="J578" s="106" t="s">
        <v>3255</v>
      </c>
      <c r="K578" s="106" t="s">
        <v>3256</v>
      </c>
      <c r="L578" s="106" t="s">
        <v>3257</v>
      </c>
      <c r="M578" s="106" t="s">
        <v>442</v>
      </c>
      <c r="N578" s="106" t="s">
        <v>3258</v>
      </c>
      <c r="O578" s="106"/>
      <c r="P578" s="106" t="s">
        <v>3259</v>
      </c>
      <c r="Q578" s="106" t="s">
        <v>3260</v>
      </c>
      <c r="R578" s="106" t="s">
        <v>3261</v>
      </c>
      <c r="S578" s="106">
        <v>700052</v>
      </c>
      <c r="T578" s="106" t="s">
        <v>3206</v>
      </c>
      <c r="U578" s="106" t="s">
        <v>448</v>
      </c>
      <c r="V578" s="106">
        <v>3</v>
      </c>
      <c r="W578" s="106" t="str">
        <f t="shared" ref="W578:W641" si="18">IF(V578=3,"NETA BR",IF(V578=8,"NETA BM"))</f>
        <v>NETA BR</v>
      </c>
      <c r="X578" s="106" t="s">
        <v>442</v>
      </c>
      <c r="Y578" s="106" t="s">
        <v>9692</v>
      </c>
    </row>
    <row r="579" spans="1:25" x14ac:dyDescent="0.2">
      <c r="A579" s="7"/>
      <c r="B579" s="7" t="s">
        <v>9714</v>
      </c>
      <c r="C579" s="103" t="str">
        <f>VLOOKUP(G579,TCR!$E$2:$K$332,2,0)</f>
        <v>BRIC</v>
      </c>
      <c r="D579" s="103" t="str">
        <f>VLOOKUP(G579,TCR!$E$2:$K$332,3,0)</f>
        <v>Ricavi Bundle</v>
      </c>
      <c r="E579" s="103" t="str">
        <f>VLOOKUP(G579,TCR!$E$2:$K$332,4,0)</f>
        <v>BRIC</v>
      </c>
      <c r="F579" s="103" t="str">
        <f>VLOOKUP(G579,TCR!$E$2:$K$332,5,0)</f>
        <v>Ricavi Bundle</v>
      </c>
      <c r="G579" s="103" t="s">
        <v>11499</v>
      </c>
      <c r="H579" s="103" t="str">
        <f>VLOOKUP(G579,TCR!$E$2:$K$332,7,0)</f>
        <v>Sconto Bundle LED</v>
      </c>
      <c r="I579" s="137" t="str">
        <f t="shared" ref="I579:I642" si="19">IF(LEFT($G579,7)="CONSUMO","CONSUMO",CONCATENATE(K579,"#",N579,"#",Q579,"#",W579))</f>
        <v>NA_V_REST_ACQLED#NA_Q_REST_ACQLED#NA_C_REST_ACQLED#NETA BR</v>
      </c>
      <c r="J579" s="106" t="s">
        <v>2948</v>
      </c>
      <c r="K579" s="106" t="s">
        <v>2949</v>
      </c>
      <c r="L579" s="106" t="s">
        <v>2950</v>
      </c>
      <c r="M579" s="106"/>
      <c r="N579" s="106" t="s">
        <v>2951</v>
      </c>
      <c r="O579" s="106"/>
      <c r="P579" s="106" t="s">
        <v>2952</v>
      </c>
      <c r="Q579" s="106" t="s">
        <v>2953</v>
      </c>
      <c r="R579" s="106" t="s">
        <v>2954</v>
      </c>
      <c r="S579" s="106"/>
      <c r="T579" s="106"/>
      <c r="U579" s="106"/>
      <c r="V579" s="106">
        <v>3</v>
      </c>
      <c r="W579" s="106" t="str">
        <f t="shared" si="18"/>
        <v>NETA BR</v>
      </c>
      <c r="X579" s="106"/>
      <c r="Y579" s="106" t="s">
        <v>53</v>
      </c>
    </row>
    <row r="580" spans="1:25" x14ac:dyDescent="0.2">
      <c r="A580" s="7"/>
      <c r="B580" s="7" t="s">
        <v>9715</v>
      </c>
      <c r="C580" s="103" t="str">
        <f>VLOOKUP(G580,TCR!$E$2:$K$332,2,0)</f>
        <v>BRIC</v>
      </c>
      <c r="D580" s="103" t="str">
        <f>VLOOKUP(G580,TCR!$E$2:$K$332,3,0)</f>
        <v>Ricavi Bundle</v>
      </c>
      <c r="E580" s="103" t="str">
        <f>VLOOKUP(G580,TCR!$E$2:$K$332,4,0)</f>
        <v>BRIC</v>
      </c>
      <c r="F580" s="103" t="str">
        <f>VLOOKUP(G580,TCR!$E$2:$K$332,5,0)</f>
        <v>Ricavi Bundle</v>
      </c>
      <c r="G580" s="103" t="s">
        <v>11499</v>
      </c>
      <c r="H580" s="103" t="str">
        <f>VLOOKUP(G580,TCR!$E$2:$K$332,7,0)</f>
        <v>Sconto Bundle LED</v>
      </c>
      <c r="I580" s="137" t="str">
        <f t="shared" si="19"/>
        <v>NA_V_REST_SRVSPD#NA_Q_REST_SRVSPD#NA_C_REST_SRVSPD#NETA BR</v>
      </c>
      <c r="J580" s="106" t="s">
        <v>4916</v>
      </c>
      <c r="K580" s="106" t="s">
        <v>4917</v>
      </c>
      <c r="L580" s="106" t="s">
        <v>4918</v>
      </c>
      <c r="M580" s="106" t="s">
        <v>442</v>
      </c>
      <c r="N580" s="106" t="s">
        <v>4919</v>
      </c>
      <c r="O580" s="106"/>
      <c r="P580" s="106" t="s">
        <v>4920</v>
      </c>
      <c r="Q580" s="106" t="s">
        <v>4921</v>
      </c>
      <c r="R580" s="106" t="s">
        <v>4922</v>
      </c>
      <c r="S580" s="106">
        <v>703109</v>
      </c>
      <c r="T580" s="106" t="s">
        <v>4923</v>
      </c>
      <c r="U580" s="106" t="s">
        <v>448</v>
      </c>
      <c r="V580" s="106">
        <v>3</v>
      </c>
      <c r="W580" s="106" t="str">
        <f t="shared" si="18"/>
        <v>NETA BR</v>
      </c>
      <c r="X580" s="106" t="s">
        <v>442</v>
      </c>
      <c r="Y580" s="106"/>
    </row>
    <row r="581" spans="1:25" x14ac:dyDescent="0.2">
      <c r="A581" s="69"/>
      <c r="B581" s="7"/>
      <c r="C581" s="98" t="str">
        <f>VLOOKUP(G581,TCR!$E$2:$K$332,2,0)</f>
        <v>VENDV</v>
      </c>
      <c r="D581" s="98" t="str">
        <f>VLOOKUP(G581,TCR!$E$2:$K$332,3,0)</f>
        <v>Ricavi variabili commodity al PCE - Energia Elettrica</v>
      </c>
      <c r="E581" s="98" t="str">
        <f>VLOOKUP(G581,TCR!$E$2:$K$332,4,0)</f>
        <v>SCONV</v>
      </c>
      <c r="F581" s="98" t="str">
        <f>VLOOKUP(G581,TCR!$E$2:$K$332,5,0)</f>
        <v>Sconti Variabili</v>
      </c>
      <c r="G581" s="98" t="s">
        <v>32</v>
      </c>
      <c r="H581" s="98" t="str">
        <f>VLOOKUP(G581,TCR!$E$2:$K$332,7,0)</f>
        <v>sconti</v>
      </c>
      <c r="I581" s="137" t="str">
        <f t="shared" si="19"/>
        <v>NE_SC_RET_RLX_S#NE_Q_SC_RXSS_RET#NE_C_SC_RXSS_RET#NETA BR</v>
      </c>
      <c r="J581" s="106" t="s">
        <v>5457</v>
      </c>
      <c r="K581" s="106" t="s">
        <v>5458</v>
      </c>
      <c r="L581" s="106" t="s">
        <v>5459</v>
      </c>
      <c r="M581" s="106" t="s">
        <v>424</v>
      </c>
      <c r="N581" s="106" t="s">
        <v>5460</v>
      </c>
      <c r="O581" s="106"/>
      <c r="P581" s="106" t="s">
        <v>5461</v>
      </c>
      <c r="Q581" s="106" t="s">
        <v>5462</v>
      </c>
      <c r="R581" s="106" t="s">
        <v>5463</v>
      </c>
      <c r="S581" s="106">
        <v>704103</v>
      </c>
      <c r="T581" s="106" t="s">
        <v>462</v>
      </c>
      <c r="U581" s="106"/>
      <c r="V581" s="106">
        <v>3</v>
      </c>
      <c r="W581" s="106" t="str">
        <f t="shared" si="18"/>
        <v>NETA BR</v>
      </c>
      <c r="X581" s="106" t="s">
        <v>463</v>
      </c>
      <c r="Y581" s="106"/>
    </row>
    <row r="582" spans="1:25" x14ac:dyDescent="0.2">
      <c r="A582" s="7"/>
      <c r="B582" s="7"/>
      <c r="C582" s="98" t="str">
        <f>VLOOKUP(G582,TCR!$E$2:$K$332,2,0)</f>
        <v>VENDV</v>
      </c>
      <c r="D582" s="98" t="str">
        <f>VLOOKUP(G582,TCR!$E$2:$K$332,3,0)</f>
        <v>Ricavi variabili commodity al PCE - Energia Elettrica</v>
      </c>
      <c r="E582" s="98" t="str">
        <f>VLOOKUP(G582,TCR!$E$2:$K$332,4,0)</f>
        <v>SCONV</v>
      </c>
      <c r="F582" s="98" t="str">
        <f>VLOOKUP(G582,TCR!$E$2:$K$332,5,0)</f>
        <v>Sconti Variabili</v>
      </c>
      <c r="G582" s="98" t="s">
        <v>32</v>
      </c>
      <c r="H582" s="98" t="str">
        <f>VLOOKUP(G582,TCR!$E$2:$K$332,7,0)</f>
        <v>sconti</v>
      </c>
      <c r="I582" s="137" t="str">
        <f t="shared" si="19"/>
        <v>NE_SC_RET_RLX_S#NE_Q_QV_RETAIL#NE_C_QV_RETAIL#NETA BR</v>
      </c>
      <c r="J582" s="106" t="s">
        <v>5457</v>
      </c>
      <c r="K582" s="106" t="s">
        <v>5458</v>
      </c>
      <c r="L582" s="106" t="s">
        <v>5459</v>
      </c>
      <c r="M582" s="106" t="s">
        <v>424</v>
      </c>
      <c r="N582" s="106" t="s">
        <v>3433</v>
      </c>
      <c r="O582" s="106"/>
      <c r="P582" s="106" t="s">
        <v>3434</v>
      </c>
      <c r="Q582" s="106" t="s">
        <v>3435</v>
      </c>
      <c r="R582" s="106" t="s">
        <v>3436</v>
      </c>
      <c r="S582" s="106" t="s">
        <v>461</v>
      </c>
      <c r="T582" s="106" t="s">
        <v>462</v>
      </c>
      <c r="U582" s="106"/>
      <c r="V582" s="106">
        <v>3</v>
      </c>
      <c r="W582" s="106" t="str">
        <f t="shared" si="18"/>
        <v>NETA BR</v>
      </c>
      <c r="X582" s="106" t="s">
        <v>463</v>
      </c>
      <c r="Y582" s="106"/>
    </row>
    <row r="583" spans="1:25" x14ac:dyDescent="0.2">
      <c r="A583" s="69"/>
      <c r="B583" s="7"/>
      <c r="C583" s="98" t="str">
        <f>VLOOKUP(G583,TCR!$E$2:$K$332,2,0)</f>
        <v>VENDV</v>
      </c>
      <c r="D583" s="98" t="str">
        <f>VLOOKUP(G583,TCR!$E$2:$K$332,3,0)</f>
        <v>Ricavi variabili commodity al PCE - Energia Elettrica</v>
      </c>
      <c r="E583" s="98" t="str">
        <f>VLOOKUP(G583,TCR!$E$2:$K$332,4,0)</f>
        <v>SCONV</v>
      </c>
      <c r="F583" s="98" t="str">
        <f>VLOOKUP(G583,TCR!$E$2:$K$332,5,0)</f>
        <v>Sconti Variabili</v>
      </c>
      <c r="G583" s="98" t="s">
        <v>32</v>
      </c>
      <c r="H583" s="98" t="str">
        <f>VLOOKUP(G583,TCR!$E$2:$K$332,7,0)</f>
        <v>sconti</v>
      </c>
      <c r="I583" s="137" t="str">
        <f t="shared" si="19"/>
        <v>NE_SC_CASALAV#NE_Q_SC_CAS_LAV#NE_C_SC_CAS_LAV#NETA BR</v>
      </c>
      <c r="J583" s="106" t="s">
        <v>4275</v>
      </c>
      <c r="K583" s="106" t="s">
        <v>4276</v>
      </c>
      <c r="L583" s="106" t="s">
        <v>4277</v>
      </c>
      <c r="M583" s="106" t="s">
        <v>424</v>
      </c>
      <c r="N583" s="106" t="s">
        <v>2736</v>
      </c>
      <c r="O583" s="106"/>
      <c r="P583" s="106" t="s">
        <v>2737</v>
      </c>
      <c r="Q583" s="106" t="s">
        <v>2738</v>
      </c>
      <c r="R583" s="106" t="s">
        <v>2739</v>
      </c>
      <c r="S583" s="106">
        <v>704103</v>
      </c>
      <c r="T583" s="106" t="s">
        <v>462</v>
      </c>
      <c r="U583" s="106"/>
      <c r="V583" s="106">
        <v>3</v>
      </c>
      <c r="W583" s="106" t="str">
        <f t="shared" si="18"/>
        <v>NETA BR</v>
      </c>
      <c r="X583" s="106" t="s">
        <v>463</v>
      </c>
      <c r="Y583" s="106"/>
    </row>
    <row r="584" spans="1:25" x14ac:dyDescent="0.2">
      <c r="A584" s="7"/>
      <c r="B584" s="7"/>
      <c r="C584" s="71" t="str">
        <f>VLOOKUP(G584,TCR!$E$2:$K$332,2,0)</f>
        <v>ONFIN</v>
      </c>
      <c r="D584" s="71" t="str">
        <f>VLOOKUP(G584,TCR!$E$2:$K$332,3,0)</f>
        <v>Oneri finanziari</v>
      </c>
      <c r="E584" s="71" t="str">
        <f>VLOOKUP(G584,TCR!$E$2:$K$332,4,0)</f>
        <v>ONFIN</v>
      </c>
      <c r="F584" s="71" t="str">
        <f>VLOOKUP(G584,TCR!$E$2:$K$332,5,0)</f>
        <v>Oneri finanziari</v>
      </c>
      <c r="G584" s="71" t="s">
        <v>9722</v>
      </c>
      <c r="H584" s="71" t="str">
        <f>VLOOKUP(G584,TCR!$E$2:$K$332,7,0)</f>
        <v>Oneri finanziari</v>
      </c>
      <c r="I584" s="137" t="str">
        <f t="shared" si="19"/>
        <v>11843#11843#11843#NETA BR</v>
      </c>
      <c r="J584" s="106" t="s">
        <v>4479</v>
      </c>
      <c r="K584" s="106" t="s">
        <v>4480</v>
      </c>
      <c r="L584" s="106" t="s">
        <v>4481</v>
      </c>
      <c r="M584" s="106" t="s">
        <v>442</v>
      </c>
      <c r="N584" s="106" t="s">
        <v>4480</v>
      </c>
      <c r="O584" s="106"/>
      <c r="P584" s="106" t="s">
        <v>4482</v>
      </c>
      <c r="Q584" s="106" t="s">
        <v>4480</v>
      </c>
      <c r="R584" s="106" t="s">
        <v>4483</v>
      </c>
      <c r="S584" s="106">
        <v>674398</v>
      </c>
      <c r="T584" s="106" t="s">
        <v>4484</v>
      </c>
      <c r="U584" s="106" t="s">
        <v>2200</v>
      </c>
      <c r="V584" s="106">
        <v>3</v>
      </c>
      <c r="W584" s="106" t="str">
        <f t="shared" si="18"/>
        <v>NETA BR</v>
      </c>
      <c r="X584" s="106" t="s">
        <v>442</v>
      </c>
      <c r="Y584" s="106" t="s">
        <v>9693</v>
      </c>
    </row>
    <row r="585" spans="1:25" x14ac:dyDescent="0.2">
      <c r="A585" s="7"/>
      <c r="B585" s="7"/>
      <c r="C585" s="98" t="str">
        <f>VLOOKUP(G585,TCR!$E$2:$K$332,2,0)</f>
        <v>VENDV</v>
      </c>
      <c r="D585" s="98" t="str">
        <f>VLOOKUP(G585,TCR!$E$2:$K$332,3,0)</f>
        <v>Ricavi variabili commodity al PCE - Energia Elettrica</v>
      </c>
      <c r="E585" s="98" t="str">
        <f>VLOOKUP(G585,TCR!$E$2:$K$332,4,0)</f>
        <v>MTPRV</v>
      </c>
      <c r="F585" s="98" t="str">
        <f>VLOOKUP(G585,TCR!$E$2:$K$332,5,0)</f>
        <v>Materia prima variabile</v>
      </c>
      <c r="G585" s="98" t="s">
        <v>192</v>
      </c>
      <c r="H585" s="98" t="str">
        <f>VLOOKUP(G585,TCR!$E$2:$K$332,7,0)</f>
        <v>Perdite</v>
      </c>
      <c r="I585" s="137" t="str">
        <f t="shared" si="19"/>
        <v>NE_PERD_PE_FIX#NE_PE_FIX#NE_PE_FIX#NETA BR</v>
      </c>
      <c r="J585" s="106" t="s">
        <v>4725</v>
      </c>
      <c r="K585" s="106" t="s">
        <v>4726</v>
      </c>
      <c r="L585" s="106" t="s">
        <v>4727</v>
      </c>
      <c r="M585" s="106" t="s">
        <v>424</v>
      </c>
      <c r="N585" s="106" t="s">
        <v>662</v>
      </c>
      <c r="O585" s="106"/>
      <c r="P585" s="106" t="s">
        <v>664</v>
      </c>
      <c r="Q585" s="106" t="s">
        <v>662</v>
      </c>
      <c r="R585" s="106" t="s">
        <v>665</v>
      </c>
      <c r="S585" s="106">
        <v>701036</v>
      </c>
      <c r="T585" s="106" t="s">
        <v>430</v>
      </c>
      <c r="U585" s="106"/>
      <c r="V585" s="106">
        <v>3</v>
      </c>
      <c r="W585" s="106" t="str">
        <f t="shared" si="18"/>
        <v>NETA BR</v>
      </c>
      <c r="X585" s="106" t="s">
        <v>431</v>
      </c>
      <c r="Y585" s="106"/>
    </row>
    <row r="586" spans="1:25" x14ac:dyDescent="0.2">
      <c r="A586" s="7"/>
      <c r="B586" s="7"/>
      <c r="C586" s="98" t="str">
        <f>VLOOKUP(G586,TCR!$E$2:$K$332,2,0)</f>
        <v>TRASPV</v>
      </c>
      <c r="D586" s="98" t="str">
        <f>VLOOKUP(G586,TCR!$E$2:$K$332,3,0)</f>
        <v>Ricavi logistica primaria - Trasporto Energia Elettrica - variabile</v>
      </c>
      <c r="E586" s="98" t="str">
        <f>VLOOKUP(G586,TCR!$E$2:$K$332,4,0)</f>
        <v>DISPV</v>
      </c>
      <c r="F586" s="98" t="str">
        <f>VLOOKUP(G586,TCR!$E$2:$K$332,5,0)</f>
        <v>Dispacciamento variabile</v>
      </c>
      <c r="G586" s="98" t="s">
        <v>11514</v>
      </c>
      <c r="H586" s="98" t="str">
        <f>VLOOKUP(G586,TCR!$E$2:$K$332,7,0)</f>
        <v>Perdite Del 111/06</v>
      </c>
      <c r="I586" s="137" t="str">
        <f t="shared" si="19"/>
        <v>EE_PERD_DISP#EE_RAG_PERD_DISP#EE_RAG_PERD_DISP#NETA BM</v>
      </c>
      <c r="J586" s="106" t="s">
        <v>9596</v>
      </c>
      <c r="K586" s="106" t="s">
        <v>9597</v>
      </c>
      <c r="L586" s="106" t="s">
        <v>9598</v>
      </c>
      <c r="M586" s="106" t="s">
        <v>488</v>
      </c>
      <c r="N586" s="106" t="s">
        <v>9543</v>
      </c>
      <c r="O586" s="106"/>
      <c r="P586" s="106" t="s">
        <v>9542</v>
      </c>
      <c r="Q586" s="106" t="s">
        <v>9543</v>
      </c>
      <c r="R586" s="106" t="s">
        <v>9544</v>
      </c>
      <c r="S586" s="106" t="s">
        <v>9554</v>
      </c>
      <c r="T586" s="106" t="s">
        <v>9555</v>
      </c>
      <c r="U586" s="106"/>
      <c r="V586" s="106">
        <v>8</v>
      </c>
      <c r="W586" s="106" t="str">
        <f t="shared" si="18"/>
        <v>NETA BM</v>
      </c>
      <c r="X586" s="106" t="s">
        <v>9550</v>
      </c>
      <c r="Y586" s="106"/>
    </row>
    <row r="587" spans="1:25" x14ac:dyDescent="0.2">
      <c r="A587" s="7"/>
      <c r="B587" s="7"/>
      <c r="C587" s="98" t="str">
        <f>VLOOKUP(G587,TCR!$E$2:$K$332,2,0)</f>
        <v>VENDV</v>
      </c>
      <c r="D587" s="98" t="str">
        <f>VLOOKUP(G587,TCR!$E$2:$K$332,3,0)</f>
        <v>Ricavi variabili commodity al PCE - Energia Elettrica</v>
      </c>
      <c r="E587" s="98" t="str">
        <f>VLOOKUP(G587,TCR!$E$2:$K$332,4,0)</f>
        <v>SBI</v>
      </c>
      <c r="F587" s="98" t="str">
        <f>VLOOKUP(G587,TCR!$E$2:$K$332,5,0)</f>
        <v>Sbilanciamento</v>
      </c>
      <c r="G587" s="98" t="s">
        <v>330</v>
      </c>
      <c r="H587" s="98" t="str">
        <f>VLOOKUP(G587,TCR!$E$2:$K$332,7,0)</f>
        <v>Oneri sbilanciamento</v>
      </c>
      <c r="I587" s="137" t="str">
        <f t="shared" si="19"/>
        <v>EE_SBIL#EE_SBIL_QE#EE_SBIL#NETA BM</v>
      </c>
      <c r="J587" s="106" t="s">
        <v>9604</v>
      </c>
      <c r="K587" s="106" t="s">
        <v>3587</v>
      </c>
      <c r="L587" s="106" t="s">
        <v>9605</v>
      </c>
      <c r="M587" s="106" t="s">
        <v>488</v>
      </c>
      <c r="N587" s="106" t="s">
        <v>9606</v>
      </c>
      <c r="O587" s="106"/>
      <c r="P587" s="106" t="s">
        <v>9607</v>
      </c>
      <c r="Q587" s="106" t="s">
        <v>3587</v>
      </c>
      <c r="R587" s="106" t="s">
        <v>9608</v>
      </c>
      <c r="S587" s="106" t="s">
        <v>705</v>
      </c>
      <c r="T587" s="106" t="s">
        <v>706</v>
      </c>
      <c r="U587" s="106"/>
      <c r="V587" s="106">
        <v>8</v>
      </c>
      <c r="W587" s="106" t="str">
        <f t="shared" si="18"/>
        <v>NETA BM</v>
      </c>
      <c r="X587" s="106" t="s">
        <v>495</v>
      </c>
      <c r="Y587" s="106"/>
    </row>
    <row r="588" spans="1:25" x14ac:dyDescent="0.2">
      <c r="A588" s="7" t="s">
        <v>244</v>
      </c>
      <c r="B588" s="7" t="s">
        <v>65</v>
      </c>
      <c r="C588" s="98" t="str">
        <f>VLOOKUP(G588,TCR!$E$2:$K$332,2,0)</f>
        <v>TRASPF</v>
      </c>
      <c r="D588" s="98" t="str">
        <f>VLOOKUP(G588,TCR!$E$2:$K$332,3,0)</f>
        <v>Ricavi logistica primaria - Trasporto Energia Elettrica - fisso</v>
      </c>
      <c r="E588" s="98" t="str">
        <f>VLOOKUP(G588,TCR!$E$2:$K$332,4,0)</f>
        <v>DISPF</v>
      </c>
      <c r="F588" s="98" t="str">
        <f>VLOOKUP(G588,TCR!$E$2:$K$332,5,0)</f>
        <v>Dispacciamento fisso</v>
      </c>
      <c r="G588" s="98" t="s">
        <v>305</v>
      </c>
      <c r="H588" s="98" t="str">
        <f>VLOOKUP(G588,TCR!$E$2:$K$332,7,0)</f>
        <v>Art 24 bis TIS</v>
      </c>
      <c r="I588" s="137" t="str">
        <f t="shared" si="19"/>
        <v>NE_CSII#NE_CSII#NE_CSII#NETA BR</v>
      </c>
      <c r="J588" s="106" t="s">
        <v>3036</v>
      </c>
      <c r="K588" s="106" t="s">
        <v>3037</v>
      </c>
      <c r="L588" s="106" t="s">
        <v>3038</v>
      </c>
      <c r="M588" s="106" t="s">
        <v>488</v>
      </c>
      <c r="N588" s="106" t="s">
        <v>3037</v>
      </c>
      <c r="O588" s="106"/>
      <c r="P588" s="106" t="s">
        <v>3039</v>
      </c>
      <c r="Q588" s="106" t="s">
        <v>3037</v>
      </c>
      <c r="R588" s="106" t="s">
        <v>3040</v>
      </c>
      <c r="S588" s="106">
        <v>702144</v>
      </c>
      <c r="T588" s="106" t="s">
        <v>1106</v>
      </c>
      <c r="U588" s="106"/>
      <c r="V588" s="106">
        <v>3</v>
      </c>
      <c r="W588" s="106" t="str">
        <f t="shared" si="18"/>
        <v>NETA BR</v>
      </c>
      <c r="X588" s="106" t="s">
        <v>495</v>
      </c>
      <c r="Y588" s="106"/>
    </row>
    <row r="589" spans="1:25" x14ac:dyDescent="0.2">
      <c r="A589" s="7"/>
      <c r="B589" s="7"/>
      <c r="C589" s="103" t="str">
        <f>VLOOKUP(G589,TCR!$E$2:$K$332,2,0)</f>
        <v>BRIC</v>
      </c>
      <c r="D589" s="103" t="str">
        <f>VLOOKUP(G589,TCR!$E$2:$K$332,3,0)</f>
        <v>Ricavi Bundle</v>
      </c>
      <c r="E589" s="103" t="str">
        <f>VLOOKUP(G589,TCR!$E$2:$K$332,4,0)</f>
        <v>BRIC</v>
      </c>
      <c r="F589" s="103" t="str">
        <f>VLOOKUP(G589,TCR!$E$2:$K$332,5,0)</f>
        <v>Ricavi Bundle</v>
      </c>
      <c r="G589" s="103" t="s">
        <v>11499</v>
      </c>
      <c r="H589" s="103" t="str">
        <f>VLOOKUP(G589,TCR!$E$2:$K$332,7,0)</f>
        <v>Sconto Bundle LED</v>
      </c>
      <c r="I589" s="137" t="str">
        <f t="shared" si="19"/>
        <v>NA_V_SCLED#NA_Q_SCLED#NA_C_SC_LED#NETA BR</v>
      </c>
      <c r="J589" s="106" t="s">
        <v>5278</v>
      </c>
      <c r="K589" s="106" t="s">
        <v>5279</v>
      </c>
      <c r="L589" s="106" t="s">
        <v>5280</v>
      </c>
      <c r="M589" s="106" t="s">
        <v>442</v>
      </c>
      <c r="N589" s="106" t="s">
        <v>5281</v>
      </c>
      <c r="O589" s="106"/>
      <c r="P589" s="106" t="s">
        <v>5282</v>
      </c>
      <c r="Q589" s="106" t="s">
        <v>5283</v>
      </c>
      <c r="R589" s="106" t="s">
        <v>5284</v>
      </c>
      <c r="S589" s="106">
        <v>703109</v>
      </c>
      <c r="T589" s="106" t="s">
        <v>4923</v>
      </c>
      <c r="U589" s="106" t="s">
        <v>448</v>
      </c>
      <c r="V589" s="106">
        <v>3</v>
      </c>
      <c r="W589" s="106" t="str">
        <f t="shared" si="18"/>
        <v>NETA BR</v>
      </c>
      <c r="X589" s="106" t="s">
        <v>442</v>
      </c>
      <c r="Y589" s="106"/>
    </row>
    <row r="590" spans="1:25" ht="13.5" x14ac:dyDescent="0.2">
      <c r="A590" s="6"/>
      <c r="B590" s="6"/>
      <c r="C590" s="102" t="str">
        <f>VLOOKUP(G590,TCR!$E$2:$K$332,2,0)</f>
        <v>BRIC</v>
      </c>
      <c r="D590" s="102" t="str">
        <f>VLOOKUP(G590,TCR!$E$2:$K$332,3,0)</f>
        <v>Ricavi Bundle</v>
      </c>
      <c r="E590" s="102" t="str">
        <f>VLOOKUP(G590,TCR!$E$2:$K$332,4,0)</f>
        <v>BRIC</v>
      </c>
      <c r="F590" s="102" t="str">
        <f>VLOOKUP(G590,TCR!$E$2:$K$332,5,0)</f>
        <v>Ricavi Bundle</v>
      </c>
      <c r="G590" s="103" t="s">
        <v>11377</v>
      </c>
      <c r="H590" s="102" t="str">
        <f>VLOOKUP(G590,TCR!$E$2:$K$332,7,0)</f>
        <v>Bundle LED</v>
      </c>
      <c r="I590" s="137" t="str">
        <f t="shared" si="19"/>
        <v>NA_V_LED#NA_Q_LED#NA_C_LED#NETA BR</v>
      </c>
      <c r="J590" s="106" t="s">
        <v>3199</v>
      </c>
      <c r="K590" s="106" t="s">
        <v>3200</v>
      </c>
      <c r="L590" s="106" t="s">
        <v>3201</v>
      </c>
      <c r="M590" s="106" t="s">
        <v>442</v>
      </c>
      <c r="N590" s="106" t="s">
        <v>3202</v>
      </c>
      <c r="O590" s="106"/>
      <c r="P590" s="106" t="s">
        <v>3203</v>
      </c>
      <c r="Q590" s="106" t="s">
        <v>3204</v>
      </c>
      <c r="R590" s="106" t="s">
        <v>3205</v>
      </c>
      <c r="S590" s="106">
        <v>700052</v>
      </c>
      <c r="T590" s="106" t="s">
        <v>3206</v>
      </c>
      <c r="U590" s="106" t="s">
        <v>448</v>
      </c>
      <c r="V590" s="106">
        <v>3</v>
      </c>
      <c r="W590" s="106" t="str">
        <f t="shared" si="18"/>
        <v>NETA BR</v>
      </c>
      <c r="X590" s="106" t="s">
        <v>442</v>
      </c>
      <c r="Y590" s="106"/>
    </row>
    <row r="591" spans="1:25" x14ac:dyDescent="0.2">
      <c r="A591" s="7"/>
      <c r="B591" s="7" t="s">
        <v>65</v>
      </c>
      <c r="C591" s="98" t="str">
        <f>VLOOKUP(G591,TCR!$E$2:$K$332,2,0)</f>
        <v>VENDV</v>
      </c>
      <c r="D591" s="98" t="str">
        <f>VLOOKUP(G591,TCR!$E$2:$K$332,3,0)</f>
        <v>Ricavi variabili commodity al PCE - Energia Elettrica</v>
      </c>
      <c r="E591" s="98" t="str">
        <f>VLOOKUP(G591,TCR!$E$2:$K$332,4,0)</f>
        <v>SBI</v>
      </c>
      <c r="F591" s="98" t="str">
        <f>VLOOKUP(G591,TCR!$E$2:$K$332,5,0)</f>
        <v>Sbilanciamento</v>
      </c>
      <c r="G591" s="98" t="s">
        <v>330</v>
      </c>
      <c r="H591" s="98" t="str">
        <f>VLOOKUP(G591,TCR!$E$2:$K$332,7,0)</f>
        <v>Oneri sbilanciamento</v>
      </c>
      <c r="I591" s="137" t="str">
        <f t="shared" si="19"/>
        <v>NE_SBIL#NE_SBIL_R#NE_SBIL_R#NETA BR</v>
      </c>
      <c r="J591" s="106" t="s">
        <v>699</v>
      </c>
      <c r="K591" s="106" t="s">
        <v>700</v>
      </c>
      <c r="L591" s="106" t="s">
        <v>701</v>
      </c>
      <c r="M591" s="106" t="s">
        <v>488</v>
      </c>
      <c r="N591" s="106" t="s">
        <v>702</v>
      </c>
      <c r="O591" s="106"/>
      <c r="P591" s="106" t="s">
        <v>703</v>
      </c>
      <c r="Q591" s="106" t="s">
        <v>702</v>
      </c>
      <c r="R591" s="106" t="s">
        <v>704</v>
      </c>
      <c r="S591" s="106">
        <v>702357</v>
      </c>
      <c r="T591" s="106" t="s">
        <v>706</v>
      </c>
      <c r="U591" s="106"/>
      <c r="V591" s="106">
        <v>3</v>
      </c>
      <c r="W591" s="106" t="str">
        <f t="shared" si="18"/>
        <v>NETA BR</v>
      </c>
      <c r="X591" s="106" t="s">
        <v>495</v>
      </c>
      <c r="Y591" s="106"/>
    </row>
    <row r="592" spans="1:25" x14ac:dyDescent="0.2">
      <c r="A592" s="69"/>
      <c r="B592" s="7" t="s">
        <v>74</v>
      </c>
      <c r="C592" s="102" t="str">
        <f>VLOOKUP(G592,TCR!$E$2:$K$332,2,0)</f>
        <v>ACOS</v>
      </c>
      <c r="D592" s="102" t="str">
        <f>VLOOKUP(G592,TCR!$E$2:$K$332,3,0)</f>
        <v>Altri Costi</v>
      </c>
      <c r="E592" s="102" t="str">
        <f>VLOOKUP(G592,TCR!$E$2:$K$332,4,0)</f>
        <v>ACOS</v>
      </c>
      <c r="F592" s="102" t="str">
        <f>VLOOKUP(G592,TCR!$E$2:$K$332,5,0)</f>
        <v>Altri Costi</v>
      </c>
      <c r="G592" s="102" t="s">
        <v>9701</v>
      </c>
      <c r="H592" s="102" t="str">
        <f>VLOOKUP(G592,TCR!$E$2:$K$332,7,0)</f>
        <v>Altri Costi</v>
      </c>
      <c r="I592" s="137" t="str">
        <f t="shared" si="19"/>
        <v>VOCE_RISTAR#QUOTA_RISTAR#COMP_RISTAR#NETA BR</v>
      </c>
      <c r="J592" s="106" t="s">
        <v>7735</v>
      </c>
      <c r="K592" s="106" t="s">
        <v>7736</v>
      </c>
      <c r="L592" s="106" t="s">
        <v>7737</v>
      </c>
      <c r="M592" s="106" t="s">
        <v>442</v>
      </c>
      <c r="N592" s="106" t="s">
        <v>7738</v>
      </c>
      <c r="O592" s="106"/>
      <c r="P592" s="106" t="s">
        <v>7739</v>
      </c>
      <c r="Q592" s="106" t="s">
        <v>7740</v>
      </c>
      <c r="R592" s="106" t="s">
        <v>7741</v>
      </c>
      <c r="S592" s="106">
        <v>637052</v>
      </c>
      <c r="T592" s="106" t="s">
        <v>1044</v>
      </c>
      <c r="U592" s="106"/>
      <c r="V592" s="106">
        <v>3</v>
      </c>
      <c r="W592" s="106" t="str">
        <f t="shared" si="18"/>
        <v>NETA BR</v>
      </c>
      <c r="X592" s="106" t="s">
        <v>442</v>
      </c>
      <c r="Y592" s="106" t="s">
        <v>9687</v>
      </c>
    </row>
    <row r="593" spans="1:25" x14ac:dyDescent="0.2">
      <c r="A593" s="7"/>
      <c r="B593" s="7"/>
      <c r="C593" s="181" t="str">
        <f>VLOOKUP(G593,TCR!$E$2:$K$332,2,0)</f>
        <v>DISTF</v>
      </c>
      <c r="D593" s="181" t="str">
        <f>VLOOKUP(G593,TCR!$E$2:$K$332,3,0)</f>
        <v>Ricavi logistica secondaria - distribuzione Energia Elettrica - fisso</v>
      </c>
      <c r="E593" s="181" t="str">
        <f>VLOOKUP(G593,TCR!$E$2:$K$332,4,0)</f>
        <v>QP</v>
      </c>
      <c r="F593" s="181" t="str">
        <f>VLOOKUP(G593,TCR!$E$2:$K$332,5,0)</f>
        <v>Potenza</v>
      </c>
      <c r="G593" s="181" t="s">
        <v>166</v>
      </c>
      <c r="H593" s="181" t="str">
        <f>VLOOKUP(G593,TCR!$E$2:$K$332,7,0)</f>
        <v>Quota fissa potenza</v>
      </c>
      <c r="I593" s="137" t="str">
        <f t="shared" si="19"/>
        <v>NE_RETE_QP#NE_ONST_QP#NE_ONST_QP#NETA BR</v>
      </c>
      <c r="J593" s="106" t="s">
        <v>5386</v>
      </c>
      <c r="K593" s="106" t="s">
        <v>5387</v>
      </c>
      <c r="L593" s="106" t="s">
        <v>5388</v>
      </c>
      <c r="M593" s="106" t="s">
        <v>488</v>
      </c>
      <c r="N593" s="106" t="s">
        <v>5389</v>
      </c>
      <c r="O593" s="106"/>
      <c r="P593" s="106" t="s">
        <v>5390</v>
      </c>
      <c r="Q593" s="106" t="s">
        <v>5389</v>
      </c>
      <c r="R593" s="106" t="s">
        <v>5391</v>
      </c>
      <c r="S593" s="106">
        <v>702145</v>
      </c>
      <c r="T593" s="106" t="s">
        <v>516</v>
      </c>
      <c r="U593" s="106"/>
      <c r="V593" s="106">
        <v>3</v>
      </c>
      <c r="W593" s="106" t="str">
        <f t="shared" si="18"/>
        <v>NETA BR</v>
      </c>
      <c r="X593" s="106" t="s">
        <v>495</v>
      </c>
      <c r="Y593" s="106"/>
    </row>
    <row r="594" spans="1:25" x14ac:dyDescent="0.2">
      <c r="A594" s="7"/>
      <c r="B594" s="7"/>
      <c r="C594" s="181" t="str">
        <f>VLOOKUP(G594,TCR!$E$2:$K$332,2,0)</f>
        <v>DISTF</v>
      </c>
      <c r="D594" s="181" t="str">
        <f>VLOOKUP(G594,TCR!$E$2:$K$332,3,0)</f>
        <v>Ricavi logistica secondaria - distribuzione Energia Elettrica - fisso</v>
      </c>
      <c r="E594" s="181" t="str">
        <f>VLOOKUP(G594,TCR!$E$2:$K$332,4,0)</f>
        <v>QP</v>
      </c>
      <c r="F594" s="181" t="str">
        <f>VLOOKUP(G594,TCR!$E$2:$K$332,5,0)</f>
        <v>Potenza</v>
      </c>
      <c r="G594" s="181" t="s">
        <v>166</v>
      </c>
      <c r="H594" s="181" t="str">
        <f>VLOOKUP(G594,TCR!$E$2:$K$332,7,0)</f>
        <v>Quota fissa potenza</v>
      </c>
      <c r="I594" s="137" t="str">
        <f t="shared" si="19"/>
        <v>NE_RETE_QP#NE_RETE_QP#NE_RETE_QP#NETA BR</v>
      </c>
      <c r="J594" s="106" t="s">
        <v>5386</v>
      </c>
      <c r="K594" s="106" t="s">
        <v>5387</v>
      </c>
      <c r="L594" s="106" t="s">
        <v>5388</v>
      </c>
      <c r="M594" s="106" t="s">
        <v>488</v>
      </c>
      <c r="N594" s="106" t="s">
        <v>5387</v>
      </c>
      <c r="O594" s="106"/>
      <c r="P594" s="106" t="s">
        <v>5392</v>
      </c>
      <c r="Q594" s="106" t="s">
        <v>5387</v>
      </c>
      <c r="R594" s="106" t="s">
        <v>5393</v>
      </c>
      <c r="S594" s="106">
        <v>702145</v>
      </c>
      <c r="T594" s="106" t="s">
        <v>516</v>
      </c>
      <c r="U594" s="106"/>
      <c r="V594" s="106">
        <v>3</v>
      </c>
      <c r="W594" s="106" t="str">
        <f t="shared" si="18"/>
        <v>NETA BR</v>
      </c>
      <c r="X594" s="106" t="s">
        <v>495</v>
      </c>
      <c r="Y594" s="106"/>
    </row>
    <row r="595" spans="1:25" x14ac:dyDescent="0.2">
      <c r="A595" s="7"/>
      <c r="B595" s="7"/>
      <c r="C595" s="75" t="str">
        <f>VLOOKUP(G595,TCR!$E$2:$K$332,2,0)</f>
        <v>DISTF</v>
      </c>
      <c r="D595" s="75" t="str">
        <f>VLOOKUP(G595,TCR!$E$2:$K$332,3,0)</f>
        <v>Ricavi logistica secondaria - distribuzione Energia Elettrica - fisso</v>
      </c>
      <c r="E595" s="75" t="str">
        <f>VLOOKUP(G595,TCR!$E$2:$K$332,4,0)</f>
        <v>CAUCMF</v>
      </c>
      <c r="F595" s="75" t="str">
        <f>VLOOKUP(G595,TCR!$E$2:$K$332,5,0)</f>
        <v>Componenti fisse A, UC e MCT</v>
      </c>
      <c r="G595" s="75" t="s">
        <v>159</v>
      </c>
      <c r="H595" s="75" t="str">
        <f>VLOOKUP(G595,TCR!$E$2:$K$332,7,0)</f>
        <v>UC6 fissa potenza</v>
      </c>
      <c r="I595" s="137" t="str">
        <f t="shared" si="19"/>
        <v>NE_RETE_QP#NE_TAU2#NE_TAU2#NETA BR</v>
      </c>
      <c r="J595" s="106" t="s">
        <v>5386</v>
      </c>
      <c r="K595" s="106" t="s">
        <v>5387</v>
      </c>
      <c r="L595" s="106" t="s">
        <v>5388</v>
      </c>
      <c r="M595" s="106" t="s">
        <v>488</v>
      </c>
      <c r="N595" s="106" t="s">
        <v>5394</v>
      </c>
      <c r="O595" s="106"/>
      <c r="P595" s="106" t="s">
        <v>5395</v>
      </c>
      <c r="Q595" s="106" t="s">
        <v>5394</v>
      </c>
      <c r="R595" s="106" t="s">
        <v>5396</v>
      </c>
      <c r="S595" s="106">
        <v>702145</v>
      </c>
      <c r="T595" s="106" t="s">
        <v>516</v>
      </c>
      <c r="U595" s="106"/>
      <c r="V595" s="106">
        <v>3</v>
      </c>
      <c r="W595" s="106" t="str">
        <f t="shared" si="18"/>
        <v>NETA BR</v>
      </c>
      <c r="X595" s="106" t="s">
        <v>495</v>
      </c>
      <c r="Y595" s="106"/>
    </row>
    <row r="596" spans="1:25" x14ac:dyDescent="0.2">
      <c r="A596" s="7"/>
      <c r="B596" s="7"/>
      <c r="C596" s="181" t="str">
        <f>VLOOKUP(G596,TCR!$E$2:$K$332,2,0)</f>
        <v>DISTF</v>
      </c>
      <c r="D596" s="181" t="str">
        <f>VLOOKUP(G596,TCR!$E$2:$K$332,3,0)</f>
        <v>Ricavi logistica secondaria - distribuzione Energia Elettrica - fisso</v>
      </c>
      <c r="E596" s="181" t="str">
        <f>VLOOKUP(G596,TCR!$E$2:$K$332,4,0)</f>
        <v>QP</v>
      </c>
      <c r="F596" s="181" t="str">
        <f>VLOOKUP(G596,TCR!$E$2:$K$332,5,0)</f>
        <v>Potenza</v>
      </c>
      <c r="G596" s="181" t="s">
        <v>166</v>
      </c>
      <c r="H596" s="181" t="str">
        <f>VLOOKUP(G596,TCR!$E$2:$K$332,7,0)</f>
        <v>Quota fissa potenza</v>
      </c>
      <c r="I596" s="137" t="str">
        <f t="shared" si="19"/>
        <v>NE_RETE_QP#NE_UC6_QP#NE_UC6#NETA BR</v>
      </c>
      <c r="J596" s="106" t="s">
        <v>5386</v>
      </c>
      <c r="K596" s="106" t="s">
        <v>5387</v>
      </c>
      <c r="L596" s="106" t="s">
        <v>5388</v>
      </c>
      <c r="M596" s="106" t="s">
        <v>488</v>
      </c>
      <c r="N596" s="106" t="s">
        <v>9134</v>
      </c>
      <c r="O596" s="106"/>
      <c r="P596" s="106" t="s">
        <v>9135</v>
      </c>
      <c r="Q596" s="106" t="s">
        <v>9136</v>
      </c>
      <c r="R596" s="106" t="s">
        <v>9137</v>
      </c>
      <c r="S596" s="106" t="s">
        <v>515</v>
      </c>
      <c r="T596" s="106" t="s">
        <v>516</v>
      </c>
      <c r="U596" s="106"/>
      <c r="V596" s="106">
        <v>3</v>
      </c>
      <c r="W596" s="106" t="str">
        <f t="shared" si="18"/>
        <v>NETA BR</v>
      </c>
      <c r="X596" s="106" t="s">
        <v>495</v>
      </c>
      <c r="Y596" s="106"/>
    </row>
    <row r="597" spans="1:25" x14ac:dyDescent="0.2">
      <c r="A597" s="7"/>
      <c r="B597" s="7"/>
      <c r="C597" s="75" t="str">
        <f>VLOOKUP(G597,TCR!$E$2:$K$332,2,0)</f>
        <v>DISTF</v>
      </c>
      <c r="D597" s="75" t="str">
        <f>VLOOKUP(G597,TCR!$E$2:$K$332,3,0)</f>
        <v>Ricavi logistica secondaria - distribuzione Energia Elettrica - fisso</v>
      </c>
      <c r="E597" s="75" t="str">
        <f>VLOOKUP(G597,TCR!$E$2:$K$332,4,0)</f>
        <v>CAUCMF</v>
      </c>
      <c r="F597" s="75" t="str">
        <f>VLOOKUP(G597,TCR!$E$2:$K$332,5,0)</f>
        <v>Componenti fisse A, UC e MCT</v>
      </c>
      <c r="G597" s="75" t="s">
        <v>140</v>
      </c>
      <c r="H597" s="75" t="str">
        <f>VLOOKUP(G597,TCR!$E$2:$K$332,7,0)</f>
        <v>A5 fissa</v>
      </c>
      <c r="I597" s="137" t="str">
        <f t="shared" si="19"/>
        <v>NE_RETE_QF#NE_A5_QF#NE_A5#NETA BR</v>
      </c>
      <c r="J597" s="106" t="s">
        <v>2461</v>
      </c>
      <c r="K597" s="106" t="s">
        <v>2462</v>
      </c>
      <c r="L597" s="106" t="s">
        <v>2463</v>
      </c>
      <c r="M597" s="106" t="s">
        <v>488</v>
      </c>
      <c r="N597" s="106" t="s">
        <v>2464</v>
      </c>
      <c r="O597" s="106"/>
      <c r="P597" s="106" t="s">
        <v>2465</v>
      </c>
      <c r="Q597" s="106" t="s">
        <v>2466</v>
      </c>
      <c r="R597" s="106" t="s">
        <v>2467</v>
      </c>
      <c r="S597" s="106">
        <v>702145</v>
      </c>
      <c r="T597" s="106" t="s">
        <v>516</v>
      </c>
      <c r="U597" s="106"/>
      <c r="V597" s="106">
        <v>3</v>
      </c>
      <c r="W597" s="106" t="str">
        <f t="shared" si="18"/>
        <v>NETA BR</v>
      </c>
      <c r="X597" s="106" t="s">
        <v>495</v>
      </c>
      <c r="Y597" s="106"/>
    </row>
    <row r="598" spans="1:25" x14ac:dyDescent="0.2">
      <c r="A598" s="178"/>
      <c r="B598" s="7"/>
      <c r="C598" s="181" t="str">
        <f>VLOOKUP(G598,TCR!$E$2:$K$332,2,0)</f>
        <v>DISTF</v>
      </c>
      <c r="D598" s="181" t="str">
        <f>VLOOKUP(G598,TCR!$E$2:$K$332,3,0)</f>
        <v>Ricavi logistica secondaria - distribuzione Energia Elettrica - fisso</v>
      </c>
      <c r="E598" s="181" t="str">
        <f>VLOOKUP(G598,TCR!$E$2:$K$332,4,0)</f>
        <v>QFDS</v>
      </c>
      <c r="F598" s="181" t="str">
        <f>VLOOKUP(G598,TCR!$E$2:$K$332,5,0)</f>
        <v>Quota fissa distribuzione</v>
      </c>
      <c r="G598" s="181" t="s">
        <v>2</v>
      </c>
      <c r="H598" s="181" t="str">
        <f>VLOOKUP(G598,TCR!$E$2:$K$332,7,0)</f>
        <v>Quota fissa dis</v>
      </c>
      <c r="I598" s="137" t="str">
        <f t="shared" si="19"/>
        <v>NE_RETE_QF#NE_ONST_QF#NE_ONST_QF#NETA BR</v>
      </c>
      <c r="J598" s="106" t="s">
        <v>2461</v>
      </c>
      <c r="K598" s="106" t="s">
        <v>2462</v>
      </c>
      <c r="L598" s="106" t="s">
        <v>2463</v>
      </c>
      <c r="M598" s="106" t="s">
        <v>488</v>
      </c>
      <c r="N598" s="106" t="s">
        <v>2468</v>
      </c>
      <c r="O598" s="106"/>
      <c r="P598" s="106" t="s">
        <v>2469</v>
      </c>
      <c r="Q598" s="106" t="s">
        <v>2468</v>
      </c>
      <c r="R598" s="106" t="s">
        <v>2470</v>
      </c>
      <c r="S598" s="106">
        <v>702145</v>
      </c>
      <c r="T598" s="106" t="s">
        <v>516</v>
      </c>
      <c r="U598" s="106"/>
      <c r="V598" s="106">
        <v>3</v>
      </c>
      <c r="W598" s="106" t="str">
        <f t="shared" si="18"/>
        <v>NETA BR</v>
      </c>
      <c r="X598" s="106" t="s">
        <v>495</v>
      </c>
      <c r="Y598" s="106"/>
    </row>
    <row r="599" spans="1:25" x14ac:dyDescent="0.2">
      <c r="A599" s="7"/>
      <c r="B599" s="7"/>
      <c r="C599" s="181" t="str">
        <f>VLOOKUP(G599,TCR!$E$2:$K$332,2,0)</f>
        <v>DISTF</v>
      </c>
      <c r="D599" s="181" t="str">
        <f>VLOOKUP(G599,TCR!$E$2:$K$332,3,0)</f>
        <v>Ricavi logistica secondaria - distribuzione Energia Elettrica - fisso</v>
      </c>
      <c r="E599" s="181" t="str">
        <f>VLOOKUP(G599,TCR!$E$2:$K$332,4,0)</f>
        <v>QFDS</v>
      </c>
      <c r="F599" s="181" t="str">
        <f>VLOOKUP(G599,TCR!$E$2:$K$332,5,0)</f>
        <v>Quota fissa distribuzione</v>
      </c>
      <c r="G599" s="181" t="s">
        <v>2</v>
      </c>
      <c r="H599" s="181" t="str">
        <f>VLOOKUP(G599,TCR!$E$2:$K$332,7,0)</f>
        <v>Quota fissa dis</v>
      </c>
      <c r="I599" s="137" t="str">
        <f t="shared" si="19"/>
        <v>NE_RETE_QF#NE_RETE_QF#NE_RETE_QF#NETA BR</v>
      </c>
      <c r="J599" s="106" t="s">
        <v>2461</v>
      </c>
      <c r="K599" s="106" t="s">
        <v>2462</v>
      </c>
      <c r="L599" s="106" t="s">
        <v>2463</v>
      </c>
      <c r="M599" s="106" t="s">
        <v>488</v>
      </c>
      <c r="N599" s="106" t="s">
        <v>2462</v>
      </c>
      <c r="O599" s="106"/>
      <c r="P599" s="106" t="s">
        <v>2471</v>
      </c>
      <c r="Q599" s="106" t="s">
        <v>2462</v>
      </c>
      <c r="R599" s="106" t="s">
        <v>2472</v>
      </c>
      <c r="S599" s="106">
        <v>702145</v>
      </c>
      <c r="T599" s="106" t="s">
        <v>516</v>
      </c>
      <c r="U599" s="106"/>
      <c r="V599" s="106">
        <v>3</v>
      </c>
      <c r="W599" s="106" t="str">
        <f t="shared" si="18"/>
        <v>NETA BR</v>
      </c>
      <c r="X599" s="106" t="s">
        <v>495</v>
      </c>
      <c r="Y599" s="106"/>
    </row>
    <row r="600" spans="1:25" x14ac:dyDescent="0.2">
      <c r="A600" s="69"/>
      <c r="B600" s="7"/>
      <c r="C600" s="75" t="str">
        <f>VLOOKUP(G600,TCR!$E$2:$K$332,2,0)</f>
        <v>DISTF</v>
      </c>
      <c r="D600" s="75" t="str">
        <f>VLOOKUP(G600,TCR!$E$2:$K$332,3,0)</f>
        <v>Ricavi logistica secondaria - distribuzione Energia Elettrica - fisso</v>
      </c>
      <c r="E600" s="75" t="str">
        <f>VLOOKUP(G600,TCR!$E$2:$K$332,4,0)</f>
        <v>CAUCMF</v>
      </c>
      <c r="F600" s="75" t="str">
        <f>VLOOKUP(G600,TCR!$E$2:$K$332,5,0)</f>
        <v>Componenti fisse A, UC e MCT</v>
      </c>
      <c r="G600" s="75" t="s">
        <v>138</v>
      </c>
      <c r="H600" s="75" t="str">
        <f>VLOOKUP(G600,TCR!$E$2:$K$332,7,0)</f>
        <v>A2 fissa</v>
      </c>
      <c r="I600" s="137" t="str">
        <f t="shared" si="19"/>
        <v>NE_RETE_QF#NE_A2_QF#NE_A2#NETA BR</v>
      </c>
      <c r="J600" s="106" t="s">
        <v>2461</v>
      </c>
      <c r="K600" s="106" t="s">
        <v>2462</v>
      </c>
      <c r="L600" s="106" t="s">
        <v>2463</v>
      </c>
      <c r="M600" s="106" t="s">
        <v>488</v>
      </c>
      <c r="N600" s="106" t="s">
        <v>7331</v>
      </c>
      <c r="O600" s="106"/>
      <c r="P600" s="106" t="s">
        <v>7332</v>
      </c>
      <c r="Q600" s="106" t="s">
        <v>7333</v>
      </c>
      <c r="R600" s="106" t="s">
        <v>7334</v>
      </c>
      <c r="S600" s="106">
        <v>702145</v>
      </c>
      <c r="T600" s="106" t="s">
        <v>516</v>
      </c>
      <c r="U600" s="106"/>
      <c r="V600" s="106">
        <v>3</v>
      </c>
      <c r="W600" s="106" t="str">
        <f t="shared" si="18"/>
        <v>NETA BR</v>
      </c>
      <c r="X600" s="106" t="s">
        <v>495</v>
      </c>
      <c r="Y600" s="106"/>
    </row>
    <row r="601" spans="1:25" x14ac:dyDescent="0.2">
      <c r="A601" s="7"/>
      <c r="B601" s="7"/>
      <c r="C601" s="75" t="str">
        <f>VLOOKUP(G601,TCR!$E$2:$K$332,2,0)</f>
        <v>DISTV</v>
      </c>
      <c r="D601" s="75" t="str">
        <f>VLOOKUP(G601,TCR!$E$2:$K$332,3,0)</f>
        <v>Ricavi logistica secondaria - distribuzione Energia Elettrica - variabile</v>
      </c>
      <c r="E601" s="75" t="str">
        <f>VLOOKUP(G601,TCR!$E$2:$K$332,4,0)</f>
        <v>CAUCMV</v>
      </c>
      <c r="F601" s="75" t="str">
        <f>VLOOKUP(G601,TCR!$E$2:$K$332,5,0)</f>
        <v>Componenti Variabili A, UC e MCT</v>
      </c>
      <c r="G601" s="75" t="s">
        <v>98</v>
      </c>
      <c r="H601" s="75" t="str">
        <f>VLOOKUP(G601,TCR!$E$2:$K$332,7,0)</f>
        <v>A6</v>
      </c>
      <c r="I601" s="137" t="str">
        <f t="shared" si="19"/>
        <v>NE_RETE_QE#NE_A6_QE#NE_A6#NETA BR</v>
      </c>
      <c r="J601" s="106" t="s">
        <v>4885</v>
      </c>
      <c r="K601" s="106" t="s">
        <v>4886</v>
      </c>
      <c r="L601" s="106" t="s">
        <v>4887</v>
      </c>
      <c r="M601" s="106" t="s">
        <v>488</v>
      </c>
      <c r="N601" s="106" t="s">
        <v>4888</v>
      </c>
      <c r="O601" s="106"/>
      <c r="P601" s="106" t="s">
        <v>4889</v>
      </c>
      <c r="Q601" s="106" t="s">
        <v>4890</v>
      </c>
      <c r="R601" s="106" t="s">
        <v>4891</v>
      </c>
      <c r="S601" s="106">
        <v>702145</v>
      </c>
      <c r="T601" s="106" t="s">
        <v>516</v>
      </c>
      <c r="U601" s="106"/>
      <c r="V601" s="106">
        <v>3</v>
      </c>
      <c r="W601" s="106" t="str">
        <f t="shared" si="18"/>
        <v>NETA BR</v>
      </c>
      <c r="X601" s="106" t="s">
        <v>495</v>
      </c>
      <c r="Y601" s="106"/>
    </row>
    <row r="602" spans="1:25" x14ac:dyDescent="0.2">
      <c r="A602" s="7"/>
      <c r="B602" s="7" t="s">
        <v>72</v>
      </c>
      <c r="C602" s="181" t="str">
        <f>VLOOKUP(G602,TCR!$E$2:$K$332,2,0)</f>
        <v>DISTV</v>
      </c>
      <c r="D602" s="181" t="str">
        <f>VLOOKUP(G602,TCR!$E$2:$K$332,3,0)</f>
        <v>Ricavi logistica secondaria - distribuzione Energia Elettrica - variabile</v>
      </c>
      <c r="E602" s="181" t="str">
        <f>VLOOKUP(G602,TCR!$E$2:$K$332,4,0)</f>
        <v>QVA</v>
      </c>
      <c r="F602" s="181" t="str">
        <f>VLOOKUP(G602,TCR!$E$2:$K$332,5,0)</f>
        <v>Energia attiva</v>
      </c>
      <c r="G602" s="181" t="s">
        <v>4</v>
      </c>
      <c r="H602" s="181" t="str">
        <f>VLOOKUP(G602,TCR!$E$2:$K$332,7,0)</f>
        <v>Quota energia</v>
      </c>
      <c r="I602" s="137" t="str">
        <f t="shared" si="19"/>
        <v>NE_RETE_QE#NE_ONST_QE#NE_ONST_QE#NETA BR</v>
      </c>
      <c r="J602" s="106" t="s">
        <v>4885</v>
      </c>
      <c r="K602" s="106" t="s">
        <v>4886</v>
      </c>
      <c r="L602" s="106" t="s">
        <v>4887</v>
      </c>
      <c r="M602" s="106" t="s">
        <v>488</v>
      </c>
      <c r="N602" s="106" t="s">
        <v>4892</v>
      </c>
      <c r="O602" s="106"/>
      <c r="P602" s="106" t="s">
        <v>4893</v>
      </c>
      <c r="Q602" s="106" t="s">
        <v>4892</v>
      </c>
      <c r="R602" s="106" t="s">
        <v>4894</v>
      </c>
      <c r="S602" s="106">
        <v>702145</v>
      </c>
      <c r="T602" s="106" t="s">
        <v>516</v>
      </c>
      <c r="U602" s="106"/>
      <c r="V602" s="106">
        <v>3</v>
      </c>
      <c r="W602" s="106" t="str">
        <f t="shared" si="18"/>
        <v>NETA BR</v>
      </c>
      <c r="X602" s="106" t="s">
        <v>495</v>
      </c>
      <c r="Y602" s="106"/>
    </row>
    <row r="603" spans="1:25" x14ac:dyDescent="0.2">
      <c r="A603" s="7"/>
      <c r="B603" s="7" t="s">
        <v>72</v>
      </c>
      <c r="C603" s="181" t="str">
        <f>VLOOKUP(G603,TCR!$E$2:$K$332,2,0)</f>
        <v>DISTV</v>
      </c>
      <c r="D603" s="181" t="str">
        <f>VLOOKUP(G603,TCR!$E$2:$K$332,3,0)</f>
        <v>Ricavi logistica secondaria - distribuzione Energia Elettrica - variabile</v>
      </c>
      <c r="E603" s="181" t="str">
        <f>VLOOKUP(G603,TCR!$E$2:$K$332,4,0)</f>
        <v>QVA</v>
      </c>
      <c r="F603" s="181" t="str">
        <f>VLOOKUP(G603,TCR!$E$2:$K$332,5,0)</f>
        <v>Energia attiva</v>
      </c>
      <c r="G603" s="181" t="s">
        <v>4</v>
      </c>
      <c r="H603" s="181" t="str">
        <f>VLOOKUP(G603,TCR!$E$2:$K$332,7,0)</f>
        <v>Quota energia</v>
      </c>
      <c r="I603" s="137" t="str">
        <f t="shared" si="19"/>
        <v>NE_RETE_QE#NE_RETE_QE#NE_RETE_QE#NETA BR</v>
      </c>
      <c r="J603" s="106" t="s">
        <v>4885</v>
      </c>
      <c r="K603" s="106" t="s">
        <v>4886</v>
      </c>
      <c r="L603" s="106" t="s">
        <v>4887</v>
      </c>
      <c r="M603" s="106" t="s">
        <v>488</v>
      </c>
      <c r="N603" s="106" t="s">
        <v>4886</v>
      </c>
      <c r="O603" s="106"/>
      <c r="P603" s="106" t="s">
        <v>4895</v>
      </c>
      <c r="Q603" s="106" t="s">
        <v>4886</v>
      </c>
      <c r="R603" s="106" t="s">
        <v>4896</v>
      </c>
      <c r="S603" s="106">
        <v>702145</v>
      </c>
      <c r="T603" s="106" t="s">
        <v>516</v>
      </c>
      <c r="U603" s="106"/>
      <c r="V603" s="106">
        <v>3</v>
      </c>
      <c r="W603" s="106" t="str">
        <f t="shared" si="18"/>
        <v>NETA BR</v>
      </c>
      <c r="X603" s="106" t="s">
        <v>495</v>
      </c>
      <c r="Y603" s="106"/>
    </row>
    <row r="604" spans="1:25" x14ac:dyDescent="0.2">
      <c r="A604" s="7"/>
      <c r="B604" s="7"/>
      <c r="C604" s="75" t="str">
        <f>VLOOKUP(G604,TCR!$E$2:$K$332,2,0)</f>
        <v>DISTV</v>
      </c>
      <c r="D604" s="75" t="str">
        <f>VLOOKUP(G604,TCR!$E$2:$K$332,3,0)</f>
        <v>Ricavi logistica secondaria - distribuzione Energia Elettrica - variabile</v>
      </c>
      <c r="E604" s="75" t="str">
        <f>VLOOKUP(G604,TCR!$E$2:$K$332,4,0)</f>
        <v>CAUCMV</v>
      </c>
      <c r="F604" s="75" t="str">
        <f>VLOOKUP(G604,TCR!$E$2:$K$332,5,0)</f>
        <v>Componenti Variabili A, UC e MCT</v>
      </c>
      <c r="G604" s="75" t="s">
        <v>97</v>
      </c>
      <c r="H604" s="75" t="str">
        <f>VLOOKUP(G604,TCR!$E$2:$K$332,7,0)</f>
        <v>UC7</v>
      </c>
      <c r="I604" s="137" t="str">
        <f t="shared" si="19"/>
        <v>NE_RETE_QE#NE_UC7_QE#NE_UC7#NETA BR</v>
      </c>
      <c r="J604" s="106" t="s">
        <v>4885</v>
      </c>
      <c r="K604" s="106" t="s">
        <v>4886</v>
      </c>
      <c r="L604" s="106" t="s">
        <v>4887</v>
      </c>
      <c r="M604" s="106" t="s">
        <v>488</v>
      </c>
      <c r="N604" s="106" t="s">
        <v>4897</v>
      </c>
      <c r="O604" s="106"/>
      <c r="P604" s="106" t="s">
        <v>4898</v>
      </c>
      <c r="Q604" s="106" t="s">
        <v>4899</v>
      </c>
      <c r="R604" s="106" t="s">
        <v>4900</v>
      </c>
      <c r="S604" s="106">
        <v>702145</v>
      </c>
      <c r="T604" s="106" t="s">
        <v>516</v>
      </c>
      <c r="U604" s="106"/>
      <c r="V604" s="106">
        <v>3</v>
      </c>
      <c r="W604" s="106" t="str">
        <f t="shared" si="18"/>
        <v>NETA BR</v>
      </c>
      <c r="X604" s="106" t="s">
        <v>495</v>
      </c>
      <c r="Y604" s="106"/>
    </row>
    <row r="605" spans="1:25" x14ac:dyDescent="0.2">
      <c r="A605" s="7"/>
      <c r="B605" s="7"/>
      <c r="C605" s="75" t="str">
        <f>VLOOKUP(G605,TCR!$E$2:$K$332,2,0)</f>
        <v>DISTV</v>
      </c>
      <c r="D605" s="75" t="str">
        <f>VLOOKUP(G605,TCR!$E$2:$K$332,3,0)</f>
        <v>Ricavi logistica secondaria - distribuzione Energia Elettrica - variabile</v>
      </c>
      <c r="E605" s="75" t="str">
        <f>VLOOKUP(G605,TCR!$E$2:$K$332,4,0)</f>
        <v>CAUCMV</v>
      </c>
      <c r="F605" s="75" t="str">
        <f>VLOOKUP(G605,TCR!$E$2:$K$332,5,0)</f>
        <v>Componenti Variabili A, UC e MCT</v>
      </c>
      <c r="G605" s="75" t="s">
        <v>136</v>
      </c>
      <c r="H605" s="75" t="str">
        <f>VLOOKUP(G605,TCR!$E$2:$K$332,7,0)</f>
        <v>A2 variabile</v>
      </c>
      <c r="I605" s="137" t="str">
        <f t="shared" si="19"/>
        <v>NE_RETE_QE#NE_A2_QE#NE_A2#NETA BR</v>
      </c>
      <c r="J605" s="106" t="s">
        <v>4885</v>
      </c>
      <c r="K605" s="106" t="s">
        <v>4886</v>
      </c>
      <c r="L605" s="106" t="s">
        <v>4887</v>
      </c>
      <c r="M605" s="106" t="s">
        <v>488</v>
      </c>
      <c r="N605" s="106" t="s">
        <v>8768</v>
      </c>
      <c r="O605" s="106"/>
      <c r="P605" s="106" t="s">
        <v>7332</v>
      </c>
      <c r="Q605" s="106" t="s">
        <v>7333</v>
      </c>
      <c r="R605" s="106" t="s">
        <v>7334</v>
      </c>
      <c r="S605" s="106">
        <v>702145</v>
      </c>
      <c r="T605" s="106" t="s">
        <v>516</v>
      </c>
      <c r="U605" s="106"/>
      <c r="V605" s="106">
        <v>3</v>
      </c>
      <c r="W605" s="106" t="str">
        <f t="shared" si="18"/>
        <v>NETA BR</v>
      </c>
      <c r="X605" s="106" t="s">
        <v>495</v>
      </c>
      <c r="Y605" s="106"/>
    </row>
    <row r="606" spans="1:25" x14ac:dyDescent="0.2">
      <c r="A606" s="7"/>
      <c r="B606" s="7"/>
      <c r="C606" s="75" t="str">
        <f>VLOOKUP(G606,TCR!$E$2:$K$332,2,0)</f>
        <v>DISTV</v>
      </c>
      <c r="D606" s="75" t="str">
        <f>VLOOKUP(G606,TCR!$E$2:$K$332,3,0)</f>
        <v>Ricavi logistica secondaria - distribuzione Energia Elettrica - variabile</v>
      </c>
      <c r="E606" s="75" t="str">
        <f>VLOOKUP(G606,TCR!$E$2:$K$332,4,0)</f>
        <v>CAUCMV</v>
      </c>
      <c r="F606" s="75" t="str">
        <f>VLOOKUP(G606,TCR!$E$2:$K$332,5,0)</f>
        <v>Componenti Variabili A, UC e MCT</v>
      </c>
      <c r="G606" s="75" t="s">
        <v>135</v>
      </c>
      <c r="H606" s="75" t="str">
        <f>VLOOKUP(G606,TCR!$E$2:$K$332,7,0)</f>
        <v>A5 variabile</v>
      </c>
      <c r="I606" s="137" t="str">
        <f t="shared" si="19"/>
        <v>NE_RETE_QE#NE_A5_QE#NE_A5#NETA BR</v>
      </c>
      <c r="J606" s="106" t="s">
        <v>4885</v>
      </c>
      <c r="K606" s="106" t="s">
        <v>4886</v>
      </c>
      <c r="L606" s="106" t="s">
        <v>4887</v>
      </c>
      <c r="M606" s="106" t="s">
        <v>488</v>
      </c>
      <c r="N606" s="106" t="s">
        <v>8769</v>
      </c>
      <c r="O606" s="106"/>
      <c r="P606" s="106" t="s">
        <v>2465</v>
      </c>
      <c r="Q606" s="106" t="s">
        <v>2466</v>
      </c>
      <c r="R606" s="106" t="s">
        <v>2467</v>
      </c>
      <c r="S606" s="106">
        <v>702145</v>
      </c>
      <c r="T606" s="106" t="s">
        <v>516</v>
      </c>
      <c r="U606" s="106"/>
      <c r="V606" s="106">
        <v>3</v>
      </c>
      <c r="W606" s="106" t="str">
        <f t="shared" si="18"/>
        <v>NETA BR</v>
      </c>
      <c r="X606" s="106" t="s">
        <v>495</v>
      </c>
      <c r="Y606" s="106"/>
    </row>
    <row r="607" spans="1:25" x14ac:dyDescent="0.2">
      <c r="A607" s="7"/>
      <c r="B607" s="7"/>
      <c r="C607" s="75" t="str">
        <f>VLOOKUP(G607,TCR!$E$2:$K$332,2,0)</f>
        <v>DISTF</v>
      </c>
      <c r="D607" s="75" t="str">
        <f>VLOOKUP(G607,TCR!$E$2:$K$332,3,0)</f>
        <v>Ricavi logistica secondaria - distribuzione Energia Elettrica - fisso</v>
      </c>
      <c r="E607" s="75" t="str">
        <f>VLOOKUP(G607,TCR!$E$2:$K$332,4,0)</f>
        <v>CAUCMF</v>
      </c>
      <c r="F607" s="75" t="str">
        <f>VLOOKUP(G607,TCR!$E$2:$K$332,5,0)</f>
        <v>Componenti fisse A, UC e MCT</v>
      </c>
      <c r="G607" s="75" t="s">
        <v>157</v>
      </c>
      <c r="H607" s="75" t="str">
        <f>VLOOKUP(G607,TCR!$E$2:$K$332,7,0)</f>
        <v>A6 fissa potenza</v>
      </c>
      <c r="I607" s="137" t="str">
        <f t="shared" si="19"/>
        <v>NE_RETE_QE#NE_A6_QP#NE_A6#NETA BR</v>
      </c>
      <c r="J607" s="106" t="s">
        <v>4885</v>
      </c>
      <c r="K607" s="106" t="s">
        <v>4886</v>
      </c>
      <c r="L607" s="106" t="s">
        <v>4887</v>
      </c>
      <c r="M607" s="106" t="s">
        <v>488</v>
      </c>
      <c r="N607" s="106" t="s">
        <v>8770</v>
      </c>
      <c r="O607" s="106"/>
      <c r="P607" s="106" t="s">
        <v>4889</v>
      </c>
      <c r="Q607" s="106" t="s">
        <v>4890</v>
      </c>
      <c r="R607" s="106" t="s">
        <v>4891</v>
      </c>
      <c r="S607" s="106">
        <v>702145</v>
      </c>
      <c r="T607" s="106" t="s">
        <v>516</v>
      </c>
      <c r="U607" s="106"/>
      <c r="V607" s="106">
        <v>3</v>
      </c>
      <c r="W607" s="106" t="str">
        <f t="shared" si="18"/>
        <v>NETA BR</v>
      </c>
      <c r="X607" s="106" t="s">
        <v>495</v>
      </c>
      <c r="Y607" s="106"/>
    </row>
    <row r="608" spans="1:25" x14ac:dyDescent="0.2">
      <c r="A608" s="7"/>
      <c r="B608" s="7"/>
      <c r="C608" s="75" t="str">
        <f>VLOOKUP(G608,TCR!$E$2:$K$332,2,0)</f>
        <v>DISTV</v>
      </c>
      <c r="D608" s="75" t="str">
        <f>VLOOKUP(G608,TCR!$E$2:$K$332,3,0)</f>
        <v>Ricavi logistica secondaria - distribuzione Energia Elettrica - variabile</v>
      </c>
      <c r="E608" s="75" t="str">
        <f>VLOOKUP(G608,TCR!$E$2:$K$332,4,0)</f>
        <v>CAUCMV</v>
      </c>
      <c r="F608" s="75" t="str">
        <f>VLOOKUP(G608,TCR!$E$2:$K$332,5,0)</f>
        <v>Componenti Variabili A, UC e MCT</v>
      </c>
      <c r="G608" s="75" t="s">
        <v>93</v>
      </c>
      <c r="H608" s="75" t="str">
        <f>VLOOKUP(G608,TCR!$E$2:$K$332,7,0)</f>
        <v>MCT</v>
      </c>
      <c r="I608" s="137" t="str">
        <f t="shared" si="19"/>
        <v>NE_RETE_QE#NE_MCT_QE#NE_MCT#NETA BR</v>
      </c>
      <c r="J608" s="106" t="s">
        <v>4885</v>
      </c>
      <c r="K608" s="106" t="s">
        <v>4886</v>
      </c>
      <c r="L608" s="106" t="s">
        <v>4887</v>
      </c>
      <c r="M608" s="106" t="s">
        <v>488</v>
      </c>
      <c r="N608" s="106" t="s">
        <v>8771</v>
      </c>
      <c r="O608" s="106"/>
      <c r="P608" s="106" t="s">
        <v>8772</v>
      </c>
      <c r="Q608" s="106" t="s">
        <v>8773</v>
      </c>
      <c r="R608" s="106" t="s">
        <v>8774</v>
      </c>
      <c r="S608" s="106">
        <v>702145</v>
      </c>
      <c r="T608" s="106" t="s">
        <v>516</v>
      </c>
      <c r="U608" s="106"/>
      <c r="V608" s="106">
        <v>3</v>
      </c>
      <c r="W608" s="106" t="str">
        <f t="shared" si="18"/>
        <v>NETA BR</v>
      </c>
      <c r="X608" s="106" t="s">
        <v>495</v>
      </c>
      <c r="Y608" s="106"/>
    </row>
    <row r="609" spans="1:25" x14ac:dyDescent="0.2">
      <c r="A609" s="7"/>
      <c r="B609" s="7"/>
      <c r="C609" s="75" t="str">
        <f>VLOOKUP(G609,TCR!$E$2:$K$332,2,0)</f>
        <v>DISTV</v>
      </c>
      <c r="D609" s="75" t="str">
        <f>VLOOKUP(G609,TCR!$E$2:$K$332,3,0)</f>
        <v>Ricavi logistica secondaria - distribuzione Energia Elettrica - variabile</v>
      </c>
      <c r="E609" s="75" t="str">
        <f>VLOOKUP(G609,TCR!$E$2:$K$332,4,0)</f>
        <v>CAUCMV</v>
      </c>
      <c r="F609" s="75" t="str">
        <f>VLOOKUP(G609,TCR!$E$2:$K$332,5,0)</f>
        <v>Componenti Variabili A, UC e MCT</v>
      </c>
      <c r="G609" s="75" t="s">
        <v>96</v>
      </c>
      <c r="H609" s="75" t="str">
        <f>VLOOKUP(G609,TCR!$E$2:$K$332,7,0)</f>
        <v>UC4</v>
      </c>
      <c r="I609" s="137" t="str">
        <f t="shared" si="19"/>
        <v>NE_RETE_QE#NE_UC4_QE#NE_UC4#NETA BR</v>
      </c>
      <c r="J609" s="106" t="s">
        <v>4885</v>
      </c>
      <c r="K609" s="106" t="s">
        <v>4886</v>
      </c>
      <c r="L609" s="106" t="s">
        <v>4887</v>
      </c>
      <c r="M609" s="106" t="s">
        <v>488</v>
      </c>
      <c r="N609" s="106" t="s">
        <v>8775</v>
      </c>
      <c r="O609" s="106"/>
      <c r="P609" s="106" t="s">
        <v>8776</v>
      </c>
      <c r="Q609" s="106" t="s">
        <v>8777</v>
      </c>
      <c r="R609" s="106" t="s">
        <v>8778</v>
      </c>
      <c r="S609" s="106">
        <v>702145</v>
      </c>
      <c r="T609" s="106" t="s">
        <v>516</v>
      </c>
      <c r="U609" s="106"/>
      <c r="V609" s="106">
        <v>3</v>
      </c>
      <c r="W609" s="106" t="str">
        <f t="shared" si="18"/>
        <v>NETA BR</v>
      </c>
      <c r="X609" s="106" t="s">
        <v>495</v>
      </c>
      <c r="Y609" s="106"/>
    </row>
    <row r="610" spans="1:25" x14ac:dyDescent="0.2">
      <c r="A610" s="7"/>
      <c r="B610" s="7"/>
      <c r="C610" s="181" t="str">
        <f>VLOOKUP(G610,TCR!$E$2:$K$332,2,0)</f>
        <v>DISTF</v>
      </c>
      <c r="D610" s="181" t="str">
        <f>VLOOKUP(G610,TCR!$E$2:$K$332,3,0)</f>
        <v>Ricavi logistica secondaria - distribuzione Energia Elettrica - fisso</v>
      </c>
      <c r="E610" s="181" t="str">
        <f>VLOOKUP(G610,TCR!$E$2:$K$332,4,0)</f>
        <v>QP</v>
      </c>
      <c r="F610" s="181" t="str">
        <f>VLOOKUP(G610,TCR!$E$2:$K$332,5,0)</f>
        <v>Potenza</v>
      </c>
      <c r="G610" s="181" t="s">
        <v>324</v>
      </c>
      <c r="H610" s="181" t="str">
        <f>VLOOKUP(G610,TCR!$E$2:$K$332,7,0)</f>
        <v>componente generica dsb potenza</v>
      </c>
      <c r="I610" s="137" t="str">
        <f t="shared" si="19"/>
        <v>EE_RETE_QP_MTIP#EE_RETE_QP_MTIP#EE_RETE_QP_MTIP#NETA BM</v>
      </c>
      <c r="J610" s="106" t="s">
        <v>9632</v>
      </c>
      <c r="K610" s="106" t="s">
        <v>9633</v>
      </c>
      <c r="L610" s="106" t="s">
        <v>9634</v>
      </c>
      <c r="M610" s="106" t="s">
        <v>488</v>
      </c>
      <c r="N610" s="106" t="s">
        <v>9633</v>
      </c>
      <c r="O610" s="106"/>
      <c r="P610" s="106" t="s">
        <v>9635</v>
      </c>
      <c r="Q610" s="106" t="s">
        <v>9633</v>
      </c>
      <c r="R610" s="106" t="s">
        <v>9636</v>
      </c>
      <c r="S610" s="106" t="s">
        <v>4348</v>
      </c>
      <c r="T610" s="106" t="s">
        <v>4349</v>
      </c>
      <c r="U610" s="106"/>
      <c r="V610" s="106">
        <v>8</v>
      </c>
      <c r="W610" s="106" t="str">
        <f t="shared" si="18"/>
        <v>NETA BM</v>
      </c>
      <c r="X610" s="106" t="s">
        <v>9550</v>
      </c>
      <c r="Y610" s="106"/>
    </row>
    <row r="611" spans="1:25" x14ac:dyDescent="0.2">
      <c r="A611" s="7"/>
      <c r="B611" s="7"/>
      <c r="C611" s="181" t="str">
        <f>VLOOKUP(G611,TCR!$E$2:$K$332,2,0)</f>
        <v>DISTF</v>
      </c>
      <c r="D611" s="181" t="str">
        <f>VLOOKUP(G611,TCR!$E$2:$K$332,3,0)</f>
        <v>Ricavi logistica secondaria - distribuzione Energia Elettrica - fisso</v>
      </c>
      <c r="E611" s="181" t="str">
        <f>VLOOKUP(G611,TCR!$E$2:$K$332,4,0)</f>
        <v>QFDS</v>
      </c>
      <c r="F611" s="181" t="str">
        <f>VLOOKUP(G611,TCR!$E$2:$K$332,5,0)</f>
        <v>Quota fissa distribuzione</v>
      </c>
      <c r="G611" s="181" t="s">
        <v>2</v>
      </c>
      <c r="H611" s="181" t="str">
        <f>VLOOKUP(G611,TCR!$E$2:$K$332,7,0)</f>
        <v>Quota fissa dis</v>
      </c>
      <c r="I611" s="137" t="str">
        <f t="shared" si="19"/>
        <v>EE_RETE_QF_MTIP#EE_RETE_QF_MTIP#EE_RETE_QF_MTIP#NETA BM</v>
      </c>
      <c r="J611" s="106" t="s">
        <v>9557</v>
      </c>
      <c r="K611" s="106" t="s">
        <v>9558</v>
      </c>
      <c r="L611" s="106" t="s">
        <v>9559</v>
      </c>
      <c r="M611" s="106" t="s">
        <v>488</v>
      </c>
      <c r="N611" s="106" t="s">
        <v>9558</v>
      </c>
      <c r="O611" s="106"/>
      <c r="P611" s="106" t="s">
        <v>9560</v>
      </c>
      <c r="Q611" s="106" t="s">
        <v>9558</v>
      </c>
      <c r="R611" s="106" t="s">
        <v>9561</v>
      </c>
      <c r="S611" s="106" t="s">
        <v>4348</v>
      </c>
      <c r="T611" s="106" t="s">
        <v>4349</v>
      </c>
      <c r="U611" s="106"/>
      <c r="V611" s="106">
        <v>8</v>
      </c>
      <c r="W611" s="106" t="str">
        <f t="shared" si="18"/>
        <v>NETA BM</v>
      </c>
      <c r="X611" s="106" t="s">
        <v>9550</v>
      </c>
      <c r="Y611" s="106"/>
    </row>
    <row r="612" spans="1:25" x14ac:dyDescent="0.2">
      <c r="A612" s="178"/>
      <c r="B612" s="7"/>
      <c r="C612" s="181" t="str">
        <f>VLOOKUP(G612,TCR!$E$2:$K$332,2,0)</f>
        <v>DISTV</v>
      </c>
      <c r="D612" s="181" t="str">
        <f>VLOOKUP(G612,TCR!$E$2:$K$332,3,0)</f>
        <v>Ricavi logistica secondaria - distribuzione Energia Elettrica - variabile</v>
      </c>
      <c r="E612" s="181" t="str">
        <f>VLOOKUP(G612,TCR!$E$2:$K$332,4,0)</f>
        <v>QVA</v>
      </c>
      <c r="F612" s="181" t="str">
        <f>VLOOKUP(G612,TCR!$E$2:$K$332,5,0)</f>
        <v>Energia attiva</v>
      </c>
      <c r="G612" s="181" t="s">
        <v>314</v>
      </c>
      <c r="H612" s="181" t="str">
        <f>VLOOKUP(G612,TCR!$E$2:$K$332,7,0)</f>
        <v>componente generica dsb variabile</v>
      </c>
      <c r="I612" s="137" t="str">
        <f t="shared" si="19"/>
        <v>EE_RETE_QE_MTIP#EE_RETE_QE_MTIP#EE_RETE_QE_MTIP#NETA BM</v>
      </c>
      <c r="J612" s="106" t="s">
        <v>9584</v>
      </c>
      <c r="K612" s="106" t="s">
        <v>9585</v>
      </c>
      <c r="L612" s="106" t="s">
        <v>9586</v>
      </c>
      <c r="M612" s="106" t="s">
        <v>488</v>
      </c>
      <c r="N612" s="106" t="s">
        <v>9585</v>
      </c>
      <c r="O612" s="106"/>
      <c r="P612" s="106" t="s">
        <v>9587</v>
      </c>
      <c r="Q612" s="106" t="s">
        <v>9585</v>
      </c>
      <c r="R612" s="106" t="s">
        <v>9588</v>
      </c>
      <c r="S612" s="106" t="s">
        <v>4348</v>
      </c>
      <c r="T612" s="106" t="s">
        <v>4349</v>
      </c>
      <c r="U612" s="106"/>
      <c r="V612" s="106">
        <v>8</v>
      </c>
      <c r="W612" s="106" t="str">
        <f t="shared" si="18"/>
        <v>NETA BM</v>
      </c>
      <c r="X612" s="106" t="s">
        <v>9550</v>
      </c>
      <c r="Y612" s="106"/>
    </row>
    <row r="613" spans="1:25" x14ac:dyDescent="0.2">
      <c r="A613" s="7"/>
      <c r="B613" s="7"/>
      <c r="C613" s="181" t="str">
        <f>VLOOKUP(G613,TCR!$E$2:$K$332,2,0)</f>
        <v>DISTF</v>
      </c>
      <c r="D613" s="181" t="str">
        <f>VLOOKUP(G613,TCR!$E$2:$K$332,3,0)</f>
        <v>Ricavi logistica secondaria - distribuzione Energia Elettrica - fisso</v>
      </c>
      <c r="E613" s="181" t="str">
        <f>VLOOKUP(G613,TCR!$E$2:$K$332,4,0)</f>
        <v>QP</v>
      </c>
      <c r="F613" s="181" t="str">
        <f>VLOOKUP(G613,TCR!$E$2:$K$332,5,0)</f>
        <v>Potenza</v>
      </c>
      <c r="G613" s="181" t="s">
        <v>166</v>
      </c>
      <c r="H613" s="181" t="str">
        <f>VLOOKUP(G613,TCR!$E$2:$K$332,7,0)</f>
        <v>Quota fissa potenza</v>
      </c>
      <c r="I613" s="137" t="str">
        <f t="shared" si="19"/>
        <v>EE_RETE_QP_MTAU#EE_RETE_QP_MTAU#EE_RETE_QP_MTAU#NETA BM</v>
      </c>
      <c r="J613" s="106" t="s">
        <v>9627</v>
      </c>
      <c r="K613" s="106" t="s">
        <v>9628</v>
      </c>
      <c r="L613" s="106" t="s">
        <v>9629</v>
      </c>
      <c r="M613" s="106" t="s">
        <v>488</v>
      </c>
      <c r="N613" s="106" t="s">
        <v>9628</v>
      </c>
      <c r="O613" s="106"/>
      <c r="P613" s="106" t="s">
        <v>9630</v>
      </c>
      <c r="Q613" s="106" t="s">
        <v>9628</v>
      </c>
      <c r="R613" s="106" t="s">
        <v>9631</v>
      </c>
      <c r="S613" s="106" t="s">
        <v>4348</v>
      </c>
      <c r="T613" s="106" t="s">
        <v>4349</v>
      </c>
      <c r="U613" s="106"/>
      <c r="V613" s="106">
        <v>8</v>
      </c>
      <c r="W613" s="106" t="str">
        <f t="shared" si="18"/>
        <v>NETA BM</v>
      </c>
      <c r="X613" s="106" t="s">
        <v>9550</v>
      </c>
      <c r="Y613" s="106"/>
    </row>
    <row r="614" spans="1:25" x14ac:dyDescent="0.2">
      <c r="A614" s="7"/>
      <c r="B614" s="7"/>
      <c r="C614" s="181" t="str">
        <f>VLOOKUP(G614,TCR!$E$2:$K$332,2,0)</f>
        <v>DISTF</v>
      </c>
      <c r="D614" s="181" t="str">
        <f>VLOOKUP(G614,TCR!$E$2:$K$332,3,0)</f>
        <v>Ricavi logistica secondaria - distribuzione Energia Elettrica - fisso</v>
      </c>
      <c r="E614" s="181" t="str">
        <f>VLOOKUP(G614,TCR!$E$2:$K$332,4,0)</f>
        <v>QFDS</v>
      </c>
      <c r="F614" s="181" t="str">
        <f>VLOOKUP(G614,TCR!$E$2:$K$332,5,0)</f>
        <v>Quota fissa distribuzione</v>
      </c>
      <c r="G614" s="181" t="s">
        <v>315</v>
      </c>
      <c r="H614" s="181" t="str">
        <f>VLOOKUP(G614,TCR!$E$2:$K$332,7,0)</f>
        <v>componente generica dsb fissa</v>
      </c>
      <c r="I614" s="137" t="str">
        <f t="shared" si="19"/>
        <v>EE_RETE_QF_MTAU#EE_RETE_QF_MTAU#EE_RETE_QF_MTAU#NETA BM</v>
      </c>
      <c r="J614" s="106" t="s">
        <v>9572</v>
      </c>
      <c r="K614" s="106" t="s">
        <v>9573</v>
      </c>
      <c r="L614" s="106" t="s">
        <v>9574</v>
      </c>
      <c r="M614" s="106" t="s">
        <v>488</v>
      </c>
      <c r="N614" s="106" t="s">
        <v>9573</v>
      </c>
      <c r="O614" s="106"/>
      <c r="P614" s="106" t="s">
        <v>9575</v>
      </c>
      <c r="Q614" s="106" t="s">
        <v>9573</v>
      </c>
      <c r="R614" s="106" t="s">
        <v>9576</v>
      </c>
      <c r="S614" s="106" t="s">
        <v>4348</v>
      </c>
      <c r="T614" s="106" t="s">
        <v>4349</v>
      </c>
      <c r="U614" s="106"/>
      <c r="V614" s="106">
        <v>8</v>
      </c>
      <c r="W614" s="106" t="str">
        <f t="shared" si="18"/>
        <v>NETA BM</v>
      </c>
      <c r="X614" s="106" t="s">
        <v>9550</v>
      </c>
      <c r="Y614" s="106"/>
    </row>
    <row r="615" spans="1:25" x14ac:dyDescent="0.2">
      <c r="A615" s="69"/>
      <c r="B615" s="7"/>
      <c r="C615" s="181" t="str">
        <f>VLOOKUP(G615,TCR!$E$2:$K$332,2,0)</f>
        <v>DISTV</v>
      </c>
      <c r="D615" s="181" t="str">
        <f>VLOOKUP(G615,TCR!$E$2:$K$332,3,0)</f>
        <v>Ricavi logistica secondaria - distribuzione Energia Elettrica - variabile</v>
      </c>
      <c r="E615" s="181" t="str">
        <f>VLOOKUP(G615,TCR!$E$2:$K$332,4,0)</f>
        <v>QVA</v>
      </c>
      <c r="F615" s="181" t="str">
        <f>VLOOKUP(G615,TCR!$E$2:$K$332,5,0)</f>
        <v>Energia attiva</v>
      </c>
      <c r="G615" s="181" t="s">
        <v>314</v>
      </c>
      <c r="H615" s="181" t="str">
        <f>VLOOKUP(G615,TCR!$E$2:$K$332,7,0)</f>
        <v>componente generica dsb variabile</v>
      </c>
      <c r="I615" s="137" t="str">
        <f t="shared" si="19"/>
        <v>EE_RETE_QE_MTAU#EE_RETE_QE_MTAU#EE_RETE_QE_MTAU#NETA BM</v>
      </c>
      <c r="J615" s="106" t="s">
        <v>9613</v>
      </c>
      <c r="K615" s="106" t="s">
        <v>9614</v>
      </c>
      <c r="L615" s="106" t="s">
        <v>9615</v>
      </c>
      <c r="M615" s="106" t="s">
        <v>488</v>
      </c>
      <c r="N615" s="106" t="s">
        <v>9614</v>
      </c>
      <c r="O615" s="106"/>
      <c r="P615" s="106" t="s">
        <v>9616</v>
      </c>
      <c r="Q615" s="106" t="s">
        <v>9614</v>
      </c>
      <c r="R615" s="106" t="s">
        <v>9617</v>
      </c>
      <c r="S615" s="106" t="s">
        <v>4348</v>
      </c>
      <c r="T615" s="106" t="s">
        <v>4349</v>
      </c>
      <c r="U615" s="106"/>
      <c r="V615" s="106">
        <v>8</v>
      </c>
      <c r="W615" s="106" t="str">
        <f t="shared" si="18"/>
        <v>NETA BM</v>
      </c>
      <c r="X615" s="106" t="s">
        <v>9550</v>
      </c>
      <c r="Y615" s="106"/>
    </row>
    <row r="616" spans="1:25" x14ac:dyDescent="0.2">
      <c r="A616" s="69"/>
      <c r="B616" s="7"/>
      <c r="C616" s="181" t="str">
        <f>VLOOKUP(G616,TCR!$E$2:$K$332,2,0)</f>
        <v>DISTF</v>
      </c>
      <c r="D616" s="181" t="str">
        <f>VLOOKUP(G616,TCR!$E$2:$K$332,3,0)</f>
        <v>Ricavi logistica secondaria - distribuzione Energia Elettrica - fisso</v>
      </c>
      <c r="E616" s="181" t="str">
        <f>VLOOKUP(G616,TCR!$E$2:$K$332,4,0)</f>
        <v>QP</v>
      </c>
      <c r="F616" s="181" t="str">
        <f>VLOOKUP(G616,TCR!$E$2:$K$332,5,0)</f>
        <v>Potenza</v>
      </c>
      <c r="G616" s="181" t="s">
        <v>324</v>
      </c>
      <c r="H616" s="181" t="str">
        <f>VLOOKUP(G616,TCR!$E$2:$K$332,7,0)</f>
        <v>componente generica dsb potenza</v>
      </c>
      <c r="I616" s="137" t="str">
        <f t="shared" si="19"/>
        <v>EE_RETE_QP_BTIP#EE_RETE_QP_BTIP#EE_RETE_QP_BTIP#NETA BM</v>
      </c>
      <c r="J616" s="106" t="s">
        <v>9599</v>
      </c>
      <c r="K616" s="106" t="s">
        <v>9600</v>
      </c>
      <c r="L616" s="106" t="s">
        <v>9601</v>
      </c>
      <c r="M616" s="106" t="s">
        <v>488</v>
      </c>
      <c r="N616" s="106" t="s">
        <v>9600</v>
      </c>
      <c r="O616" s="106"/>
      <c r="P616" s="106" t="s">
        <v>9602</v>
      </c>
      <c r="Q616" s="106" t="s">
        <v>9600</v>
      </c>
      <c r="R616" s="106" t="s">
        <v>9603</v>
      </c>
      <c r="S616" s="106" t="s">
        <v>4348</v>
      </c>
      <c r="T616" s="106" t="s">
        <v>4349</v>
      </c>
      <c r="U616" s="106"/>
      <c r="V616" s="106">
        <v>8</v>
      </c>
      <c r="W616" s="106" t="str">
        <f t="shared" si="18"/>
        <v>NETA BM</v>
      </c>
      <c r="X616" s="106" t="s">
        <v>9550</v>
      </c>
      <c r="Y616" s="106"/>
    </row>
    <row r="617" spans="1:25" x14ac:dyDescent="0.2">
      <c r="A617" s="69"/>
      <c r="B617" s="7"/>
      <c r="C617" s="181" t="str">
        <f>VLOOKUP(G617,TCR!$E$2:$K$332,2,0)</f>
        <v>DISTV</v>
      </c>
      <c r="D617" s="181" t="str">
        <f>VLOOKUP(G617,TCR!$E$2:$K$332,3,0)</f>
        <v>Ricavi logistica secondaria - distribuzione Energia Elettrica - variabile</v>
      </c>
      <c r="E617" s="181" t="str">
        <f>VLOOKUP(G617,TCR!$E$2:$K$332,4,0)</f>
        <v>QVA</v>
      </c>
      <c r="F617" s="181" t="str">
        <f>VLOOKUP(G617,TCR!$E$2:$K$332,5,0)</f>
        <v>Energia attiva</v>
      </c>
      <c r="G617" s="181" t="s">
        <v>314</v>
      </c>
      <c r="H617" s="181" t="str">
        <f>VLOOKUP(G617,TCR!$E$2:$K$332,7,0)</f>
        <v>componente generica dsb variabile</v>
      </c>
      <c r="I617" s="137" t="str">
        <f t="shared" si="19"/>
        <v>EE_RETE_QE_BTIP#EE_RETE_QE_BTIP#EE_RETE_QE_BTIP#NETA BM</v>
      </c>
      <c r="J617" s="106" t="s">
        <v>9591</v>
      </c>
      <c r="K617" s="106" t="s">
        <v>9592</v>
      </c>
      <c r="L617" s="106" t="s">
        <v>9593</v>
      </c>
      <c r="M617" s="106" t="s">
        <v>488</v>
      </c>
      <c r="N617" s="106" t="s">
        <v>9592</v>
      </c>
      <c r="O617" s="106"/>
      <c r="P617" s="106" t="s">
        <v>9594</v>
      </c>
      <c r="Q617" s="106" t="s">
        <v>9592</v>
      </c>
      <c r="R617" s="106" t="s">
        <v>9595</v>
      </c>
      <c r="S617" s="106" t="s">
        <v>4348</v>
      </c>
      <c r="T617" s="106" t="s">
        <v>4349</v>
      </c>
      <c r="U617" s="106"/>
      <c r="V617" s="106">
        <v>8</v>
      </c>
      <c r="W617" s="106" t="str">
        <f t="shared" si="18"/>
        <v>NETA BM</v>
      </c>
      <c r="X617" s="106" t="s">
        <v>9550</v>
      </c>
      <c r="Y617" s="106"/>
    </row>
    <row r="618" spans="1:25" x14ac:dyDescent="0.2">
      <c r="A618" s="7"/>
      <c r="B618" s="7"/>
      <c r="C618" s="181" t="str">
        <f>VLOOKUP(G618,TCR!$E$2:$K$332,2,0)</f>
        <v>DISTF</v>
      </c>
      <c r="D618" s="181" t="str">
        <f>VLOOKUP(G618,TCR!$E$2:$K$332,3,0)</f>
        <v>Ricavi logistica secondaria - distribuzione Energia Elettrica - fisso</v>
      </c>
      <c r="E618" s="181" t="str">
        <f>VLOOKUP(G618,TCR!$E$2:$K$332,4,0)</f>
        <v>QP</v>
      </c>
      <c r="F618" s="181" t="str">
        <f>VLOOKUP(G618,TCR!$E$2:$K$332,5,0)</f>
        <v>Potenza</v>
      </c>
      <c r="G618" s="181" t="s">
        <v>166</v>
      </c>
      <c r="H618" s="181" t="str">
        <f>VLOOKUP(G618,TCR!$E$2:$K$332,7,0)</f>
        <v>Quota fissa potenza</v>
      </c>
      <c r="I618" s="137" t="str">
        <f t="shared" si="19"/>
        <v>EE_RETE_QP_BTAU#EE_RETE_QP_BTAU#EE_RETE_QP_BTAU#NETA BM</v>
      </c>
      <c r="J618" s="106" t="s">
        <v>9545</v>
      </c>
      <c r="K618" s="106" t="s">
        <v>9546</v>
      </c>
      <c r="L618" s="106" t="s">
        <v>9547</v>
      </c>
      <c r="M618" s="106" t="s">
        <v>488</v>
      </c>
      <c r="N618" s="106" t="s">
        <v>9546</v>
      </c>
      <c r="O618" s="106"/>
      <c r="P618" s="106" t="s">
        <v>9548</v>
      </c>
      <c r="Q618" s="106" t="s">
        <v>9546</v>
      </c>
      <c r="R618" s="106" t="s">
        <v>9549</v>
      </c>
      <c r="S618" s="106" t="s">
        <v>4348</v>
      </c>
      <c r="T618" s="106" t="s">
        <v>4349</v>
      </c>
      <c r="U618" s="106"/>
      <c r="V618" s="106">
        <v>8</v>
      </c>
      <c r="W618" s="106" t="str">
        <f t="shared" si="18"/>
        <v>NETA BM</v>
      </c>
      <c r="X618" s="106" t="s">
        <v>9550</v>
      </c>
      <c r="Y618" s="106"/>
    </row>
    <row r="619" spans="1:25" x14ac:dyDescent="0.2">
      <c r="A619" s="7"/>
      <c r="B619" s="7"/>
      <c r="C619" s="181" t="str">
        <f>VLOOKUP(G619,TCR!$E$2:$K$332,2,0)</f>
        <v>DISTF</v>
      </c>
      <c r="D619" s="181" t="str">
        <f>VLOOKUP(G619,TCR!$E$2:$K$332,3,0)</f>
        <v>Ricavi logistica secondaria - distribuzione Energia Elettrica - fisso</v>
      </c>
      <c r="E619" s="181" t="str">
        <f>VLOOKUP(G619,TCR!$E$2:$K$332,4,0)</f>
        <v>QFDS</v>
      </c>
      <c r="F619" s="181" t="str">
        <f>VLOOKUP(G619,TCR!$E$2:$K$332,5,0)</f>
        <v>Quota fissa distribuzione</v>
      </c>
      <c r="G619" s="181" t="s">
        <v>315</v>
      </c>
      <c r="H619" s="181" t="str">
        <f>VLOOKUP(G619,TCR!$E$2:$K$332,7,0)</f>
        <v>componente generica dsb fissa</v>
      </c>
      <c r="I619" s="137" t="str">
        <f t="shared" si="19"/>
        <v>EE_RETE_QF_BTAU#EE_RETE_QF_BTAU#EE_RETE_QF_BTAU#NETA BM</v>
      </c>
      <c r="J619" s="106" t="s">
        <v>9618</v>
      </c>
      <c r="K619" s="106" t="s">
        <v>9619</v>
      </c>
      <c r="L619" s="106" t="s">
        <v>9620</v>
      </c>
      <c r="M619" s="106" t="s">
        <v>488</v>
      </c>
      <c r="N619" s="106" t="s">
        <v>9619</v>
      </c>
      <c r="O619" s="106"/>
      <c r="P619" s="106" t="s">
        <v>9621</v>
      </c>
      <c r="Q619" s="106" t="s">
        <v>9619</v>
      </c>
      <c r="R619" s="106" t="s">
        <v>9571</v>
      </c>
      <c r="S619" s="106" t="s">
        <v>4348</v>
      </c>
      <c r="T619" s="106" t="s">
        <v>4349</v>
      </c>
      <c r="U619" s="106"/>
      <c r="V619" s="106">
        <v>8</v>
      </c>
      <c r="W619" s="106" t="str">
        <f t="shared" si="18"/>
        <v>NETA BM</v>
      </c>
      <c r="X619" s="106" t="s">
        <v>9550</v>
      </c>
      <c r="Y619" s="106"/>
    </row>
    <row r="620" spans="1:25" x14ac:dyDescent="0.2">
      <c r="A620" s="7"/>
      <c r="B620" s="7"/>
      <c r="C620" s="181" t="str">
        <f>VLOOKUP(G620,TCR!$E$2:$K$332,2,0)</f>
        <v>DISTV</v>
      </c>
      <c r="D620" s="181" t="str">
        <f>VLOOKUP(G620,TCR!$E$2:$K$332,3,0)</f>
        <v>Ricavi logistica secondaria - distribuzione Energia Elettrica - variabile</v>
      </c>
      <c r="E620" s="181" t="str">
        <f>VLOOKUP(G620,TCR!$E$2:$K$332,4,0)</f>
        <v>QVA</v>
      </c>
      <c r="F620" s="181" t="str">
        <f>VLOOKUP(G620,TCR!$E$2:$K$332,5,0)</f>
        <v>Energia attiva</v>
      </c>
      <c r="G620" s="181" t="s">
        <v>314</v>
      </c>
      <c r="H620" s="181" t="str">
        <f>VLOOKUP(G620,TCR!$E$2:$K$332,7,0)</f>
        <v>componente generica dsb variabile</v>
      </c>
      <c r="I620" s="137" t="str">
        <f t="shared" si="19"/>
        <v>EE_RETE_QE_BTAU#EE_RETE_QE_BTAU#EE_RETE_QE_BTAU#NETA BM</v>
      </c>
      <c r="J620" s="106" t="s">
        <v>9567</v>
      </c>
      <c r="K620" s="106" t="s">
        <v>9568</v>
      </c>
      <c r="L620" s="106" t="s">
        <v>9569</v>
      </c>
      <c r="M620" s="106" t="s">
        <v>488</v>
      </c>
      <c r="N620" s="106" t="s">
        <v>9568</v>
      </c>
      <c r="O620" s="106"/>
      <c r="P620" s="106" t="s">
        <v>9570</v>
      </c>
      <c r="Q620" s="106" t="s">
        <v>9568</v>
      </c>
      <c r="R620" s="106" t="s">
        <v>9571</v>
      </c>
      <c r="S620" s="106" t="s">
        <v>4348</v>
      </c>
      <c r="T620" s="106" t="s">
        <v>4349</v>
      </c>
      <c r="U620" s="106"/>
      <c r="V620" s="106">
        <v>8</v>
      </c>
      <c r="W620" s="106" t="str">
        <f t="shared" si="18"/>
        <v>NETA BM</v>
      </c>
      <c r="X620" s="106" t="s">
        <v>9550</v>
      </c>
      <c r="Y620" s="106"/>
    </row>
    <row r="621" spans="1:25" x14ac:dyDescent="0.2">
      <c r="A621" s="7"/>
      <c r="B621" s="7"/>
      <c r="C621" s="181" t="str">
        <f>VLOOKUP(G621,TCR!$E$2:$K$332,2,0)</f>
        <v>DISTF</v>
      </c>
      <c r="D621" s="181" t="str">
        <f>VLOOKUP(G621,TCR!$E$2:$K$332,3,0)</f>
        <v>Ricavi logistica secondaria - distribuzione Energia Elettrica - fisso</v>
      </c>
      <c r="E621" s="181" t="str">
        <f>VLOOKUP(G621,TCR!$E$2:$K$332,4,0)</f>
        <v>QP</v>
      </c>
      <c r="F621" s="181" t="str">
        <f>VLOOKUP(G621,TCR!$E$2:$K$332,5,0)</f>
        <v>Potenza</v>
      </c>
      <c r="G621" s="181" t="s">
        <v>324</v>
      </c>
      <c r="H621" s="181" t="str">
        <f>VLOOKUP(G621,TCR!$E$2:$K$332,7,0)</f>
        <v>componente generica dsb potenza</v>
      </c>
      <c r="I621" s="137" t="str">
        <f t="shared" si="19"/>
        <v>EE_RETE_QP_ALTA#EE_RETE_QP_ALTA#EE_RETE_QP_ALTA#NETA BM</v>
      </c>
      <c r="J621" s="106" t="s">
        <v>9622</v>
      </c>
      <c r="K621" s="106" t="s">
        <v>9623</v>
      </c>
      <c r="L621" s="106" t="s">
        <v>9624</v>
      </c>
      <c r="M621" s="106" t="s">
        <v>488</v>
      </c>
      <c r="N621" s="106" t="s">
        <v>9623</v>
      </c>
      <c r="O621" s="106"/>
      <c r="P621" s="106" t="s">
        <v>9625</v>
      </c>
      <c r="Q621" s="106" t="s">
        <v>9623</v>
      </c>
      <c r="R621" s="106" t="s">
        <v>9626</v>
      </c>
      <c r="S621" s="106" t="s">
        <v>4348</v>
      </c>
      <c r="T621" s="106" t="s">
        <v>4349</v>
      </c>
      <c r="U621" s="106"/>
      <c r="V621" s="106">
        <v>8</v>
      </c>
      <c r="W621" s="106" t="str">
        <f t="shared" si="18"/>
        <v>NETA BM</v>
      </c>
      <c r="X621" s="106" t="s">
        <v>9550</v>
      </c>
      <c r="Y621" s="106"/>
    </row>
    <row r="622" spans="1:25" x14ac:dyDescent="0.2">
      <c r="A622" s="7"/>
      <c r="B622" s="7"/>
      <c r="C622" s="181" t="str">
        <f>VLOOKUP(G622,TCR!$E$2:$K$332,2,0)</f>
        <v>DISTF</v>
      </c>
      <c r="D622" s="181" t="str">
        <f>VLOOKUP(G622,TCR!$E$2:$K$332,3,0)</f>
        <v>Ricavi logistica secondaria - distribuzione Energia Elettrica - fisso</v>
      </c>
      <c r="E622" s="181" t="str">
        <f>VLOOKUP(G622,TCR!$E$2:$K$332,4,0)</f>
        <v>QFDS</v>
      </c>
      <c r="F622" s="181" t="str">
        <f>VLOOKUP(G622,TCR!$E$2:$K$332,5,0)</f>
        <v>Quota fissa distribuzione</v>
      </c>
      <c r="G622" s="181" t="s">
        <v>315</v>
      </c>
      <c r="H622" s="181" t="str">
        <f>VLOOKUP(G622,TCR!$E$2:$K$332,7,0)</f>
        <v>componente generica dsb fissa</v>
      </c>
      <c r="I622" s="137" t="str">
        <f t="shared" si="19"/>
        <v>EE_RETE_QF_ALTA#EE_RETE_QF_ALTA#EE_RETE_QF_ALTA#NETA BM</v>
      </c>
      <c r="J622" s="106" t="s">
        <v>9579</v>
      </c>
      <c r="K622" s="106" t="s">
        <v>9580</v>
      </c>
      <c r="L622" s="106" t="s">
        <v>9581</v>
      </c>
      <c r="M622" s="106" t="s">
        <v>488</v>
      </c>
      <c r="N622" s="106" t="s">
        <v>9580</v>
      </c>
      <c r="O622" s="106"/>
      <c r="P622" s="106" t="s">
        <v>9582</v>
      </c>
      <c r="Q622" s="106" t="s">
        <v>9580</v>
      </c>
      <c r="R622" s="106" t="s">
        <v>9583</v>
      </c>
      <c r="S622" s="106" t="s">
        <v>4348</v>
      </c>
      <c r="T622" s="106" t="s">
        <v>4349</v>
      </c>
      <c r="U622" s="106"/>
      <c r="V622" s="106">
        <v>8</v>
      </c>
      <c r="W622" s="106" t="str">
        <f t="shared" si="18"/>
        <v>NETA BM</v>
      </c>
      <c r="X622" s="106" t="s">
        <v>9550</v>
      </c>
      <c r="Y622" s="106"/>
    </row>
    <row r="623" spans="1:25" x14ac:dyDescent="0.2">
      <c r="A623" s="69"/>
      <c r="B623" s="7"/>
      <c r="C623" s="181" t="str">
        <f>VLOOKUP(G623,TCR!$E$2:$K$332,2,0)</f>
        <v>DISTV</v>
      </c>
      <c r="D623" s="181" t="str">
        <f>VLOOKUP(G623,TCR!$E$2:$K$332,3,0)</f>
        <v>Ricavi logistica secondaria - distribuzione Energia Elettrica - variabile</v>
      </c>
      <c r="E623" s="181" t="str">
        <f>VLOOKUP(G623,TCR!$E$2:$K$332,4,0)</f>
        <v>QVA</v>
      </c>
      <c r="F623" s="181" t="str">
        <f>VLOOKUP(G623,TCR!$E$2:$K$332,5,0)</f>
        <v>Energia attiva</v>
      </c>
      <c r="G623" s="181" t="s">
        <v>314</v>
      </c>
      <c r="H623" s="181" t="str">
        <f>VLOOKUP(G623,TCR!$E$2:$K$332,7,0)</f>
        <v>componente generica dsb variabile</v>
      </c>
      <c r="I623" s="137" t="str">
        <f t="shared" si="19"/>
        <v>EE_RETE_QE_ALTA#EE_RETE_QE_ALTA#EE_RETE_QE_ALTA#NETA BM</v>
      </c>
      <c r="J623" s="106" t="s">
        <v>9562</v>
      </c>
      <c r="K623" s="106" t="s">
        <v>9563</v>
      </c>
      <c r="L623" s="106" t="s">
        <v>9564</v>
      </c>
      <c r="M623" s="106" t="s">
        <v>488</v>
      </c>
      <c r="N623" s="106" t="s">
        <v>9563</v>
      </c>
      <c r="O623" s="106"/>
      <c r="P623" s="106" t="s">
        <v>9565</v>
      </c>
      <c r="Q623" s="106" t="s">
        <v>9563</v>
      </c>
      <c r="R623" s="106" t="s">
        <v>9566</v>
      </c>
      <c r="S623" s="106" t="s">
        <v>4348</v>
      </c>
      <c r="T623" s="106" t="s">
        <v>4349</v>
      </c>
      <c r="U623" s="106"/>
      <c r="V623" s="106">
        <v>8</v>
      </c>
      <c r="W623" s="106" t="str">
        <f t="shared" si="18"/>
        <v>NETA BM</v>
      </c>
      <c r="X623" s="106" t="s">
        <v>9550</v>
      </c>
      <c r="Y623" s="106"/>
    </row>
    <row r="624" spans="1:25" x14ac:dyDescent="0.2">
      <c r="A624" s="69"/>
      <c r="B624" s="7"/>
      <c r="C624" s="121" t="str">
        <f>VLOOKUP(G624,TCR!$E$2:$K$332,2,0)</f>
        <v>GEFT</v>
      </c>
      <c r="D624" s="121" t="str">
        <f>VLOOKUP(G624,TCR!$E$2:$K$332,3,0)</f>
        <v>GESTIONE FINANAZA e TRIBUTI</v>
      </c>
      <c r="E624" s="121" t="str">
        <f>VLOOKUP(G624,TCR!$E$2:$K$332,4,0)</f>
        <v>GEFT</v>
      </c>
      <c r="F624" s="121" t="str">
        <f>VLOOKUP(G624,TCR!$E$2:$K$332,5,0)</f>
        <v>GESTIONE FINANAZA e TRIBUTI</v>
      </c>
      <c r="G624" s="121" t="s">
        <v>9704</v>
      </c>
      <c r="H624" s="121" t="str">
        <f>VLOOKUP(G624,TCR!$E$2:$K$332,7,0)</f>
        <v>Imposta di bollo</v>
      </c>
      <c r="I624" s="137" t="str">
        <f t="shared" si="19"/>
        <v>11505#11505#11505#NETA BR</v>
      </c>
      <c r="J624" s="106" t="s">
        <v>1135</v>
      </c>
      <c r="K624" s="106" t="s">
        <v>1136</v>
      </c>
      <c r="L624" s="106" t="s">
        <v>1137</v>
      </c>
      <c r="M624" s="106" t="s">
        <v>442</v>
      </c>
      <c r="N624" s="106" t="s">
        <v>1136</v>
      </c>
      <c r="O624" s="106"/>
      <c r="P624" s="106" t="s">
        <v>1138</v>
      </c>
      <c r="Q624" s="106" t="s">
        <v>1136</v>
      </c>
      <c r="R624" s="106" t="s">
        <v>1137</v>
      </c>
      <c r="S624" s="106">
        <v>637999</v>
      </c>
      <c r="T624" s="106" t="s">
        <v>1139</v>
      </c>
      <c r="U624" s="106"/>
      <c r="V624" s="106">
        <v>3</v>
      </c>
      <c r="W624" s="106" t="str">
        <f t="shared" si="18"/>
        <v>NETA BR</v>
      </c>
      <c r="X624" s="106" t="s">
        <v>442</v>
      </c>
      <c r="Y624" s="106"/>
    </row>
    <row r="625" spans="1:25" x14ac:dyDescent="0.2">
      <c r="A625" s="7"/>
      <c r="B625" s="7"/>
      <c r="C625" s="122" t="str">
        <f>VLOOKUP(G625,TCR!$E$2:$K$332,2,0)</f>
        <v>GEFT</v>
      </c>
      <c r="D625" s="122" t="str">
        <f>VLOOKUP(G625,TCR!$E$2:$K$332,3,0)</f>
        <v>GESTIONE FINANAZA e TRIBUTI</v>
      </c>
      <c r="E625" s="122" t="str">
        <f>VLOOKUP(G625,TCR!$E$2:$K$332,4,0)</f>
        <v>GEFT</v>
      </c>
      <c r="F625" s="122" t="str">
        <f>VLOOKUP(G625,TCR!$E$2:$K$332,5,0)</f>
        <v>GESTIONE FINANAZA e TRIBUTI</v>
      </c>
      <c r="G625" s="122" t="s">
        <v>10834</v>
      </c>
      <c r="H625" s="122" t="str">
        <f>VLOOKUP(G625,TCR!$E$2:$K$332,7,0)</f>
        <v>Rimborso IVA</v>
      </c>
      <c r="I625" s="137" t="str">
        <f t="shared" si="19"/>
        <v>11520#11520#11520#NETA BR</v>
      </c>
      <c r="J625" s="106" t="s">
        <v>5194</v>
      </c>
      <c r="K625" s="106" t="s">
        <v>5195</v>
      </c>
      <c r="L625" s="106" t="s">
        <v>5196</v>
      </c>
      <c r="M625" s="106" t="s">
        <v>334</v>
      </c>
      <c r="N625" s="106" t="s">
        <v>5195</v>
      </c>
      <c r="O625" s="106"/>
      <c r="P625" s="106" t="s">
        <v>5197</v>
      </c>
      <c r="Q625" s="106" t="s">
        <v>5195</v>
      </c>
      <c r="R625" s="106" t="s">
        <v>5196</v>
      </c>
      <c r="S625" s="106">
        <v>637938</v>
      </c>
      <c r="T625" s="106" t="s">
        <v>2745</v>
      </c>
      <c r="U625" s="106"/>
      <c r="V625" s="106">
        <v>3</v>
      </c>
      <c r="W625" s="106" t="str">
        <f t="shared" si="18"/>
        <v>NETA BR</v>
      </c>
      <c r="X625" s="106" t="s">
        <v>334</v>
      </c>
      <c r="Y625" s="106" t="s">
        <v>9687</v>
      </c>
    </row>
    <row r="626" spans="1:25" x14ac:dyDescent="0.2">
      <c r="A626" s="7"/>
      <c r="B626" s="7" t="s">
        <v>65</v>
      </c>
      <c r="C626" s="98" t="str">
        <f>VLOOKUP(G626,TCR!$E$2:$K$332,2,0)</f>
        <v>TRASPV</v>
      </c>
      <c r="D626" s="98" t="str">
        <f>VLOOKUP(G626,TCR!$E$2:$K$332,3,0)</f>
        <v>Ricavi logistica primaria - Trasporto Energia Elettrica - variabile</v>
      </c>
      <c r="E626" s="98" t="str">
        <f>VLOOKUP(G626,TCR!$E$2:$K$332,4,0)</f>
        <v>DISPV</v>
      </c>
      <c r="F626" s="98" t="str">
        <f>VLOOKUP(G626,TCR!$E$2:$K$332,5,0)</f>
        <v>Dispacciamento variabile</v>
      </c>
      <c r="G626" s="98" t="s">
        <v>174</v>
      </c>
      <c r="H626" s="98" t="str">
        <f>VLOOKUP(G626,TCR!$E$2:$K$332,7,0)</f>
        <v>DISP bt quota variabile</v>
      </c>
      <c r="I626" s="137" t="str">
        <f t="shared" si="19"/>
        <v>NE_DISP3_D2#NE_RAG_DISP3_D2#NE_RAG_DISP3_D2#NETA BR</v>
      </c>
      <c r="J626" s="106" t="s">
        <v>1072</v>
      </c>
      <c r="K626" s="106" t="s">
        <v>1073</v>
      </c>
      <c r="L626" s="106" t="s">
        <v>1074</v>
      </c>
      <c r="M626" s="106" t="s">
        <v>488</v>
      </c>
      <c r="N626" s="106" t="s">
        <v>1075</v>
      </c>
      <c r="O626" s="106"/>
      <c r="P626" s="106" t="s">
        <v>1076</v>
      </c>
      <c r="Q626" s="106" t="s">
        <v>1075</v>
      </c>
      <c r="R626" s="106" t="s">
        <v>1077</v>
      </c>
      <c r="S626" s="106">
        <v>702143</v>
      </c>
      <c r="T626" s="106" t="s">
        <v>494</v>
      </c>
      <c r="U626" s="106"/>
      <c r="V626" s="106">
        <v>3</v>
      </c>
      <c r="W626" s="106" t="str">
        <f t="shared" si="18"/>
        <v>NETA BR</v>
      </c>
      <c r="X626" s="106" t="s">
        <v>495</v>
      </c>
      <c r="Y626" s="106"/>
    </row>
    <row r="627" spans="1:25" x14ac:dyDescent="0.2">
      <c r="A627" s="7"/>
      <c r="B627" s="7" t="s">
        <v>65</v>
      </c>
      <c r="C627" s="98" t="str">
        <f>VLOOKUP(G627,TCR!$E$2:$K$332,2,0)</f>
        <v>TRASPV</v>
      </c>
      <c r="D627" s="98" t="str">
        <f>VLOOKUP(G627,TCR!$E$2:$K$332,3,0)</f>
        <v>Ricavi logistica primaria - Trasporto Energia Elettrica - variabile</v>
      </c>
      <c r="E627" s="98" t="str">
        <f>VLOOKUP(G627,TCR!$E$2:$K$332,4,0)</f>
        <v>DISPV</v>
      </c>
      <c r="F627" s="98" t="str">
        <f>VLOOKUP(G627,TCR!$E$2:$K$332,5,0)</f>
        <v>Dispacciamento variabile</v>
      </c>
      <c r="G627" s="98" t="s">
        <v>174</v>
      </c>
      <c r="H627" s="98" t="str">
        <f>VLOOKUP(G627,TCR!$E$2:$K$332,7,0)</f>
        <v>DISP bt quota variabile</v>
      </c>
      <c r="I627" s="137" t="str">
        <f t="shared" si="19"/>
        <v>NE_DISP3_BTAUIP#NE_RG_DISP3_BTAU#NE_RG_DISP3_BTAU#NETA BR</v>
      </c>
      <c r="J627" s="106" t="s">
        <v>3759</v>
      </c>
      <c r="K627" s="106" t="s">
        <v>3760</v>
      </c>
      <c r="L627" s="106" t="s">
        <v>1074</v>
      </c>
      <c r="M627" s="106" t="s">
        <v>488</v>
      </c>
      <c r="N627" s="106" t="s">
        <v>3761</v>
      </c>
      <c r="O627" s="106"/>
      <c r="P627" s="106" t="s">
        <v>3762</v>
      </c>
      <c r="Q627" s="106" t="s">
        <v>3761</v>
      </c>
      <c r="R627" s="106" t="s">
        <v>1077</v>
      </c>
      <c r="S627" s="106">
        <v>702143</v>
      </c>
      <c r="T627" s="106" t="s">
        <v>494</v>
      </c>
      <c r="U627" s="106"/>
      <c r="V627" s="106">
        <v>3</v>
      </c>
      <c r="W627" s="106" t="str">
        <f t="shared" si="18"/>
        <v>NETA BR</v>
      </c>
      <c r="X627" s="106" t="s">
        <v>495</v>
      </c>
      <c r="Y627" s="106"/>
    </row>
    <row r="628" spans="1:25" x14ac:dyDescent="0.2">
      <c r="A628" s="7"/>
      <c r="B628" s="7" t="s">
        <v>65</v>
      </c>
      <c r="C628" s="98" t="str">
        <f>VLOOKUP(G628,TCR!$E$2:$K$332,2,0)</f>
        <v>TRASPV</v>
      </c>
      <c r="D628" s="98" t="str">
        <f>VLOOKUP(G628,TCR!$E$2:$K$332,3,0)</f>
        <v>Ricavi logistica primaria - Trasporto Energia Elettrica - variabile</v>
      </c>
      <c r="E628" s="98" t="str">
        <f>VLOOKUP(G628,TCR!$E$2:$K$332,4,0)</f>
        <v>DISPV</v>
      </c>
      <c r="F628" s="98" t="str">
        <f>VLOOKUP(G628,TCR!$E$2:$K$332,5,0)</f>
        <v>Dispacciamento variabile</v>
      </c>
      <c r="G628" s="98" t="s">
        <v>174</v>
      </c>
      <c r="H628" s="98" t="str">
        <f>VLOOKUP(G628,TCR!$E$2:$K$332,7,0)</f>
        <v>DISP bt quota variabile</v>
      </c>
      <c r="I628" s="137" t="str">
        <f t="shared" si="19"/>
        <v>NE_DISP3_D2#NE_DISP1_BTIP2#NE_DISPBT2#NETA BR</v>
      </c>
      <c r="J628" s="106" t="s">
        <v>1072</v>
      </c>
      <c r="K628" s="106" t="s">
        <v>1073</v>
      </c>
      <c r="L628" s="106" t="s">
        <v>1074</v>
      </c>
      <c r="M628" s="106" t="s">
        <v>488</v>
      </c>
      <c r="N628" s="106" t="s">
        <v>6273</v>
      </c>
      <c r="O628" s="106"/>
      <c r="P628" s="106" t="s">
        <v>4817</v>
      </c>
      <c r="Q628" s="106" t="s">
        <v>4818</v>
      </c>
      <c r="R628" s="106" t="s">
        <v>4819</v>
      </c>
      <c r="S628" s="106">
        <v>702143</v>
      </c>
      <c r="T628" s="106" t="s">
        <v>494</v>
      </c>
      <c r="U628" s="106"/>
      <c r="V628" s="106">
        <v>3</v>
      </c>
      <c r="W628" s="106" t="str">
        <f t="shared" si="18"/>
        <v>NETA BR</v>
      </c>
      <c r="X628" s="106" t="s">
        <v>495</v>
      </c>
      <c r="Y628" s="106"/>
    </row>
    <row r="629" spans="1:25" x14ac:dyDescent="0.2">
      <c r="A629" s="7"/>
      <c r="B629" s="7" t="s">
        <v>65</v>
      </c>
      <c r="C629" s="98" t="str">
        <f>VLOOKUP(G629,TCR!$E$2:$K$332,2,0)</f>
        <v>TRASPV</v>
      </c>
      <c r="D629" s="98" t="str">
        <f>VLOOKUP(G629,TCR!$E$2:$K$332,3,0)</f>
        <v>Ricavi logistica primaria - Trasporto Energia Elettrica - variabile</v>
      </c>
      <c r="E629" s="98" t="str">
        <f>VLOOKUP(G629,TCR!$E$2:$K$332,4,0)</f>
        <v>DISPV</v>
      </c>
      <c r="F629" s="98" t="str">
        <f>VLOOKUP(G629,TCR!$E$2:$K$332,5,0)</f>
        <v>Dispacciamento variabile</v>
      </c>
      <c r="G629" s="98" t="s">
        <v>174</v>
      </c>
      <c r="H629" s="98" t="str">
        <f>VLOOKUP(G629,TCR!$E$2:$K$332,7,0)</f>
        <v>DISP bt quota variabile</v>
      </c>
      <c r="I629" s="137" t="str">
        <f t="shared" si="19"/>
        <v>NE_DISP3_D2#NE_DISP1_D2_2#NE_DISPBT2#NETA BR</v>
      </c>
      <c r="J629" s="106" t="s">
        <v>1072</v>
      </c>
      <c r="K629" s="106" t="s">
        <v>1073</v>
      </c>
      <c r="L629" s="106" t="s">
        <v>1074</v>
      </c>
      <c r="M629" s="106" t="s">
        <v>488</v>
      </c>
      <c r="N629" s="106" t="s">
        <v>4816</v>
      </c>
      <c r="O629" s="106"/>
      <c r="P629" s="106" t="s">
        <v>4817</v>
      </c>
      <c r="Q629" s="106" t="s">
        <v>4818</v>
      </c>
      <c r="R629" s="106" t="s">
        <v>4819</v>
      </c>
      <c r="S629" s="106">
        <v>702143</v>
      </c>
      <c r="T629" s="106" t="s">
        <v>494</v>
      </c>
      <c r="U629" s="106"/>
      <c r="V629" s="106">
        <v>3</v>
      </c>
      <c r="W629" s="106" t="str">
        <f t="shared" si="18"/>
        <v>NETA BR</v>
      </c>
      <c r="X629" s="106" t="s">
        <v>495</v>
      </c>
      <c r="Y629" s="106"/>
    </row>
    <row r="630" spans="1:25" x14ac:dyDescent="0.2">
      <c r="A630" s="7"/>
      <c r="B630" s="7" t="s">
        <v>65</v>
      </c>
      <c r="C630" s="98" t="str">
        <f>VLOOKUP(G630,TCR!$E$2:$K$332,2,0)</f>
        <v>TRASPV</v>
      </c>
      <c r="D630" s="98" t="str">
        <f>VLOOKUP(G630,TCR!$E$2:$K$332,3,0)</f>
        <v>Ricavi logistica primaria - Trasporto Energia Elettrica - variabile</v>
      </c>
      <c r="E630" s="98" t="str">
        <f>VLOOKUP(G630,TCR!$E$2:$K$332,4,0)</f>
        <v>DISPV</v>
      </c>
      <c r="F630" s="98" t="str">
        <f>VLOOKUP(G630,TCR!$E$2:$K$332,5,0)</f>
        <v>Dispacciamento variabile</v>
      </c>
      <c r="G630" s="98" t="s">
        <v>174</v>
      </c>
      <c r="H630" s="98" t="str">
        <f>VLOOKUP(G630,TCR!$E$2:$K$332,7,0)</f>
        <v>DISP bt quota variabile</v>
      </c>
      <c r="I630" s="137" t="str">
        <f t="shared" si="19"/>
        <v>NE_DISP3_D2#NE_DISP1_D3_2#NE_DISPBT2#NETA BR</v>
      </c>
      <c r="J630" s="106" t="s">
        <v>1072</v>
      </c>
      <c r="K630" s="106" t="s">
        <v>1073</v>
      </c>
      <c r="L630" s="106" t="s">
        <v>1074</v>
      </c>
      <c r="M630" s="106" t="s">
        <v>488</v>
      </c>
      <c r="N630" s="106" t="s">
        <v>6274</v>
      </c>
      <c r="O630" s="106"/>
      <c r="P630" s="106" t="s">
        <v>4817</v>
      </c>
      <c r="Q630" s="106" t="s">
        <v>4818</v>
      </c>
      <c r="R630" s="106" t="s">
        <v>4819</v>
      </c>
      <c r="S630" s="106">
        <v>702143</v>
      </c>
      <c r="T630" s="106" t="s">
        <v>494</v>
      </c>
      <c r="U630" s="106"/>
      <c r="V630" s="106">
        <v>3</v>
      </c>
      <c r="W630" s="106" t="str">
        <f t="shared" si="18"/>
        <v>NETA BR</v>
      </c>
      <c r="X630" s="106" t="s">
        <v>495</v>
      </c>
      <c r="Y630" s="106"/>
    </row>
    <row r="631" spans="1:25" x14ac:dyDescent="0.2">
      <c r="A631" s="7"/>
      <c r="B631" s="7" t="s">
        <v>65</v>
      </c>
      <c r="C631" s="98" t="str">
        <f>VLOOKUP(G631,TCR!$E$2:$K$332,2,0)</f>
        <v>TRASPV</v>
      </c>
      <c r="D631" s="98" t="str">
        <f>VLOOKUP(G631,TCR!$E$2:$K$332,3,0)</f>
        <v>Ricavi logistica primaria - Trasporto Energia Elettrica - variabile</v>
      </c>
      <c r="E631" s="98" t="str">
        <f>VLOOKUP(G631,TCR!$E$2:$K$332,4,0)</f>
        <v>DISPV</v>
      </c>
      <c r="F631" s="98" t="str">
        <f>VLOOKUP(G631,TCR!$E$2:$K$332,5,0)</f>
        <v>Dispacciamento variabile</v>
      </c>
      <c r="G631" s="98" t="s">
        <v>174</v>
      </c>
      <c r="H631" s="98" t="str">
        <f>VLOOKUP(G631,TCR!$E$2:$K$332,7,0)</f>
        <v>DISP bt quota variabile</v>
      </c>
      <c r="I631" s="137" t="str">
        <f t="shared" si="19"/>
        <v>NE_DISP3_D2#NE_DISP3_D2#NE_DISPBT#NETA BR</v>
      </c>
      <c r="J631" s="106" t="s">
        <v>1072</v>
      </c>
      <c r="K631" s="106" t="s">
        <v>1073</v>
      </c>
      <c r="L631" s="106" t="s">
        <v>1074</v>
      </c>
      <c r="M631" s="106" t="s">
        <v>488</v>
      </c>
      <c r="N631" s="106" t="s">
        <v>1073</v>
      </c>
      <c r="O631" s="106"/>
      <c r="P631" s="106" t="s">
        <v>4469</v>
      </c>
      <c r="Q631" s="106" t="s">
        <v>4470</v>
      </c>
      <c r="R631" s="106" t="s">
        <v>4471</v>
      </c>
      <c r="S631" s="106">
        <v>702143</v>
      </c>
      <c r="T631" s="106" t="s">
        <v>494</v>
      </c>
      <c r="U631" s="106"/>
      <c r="V631" s="106">
        <v>3</v>
      </c>
      <c r="W631" s="106" t="str">
        <f t="shared" si="18"/>
        <v>NETA BR</v>
      </c>
      <c r="X631" s="106" t="s">
        <v>495</v>
      </c>
      <c r="Y631" s="106"/>
    </row>
    <row r="632" spans="1:25" x14ac:dyDescent="0.2">
      <c r="A632" s="7"/>
      <c r="B632" s="7" t="s">
        <v>65</v>
      </c>
      <c r="C632" s="98" t="str">
        <f>VLOOKUP(G632,TCR!$E$2:$K$332,2,0)</f>
        <v>TRASPV</v>
      </c>
      <c r="D632" s="98" t="str">
        <f>VLOOKUP(G632,TCR!$E$2:$K$332,3,0)</f>
        <v>Ricavi logistica primaria - Trasporto Energia Elettrica - variabile</v>
      </c>
      <c r="E632" s="98" t="str">
        <f>VLOOKUP(G632,TCR!$E$2:$K$332,4,0)</f>
        <v>DISPV</v>
      </c>
      <c r="F632" s="98" t="str">
        <f>VLOOKUP(G632,TCR!$E$2:$K$332,5,0)</f>
        <v>Dispacciamento variabile</v>
      </c>
      <c r="G632" s="98" t="s">
        <v>174</v>
      </c>
      <c r="H632" s="98" t="str">
        <f>VLOOKUP(G632,TCR!$E$2:$K$332,7,0)</f>
        <v>DISP bt quota variabile</v>
      </c>
      <c r="I632" s="137" t="str">
        <f t="shared" si="19"/>
        <v>NE_DISP3_D2#NE_DISP3_D2_2#NE_DISPBT2#NETA BR</v>
      </c>
      <c r="J632" s="106" t="s">
        <v>1072</v>
      </c>
      <c r="K632" s="106" t="s">
        <v>1073</v>
      </c>
      <c r="L632" s="106" t="s">
        <v>1074</v>
      </c>
      <c r="M632" s="106" t="s">
        <v>488</v>
      </c>
      <c r="N632" s="106" t="s">
        <v>6275</v>
      </c>
      <c r="O632" s="106"/>
      <c r="P632" s="106" t="s">
        <v>4817</v>
      </c>
      <c r="Q632" s="106" t="s">
        <v>4818</v>
      </c>
      <c r="R632" s="106" t="s">
        <v>4819</v>
      </c>
      <c r="S632" s="106">
        <v>702143</v>
      </c>
      <c r="T632" s="106" t="s">
        <v>494</v>
      </c>
      <c r="U632" s="106"/>
      <c r="V632" s="106">
        <v>3</v>
      </c>
      <c r="W632" s="106" t="str">
        <f t="shared" si="18"/>
        <v>NETA BR</v>
      </c>
      <c r="X632" s="106" t="s">
        <v>495</v>
      </c>
      <c r="Y632" s="106"/>
    </row>
    <row r="633" spans="1:25" x14ac:dyDescent="0.2">
      <c r="A633" s="7"/>
      <c r="B633" s="7"/>
      <c r="C633" s="98" t="str">
        <f>VLOOKUP(G633,TCR!$E$2:$K$332,2,0)</f>
        <v>TRASPV</v>
      </c>
      <c r="D633" s="98" t="str">
        <f>VLOOKUP(G633,TCR!$E$2:$K$332,3,0)</f>
        <v>Ricavi logistica primaria - Trasporto Energia Elettrica - variabile</v>
      </c>
      <c r="E633" s="98" t="str">
        <f>VLOOKUP(G633,TCR!$E$2:$K$332,4,0)</f>
        <v>DISPV</v>
      </c>
      <c r="F633" s="98" t="str">
        <f>VLOOKUP(G633,TCR!$E$2:$K$332,5,0)</f>
        <v>Dispacciamento variabile</v>
      </c>
      <c r="G633" s="98" t="s">
        <v>174</v>
      </c>
      <c r="H633" s="98" t="str">
        <f>VLOOKUP(G633,TCR!$E$2:$K$332,7,0)</f>
        <v>DISP bt quota variabile</v>
      </c>
      <c r="I633" s="137" t="str">
        <f t="shared" si="19"/>
        <v>EE_DISP3_BTAU#EE_RG_DISP3_BTAU#EE_RG_DISP3_BTAU#NETA BM</v>
      </c>
      <c r="J633" s="106" t="s">
        <v>3759</v>
      </c>
      <c r="K633" s="106" t="s">
        <v>9577</v>
      </c>
      <c r="L633" s="106" t="s">
        <v>1074</v>
      </c>
      <c r="M633" s="106" t="s">
        <v>488</v>
      </c>
      <c r="N633" s="106" t="s">
        <v>9578</v>
      </c>
      <c r="O633" s="106"/>
      <c r="P633" s="106" t="s">
        <v>3762</v>
      </c>
      <c r="Q633" s="106" t="s">
        <v>9578</v>
      </c>
      <c r="R633" s="106" t="s">
        <v>1077</v>
      </c>
      <c r="S633" s="106" t="s">
        <v>9554</v>
      </c>
      <c r="T633" s="106" t="s">
        <v>9555</v>
      </c>
      <c r="U633" s="106"/>
      <c r="V633" s="106">
        <v>8</v>
      </c>
      <c r="W633" s="106" t="str">
        <f t="shared" si="18"/>
        <v>NETA BM</v>
      </c>
      <c r="X633" s="106" t="s">
        <v>9550</v>
      </c>
      <c r="Y633" s="106"/>
    </row>
    <row r="634" spans="1:25" x14ac:dyDescent="0.2">
      <c r="A634" s="7"/>
      <c r="B634" s="69"/>
      <c r="C634" s="98" t="str">
        <f>VLOOKUP(G634,TCR!$E$2:$K$332,2,0)</f>
        <v>TRASPV</v>
      </c>
      <c r="D634" s="98" t="str">
        <f>VLOOKUP(G634,TCR!$E$2:$K$332,3,0)</f>
        <v>Ricavi logistica primaria - Trasporto Energia Elettrica - variabile</v>
      </c>
      <c r="E634" s="98" t="str">
        <f>VLOOKUP(G634,TCR!$E$2:$K$332,4,0)</f>
        <v>DISPV</v>
      </c>
      <c r="F634" s="98" t="str">
        <f>VLOOKUP(G634,TCR!$E$2:$K$332,5,0)</f>
        <v>Dispacciamento variabile</v>
      </c>
      <c r="G634" s="98" t="s">
        <v>174</v>
      </c>
      <c r="H634" s="98" t="str">
        <f>VLOOKUP(G634,TCR!$E$2:$K$332,7,0)</f>
        <v>DISP bt quota variabile</v>
      </c>
      <c r="I634" s="137" t="str">
        <f t="shared" si="19"/>
        <v>EE_DISP3_BTIP#EE_RG_DISP3_BTIP#EE_RG_DISP3_BTIP#NETA BM</v>
      </c>
      <c r="J634" s="106" t="s">
        <v>9609</v>
      </c>
      <c r="K634" s="106" t="s">
        <v>9610</v>
      </c>
      <c r="L634" s="106" t="s">
        <v>1074</v>
      </c>
      <c r="M634" s="106" t="s">
        <v>488</v>
      </c>
      <c r="N634" s="106" t="s">
        <v>9611</v>
      </c>
      <c r="O634" s="106"/>
      <c r="P634" s="106" t="s">
        <v>9612</v>
      </c>
      <c r="Q634" s="106" t="s">
        <v>9611</v>
      </c>
      <c r="R634" s="106" t="s">
        <v>1077</v>
      </c>
      <c r="S634" s="106" t="s">
        <v>9554</v>
      </c>
      <c r="T634" s="106" t="s">
        <v>9555</v>
      </c>
      <c r="U634" s="106"/>
      <c r="V634" s="106">
        <v>8</v>
      </c>
      <c r="W634" s="106" t="str">
        <f t="shared" si="18"/>
        <v>NETA BM</v>
      </c>
      <c r="X634" s="106" t="s">
        <v>9550</v>
      </c>
      <c r="Y634" s="106"/>
    </row>
    <row r="635" spans="1:25" x14ac:dyDescent="0.2">
      <c r="A635" s="7"/>
      <c r="B635" s="178"/>
      <c r="C635" s="98" t="str">
        <f>VLOOKUP(G635,TCR!$E$2:$K$332,2,0)</f>
        <v>PCVV</v>
      </c>
      <c r="D635" s="98" t="str">
        <f>VLOOKUP(G635,TCR!$E$2:$K$332,3,0)</f>
        <v>Ricavi da PCV variabile</v>
      </c>
      <c r="E635" s="98" t="str">
        <f>VLOOKUP(G635,TCR!$E$2:$K$332,4,0)</f>
        <v>COMMV</v>
      </c>
      <c r="F635" s="98" t="str">
        <f>VLOOKUP(G635,TCR!$E$2:$K$332,5,0)</f>
        <v>Componente variabile Costi Commercializzazione</v>
      </c>
      <c r="G635" s="98" t="s">
        <v>188</v>
      </c>
      <c r="H635" s="98" t="str">
        <f>VLOOKUP(G635,TCR!$E$2:$K$332,7,0)</f>
        <v>PCV variabile</v>
      </c>
      <c r="I635" s="137" t="str">
        <f t="shared" si="19"/>
        <v>NE_PCV_QE#NE_PCV3#NE_PCV#NETA BR</v>
      </c>
      <c r="J635" s="106" t="s">
        <v>2848</v>
      </c>
      <c r="K635" s="106" t="s">
        <v>2849</v>
      </c>
      <c r="L635" s="106" t="s">
        <v>2850</v>
      </c>
      <c r="M635" s="106" t="s">
        <v>424</v>
      </c>
      <c r="N635" s="106" t="s">
        <v>2851</v>
      </c>
      <c r="O635" s="106"/>
      <c r="P635" s="106" t="s">
        <v>2852</v>
      </c>
      <c r="Q635" s="106" t="s">
        <v>2853</v>
      </c>
      <c r="R635" s="106" t="s">
        <v>2854</v>
      </c>
      <c r="S635" s="106">
        <v>701036</v>
      </c>
      <c r="T635" s="106" t="s">
        <v>430</v>
      </c>
      <c r="U635" s="106"/>
      <c r="V635" s="106">
        <v>3</v>
      </c>
      <c r="W635" s="106" t="str">
        <f t="shared" si="18"/>
        <v>NETA BR</v>
      </c>
      <c r="X635" s="106" t="s">
        <v>431</v>
      </c>
      <c r="Y635" s="106"/>
    </row>
    <row r="636" spans="1:25" x14ac:dyDescent="0.2">
      <c r="A636" s="7"/>
      <c r="B636" s="178"/>
      <c r="C636" s="98" t="str">
        <f>VLOOKUP(G636,TCR!$E$2:$K$332,2,0)</f>
        <v>PCVV</v>
      </c>
      <c r="D636" s="98" t="str">
        <f>VLOOKUP(G636,TCR!$E$2:$K$332,3,0)</f>
        <v>Ricavi da PCV variabile</v>
      </c>
      <c r="E636" s="98" t="str">
        <f>VLOOKUP(G636,TCR!$E$2:$K$332,4,0)</f>
        <v>COMMV</v>
      </c>
      <c r="F636" s="98" t="str">
        <f>VLOOKUP(G636,TCR!$E$2:$K$332,5,0)</f>
        <v>Componente variabile Costi Commercializzazione</v>
      </c>
      <c r="G636" s="98" t="s">
        <v>188</v>
      </c>
      <c r="H636" s="98" t="str">
        <f>VLOOKUP(G636,TCR!$E$2:$K$332,7,0)</f>
        <v>PCV variabile</v>
      </c>
      <c r="I636" s="137" t="str">
        <f t="shared" si="19"/>
        <v>NE_PCV_QE_AEEG#NE_PCV3#NE_PCV#NETA BR</v>
      </c>
      <c r="J636" s="106" t="s">
        <v>5092</v>
      </c>
      <c r="K636" s="106" t="s">
        <v>5093</v>
      </c>
      <c r="L636" s="106" t="s">
        <v>5094</v>
      </c>
      <c r="M636" s="106" t="s">
        <v>424</v>
      </c>
      <c r="N636" s="106" t="s">
        <v>2851</v>
      </c>
      <c r="O636" s="106"/>
      <c r="P636" s="106" t="s">
        <v>2852</v>
      </c>
      <c r="Q636" s="106" t="s">
        <v>2853</v>
      </c>
      <c r="R636" s="106" t="s">
        <v>2854</v>
      </c>
      <c r="S636" s="106">
        <v>709004</v>
      </c>
      <c r="T636" s="106" t="s">
        <v>5095</v>
      </c>
      <c r="U636" s="106" t="s">
        <v>448</v>
      </c>
      <c r="V636" s="106">
        <v>3</v>
      </c>
      <c r="W636" s="106" t="str">
        <f t="shared" si="18"/>
        <v>NETA BR</v>
      </c>
      <c r="X636" s="106" t="s">
        <v>463</v>
      </c>
      <c r="Y636" s="106"/>
    </row>
    <row r="637" spans="1:25" x14ac:dyDescent="0.2">
      <c r="A637" s="7"/>
      <c r="B637" s="178" t="s">
        <v>65</v>
      </c>
      <c r="C637" s="98" t="str">
        <f>VLOOKUP(G637,TCR!$E$2:$K$332,2,0)</f>
        <v>TRASPF</v>
      </c>
      <c r="D637" s="98" t="str">
        <f>VLOOKUP(G637,TCR!$E$2:$K$332,3,0)</f>
        <v>Ricavi logistica primaria - Trasporto Energia Elettrica - fisso</v>
      </c>
      <c r="E637" s="98" t="str">
        <f>VLOOKUP(G637,TCR!$E$2:$K$332,4,0)</f>
        <v>DISPF</v>
      </c>
      <c r="F637" s="98" t="str">
        <f>VLOOKUP(G637,TCR!$E$2:$K$332,5,0)</f>
        <v>Dispacciamento fisso</v>
      </c>
      <c r="G637" s="98" t="s">
        <v>173</v>
      </c>
      <c r="H637" s="98" t="str">
        <f>VLOOKUP(G637,TCR!$E$2:$K$332,7,0)</f>
        <v>DISP bt quota fissa</v>
      </c>
      <c r="I637" s="137" t="str">
        <f t="shared" si="19"/>
        <v>NE_DISP1_BTAUIP#NE_DISP1_BTAUIP#NE_DISPBT#NETA BR</v>
      </c>
      <c r="J637" s="106" t="s">
        <v>4466</v>
      </c>
      <c r="K637" s="106" t="s">
        <v>4467</v>
      </c>
      <c r="L637" s="106" t="s">
        <v>4468</v>
      </c>
      <c r="M637" s="106" t="s">
        <v>488</v>
      </c>
      <c r="N637" s="106" t="s">
        <v>4467</v>
      </c>
      <c r="O637" s="106"/>
      <c r="P637" s="106" t="s">
        <v>4469</v>
      </c>
      <c r="Q637" s="106" t="s">
        <v>4470</v>
      </c>
      <c r="R637" s="106" t="s">
        <v>4471</v>
      </c>
      <c r="S637" s="106">
        <v>702143</v>
      </c>
      <c r="T637" s="106" t="s">
        <v>494</v>
      </c>
      <c r="U637" s="106"/>
      <c r="V637" s="106">
        <v>3</v>
      </c>
      <c r="W637" s="106" t="str">
        <f t="shared" si="18"/>
        <v>NETA BR</v>
      </c>
      <c r="X637" s="106" t="s">
        <v>495</v>
      </c>
      <c r="Y637" s="106"/>
    </row>
    <row r="638" spans="1:25" x14ac:dyDescent="0.2">
      <c r="A638" s="69"/>
      <c r="B638" s="178"/>
      <c r="C638" s="98" t="str">
        <f>VLOOKUP(G638,TCR!$E$2:$K$332,2,0)</f>
        <v>TRASPF</v>
      </c>
      <c r="D638" s="98" t="str">
        <f>VLOOKUP(G638,TCR!$E$2:$K$332,3,0)</f>
        <v>Ricavi logistica primaria - Trasporto Energia Elettrica - fisso</v>
      </c>
      <c r="E638" s="98" t="str">
        <f>VLOOKUP(G638,TCR!$E$2:$K$332,4,0)</f>
        <v>DISPF</v>
      </c>
      <c r="F638" s="98" t="str">
        <f>VLOOKUP(G638,TCR!$E$2:$K$332,5,0)</f>
        <v>Dispacciamento fisso</v>
      </c>
      <c r="G638" s="98" t="s">
        <v>173</v>
      </c>
      <c r="H638" s="98" t="str">
        <f>VLOOKUP(G638,TCR!$E$2:$K$332,7,0)</f>
        <v>DISP bt quota fissa</v>
      </c>
      <c r="I638" s="137" t="str">
        <f t="shared" si="19"/>
        <v>NE_DISP1_BTAUIP#NE_QARR_TRASP_QF#NE_ARR#NETA BR</v>
      </c>
      <c r="J638" s="106" t="s">
        <v>4466</v>
      </c>
      <c r="K638" s="106" t="s">
        <v>4467</v>
      </c>
      <c r="L638" s="106" t="s">
        <v>4468</v>
      </c>
      <c r="M638" s="106" t="s">
        <v>488</v>
      </c>
      <c r="N638" s="106" t="s">
        <v>4472</v>
      </c>
      <c r="O638" s="106"/>
      <c r="P638" s="106" t="s">
        <v>4473</v>
      </c>
      <c r="Q638" s="106" t="s">
        <v>4474</v>
      </c>
      <c r="R638" s="106" t="s">
        <v>4475</v>
      </c>
      <c r="S638" s="106">
        <v>702143</v>
      </c>
      <c r="T638" s="106" t="s">
        <v>494</v>
      </c>
      <c r="U638" s="106"/>
      <c r="V638" s="106">
        <v>3</v>
      </c>
      <c r="W638" s="106" t="str">
        <f t="shared" si="18"/>
        <v>NETA BR</v>
      </c>
      <c r="X638" s="106" t="s">
        <v>495</v>
      </c>
      <c r="Y638" s="106"/>
    </row>
    <row r="639" spans="1:25" x14ac:dyDescent="0.2">
      <c r="A639" s="7"/>
      <c r="B639" s="178" t="s">
        <v>65</v>
      </c>
      <c r="C639" s="98" t="str">
        <f>VLOOKUP(G639,TCR!$E$2:$K$332,2,0)</f>
        <v>TRASPF</v>
      </c>
      <c r="D639" s="98" t="str">
        <f>VLOOKUP(G639,TCR!$E$2:$K$332,3,0)</f>
        <v>Ricavi logistica primaria - Trasporto Energia Elettrica - fisso</v>
      </c>
      <c r="E639" s="98" t="str">
        <f>VLOOKUP(G639,TCR!$E$2:$K$332,4,0)</f>
        <v>DISPF</v>
      </c>
      <c r="F639" s="98" t="str">
        <f>VLOOKUP(G639,TCR!$E$2:$K$332,5,0)</f>
        <v>Dispacciamento fisso</v>
      </c>
      <c r="G639" s="98" t="s">
        <v>173</v>
      </c>
      <c r="H639" s="98" t="str">
        <f>VLOOKUP(G639,TCR!$E$2:$K$332,7,0)</f>
        <v>DISP bt quota fissa</v>
      </c>
      <c r="I639" s="137" t="str">
        <f t="shared" si="19"/>
        <v>NE_DISP1_BTAUIP#NE_RG_DISP1_BTAU#NE_RG_DISP1_BTAU#NETA BR</v>
      </c>
      <c r="J639" s="106" t="s">
        <v>4466</v>
      </c>
      <c r="K639" s="106" t="s">
        <v>4467</v>
      </c>
      <c r="L639" s="106" t="s">
        <v>4468</v>
      </c>
      <c r="M639" s="106" t="s">
        <v>488</v>
      </c>
      <c r="N639" s="106" t="s">
        <v>4476</v>
      </c>
      <c r="O639" s="106"/>
      <c r="P639" s="106" t="s">
        <v>4477</v>
      </c>
      <c r="Q639" s="106" t="s">
        <v>4476</v>
      </c>
      <c r="R639" s="106" t="s">
        <v>4478</v>
      </c>
      <c r="S639" s="106">
        <v>702143</v>
      </c>
      <c r="T639" s="106" t="s">
        <v>494</v>
      </c>
      <c r="U639" s="106"/>
      <c r="V639" s="106">
        <v>3</v>
      </c>
      <c r="W639" s="106" t="str">
        <f t="shared" si="18"/>
        <v>NETA BR</v>
      </c>
      <c r="X639" s="106" t="s">
        <v>495</v>
      </c>
      <c r="Y639" s="106"/>
    </row>
    <row r="640" spans="1:25" x14ac:dyDescent="0.2">
      <c r="A640" s="7"/>
      <c r="B640" s="178" t="s">
        <v>65</v>
      </c>
      <c r="C640" s="98" t="str">
        <f>VLOOKUP(G640,TCR!$E$2:$K$332,2,0)</f>
        <v>TRASPF</v>
      </c>
      <c r="D640" s="98" t="str">
        <f>VLOOKUP(G640,TCR!$E$2:$K$332,3,0)</f>
        <v>Ricavi logistica primaria - Trasporto Energia Elettrica - fisso</v>
      </c>
      <c r="E640" s="98" t="str">
        <f>VLOOKUP(G640,TCR!$E$2:$K$332,4,0)</f>
        <v>DISPF</v>
      </c>
      <c r="F640" s="98" t="str">
        <f>VLOOKUP(G640,TCR!$E$2:$K$332,5,0)</f>
        <v>Dispacciamento fisso</v>
      </c>
      <c r="G640" s="98" t="s">
        <v>173</v>
      </c>
      <c r="H640" s="98" t="str">
        <f>VLOOKUP(G640,TCR!$E$2:$K$332,7,0)</f>
        <v>DISP bt quota fissa</v>
      </c>
      <c r="I640" s="137" t="str">
        <f t="shared" si="19"/>
        <v>NE_DISP1_D2#NE_DISP1_D2#NE_DISPBT#NETA BR</v>
      </c>
      <c r="J640" s="106" t="s">
        <v>4814</v>
      </c>
      <c r="K640" s="106" t="s">
        <v>4815</v>
      </c>
      <c r="L640" s="106" t="s">
        <v>4468</v>
      </c>
      <c r="M640" s="106" t="s">
        <v>488</v>
      </c>
      <c r="N640" s="106" t="s">
        <v>4815</v>
      </c>
      <c r="O640" s="106"/>
      <c r="P640" s="106" t="s">
        <v>4469</v>
      </c>
      <c r="Q640" s="106" t="s">
        <v>4470</v>
      </c>
      <c r="R640" s="106" t="s">
        <v>4471</v>
      </c>
      <c r="S640" s="106">
        <v>702143</v>
      </c>
      <c r="T640" s="106" t="s">
        <v>494</v>
      </c>
      <c r="U640" s="106"/>
      <c r="V640" s="106">
        <v>3</v>
      </c>
      <c r="W640" s="106" t="str">
        <f t="shared" si="18"/>
        <v>NETA BR</v>
      </c>
      <c r="X640" s="106" t="s">
        <v>495</v>
      </c>
      <c r="Y640" s="106"/>
    </row>
    <row r="641" spans="1:25" x14ac:dyDescent="0.2">
      <c r="A641" s="7"/>
      <c r="B641" s="7" t="s">
        <v>65</v>
      </c>
      <c r="C641" s="98" t="str">
        <f>VLOOKUP(G641,TCR!$E$2:$K$332,2,0)</f>
        <v>TRASPF</v>
      </c>
      <c r="D641" s="98" t="str">
        <f>VLOOKUP(G641,TCR!$E$2:$K$332,3,0)</f>
        <v>Ricavi logistica primaria - Trasporto Energia Elettrica - fisso</v>
      </c>
      <c r="E641" s="98" t="str">
        <f>VLOOKUP(G641,TCR!$E$2:$K$332,4,0)</f>
        <v>DISPF</v>
      </c>
      <c r="F641" s="98" t="str">
        <f>VLOOKUP(G641,TCR!$E$2:$K$332,5,0)</f>
        <v>Dispacciamento fisso</v>
      </c>
      <c r="G641" s="98" t="s">
        <v>173</v>
      </c>
      <c r="H641" s="98" t="str">
        <f>VLOOKUP(G641,TCR!$E$2:$K$332,7,0)</f>
        <v>DISP bt quota fissa</v>
      </c>
      <c r="I641" s="137" t="str">
        <f t="shared" si="19"/>
        <v>NE_DISP1_D2#NE_DISP1_D2_2#NE_DISPBT2#NETA BR</v>
      </c>
      <c r="J641" s="106" t="s">
        <v>4814</v>
      </c>
      <c r="K641" s="106" t="s">
        <v>4815</v>
      </c>
      <c r="L641" s="106" t="s">
        <v>4468</v>
      </c>
      <c r="M641" s="106" t="s">
        <v>488</v>
      </c>
      <c r="N641" s="106" t="s">
        <v>4816</v>
      </c>
      <c r="O641" s="106"/>
      <c r="P641" s="106" t="s">
        <v>4817</v>
      </c>
      <c r="Q641" s="106" t="s">
        <v>4818</v>
      </c>
      <c r="R641" s="106" t="s">
        <v>4819</v>
      </c>
      <c r="S641" s="106">
        <v>702143</v>
      </c>
      <c r="T641" s="106" t="s">
        <v>494</v>
      </c>
      <c r="U641" s="106"/>
      <c r="V641" s="106">
        <v>3</v>
      </c>
      <c r="W641" s="106" t="str">
        <f t="shared" si="18"/>
        <v>NETA BR</v>
      </c>
      <c r="X641" s="106" t="s">
        <v>495</v>
      </c>
      <c r="Y641" s="106"/>
    </row>
    <row r="642" spans="1:25" x14ac:dyDescent="0.2">
      <c r="A642" s="7"/>
      <c r="B642" s="7" t="s">
        <v>65</v>
      </c>
      <c r="C642" s="98" t="str">
        <f>VLOOKUP(G642,TCR!$E$2:$K$332,2,0)</f>
        <v>TRASPF</v>
      </c>
      <c r="D642" s="98" t="str">
        <f>VLOOKUP(G642,TCR!$E$2:$K$332,3,0)</f>
        <v>Ricavi logistica primaria - Trasporto Energia Elettrica - fisso</v>
      </c>
      <c r="E642" s="98" t="str">
        <f>VLOOKUP(G642,TCR!$E$2:$K$332,4,0)</f>
        <v>DISPF</v>
      </c>
      <c r="F642" s="98" t="str">
        <f>VLOOKUP(G642,TCR!$E$2:$K$332,5,0)</f>
        <v>Dispacciamento fisso</v>
      </c>
      <c r="G642" s="98" t="s">
        <v>173</v>
      </c>
      <c r="H642" s="98" t="str">
        <f>VLOOKUP(G642,TCR!$E$2:$K$332,7,0)</f>
        <v>DISP bt quota fissa</v>
      </c>
      <c r="I642" s="137" t="str">
        <f t="shared" si="19"/>
        <v>NE_DISP1_D2#NE_DISP1_D3#NE_DISPBT#NETA BR</v>
      </c>
      <c r="J642" s="106" t="s">
        <v>4814</v>
      </c>
      <c r="K642" s="106" t="s">
        <v>4815</v>
      </c>
      <c r="L642" s="106" t="s">
        <v>4468</v>
      </c>
      <c r="M642" s="106" t="s">
        <v>488</v>
      </c>
      <c r="N642" s="106" t="s">
        <v>4820</v>
      </c>
      <c r="O642" s="106"/>
      <c r="P642" s="106" t="s">
        <v>4469</v>
      </c>
      <c r="Q642" s="106" t="s">
        <v>4470</v>
      </c>
      <c r="R642" s="106" t="s">
        <v>4471</v>
      </c>
      <c r="S642" s="106">
        <v>702143</v>
      </c>
      <c r="T642" s="106" t="s">
        <v>494</v>
      </c>
      <c r="U642" s="106"/>
      <c r="V642" s="106">
        <v>3</v>
      </c>
      <c r="W642" s="106" t="str">
        <f t="shared" ref="W642:W705" si="20">IF(V642=3,"NETA BR",IF(V642=8,"NETA BM"))</f>
        <v>NETA BR</v>
      </c>
      <c r="X642" s="106" t="s">
        <v>495</v>
      </c>
      <c r="Y642" s="106"/>
    </row>
    <row r="643" spans="1:25" x14ac:dyDescent="0.2">
      <c r="A643" s="69"/>
      <c r="B643" s="7"/>
      <c r="C643" s="98" t="str">
        <f>VLOOKUP(G643,TCR!$E$2:$K$332,2,0)</f>
        <v>TRASPF</v>
      </c>
      <c r="D643" s="98" t="str">
        <f>VLOOKUP(G643,TCR!$E$2:$K$332,3,0)</f>
        <v>Ricavi logistica primaria - Trasporto Energia Elettrica - fisso</v>
      </c>
      <c r="E643" s="98" t="str">
        <f>VLOOKUP(G643,TCR!$E$2:$K$332,4,0)</f>
        <v>DISPF</v>
      </c>
      <c r="F643" s="98" t="str">
        <f>VLOOKUP(G643,TCR!$E$2:$K$332,5,0)</f>
        <v>Dispacciamento fisso</v>
      </c>
      <c r="G643" s="98" t="s">
        <v>173</v>
      </c>
      <c r="H643" s="98" t="str">
        <f>VLOOKUP(G643,TCR!$E$2:$K$332,7,0)</f>
        <v>DISP bt quota fissa</v>
      </c>
      <c r="I643" s="137" t="str">
        <f t="shared" ref="I643:I706" si="21">IF(LEFT($G643,7)="CONSUMO","CONSUMO",CONCATENATE(K643,"#",N643,"#",Q643,"#",W643))</f>
        <v>NE_DISP1_D2#NE_QARR_TRASP_QF#NE_ARR#NETA BR</v>
      </c>
      <c r="J643" s="106" t="s">
        <v>4814</v>
      </c>
      <c r="K643" s="106" t="s">
        <v>4815</v>
      </c>
      <c r="L643" s="106" t="s">
        <v>4468</v>
      </c>
      <c r="M643" s="106" t="s">
        <v>488</v>
      </c>
      <c r="N643" s="106" t="s">
        <v>4472</v>
      </c>
      <c r="O643" s="106"/>
      <c r="P643" s="106" t="s">
        <v>4473</v>
      </c>
      <c r="Q643" s="106" t="s">
        <v>4474</v>
      </c>
      <c r="R643" s="106" t="s">
        <v>4475</v>
      </c>
      <c r="S643" s="106">
        <v>702143</v>
      </c>
      <c r="T643" s="106" t="s">
        <v>494</v>
      </c>
      <c r="U643" s="106"/>
      <c r="V643" s="106">
        <v>3</v>
      </c>
      <c r="W643" s="106" t="str">
        <f t="shared" si="20"/>
        <v>NETA BR</v>
      </c>
      <c r="X643" s="106" t="s">
        <v>495</v>
      </c>
      <c r="Y643" s="106"/>
    </row>
    <row r="644" spans="1:25" x14ac:dyDescent="0.2">
      <c r="A644" s="7"/>
      <c r="B644" s="7" t="s">
        <v>65</v>
      </c>
      <c r="C644" s="98" t="str">
        <f>VLOOKUP(G644,TCR!$E$2:$K$332,2,0)</f>
        <v>TRASPF</v>
      </c>
      <c r="D644" s="98" t="str">
        <f>VLOOKUP(G644,TCR!$E$2:$K$332,3,0)</f>
        <v>Ricavi logistica primaria - Trasporto Energia Elettrica - fisso</v>
      </c>
      <c r="E644" s="98" t="str">
        <f>VLOOKUP(G644,TCR!$E$2:$K$332,4,0)</f>
        <v>DISPF</v>
      </c>
      <c r="F644" s="98" t="str">
        <f>VLOOKUP(G644,TCR!$E$2:$K$332,5,0)</f>
        <v>Dispacciamento fisso</v>
      </c>
      <c r="G644" s="98" t="s">
        <v>173</v>
      </c>
      <c r="H644" s="98" t="str">
        <f>VLOOKUP(G644,TCR!$E$2:$K$332,7,0)</f>
        <v>DISP bt quota fissa</v>
      </c>
      <c r="I644" s="137" t="str">
        <f t="shared" si="21"/>
        <v>NE_DISP1_D2#NE_RAG_DISP1_D2#NE_RAG_DISP1_D2#NETA BR</v>
      </c>
      <c r="J644" s="106" t="s">
        <v>4814</v>
      </c>
      <c r="K644" s="106" t="s">
        <v>4815</v>
      </c>
      <c r="L644" s="106" t="s">
        <v>4468</v>
      </c>
      <c r="M644" s="106" t="s">
        <v>488</v>
      </c>
      <c r="N644" s="106" t="s">
        <v>4821</v>
      </c>
      <c r="O644" s="106"/>
      <c r="P644" s="106" t="s">
        <v>4822</v>
      </c>
      <c r="Q644" s="106" t="s">
        <v>4821</v>
      </c>
      <c r="R644" s="106" t="s">
        <v>4478</v>
      </c>
      <c r="S644" s="106">
        <v>702143</v>
      </c>
      <c r="T644" s="106" t="s">
        <v>494</v>
      </c>
      <c r="U644" s="106"/>
      <c r="V644" s="106">
        <v>3</v>
      </c>
      <c r="W644" s="106" t="str">
        <f t="shared" si="20"/>
        <v>NETA BR</v>
      </c>
      <c r="X644" s="106" t="s">
        <v>495</v>
      </c>
      <c r="Y644" s="106"/>
    </row>
    <row r="645" spans="1:25" x14ac:dyDescent="0.2">
      <c r="A645" s="7"/>
      <c r="B645" s="178" t="s">
        <v>65</v>
      </c>
      <c r="C645" s="98" t="str">
        <f>VLOOKUP(G645,TCR!$E$2:$K$332,2,0)</f>
        <v>TRASPF</v>
      </c>
      <c r="D645" s="98" t="str">
        <f>VLOOKUP(G645,TCR!$E$2:$K$332,3,0)</f>
        <v>Ricavi logistica primaria - Trasporto Energia Elettrica - fisso</v>
      </c>
      <c r="E645" s="98" t="str">
        <f>VLOOKUP(G645,TCR!$E$2:$K$332,4,0)</f>
        <v>DISPF</v>
      </c>
      <c r="F645" s="98" t="str">
        <f>VLOOKUP(G645,TCR!$E$2:$K$332,5,0)</f>
        <v>Dispacciamento fisso</v>
      </c>
      <c r="G645" s="98" t="s">
        <v>173</v>
      </c>
      <c r="H645" s="98" t="str">
        <f>VLOOKUP(G645,TCR!$E$2:$K$332,7,0)</f>
        <v>DISP bt quota fissa</v>
      </c>
      <c r="I645" s="137" t="str">
        <f t="shared" si="21"/>
        <v>NE_DISP1_D3#NE_DISP1_D3#NE_DISPBT#NETA BR</v>
      </c>
      <c r="J645" s="106" t="s">
        <v>5198</v>
      </c>
      <c r="K645" s="106" t="s">
        <v>4820</v>
      </c>
      <c r="L645" s="106" t="s">
        <v>4468</v>
      </c>
      <c r="M645" s="106" t="s">
        <v>488</v>
      </c>
      <c r="N645" s="106" t="s">
        <v>4820</v>
      </c>
      <c r="O645" s="106"/>
      <c r="P645" s="106" t="s">
        <v>4469</v>
      </c>
      <c r="Q645" s="106" t="s">
        <v>4470</v>
      </c>
      <c r="R645" s="106" t="s">
        <v>4471</v>
      </c>
      <c r="S645" s="106">
        <v>702143</v>
      </c>
      <c r="T645" s="106" t="s">
        <v>494</v>
      </c>
      <c r="U645" s="106"/>
      <c r="V645" s="106">
        <v>3</v>
      </c>
      <c r="W645" s="106" t="str">
        <f t="shared" si="20"/>
        <v>NETA BR</v>
      </c>
      <c r="X645" s="106" t="s">
        <v>495</v>
      </c>
      <c r="Y645" s="106"/>
    </row>
    <row r="646" spans="1:25" x14ac:dyDescent="0.2">
      <c r="A646" s="7"/>
      <c r="B646" s="7"/>
      <c r="C646" s="98" t="str">
        <f>VLOOKUP(G646,TCR!$E$2:$K$332,2,0)</f>
        <v>TRASPF</v>
      </c>
      <c r="D646" s="98" t="str">
        <f>VLOOKUP(G646,TCR!$E$2:$K$332,3,0)</f>
        <v>Ricavi logistica primaria - Trasporto Energia Elettrica - fisso</v>
      </c>
      <c r="E646" s="98" t="str">
        <f>VLOOKUP(G646,TCR!$E$2:$K$332,4,0)</f>
        <v>DISPF</v>
      </c>
      <c r="F646" s="98" t="str">
        <f>VLOOKUP(G646,TCR!$E$2:$K$332,5,0)</f>
        <v>Dispacciamento fisso</v>
      </c>
      <c r="G646" s="98" t="s">
        <v>173</v>
      </c>
      <c r="H646" s="98" t="str">
        <f>VLOOKUP(G646,TCR!$E$2:$K$332,7,0)</f>
        <v>DISP bt quota fissa</v>
      </c>
      <c r="I646" s="137" t="str">
        <f t="shared" si="21"/>
        <v>NE_DISP1_D3#NE_QARR_TRASP_QF#NE_ARR#NETA BR</v>
      </c>
      <c r="J646" s="106" t="s">
        <v>5198</v>
      </c>
      <c r="K646" s="106" t="s">
        <v>4820</v>
      </c>
      <c r="L646" s="106" t="s">
        <v>4468</v>
      </c>
      <c r="M646" s="106" t="s">
        <v>488</v>
      </c>
      <c r="N646" s="106" t="s">
        <v>4472</v>
      </c>
      <c r="O646" s="106"/>
      <c r="P646" s="106" t="s">
        <v>4473</v>
      </c>
      <c r="Q646" s="106" t="s">
        <v>4474</v>
      </c>
      <c r="R646" s="106" t="s">
        <v>4475</v>
      </c>
      <c r="S646" s="106">
        <v>702143</v>
      </c>
      <c r="T646" s="106" t="s">
        <v>494</v>
      </c>
      <c r="U646" s="106"/>
      <c r="V646" s="106">
        <v>3</v>
      </c>
      <c r="W646" s="106" t="str">
        <f t="shared" si="20"/>
        <v>NETA BR</v>
      </c>
      <c r="X646" s="106" t="s">
        <v>495</v>
      </c>
      <c r="Y646" s="106"/>
    </row>
    <row r="647" spans="1:25" x14ac:dyDescent="0.2">
      <c r="A647" s="7"/>
      <c r="B647" s="7" t="s">
        <v>65</v>
      </c>
      <c r="C647" s="98" t="str">
        <f>VLOOKUP(G647,TCR!$E$2:$K$332,2,0)</f>
        <v>TRASPF</v>
      </c>
      <c r="D647" s="98" t="str">
        <f>VLOOKUP(G647,TCR!$E$2:$K$332,3,0)</f>
        <v>Ricavi logistica primaria - Trasporto Energia Elettrica - fisso</v>
      </c>
      <c r="E647" s="98" t="str">
        <f>VLOOKUP(G647,TCR!$E$2:$K$332,4,0)</f>
        <v>DISPF</v>
      </c>
      <c r="F647" s="98" t="str">
        <f>VLOOKUP(G647,TCR!$E$2:$K$332,5,0)</f>
        <v>Dispacciamento fisso</v>
      </c>
      <c r="G647" s="98" t="s">
        <v>173</v>
      </c>
      <c r="H647" s="98" t="str">
        <f>VLOOKUP(G647,TCR!$E$2:$K$332,7,0)</f>
        <v>DISP bt quota fissa</v>
      </c>
      <c r="I647" s="137" t="str">
        <f t="shared" si="21"/>
        <v>NE_DISP1_D3#NE_RAG_DISP1_D3#NE_RAG_DISP1_D3#NETA BR</v>
      </c>
      <c r="J647" s="106" t="s">
        <v>5198</v>
      </c>
      <c r="K647" s="106" t="s">
        <v>4820</v>
      </c>
      <c r="L647" s="106" t="s">
        <v>4468</v>
      </c>
      <c r="M647" s="106" t="s">
        <v>488</v>
      </c>
      <c r="N647" s="106" t="s">
        <v>5199</v>
      </c>
      <c r="O647" s="106"/>
      <c r="P647" s="106" t="s">
        <v>5200</v>
      </c>
      <c r="Q647" s="106" t="s">
        <v>5199</v>
      </c>
      <c r="R647" s="106" t="s">
        <v>4478</v>
      </c>
      <c r="S647" s="106">
        <v>702143</v>
      </c>
      <c r="T647" s="106" t="s">
        <v>494</v>
      </c>
      <c r="U647" s="106"/>
      <c r="V647" s="106">
        <v>3</v>
      </c>
      <c r="W647" s="106" t="str">
        <f t="shared" si="20"/>
        <v>NETA BR</v>
      </c>
      <c r="X647" s="106" t="s">
        <v>495</v>
      </c>
      <c r="Y647" s="106"/>
    </row>
    <row r="648" spans="1:25" x14ac:dyDescent="0.2">
      <c r="A648" s="7"/>
      <c r="B648" s="7" t="s">
        <v>65</v>
      </c>
      <c r="C648" s="98" t="str">
        <f>VLOOKUP(G648,TCR!$E$2:$K$332,2,0)</f>
        <v>TRASPF</v>
      </c>
      <c r="D648" s="98" t="str">
        <f>VLOOKUP(G648,TCR!$E$2:$K$332,3,0)</f>
        <v>Ricavi logistica primaria - Trasporto Energia Elettrica - fisso</v>
      </c>
      <c r="E648" s="98" t="str">
        <f>VLOOKUP(G648,TCR!$E$2:$K$332,4,0)</f>
        <v>DISPF</v>
      </c>
      <c r="F648" s="98" t="str">
        <f>VLOOKUP(G648,TCR!$E$2:$K$332,5,0)</f>
        <v>Dispacciamento fisso</v>
      </c>
      <c r="G648" s="98" t="s">
        <v>173</v>
      </c>
      <c r="H648" s="98" t="str">
        <f>VLOOKUP(G648,TCR!$E$2:$K$332,7,0)</f>
        <v>DISP bt quota fissa</v>
      </c>
      <c r="I648" s="137" t="str">
        <f t="shared" si="21"/>
        <v>NE_DISP1_BTAUIP#NE_DISP1_BTIP#NE_DISPBT#NETA BR</v>
      </c>
      <c r="J648" s="106" t="s">
        <v>4466</v>
      </c>
      <c r="K648" s="106" t="s">
        <v>4467</v>
      </c>
      <c r="L648" s="106" t="s">
        <v>4468</v>
      </c>
      <c r="M648" s="106" t="s">
        <v>488</v>
      </c>
      <c r="N648" s="106" t="s">
        <v>8527</v>
      </c>
      <c r="O648" s="106"/>
      <c r="P648" s="106" t="s">
        <v>4469</v>
      </c>
      <c r="Q648" s="106" t="s">
        <v>4470</v>
      </c>
      <c r="R648" s="106" t="s">
        <v>4471</v>
      </c>
      <c r="S648" s="106">
        <v>702143</v>
      </c>
      <c r="T648" s="106" t="s">
        <v>494</v>
      </c>
      <c r="U648" s="106"/>
      <c r="V648" s="106">
        <v>3</v>
      </c>
      <c r="W648" s="106" t="str">
        <f t="shared" si="20"/>
        <v>NETA BR</v>
      </c>
      <c r="X648" s="106" t="s">
        <v>495</v>
      </c>
      <c r="Y648" s="106"/>
    </row>
    <row r="649" spans="1:25" x14ac:dyDescent="0.2">
      <c r="A649" s="7"/>
      <c r="B649" s="7" t="s">
        <v>65</v>
      </c>
      <c r="C649" s="98" t="str">
        <f>VLOOKUP(G649,TCR!$E$2:$K$332,2,0)</f>
        <v>TRASPF</v>
      </c>
      <c r="D649" s="98" t="str">
        <f>VLOOKUP(G649,TCR!$E$2:$K$332,3,0)</f>
        <v>Ricavi logistica primaria - Trasporto Energia Elettrica - fisso</v>
      </c>
      <c r="E649" s="98" t="str">
        <f>VLOOKUP(G649,TCR!$E$2:$K$332,4,0)</f>
        <v>DISPF</v>
      </c>
      <c r="F649" s="98" t="str">
        <f>VLOOKUP(G649,TCR!$E$2:$K$332,5,0)</f>
        <v>Dispacciamento fisso</v>
      </c>
      <c r="G649" s="98" t="s">
        <v>173</v>
      </c>
      <c r="H649" s="98" t="str">
        <f>VLOOKUP(G649,TCR!$E$2:$K$332,7,0)</f>
        <v>DISP bt quota fissa</v>
      </c>
      <c r="I649" s="137" t="str">
        <f t="shared" si="21"/>
        <v>NE_DISP1_BTAUIP#NE_DISP1_BTIP2#NE_DISPBT2#NETA BR</v>
      </c>
      <c r="J649" s="106" t="s">
        <v>4466</v>
      </c>
      <c r="K649" s="106" t="s">
        <v>4467</v>
      </c>
      <c r="L649" s="106" t="s">
        <v>4468</v>
      </c>
      <c r="M649" s="106" t="s">
        <v>488</v>
      </c>
      <c r="N649" s="106" t="s">
        <v>6273</v>
      </c>
      <c r="O649" s="106"/>
      <c r="P649" s="106" t="s">
        <v>4817</v>
      </c>
      <c r="Q649" s="106" t="s">
        <v>4818</v>
      </c>
      <c r="R649" s="106" t="s">
        <v>4819</v>
      </c>
      <c r="S649" s="106">
        <v>702143</v>
      </c>
      <c r="T649" s="106" t="s">
        <v>494</v>
      </c>
      <c r="U649" s="106"/>
      <c r="V649" s="106">
        <v>3</v>
      </c>
      <c r="W649" s="106" t="str">
        <f t="shared" si="20"/>
        <v>NETA BR</v>
      </c>
      <c r="X649" s="106" t="s">
        <v>495</v>
      </c>
      <c r="Y649" s="106"/>
    </row>
    <row r="650" spans="1:25" x14ac:dyDescent="0.2">
      <c r="A650" s="7"/>
      <c r="B650" s="7" t="s">
        <v>65</v>
      </c>
      <c r="C650" s="98" t="str">
        <f>VLOOKUP(G650,TCR!$E$2:$K$332,2,0)</f>
        <v>TRASPF</v>
      </c>
      <c r="D650" s="98" t="str">
        <f>VLOOKUP(G650,TCR!$E$2:$K$332,3,0)</f>
        <v>Ricavi logistica primaria - Trasporto Energia Elettrica - fisso</v>
      </c>
      <c r="E650" s="98" t="str">
        <f>VLOOKUP(G650,TCR!$E$2:$K$332,4,0)</f>
        <v>DISPF</v>
      </c>
      <c r="F650" s="98" t="str">
        <f>VLOOKUP(G650,TCR!$E$2:$K$332,5,0)</f>
        <v>Dispacciamento fisso</v>
      </c>
      <c r="G650" s="98" t="s">
        <v>173</v>
      </c>
      <c r="H650" s="98" t="str">
        <f>VLOOKUP(G650,TCR!$E$2:$K$332,7,0)</f>
        <v>DISP bt quota fissa</v>
      </c>
      <c r="I650" s="137" t="str">
        <f t="shared" si="21"/>
        <v>NE_DISP1_BTAUIP#NE_DISP3_D2_2#NE_DISPBT2#NETA BR</v>
      </c>
      <c r="J650" s="106" t="s">
        <v>4466</v>
      </c>
      <c r="K650" s="106" t="s">
        <v>4467</v>
      </c>
      <c r="L650" s="106" t="s">
        <v>4468</v>
      </c>
      <c r="M650" s="106" t="s">
        <v>488</v>
      </c>
      <c r="N650" s="106" t="s">
        <v>6275</v>
      </c>
      <c r="O650" s="106"/>
      <c r="P650" s="106" t="s">
        <v>4817</v>
      </c>
      <c r="Q650" s="106" t="s">
        <v>4818</v>
      </c>
      <c r="R650" s="106" t="s">
        <v>4819</v>
      </c>
      <c r="S650" s="106">
        <v>702143</v>
      </c>
      <c r="T650" s="106" t="s">
        <v>494</v>
      </c>
      <c r="U650" s="106"/>
      <c r="V650" s="106">
        <v>3</v>
      </c>
      <c r="W650" s="106" t="str">
        <f t="shared" si="20"/>
        <v>NETA BR</v>
      </c>
      <c r="X650" s="106" t="s">
        <v>495</v>
      </c>
      <c r="Y650" s="106"/>
    </row>
    <row r="651" spans="1:25" x14ac:dyDescent="0.2">
      <c r="A651" s="7"/>
      <c r="B651" s="7" t="s">
        <v>65</v>
      </c>
      <c r="C651" s="98" t="str">
        <f>VLOOKUP(G651,TCR!$E$2:$K$332,2,0)</f>
        <v>TRASPF</v>
      </c>
      <c r="D651" s="98" t="str">
        <f>VLOOKUP(G651,TCR!$E$2:$K$332,3,0)</f>
        <v>Ricavi logistica primaria - Trasporto Energia Elettrica - fisso</v>
      </c>
      <c r="E651" s="98" t="str">
        <f>VLOOKUP(G651,TCR!$E$2:$K$332,4,0)</f>
        <v>DISPF</v>
      </c>
      <c r="F651" s="98" t="str">
        <f>VLOOKUP(G651,TCR!$E$2:$K$332,5,0)</f>
        <v>Dispacciamento fisso</v>
      </c>
      <c r="G651" s="98" t="s">
        <v>173</v>
      </c>
      <c r="H651" s="98" t="str">
        <f>VLOOKUP(G651,TCR!$E$2:$K$332,7,0)</f>
        <v>DISP bt quota fissa</v>
      </c>
      <c r="I651" s="137" t="str">
        <f t="shared" si="21"/>
        <v>NE_DISP1_BTAUIP#NE_DISP3_D3_2#NE_DISPBT2#NETA BR</v>
      </c>
      <c r="J651" s="106" t="s">
        <v>4466</v>
      </c>
      <c r="K651" s="106" t="s">
        <v>4467</v>
      </c>
      <c r="L651" s="106" t="s">
        <v>4468</v>
      </c>
      <c r="M651" s="106" t="s">
        <v>488</v>
      </c>
      <c r="N651" s="106" t="s">
        <v>8528</v>
      </c>
      <c r="O651" s="106"/>
      <c r="P651" s="106" t="s">
        <v>4817</v>
      </c>
      <c r="Q651" s="106" t="s">
        <v>4818</v>
      </c>
      <c r="R651" s="106" t="s">
        <v>4819</v>
      </c>
      <c r="S651" s="106">
        <v>702143</v>
      </c>
      <c r="T651" s="106" t="s">
        <v>494</v>
      </c>
      <c r="U651" s="106"/>
      <c r="V651" s="106">
        <v>3</v>
      </c>
      <c r="W651" s="106" t="str">
        <f t="shared" si="20"/>
        <v>NETA BR</v>
      </c>
      <c r="X651" s="106" t="s">
        <v>495</v>
      </c>
      <c r="Y651" s="106"/>
    </row>
    <row r="652" spans="1:25" x14ac:dyDescent="0.2">
      <c r="A652" s="7"/>
      <c r="B652" s="7" t="s">
        <v>65</v>
      </c>
      <c r="C652" s="98" t="str">
        <f>VLOOKUP(G652,TCR!$E$2:$K$332,2,0)</f>
        <v>TRASPF</v>
      </c>
      <c r="D652" s="98" t="str">
        <f>VLOOKUP(G652,TCR!$E$2:$K$332,3,0)</f>
        <v>Ricavi logistica primaria - Trasporto Energia Elettrica - fisso</v>
      </c>
      <c r="E652" s="98" t="str">
        <f>VLOOKUP(G652,TCR!$E$2:$K$332,4,0)</f>
        <v>DISPF</v>
      </c>
      <c r="F652" s="98" t="str">
        <f>VLOOKUP(G652,TCR!$E$2:$K$332,5,0)</f>
        <v>Dispacciamento fisso</v>
      </c>
      <c r="G652" s="98" t="s">
        <v>173</v>
      </c>
      <c r="H652" s="98" t="str">
        <f>VLOOKUP(G652,TCR!$E$2:$K$332,7,0)</f>
        <v>DISP bt quota fissa</v>
      </c>
      <c r="I652" s="137" t="str">
        <f t="shared" si="21"/>
        <v>NE_DISP1_D2#NE_DISP1_BTIP#NE_DISPBT#NETA BR</v>
      </c>
      <c r="J652" s="106" t="s">
        <v>4814</v>
      </c>
      <c r="K652" s="106" t="s">
        <v>4815</v>
      </c>
      <c r="L652" s="106" t="s">
        <v>4468</v>
      </c>
      <c r="M652" s="106" t="s">
        <v>488</v>
      </c>
      <c r="N652" s="106" t="s">
        <v>8527</v>
      </c>
      <c r="O652" s="106"/>
      <c r="P652" s="106" t="s">
        <v>4469</v>
      </c>
      <c r="Q652" s="106" t="s">
        <v>4470</v>
      </c>
      <c r="R652" s="106" t="s">
        <v>4471</v>
      </c>
      <c r="S652" s="106">
        <v>702143</v>
      </c>
      <c r="T652" s="106" t="s">
        <v>494</v>
      </c>
      <c r="U652" s="106"/>
      <c r="V652" s="106">
        <v>3</v>
      </c>
      <c r="W652" s="106" t="str">
        <f t="shared" si="20"/>
        <v>NETA BR</v>
      </c>
      <c r="X652" s="106" t="s">
        <v>495</v>
      </c>
      <c r="Y652" s="106"/>
    </row>
    <row r="653" spans="1:25" x14ac:dyDescent="0.2">
      <c r="A653" s="7"/>
      <c r="B653" s="7" t="s">
        <v>65</v>
      </c>
      <c r="C653" s="98" t="str">
        <f>VLOOKUP(G653,TCR!$E$2:$K$332,2,0)</f>
        <v>TRASPF</v>
      </c>
      <c r="D653" s="98" t="str">
        <f>VLOOKUP(G653,TCR!$E$2:$K$332,3,0)</f>
        <v>Ricavi logistica primaria - Trasporto Energia Elettrica - fisso</v>
      </c>
      <c r="E653" s="98" t="str">
        <f>VLOOKUP(G653,TCR!$E$2:$K$332,4,0)</f>
        <v>DISPF</v>
      </c>
      <c r="F653" s="98" t="str">
        <f>VLOOKUP(G653,TCR!$E$2:$K$332,5,0)</f>
        <v>Dispacciamento fisso</v>
      </c>
      <c r="G653" s="98" t="s">
        <v>173</v>
      </c>
      <c r="H653" s="98" t="str">
        <f>VLOOKUP(G653,TCR!$E$2:$K$332,7,0)</f>
        <v>DISP bt quota fissa</v>
      </c>
      <c r="I653" s="137" t="str">
        <f t="shared" si="21"/>
        <v>NE_DISP1_D2#NE_DISP1_D3_2#NE_DISPBT2#NETA BR</v>
      </c>
      <c r="J653" s="106" t="s">
        <v>4814</v>
      </c>
      <c r="K653" s="106" t="s">
        <v>4815</v>
      </c>
      <c r="L653" s="106" t="s">
        <v>4468</v>
      </c>
      <c r="M653" s="106" t="s">
        <v>488</v>
      </c>
      <c r="N653" s="106" t="s">
        <v>6274</v>
      </c>
      <c r="O653" s="106"/>
      <c r="P653" s="106" t="s">
        <v>4817</v>
      </c>
      <c r="Q653" s="106" t="s">
        <v>4818</v>
      </c>
      <c r="R653" s="106" t="s">
        <v>4819</v>
      </c>
      <c r="S653" s="106">
        <v>702143</v>
      </c>
      <c r="T653" s="106" t="s">
        <v>494</v>
      </c>
      <c r="U653" s="106"/>
      <c r="V653" s="106">
        <v>3</v>
      </c>
      <c r="W653" s="106" t="str">
        <f t="shared" si="20"/>
        <v>NETA BR</v>
      </c>
      <c r="X653" s="106" t="s">
        <v>495</v>
      </c>
      <c r="Y653" s="106"/>
    </row>
    <row r="654" spans="1:25" x14ac:dyDescent="0.2">
      <c r="A654" s="69"/>
      <c r="B654" s="7" t="s">
        <v>65</v>
      </c>
      <c r="C654" s="98" t="str">
        <f>VLOOKUP(G654,TCR!$E$2:$K$332,2,0)</f>
        <v>TRASPF</v>
      </c>
      <c r="D654" s="98" t="str">
        <f>VLOOKUP(G654,TCR!$E$2:$K$332,3,0)</f>
        <v>Ricavi logistica primaria - Trasporto Energia Elettrica - fisso</v>
      </c>
      <c r="E654" s="98" t="str">
        <f>VLOOKUP(G654,TCR!$E$2:$K$332,4,0)</f>
        <v>DISPF</v>
      </c>
      <c r="F654" s="98" t="str">
        <f>VLOOKUP(G654,TCR!$E$2:$K$332,5,0)</f>
        <v>Dispacciamento fisso</v>
      </c>
      <c r="G654" s="98" t="s">
        <v>173</v>
      </c>
      <c r="H654" s="98" t="str">
        <f>VLOOKUP(G654,TCR!$E$2:$K$332,7,0)</f>
        <v>DISP bt quota fissa</v>
      </c>
      <c r="I654" s="137" t="str">
        <f t="shared" si="21"/>
        <v>NE_DISP1_D2#NE_DISP3_D2_2#NE_DISPBT2#NETA BR</v>
      </c>
      <c r="J654" s="106" t="s">
        <v>4814</v>
      </c>
      <c r="K654" s="106" t="s">
        <v>4815</v>
      </c>
      <c r="L654" s="106" t="s">
        <v>4468</v>
      </c>
      <c r="M654" s="106" t="s">
        <v>488</v>
      </c>
      <c r="N654" s="106" t="s">
        <v>6275</v>
      </c>
      <c r="O654" s="106"/>
      <c r="P654" s="106" t="s">
        <v>4817</v>
      </c>
      <c r="Q654" s="106" t="s">
        <v>4818</v>
      </c>
      <c r="R654" s="106" t="s">
        <v>4819</v>
      </c>
      <c r="S654" s="106">
        <v>702143</v>
      </c>
      <c r="T654" s="106" t="s">
        <v>494</v>
      </c>
      <c r="U654" s="106"/>
      <c r="V654" s="106">
        <v>3</v>
      </c>
      <c r="W654" s="106" t="str">
        <f t="shared" si="20"/>
        <v>NETA BR</v>
      </c>
      <c r="X654" s="106" t="s">
        <v>495</v>
      </c>
      <c r="Y654" s="106"/>
    </row>
    <row r="655" spans="1:25" x14ac:dyDescent="0.2">
      <c r="A655" s="69"/>
      <c r="B655" s="7" t="s">
        <v>65</v>
      </c>
      <c r="C655" s="98" t="str">
        <f>VLOOKUP(G655,TCR!$E$2:$K$332,2,0)</f>
        <v>TRASPF</v>
      </c>
      <c r="D655" s="98" t="str">
        <f>VLOOKUP(G655,TCR!$E$2:$K$332,3,0)</f>
        <v>Ricavi logistica primaria - Trasporto Energia Elettrica - fisso</v>
      </c>
      <c r="E655" s="98" t="str">
        <f>VLOOKUP(G655,TCR!$E$2:$K$332,4,0)</f>
        <v>DISPF</v>
      </c>
      <c r="F655" s="98" t="str">
        <f>VLOOKUP(G655,TCR!$E$2:$K$332,5,0)</f>
        <v>Dispacciamento fisso</v>
      </c>
      <c r="G655" s="98" t="s">
        <v>173</v>
      </c>
      <c r="H655" s="98" t="str">
        <f>VLOOKUP(G655,TCR!$E$2:$K$332,7,0)</f>
        <v>DISP bt quota fissa</v>
      </c>
      <c r="I655" s="137" t="str">
        <f t="shared" si="21"/>
        <v>NE_DISP1_D3#NE_DISP1_D3_2#NE_DISPBT2#NETA BR</v>
      </c>
      <c r="J655" s="106" t="s">
        <v>5198</v>
      </c>
      <c r="K655" s="106" t="s">
        <v>4820</v>
      </c>
      <c r="L655" s="106" t="s">
        <v>4468</v>
      </c>
      <c r="M655" s="106" t="s">
        <v>488</v>
      </c>
      <c r="N655" s="106" t="s">
        <v>6274</v>
      </c>
      <c r="O655" s="106"/>
      <c r="P655" s="106" t="s">
        <v>4817</v>
      </c>
      <c r="Q655" s="106" t="s">
        <v>4818</v>
      </c>
      <c r="R655" s="106" t="s">
        <v>4819</v>
      </c>
      <c r="S655" s="106" t="s">
        <v>493</v>
      </c>
      <c r="T655" s="106" t="s">
        <v>494</v>
      </c>
      <c r="U655" s="106"/>
      <c r="V655" s="106">
        <v>3</v>
      </c>
      <c r="W655" s="106" t="str">
        <f t="shared" si="20"/>
        <v>NETA BR</v>
      </c>
      <c r="X655" s="106" t="s">
        <v>495</v>
      </c>
      <c r="Y655" s="106"/>
    </row>
    <row r="656" spans="1:25" x14ac:dyDescent="0.2">
      <c r="A656" s="69"/>
      <c r="B656" s="7" t="s">
        <v>65</v>
      </c>
      <c r="C656" s="98" t="str">
        <f>VLOOKUP(G656,TCR!$E$2:$K$332,2,0)</f>
        <v>TRASPF</v>
      </c>
      <c r="D656" s="98" t="str">
        <f>VLOOKUP(G656,TCR!$E$2:$K$332,3,0)</f>
        <v>Ricavi logistica primaria - Trasporto Energia Elettrica - fisso</v>
      </c>
      <c r="E656" s="98" t="str">
        <f>VLOOKUP(G656,TCR!$E$2:$K$332,4,0)</f>
        <v>DISPF</v>
      </c>
      <c r="F656" s="98" t="str">
        <f>VLOOKUP(G656,TCR!$E$2:$K$332,5,0)</f>
        <v>Dispacciamento fisso</v>
      </c>
      <c r="G656" s="98" t="s">
        <v>173</v>
      </c>
      <c r="H656" s="98" t="str">
        <f>VLOOKUP(G656,TCR!$E$2:$K$332,7,0)</f>
        <v>DISP bt quota fissa</v>
      </c>
      <c r="I656" s="137" t="str">
        <f t="shared" si="21"/>
        <v>NE_DISP1_D3#NE_DISP3_D3#NE_DISPBT#NETA BR</v>
      </c>
      <c r="J656" s="106" t="s">
        <v>5198</v>
      </c>
      <c r="K656" s="106" t="s">
        <v>4820</v>
      </c>
      <c r="L656" s="106" t="s">
        <v>4468</v>
      </c>
      <c r="M656" s="106" t="s">
        <v>488</v>
      </c>
      <c r="N656" s="106" t="s">
        <v>8937</v>
      </c>
      <c r="O656" s="106"/>
      <c r="P656" s="106" t="s">
        <v>4469</v>
      </c>
      <c r="Q656" s="106" t="s">
        <v>4470</v>
      </c>
      <c r="R656" s="106" t="s">
        <v>4471</v>
      </c>
      <c r="S656" s="106" t="s">
        <v>493</v>
      </c>
      <c r="T656" s="106" t="s">
        <v>494</v>
      </c>
      <c r="U656" s="106"/>
      <c r="V656" s="106">
        <v>3</v>
      </c>
      <c r="W656" s="106" t="str">
        <f t="shared" si="20"/>
        <v>NETA BR</v>
      </c>
      <c r="X656" s="106" t="s">
        <v>495</v>
      </c>
      <c r="Y656" s="106"/>
    </row>
    <row r="657" spans="1:25" x14ac:dyDescent="0.2">
      <c r="A657" s="7"/>
      <c r="B657" s="7"/>
      <c r="C657" s="98" t="str">
        <f>VLOOKUP(G657,TCR!$E$2:$K$332,2,0)</f>
        <v>TRASPF</v>
      </c>
      <c r="D657" s="98" t="str">
        <f>VLOOKUP(G657,TCR!$E$2:$K$332,3,0)</f>
        <v>Ricavi logistica primaria - Trasporto Energia Elettrica - fisso</v>
      </c>
      <c r="E657" s="98" t="str">
        <f>VLOOKUP(G657,TCR!$E$2:$K$332,4,0)</f>
        <v>DISPF</v>
      </c>
      <c r="F657" s="98" t="str">
        <f>VLOOKUP(G657,TCR!$E$2:$K$332,5,0)</f>
        <v>Dispacciamento fisso</v>
      </c>
      <c r="G657" s="98" t="s">
        <v>173</v>
      </c>
      <c r="H657" s="98" t="str">
        <f>VLOOKUP(G657,TCR!$E$2:$K$332,7,0)</f>
        <v>DISP bt quota fissa</v>
      </c>
      <c r="I657" s="137" t="str">
        <f t="shared" si="21"/>
        <v>EE_DISP1_BTAU#EE_RG_DISP1_BTAU#EE_RG_DISP1_BTAU#NETA BM</v>
      </c>
      <c r="J657" s="106" t="s">
        <v>4466</v>
      </c>
      <c r="K657" s="106" t="s">
        <v>9589</v>
      </c>
      <c r="L657" s="106" t="s">
        <v>4468</v>
      </c>
      <c r="M657" s="106" t="s">
        <v>488</v>
      </c>
      <c r="N657" s="106" t="s">
        <v>9590</v>
      </c>
      <c r="O657" s="106"/>
      <c r="P657" s="106" t="s">
        <v>4477</v>
      </c>
      <c r="Q657" s="106" t="s">
        <v>9590</v>
      </c>
      <c r="R657" s="106" t="s">
        <v>4478</v>
      </c>
      <c r="S657" s="106" t="s">
        <v>9554</v>
      </c>
      <c r="T657" s="106" t="s">
        <v>9555</v>
      </c>
      <c r="U657" s="106"/>
      <c r="V657" s="106">
        <v>8</v>
      </c>
      <c r="W657" s="106" t="str">
        <f t="shared" si="20"/>
        <v>NETA BM</v>
      </c>
      <c r="X657" s="106" t="s">
        <v>9550</v>
      </c>
      <c r="Y657" s="106"/>
    </row>
    <row r="658" spans="1:25" x14ac:dyDescent="0.2">
      <c r="A658" s="7"/>
      <c r="B658" s="7"/>
      <c r="C658" s="98" t="str">
        <f>VLOOKUP(G658,TCR!$E$2:$K$332,2,0)</f>
        <v>PCVF</v>
      </c>
      <c r="D658" s="98" t="str">
        <f>VLOOKUP(G658,TCR!$E$2:$K$332,3,0)</f>
        <v>Ricavi da componente fissa PCV</v>
      </c>
      <c r="E658" s="98" t="str">
        <f>VLOOKUP(G658,TCR!$E$2:$K$332,4,0)</f>
        <v>COMMF</v>
      </c>
      <c r="F658" s="98" t="str">
        <f>VLOOKUP(G658,TCR!$E$2:$K$332,5,0)</f>
        <v>Componente fissa Costi Commercializzazione</v>
      </c>
      <c r="G658" s="98" t="s">
        <v>189</v>
      </c>
      <c r="H658" s="98" t="str">
        <f>VLOOKUP(G658,TCR!$E$2:$K$332,7,0)</f>
        <v>PCV fissa</v>
      </c>
      <c r="I658" s="137" t="str">
        <f t="shared" si="21"/>
        <v>NE_PCV_QF#NE_PCV1#NE_PCV#NETA BR</v>
      </c>
      <c r="J658" s="106" t="s">
        <v>5887</v>
      </c>
      <c r="K658" s="106" t="s">
        <v>5888</v>
      </c>
      <c r="L658" s="106" t="s">
        <v>5889</v>
      </c>
      <c r="M658" s="106" t="s">
        <v>424</v>
      </c>
      <c r="N658" s="106" t="s">
        <v>3326</v>
      </c>
      <c r="O658" s="106"/>
      <c r="P658" s="106" t="s">
        <v>2852</v>
      </c>
      <c r="Q658" s="106" t="s">
        <v>2853</v>
      </c>
      <c r="R658" s="106" t="s">
        <v>2854</v>
      </c>
      <c r="S658" s="106">
        <v>701036</v>
      </c>
      <c r="T658" s="106" t="s">
        <v>430</v>
      </c>
      <c r="U658" s="106"/>
      <c r="V658" s="106">
        <v>3</v>
      </c>
      <c r="W658" s="106" t="str">
        <f t="shared" si="20"/>
        <v>NETA BR</v>
      </c>
      <c r="X658" s="106" t="s">
        <v>431</v>
      </c>
      <c r="Y658" s="106"/>
    </row>
    <row r="659" spans="1:25" x14ac:dyDescent="0.2">
      <c r="A659" s="139"/>
      <c r="B659" s="69"/>
      <c r="C659" s="98" t="str">
        <f>VLOOKUP(G659,TCR!$E$2:$K$332,2,0)</f>
        <v>PCVF</v>
      </c>
      <c r="D659" s="98" t="str">
        <f>VLOOKUP(G659,TCR!$E$2:$K$332,3,0)</f>
        <v>Ricavi da componente fissa PCV</v>
      </c>
      <c r="E659" s="98" t="str">
        <f>VLOOKUP(G659,TCR!$E$2:$K$332,4,0)</f>
        <v>COMMF</v>
      </c>
      <c r="F659" s="98" t="str">
        <f>VLOOKUP(G659,TCR!$E$2:$K$332,5,0)</f>
        <v>Componente fissa Costi Commercializzazione</v>
      </c>
      <c r="G659" s="98" t="s">
        <v>189</v>
      </c>
      <c r="H659" s="98" t="str">
        <f>VLOOKUP(G659,TCR!$E$2:$K$332,7,0)</f>
        <v>PCV fissa</v>
      </c>
      <c r="I659" s="137" t="str">
        <f t="shared" si="21"/>
        <v>NE_PCV_QF_AEEG#NE_PCV1#NE_PCV#NETA BR</v>
      </c>
      <c r="J659" s="106" t="s">
        <v>3323</v>
      </c>
      <c r="K659" s="106" t="s">
        <v>3324</v>
      </c>
      <c r="L659" s="106" t="s">
        <v>3325</v>
      </c>
      <c r="M659" s="106"/>
      <c r="N659" s="106" t="s">
        <v>3326</v>
      </c>
      <c r="O659" s="106"/>
      <c r="P659" s="106" t="s">
        <v>2852</v>
      </c>
      <c r="Q659" s="106" t="s">
        <v>2853</v>
      </c>
      <c r="R659" s="106" t="s">
        <v>2854</v>
      </c>
      <c r="S659" s="106"/>
      <c r="T659" s="106"/>
      <c r="U659" s="106"/>
      <c r="V659" s="106">
        <v>3</v>
      </c>
      <c r="W659" s="106" t="str">
        <f t="shared" si="20"/>
        <v>NETA BR</v>
      </c>
      <c r="X659" s="106"/>
      <c r="Y659" s="106"/>
    </row>
    <row r="660" spans="1:25" x14ac:dyDescent="0.2">
      <c r="A660" s="7"/>
      <c r="B660" s="69" t="s">
        <v>70</v>
      </c>
      <c r="C660" s="98" t="str">
        <f>VLOOKUP(G660,TCR!$E$2:$K$332,2,0)</f>
        <v>VENDF</v>
      </c>
      <c r="D660" s="98" t="str">
        <f>VLOOKUP(G660,TCR!$E$2:$K$332,3,0)</f>
        <v>Ricavi commodity - componente fissa Energia Elettrica</v>
      </c>
      <c r="E660" s="98" t="str">
        <f>VLOOKUP(G660,TCR!$E$2:$K$332,4,0)</f>
        <v>MTPRF</v>
      </c>
      <c r="F660" s="98" t="str">
        <f>VLOOKUP(G660,TCR!$E$2:$K$332,5,0)</f>
        <v>Materia prima fissa</v>
      </c>
      <c r="G660" s="98" t="s">
        <v>320</v>
      </c>
      <c r="H660" s="98" t="str">
        <f>VLOOKUP(G660,TCR!$E$2:$K$332,7,0)</f>
        <v>componente generica ven fissa</v>
      </c>
      <c r="I660" s="137" t="str">
        <f t="shared" si="21"/>
        <v>NE_V_QFDOM_FIX#NE_Q_QFDOM_FIX#NE_C_QFDOM_FIX#NETA BR</v>
      </c>
      <c r="J660" s="106" t="s">
        <v>5773</v>
      </c>
      <c r="K660" s="106" t="s">
        <v>5774</v>
      </c>
      <c r="L660" s="106" t="s">
        <v>5775</v>
      </c>
      <c r="M660" s="106" t="s">
        <v>424</v>
      </c>
      <c r="N660" s="106" t="s">
        <v>5776</v>
      </c>
      <c r="O660" s="106"/>
      <c r="P660" s="106" t="s">
        <v>5777</v>
      </c>
      <c r="Q660" s="106" t="s">
        <v>5778</v>
      </c>
      <c r="R660" s="106" t="s">
        <v>5775</v>
      </c>
      <c r="S660" s="106">
        <v>709001</v>
      </c>
      <c r="T660" s="106" t="s">
        <v>5779</v>
      </c>
      <c r="U660" s="106" t="s">
        <v>448</v>
      </c>
      <c r="V660" s="106">
        <v>3</v>
      </c>
      <c r="W660" s="106" t="str">
        <f t="shared" si="20"/>
        <v>NETA BR</v>
      </c>
      <c r="X660" s="106" t="s">
        <v>463</v>
      </c>
      <c r="Y660" s="106"/>
    </row>
    <row r="661" spans="1:25" x14ac:dyDescent="0.2">
      <c r="A661" s="7"/>
      <c r="B661" s="7"/>
      <c r="C661" s="98" t="str">
        <f>VLOOKUP(G661,TCR!$E$2:$K$332,2,0)</f>
        <v>VENDV</v>
      </c>
      <c r="D661" s="98" t="str">
        <f>VLOOKUP(G661,TCR!$E$2:$K$332,3,0)</f>
        <v>Ricavi variabili commodity al PCE - Energia Elettrica</v>
      </c>
      <c r="E661" s="98" t="str">
        <f>VLOOKUP(G661,TCR!$E$2:$K$332,4,0)</f>
        <v>MTPRV</v>
      </c>
      <c r="F661" s="98" t="str">
        <f>VLOOKUP(G661,TCR!$E$2:$K$332,5,0)</f>
        <v>Materia prima variabile</v>
      </c>
      <c r="G661" s="98" t="s">
        <v>255</v>
      </c>
      <c r="H661" s="98" t="str">
        <f>VLOOKUP(G661,TCR!$E$2:$K$332,7,0)</f>
        <v>Materia prima</v>
      </c>
      <c r="I661" s="137" t="str">
        <f t="shared" si="21"/>
        <v>NE_PE_FIX#NE_PE_FIX#NE_PE_FIX#NETA BR</v>
      </c>
      <c r="J661" s="106" t="s">
        <v>661</v>
      </c>
      <c r="K661" s="106" t="s">
        <v>662</v>
      </c>
      <c r="L661" s="106" t="s">
        <v>663</v>
      </c>
      <c r="M661" s="106" t="s">
        <v>424</v>
      </c>
      <c r="N661" s="106" t="s">
        <v>662</v>
      </c>
      <c r="O661" s="106"/>
      <c r="P661" s="106" t="s">
        <v>664</v>
      </c>
      <c r="Q661" s="106" t="s">
        <v>662</v>
      </c>
      <c r="R661" s="106" t="s">
        <v>665</v>
      </c>
      <c r="S661" s="106">
        <v>701036</v>
      </c>
      <c r="T661" s="106" t="s">
        <v>430</v>
      </c>
      <c r="U661" s="106"/>
      <c r="V661" s="106">
        <v>3</v>
      </c>
      <c r="W661" s="106" t="str">
        <f t="shared" si="20"/>
        <v>NETA BR</v>
      </c>
      <c r="X661" s="106" t="s">
        <v>431</v>
      </c>
      <c r="Y661" s="106"/>
    </row>
    <row r="662" spans="1:25" x14ac:dyDescent="0.2">
      <c r="A662" s="7"/>
      <c r="B662" s="69"/>
      <c r="C662" s="98" t="str">
        <f>VLOOKUP(G662,TCR!$E$2:$K$332,2,0)</f>
        <v>VENDV</v>
      </c>
      <c r="D662" s="98" t="str">
        <f>VLOOKUP(G662,TCR!$E$2:$K$332,3,0)</f>
        <v>Ricavi variabili commodity al PCE - Energia Elettrica</v>
      </c>
      <c r="E662" s="98" t="str">
        <f>VLOOKUP(G662,TCR!$E$2:$K$332,4,0)</f>
        <v>MTPRV</v>
      </c>
      <c r="F662" s="98" t="str">
        <f>VLOOKUP(G662,TCR!$E$2:$K$332,5,0)</f>
        <v>Materia prima variabile</v>
      </c>
      <c r="G662" s="98" t="s">
        <v>255</v>
      </c>
      <c r="H662" s="98" t="str">
        <f>VLOOKUP(G662,TCR!$E$2:$K$332,7,0)</f>
        <v>Materia prima</v>
      </c>
      <c r="I662" s="137" t="str">
        <f t="shared" si="21"/>
        <v>NE_PE_FIX_2#NE_PE_FIX_2#NE_PE_FIX#NETA BR</v>
      </c>
      <c r="J662" s="106" t="s">
        <v>2206</v>
      </c>
      <c r="K662" s="106" t="s">
        <v>2207</v>
      </c>
      <c r="L662" s="106" t="s">
        <v>2208</v>
      </c>
      <c r="M662" s="106" t="s">
        <v>424</v>
      </c>
      <c r="N662" s="106" t="s">
        <v>2207</v>
      </c>
      <c r="O662" s="106"/>
      <c r="P662" s="106" t="s">
        <v>664</v>
      </c>
      <c r="Q662" s="106" t="s">
        <v>662</v>
      </c>
      <c r="R662" s="106" t="s">
        <v>665</v>
      </c>
      <c r="S662" s="106">
        <v>701036</v>
      </c>
      <c r="T662" s="106" t="s">
        <v>430</v>
      </c>
      <c r="U662" s="106"/>
      <c r="V662" s="106">
        <v>3</v>
      </c>
      <c r="W662" s="106" t="str">
        <f t="shared" si="20"/>
        <v>NETA BR</v>
      </c>
      <c r="X662" s="106" t="s">
        <v>431</v>
      </c>
      <c r="Y662" s="106"/>
    </row>
    <row r="663" spans="1:25" x14ac:dyDescent="0.2">
      <c r="A663" s="7"/>
      <c r="B663" s="69"/>
      <c r="C663" s="98" t="str">
        <f>VLOOKUP(G663,TCR!$E$2:$K$332,2,0)</f>
        <v>VENDV</v>
      </c>
      <c r="D663" s="98" t="str">
        <f>VLOOKUP(G663,TCR!$E$2:$K$332,3,0)</f>
        <v>Ricavi variabili commodity al PCE - Energia Elettrica</v>
      </c>
      <c r="E663" s="98" t="str">
        <f>VLOOKUP(G663,TCR!$E$2:$K$332,4,0)</f>
        <v>MTPRV</v>
      </c>
      <c r="F663" s="98" t="str">
        <f>VLOOKUP(G663,TCR!$E$2:$K$332,5,0)</f>
        <v>Materia prima variabile</v>
      </c>
      <c r="G663" s="98" t="s">
        <v>255</v>
      </c>
      <c r="H663" s="98" t="str">
        <f>VLOOKUP(G663,TCR!$E$2:$K$332,7,0)</f>
        <v>Materia prima</v>
      </c>
      <c r="I663" s="137" t="str">
        <f t="shared" si="21"/>
        <v>NE_PE_FIX_2#NE_PE_FIX#NE_PE_FIX#NETA BR</v>
      </c>
      <c r="J663" s="106" t="s">
        <v>2206</v>
      </c>
      <c r="K663" s="106" t="s">
        <v>2207</v>
      </c>
      <c r="L663" s="106" t="s">
        <v>2208</v>
      </c>
      <c r="M663" s="106" t="s">
        <v>424</v>
      </c>
      <c r="N663" s="106" t="s">
        <v>662</v>
      </c>
      <c r="O663" s="106"/>
      <c r="P663" s="106" t="s">
        <v>664</v>
      </c>
      <c r="Q663" s="106" t="s">
        <v>662</v>
      </c>
      <c r="R663" s="106" t="s">
        <v>665</v>
      </c>
      <c r="S663" s="106">
        <v>701036</v>
      </c>
      <c r="T663" s="106" t="s">
        <v>430</v>
      </c>
      <c r="U663" s="106"/>
      <c r="V663" s="106">
        <v>3</v>
      </c>
      <c r="W663" s="106" t="str">
        <f t="shared" si="20"/>
        <v>NETA BR</v>
      </c>
      <c r="X663" s="106" t="s">
        <v>431</v>
      </c>
      <c r="Y663" s="106"/>
    </row>
    <row r="664" spans="1:25" x14ac:dyDescent="0.2">
      <c r="A664" s="7"/>
      <c r="B664" s="7"/>
      <c r="C664" s="98" t="str">
        <f>VLOOKUP(G664,TCR!$E$2:$K$332,2,0)</f>
        <v>VENDV</v>
      </c>
      <c r="D664" s="98" t="str">
        <f>VLOOKUP(G664,TCR!$E$2:$K$332,3,0)</f>
        <v>Ricavi variabili commodity al PCE - Energia Elettrica</v>
      </c>
      <c r="E664" s="98" t="str">
        <f>VLOOKUP(G664,TCR!$E$2:$K$332,4,0)</f>
        <v>EV</v>
      </c>
      <c r="F664" s="98" t="str">
        <f>VLOOKUP(G664,TCR!$E$2:$K$332,5,0)</f>
        <v>Energia verde variabile</v>
      </c>
      <c r="G664" s="98" t="s">
        <v>11959</v>
      </c>
      <c r="H664" s="98" t="str">
        <f>VLOOKUP(G664,TCR!$E$2:$K$332,7,0)</f>
        <v>Energia verde variabile</v>
      </c>
      <c r="I664" s="137" t="str">
        <f t="shared" si="21"/>
        <v>NE_V_GREEN#NE_Q_GREEN#NE_C_GREEN#NETA BR</v>
      </c>
      <c r="J664" s="106" t="s">
        <v>654</v>
      </c>
      <c r="K664" s="106" t="s">
        <v>655</v>
      </c>
      <c r="L664" s="106" t="s">
        <v>656</v>
      </c>
      <c r="M664" s="106" t="s">
        <v>424</v>
      </c>
      <c r="N664" s="106" t="s">
        <v>657</v>
      </c>
      <c r="O664" s="106"/>
      <c r="P664" s="106" t="s">
        <v>658</v>
      </c>
      <c r="Q664" s="106" t="s">
        <v>659</v>
      </c>
      <c r="R664" s="106" t="s">
        <v>660</v>
      </c>
      <c r="S664" s="106">
        <v>701036</v>
      </c>
      <c r="T664" s="106" t="s">
        <v>430</v>
      </c>
      <c r="U664" s="106"/>
      <c r="V664" s="106">
        <v>3</v>
      </c>
      <c r="W664" s="106" t="str">
        <f t="shared" si="20"/>
        <v>NETA BR</v>
      </c>
      <c r="X664" s="106" t="s">
        <v>431</v>
      </c>
      <c r="Y664" s="106"/>
    </row>
    <row r="665" spans="1:25" x14ac:dyDescent="0.2">
      <c r="A665" s="7"/>
      <c r="B665" s="69"/>
      <c r="C665" s="98" t="str">
        <f>VLOOKUP(G665,TCR!$E$2:$K$332,2,0)</f>
        <v>VENDV</v>
      </c>
      <c r="D665" s="98" t="str">
        <f>VLOOKUP(G665,TCR!$E$2:$K$332,3,0)</f>
        <v>Ricavi variabili commodity al PCE - Energia Elettrica</v>
      </c>
      <c r="E665" s="98" t="str">
        <f>VLOOKUP(G665,TCR!$E$2:$K$332,4,0)</f>
        <v>SCONV</v>
      </c>
      <c r="F665" s="98" t="str">
        <f>VLOOKUP(G665,TCR!$E$2:$K$332,5,0)</f>
        <v>Sconti Variabili</v>
      </c>
      <c r="G665" s="98" t="s">
        <v>10944</v>
      </c>
      <c r="H665" s="98" t="str">
        <f>VLOOKUP(G665,TCR!$E$2:$K$332,7,0)</f>
        <v>sconti perdite</v>
      </c>
      <c r="I665" s="137" t="str">
        <f t="shared" si="21"/>
        <v>NE_PRD_SC_GOL14#NE_Q_SC_LGOL14#NE_SC_CLGOL14#NETA BR</v>
      </c>
      <c r="J665" s="106" t="s">
        <v>5111</v>
      </c>
      <c r="K665" s="106" t="s">
        <v>5112</v>
      </c>
      <c r="L665" s="106" t="s">
        <v>5113</v>
      </c>
      <c r="M665" s="106" t="s">
        <v>424</v>
      </c>
      <c r="N665" s="106" t="s">
        <v>1669</v>
      </c>
      <c r="O665" s="106"/>
      <c r="P665" s="106" t="s">
        <v>1670</v>
      </c>
      <c r="Q665" s="106" t="s">
        <v>1667</v>
      </c>
      <c r="R665" s="106" t="s">
        <v>1671</v>
      </c>
      <c r="S665" s="106">
        <v>704103</v>
      </c>
      <c r="T665" s="106" t="s">
        <v>462</v>
      </c>
      <c r="U665" s="106"/>
      <c r="V665" s="106">
        <v>3</v>
      </c>
      <c r="W665" s="106" t="str">
        <f t="shared" si="20"/>
        <v>NETA BR</v>
      </c>
      <c r="X665" s="106" t="s">
        <v>463</v>
      </c>
      <c r="Y665" s="106"/>
    </row>
    <row r="666" spans="1:25" x14ac:dyDescent="0.2">
      <c r="A666" s="7"/>
      <c r="B666" s="69"/>
      <c r="C666" s="98" t="str">
        <f>VLOOKUP(G666,TCR!$E$2:$K$332,2,0)</f>
        <v>VENDV</v>
      </c>
      <c r="D666" s="98" t="str">
        <f>VLOOKUP(G666,TCR!$E$2:$K$332,3,0)</f>
        <v>Ricavi variabili commodity al PCE - Energia Elettrica</v>
      </c>
      <c r="E666" s="98" t="str">
        <f>VLOOKUP(G666,TCR!$E$2:$K$332,4,0)</f>
        <v>EV</v>
      </c>
      <c r="F666" s="98" t="str">
        <f>VLOOKUP(G666,TCR!$E$2:$K$332,5,0)</f>
        <v>Energia verde variabile</v>
      </c>
      <c r="G666" s="98" t="s">
        <v>11958</v>
      </c>
      <c r="H666" s="98" t="str">
        <f>VLOOKUP(G666,TCR!$E$2:$K$332,7,0)</f>
        <v>Perdite Energia verde</v>
      </c>
      <c r="I666" s="137" t="str">
        <f t="shared" si="21"/>
        <v>NE_PERD_GREEN#NE_Q_GREEN#NE_C_GREEN#NETA BR</v>
      </c>
      <c r="J666" s="106" t="s">
        <v>4722</v>
      </c>
      <c r="K666" s="106" t="s">
        <v>4723</v>
      </c>
      <c r="L666" s="106" t="s">
        <v>4724</v>
      </c>
      <c r="M666" s="106" t="s">
        <v>424</v>
      </c>
      <c r="N666" s="106" t="s">
        <v>657</v>
      </c>
      <c r="O666" s="106"/>
      <c r="P666" s="106" t="s">
        <v>658</v>
      </c>
      <c r="Q666" s="106" t="s">
        <v>659</v>
      </c>
      <c r="R666" s="106" t="s">
        <v>660</v>
      </c>
      <c r="S666" s="106">
        <v>701036</v>
      </c>
      <c r="T666" s="106" t="s">
        <v>430</v>
      </c>
      <c r="U666" s="106"/>
      <c r="V666" s="106">
        <v>3</v>
      </c>
      <c r="W666" s="106" t="str">
        <f t="shared" si="20"/>
        <v>NETA BR</v>
      </c>
      <c r="X666" s="106" t="s">
        <v>431</v>
      </c>
      <c r="Y666" s="106"/>
    </row>
    <row r="667" spans="1:25" x14ac:dyDescent="0.2">
      <c r="A667" s="7"/>
      <c r="B667" s="7" t="s">
        <v>65</v>
      </c>
      <c r="C667" s="98" t="str">
        <f>VLOOKUP(G667,TCR!$E$2:$K$332,2,0)</f>
        <v>TRASPV</v>
      </c>
      <c r="D667" s="98" t="str">
        <f>VLOOKUP(G667,TCR!$E$2:$K$332,3,0)</f>
        <v>Ricavi logistica primaria - Trasporto Energia Elettrica - variabile</v>
      </c>
      <c r="E667" s="98" t="str">
        <f>VLOOKUP(G667,TCR!$E$2:$K$332,4,0)</f>
        <v>DISPV</v>
      </c>
      <c r="F667" s="98" t="str">
        <f>VLOOKUP(G667,TCR!$E$2:$K$332,5,0)</f>
        <v>Dispacciamento variabile</v>
      </c>
      <c r="G667" s="98" t="s">
        <v>11503</v>
      </c>
      <c r="H667" s="98" t="str">
        <f>VLOOKUP(G667,TCR!$E$2:$K$332,7,0)</f>
        <v>Perdite Art 25 bis TIS</v>
      </c>
      <c r="I667" s="137" t="str">
        <f t="shared" si="21"/>
        <v>NE_PRD_SAL_TRAN#NE_SALV_TRAN#NE_SALV_TRAN#NETA BR</v>
      </c>
      <c r="J667" s="106" t="s">
        <v>1204</v>
      </c>
      <c r="K667" s="106" t="s">
        <v>1205</v>
      </c>
      <c r="L667" s="106" t="s">
        <v>1206</v>
      </c>
      <c r="M667" s="106" t="s">
        <v>488</v>
      </c>
      <c r="N667" s="106" t="s">
        <v>1190</v>
      </c>
      <c r="O667" s="106"/>
      <c r="P667" s="106" t="s">
        <v>1192</v>
      </c>
      <c r="Q667" s="106" t="s">
        <v>1190</v>
      </c>
      <c r="R667" s="106" t="s">
        <v>1193</v>
      </c>
      <c r="S667" s="106">
        <v>702144</v>
      </c>
      <c r="T667" s="106" t="s">
        <v>1106</v>
      </c>
      <c r="U667" s="106"/>
      <c r="V667" s="106">
        <v>3</v>
      </c>
      <c r="W667" s="106" t="str">
        <f t="shared" si="20"/>
        <v>NETA BR</v>
      </c>
      <c r="X667" s="106" t="s">
        <v>495</v>
      </c>
      <c r="Y667" s="106"/>
    </row>
    <row r="668" spans="1:25" x14ac:dyDescent="0.2">
      <c r="A668" s="7"/>
      <c r="B668" s="7" t="s">
        <v>65</v>
      </c>
      <c r="C668" s="98" t="str">
        <f>VLOOKUP(G668,TCR!$E$2:$K$332,2,0)</f>
        <v>TRASPV</v>
      </c>
      <c r="D668" s="98" t="str">
        <f>VLOOKUP(G668,TCR!$E$2:$K$332,3,0)</f>
        <v>Ricavi logistica primaria - Trasporto Energia Elettrica - variabile</v>
      </c>
      <c r="E668" s="98" t="str">
        <f>VLOOKUP(G668,TCR!$E$2:$K$332,4,0)</f>
        <v>DISPV</v>
      </c>
      <c r="F668" s="98" t="str">
        <f>VLOOKUP(G668,TCR!$E$2:$K$332,5,0)</f>
        <v>Dispacciamento variabile</v>
      </c>
      <c r="G668" s="98" t="s">
        <v>11505</v>
      </c>
      <c r="H668" s="98" t="str">
        <f>VLOOKUP(G668,TCR!$E$2:$K$332,7,0)</f>
        <v>Perdite Art 73 Del 111/06</v>
      </c>
      <c r="I668" s="137" t="str">
        <f t="shared" si="21"/>
        <v>NE_PRD_SERV_INT#NE_SERV_INTER#NE_SERV_INTER#NETA BR</v>
      </c>
      <c r="J668" s="106" t="s">
        <v>1534</v>
      </c>
      <c r="K668" s="106" t="s">
        <v>1535</v>
      </c>
      <c r="L668" s="106" t="s">
        <v>1536</v>
      </c>
      <c r="M668" s="106" t="s">
        <v>488</v>
      </c>
      <c r="N668" s="106" t="s">
        <v>1217</v>
      </c>
      <c r="O668" s="106"/>
      <c r="P668" s="106" t="s">
        <v>1219</v>
      </c>
      <c r="Q668" s="106" t="s">
        <v>1217</v>
      </c>
      <c r="R668" s="106" t="s">
        <v>1220</v>
      </c>
      <c r="S668" s="106">
        <v>702144</v>
      </c>
      <c r="T668" s="106" t="s">
        <v>1106</v>
      </c>
      <c r="U668" s="106"/>
      <c r="V668" s="106">
        <v>3</v>
      </c>
      <c r="W668" s="106" t="str">
        <f t="shared" si="20"/>
        <v>NETA BR</v>
      </c>
      <c r="X668" s="106" t="s">
        <v>495</v>
      </c>
      <c r="Y668" s="106"/>
    </row>
    <row r="669" spans="1:25" x14ac:dyDescent="0.2">
      <c r="A669" s="7"/>
      <c r="B669" s="7" t="s">
        <v>65</v>
      </c>
      <c r="C669" s="98" t="str">
        <f>VLOOKUP(G669,TCR!$E$2:$K$332,2,0)</f>
        <v>TRASPV</v>
      </c>
      <c r="D669" s="98" t="str">
        <f>VLOOKUP(G669,TCR!$E$2:$K$332,3,0)</f>
        <v>Ricavi logistica primaria - Trasporto Energia Elettrica - variabile</v>
      </c>
      <c r="E669" s="98" t="str">
        <f>VLOOKUP(G669,TCR!$E$2:$K$332,4,0)</f>
        <v>DISPV</v>
      </c>
      <c r="F669" s="98" t="str">
        <f>VLOOKUP(G669,TCR!$E$2:$K$332,5,0)</f>
        <v>Dispacciamento variabile</v>
      </c>
      <c r="G669" s="98" t="s">
        <v>11500</v>
      </c>
      <c r="H669" s="98" t="str">
        <f>VLOOKUP(G669,TCR!$E$2:$K$332,7,0)</f>
        <v>Perdite Art 48 Del 111/06</v>
      </c>
      <c r="I669" s="137" t="str">
        <f t="shared" si="21"/>
        <v>NE_PRD_CAP_PROD#NE_CAPAC_PRODUT#NE_CAPAC_PRODUT#NETA BR</v>
      </c>
      <c r="J669" s="106" t="s">
        <v>1221</v>
      </c>
      <c r="K669" s="106" t="s">
        <v>1222</v>
      </c>
      <c r="L669" s="106" t="s">
        <v>1223</v>
      </c>
      <c r="M669" s="106" t="s">
        <v>488</v>
      </c>
      <c r="N669" s="106" t="s">
        <v>1200</v>
      </c>
      <c r="O669" s="106"/>
      <c r="P669" s="106" t="s">
        <v>1202</v>
      </c>
      <c r="Q669" s="106" t="s">
        <v>1200</v>
      </c>
      <c r="R669" s="106" t="s">
        <v>1203</v>
      </c>
      <c r="S669" s="106">
        <v>702144</v>
      </c>
      <c r="T669" s="106" t="s">
        <v>1106</v>
      </c>
      <c r="U669" s="106"/>
      <c r="V669" s="106">
        <v>3</v>
      </c>
      <c r="W669" s="106" t="str">
        <f t="shared" si="20"/>
        <v>NETA BR</v>
      </c>
      <c r="X669" s="106" t="s">
        <v>495</v>
      </c>
      <c r="Y669" s="106"/>
    </row>
    <row r="670" spans="1:25" x14ac:dyDescent="0.2">
      <c r="A670" s="7"/>
      <c r="B670" s="7" t="s">
        <v>65</v>
      </c>
      <c r="C670" s="98" t="str">
        <f>VLOOKUP(G670,TCR!$E$2:$K$332,2,0)</f>
        <v>TRASPV</v>
      </c>
      <c r="D670" s="98" t="str">
        <f>VLOOKUP(G670,TCR!$E$2:$K$332,3,0)</f>
        <v>Ricavi logistica primaria - Trasporto Energia Elettrica - variabile</v>
      </c>
      <c r="E670" s="98" t="str">
        <f>VLOOKUP(G670,TCR!$E$2:$K$332,4,0)</f>
        <v>DISPV</v>
      </c>
      <c r="F670" s="98" t="str">
        <f>VLOOKUP(G670,TCR!$E$2:$K$332,5,0)</f>
        <v>Dispacciamento variabile</v>
      </c>
      <c r="G670" s="98" t="s">
        <v>11504</v>
      </c>
      <c r="H670" s="98" t="str">
        <f>VLOOKUP(G670,TCR!$E$2:$K$332,7,0)</f>
        <v>Perdite Art 46 Del 111/06</v>
      </c>
      <c r="I670" s="137" t="str">
        <f t="shared" si="21"/>
        <v>NE_PRD_FUN_TERNA#NE_FUNZ_TERNA#NE_FUNZ_TERNA#NETA BR</v>
      </c>
      <c r="J670" s="106" t="s">
        <v>1213</v>
      </c>
      <c r="K670" s="106" t="s">
        <v>1214</v>
      </c>
      <c r="L670" s="106" t="s">
        <v>1215</v>
      </c>
      <c r="M670" s="106" t="s">
        <v>488</v>
      </c>
      <c r="N670" s="106" t="s">
        <v>1185</v>
      </c>
      <c r="O670" s="106"/>
      <c r="P670" s="106" t="s">
        <v>1187</v>
      </c>
      <c r="Q670" s="106" t="s">
        <v>1185</v>
      </c>
      <c r="R670" s="106" t="s">
        <v>1188</v>
      </c>
      <c r="S670" s="106">
        <v>702144</v>
      </c>
      <c r="T670" s="106" t="s">
        <v>1106</v>
      </c>
      <c r="U670" s="106"/>
      <c r="V670" s="106">
        <v>3</v>
      </c>
      <c r="W670" s="106" t="str">
        <f t="shared" si="20"/>
        <v>NETA BR</v>
      </c>
      <c r="X670" s="106" t="s">
        <v>495</v>
      </c>
      <c r="Y670" s="106"/>
    </row>
    <row r="671" spans="1:25" x14ac:dyDescent="0.2">
      <c r="A671" s="7"/>
      <c r="B671" s="7" t="s">
        <v>65</v>
      </c>
      <c r="C671" s="98" t="str">
        <f>VLOOKUP(G671,TCR!$E$2:$K$332,2,0)</f>
        <v>TRASPV</v>
      </c>
      <c r="D671" s="98" t="str">
        <f>VLOOKUP(G671,TCR!$E$2:$K$332,3,0)</f>
        <v>Ricavi logistica primaria - Trasporto Energia Elettrica - variabile</v>
      </c>
      <c r="E671" s="98" t="str">
        <f>VLOOKUP(G671,TCR!$E$2:$K$332,4,0)</f>
        <v>DISPV</v>
      </c>
      <c r="F671" s="98" t="str">
        <f>VLOOKUP(G671,TCR!$E$2:$K$332,5,0)</f>
        <v>Dispacciamento variabile</v>
      </c>
      <c r="G671" s="98" t="s">
        <v>11501</v>
      </c>
      <c r="H671" s="98" t="str">
        <f>VLOOKUP(G671,TCR!$E$2:$K$332,7,0)</f>
        <v>Perdite Art 45 Del 111/06</v>
      </c>
      <c r="I671" s="137" t="str">
        <f t="shared" si="21"/>
        <v>NE_PRD_COST_SIC#NE_COSTI_SICUR#NE_COSTI_SICUR#NETA BR</v>
      </c>
      <c r="J671" s="106" t="s">
        <v>1210</v>
      </c>
      <c r="K671" s="106" t="s">
        <v>1211</v>
      </c>
      <c r="L671" s="106" t="s">
        <v>1212</v>
      </c>
      <c r="M671" s="106" t="s">
        <v>488</v>
      </c>
      <c r="N671" s="106" t="s">
        <v>1174</v>
      </c>
      <c r="O671" s="106"/>
      <c r="P671" s="106" t="s">
        <v>1176</v>
      </c>
      <c r="Q671" s="106" t="s">
        <v>1174</v>
      </c>
      <c r="R671" s="106" t="s">
        <v>1177</v>
      </c>
      <c r="S671" s="106">
        <v>702144</v>
      </c>
      <c r="T671" s="106" t="s">
        <v>1106</v>
      </c>
      <c r="U671" s="106"/>
      <c r="V671" s="106">
        <v>3</v>
      </c>
      <c r="W671" s="106" t="str">
        <f t="shared" si="20"/>
        <v>NETA BR</v>
      </c>
      <c r="X671" s="106" t="s">
        <v>495</v>
      </c>
      <c r="Y671" s="106"/>
    </row>
    <row r="672" spans="1:25" x14ac:dyDescent="0.2">
      <c r="A672" s="7"/>
      <c r="B672" s="7" t="s">
        <v>65</v>
      </c>
      <c r="C672" s="98" t="str">
        <f>VLOOKUP(G672,TCR!$E$2:$K$332,2,0)</f>
        <v>TRASPV</v>
      </c>
      <c r="D672" s="98" t="str">
        <f>VLOOKUP(G672,TCR!$E$2:$K$332,3,0)</f>
        <v>Ricavi logistica primaria - Trasporto Energia Elettrica - variabile</v>
      </c>
      <c r="E672" s="98" t="str">
        <f>VLOOKUP(G672,TCR!$E$2:$K$332,4,0)</f>
        <v>DISPV</v>
      </c>
      <c r="F672" s="98" t="str">
        <f>VLOOKUP(G672,TCR!$E$2:$K$332,5,0)</f>
        <v>Dispacciamento variabile</v>
      </c>
      <c r="G672" s="98" t="s">
        <v>11506</v>
      </c>
      <c r="H672" s="98" t="str">
        <f>VLOOKUP(G672,TCR!$E$2:$K$332,7,0)</f>
        <v>Perdite Art 44 Del 111/06</v>
      </c>
      <c r="I672" s="137" t="str">
        <f t="shared" si="21"/>
        <v>NE_PRD_APPR_MSD#NE_APPR_RISORSE#NE_APPR_RISORSE#NETA BR</v>
      </c>
      <c r="J672" s="106" t="s">
        <v>1224</v>
      </c>
      <c r="K672" s="106" t="s">
        <v>1225</v>
      </c>
      <c r="L672" s="106" t="s">
        <v>1226</v>
      </c>
      <c r="M672" s="106" t="s">
        <v>488</v>
      </c>
      <c r="N672" s="106" t="s">
        <v>1195</v>
      </c>
      <c r="O672" s="106"/>
      <c r="P672" s="106" t="s">
        <v>1197</v>
      </c>
      <c r="Q672" s="106" t="s">
        <v>1195</v>
      </c>
      <c r="R672" s="106" t="s">
        <v>1198</v>
      </c>
      <c r="S672" s="106">
        <v>702144</v>
      </c>
      <c r="T672" s="106" t="s">
        <v>1106</v>
      </c>
      <c r="U672" s="106"/>
      <c r="V672" s="106">
        <v>3</v>
      </c>
      <c r="W672" s="106" t="str">
        <f t="shared" si="20"/>
        <v>NETA BR</v>
      </c>
      <c r="X672" s="106" t="s">
        <v>495</v>
      </c>
      <c r="Y672" s="106"/>
    </row>
    <row r="673" spans="1:25" x14ac:dyDescent="0.2">
      <c r="A673" s="7"/>
      <c r="B673" s="7" t="s">
        <v>65</v>
      </c>
      <c r="C673" s="98" t="str">
        <f>VLOOKUP(G673,TCR!$E$2:$K$332,2,0)</f>
        <v>TRASPV</v>
      </c>
      <c r="D673" s="98" t="str">
        <f>VLOOKUP(G673,TCR!$E$2:$K$332,3,0)</f>
        <v>Ricavi logistica primaria - Trasporto Energia Elettrica - variabile</v>
      </c>
      <c r="E673" s="98" t="str">
        <f>VLOOKUP(G673,TCR!$E$2:$K$332,4,0)</f>
        <v>DISPV</v>
      </c>
      <c r="F673" s="98" t="str">
        <f>VLOOKUP(G673,TCR!$E$2:$K$332,5,0)</f>
        <v>Dispacciamento variabile</v>
      </c>
      <c r="G673" s="98" t="s">
        <v>11502</v>
      </c>
      <c r="H673" s="98" t="str">
        <f>VLOOKUP(G673,TCR!$E$2:$K$332,7,0)</f>
        <v>Perdite Art 44 bis Del 111/06</v>
      </c>
      <c r="I673" s="137" t="str">
        <f t="shared" si="21"/>
        <v>NE_PRD_PROD_EOL#NE_EOL_QE#NE_EOL#NETA BR</v>
      </c>
      <c r="J673" s="106" t="s">
        <v>1207</v>
      </c>
      <c r="K673" s="106" t="s">
        <v>1208</v>
      </c>
      <c r="L673" s="106" t="s">
        <v>1209</v>
      </c>
      <c r="M673" s="106" t="s">
        <v>488</v>
      </c>
      <c r="N673" s="106" t="s">
        <v>1181</v>
      </c>
      <c r="O673" s="106"/>
      <c r="P673" s="106" t="s">
        <v>1182</v>
      </c>
      <c r="Q673" s="106" t="s">
        <v>1179</v>
      </c>
      <c r="R673" s="106" t="s">
        <v>1183</v>
      </c>
      <c r="S673" s="106">
        <v>702144</v>
      </c>
      <c r="T673" s="106" t="s">
        <v>1106</v>
      </c>
      <c r="U673" s="106"/>
      <c r="V673" s="106">
        <v>3</v>
      </c>
      <c r="W673" s="106" t="str">
        <f t="shared" si="20"/>
        <v>NETA BR</v>
      </c>
      <c r="X673" s="106" t="s">
        <v>495</v>
      </c>
      <c r="Y673" s="106"/>
    </row>
    <row r="674" spans="1:25" x14ac:dyDescent="0.2">
      <c r="A674" s="7"/>
      <c r="B674" s="7"/>
      <c r="C674" s="98" t="str">
        <f>VLOOKUP(G674,TCR!$E$2:$K$332,2,0)</f>
        <v>VENDV</v>
      </c>
      <c r="D674" s="98" t="str">
        <f>VLOOKUP(G674,TCR!$E$2:$K$332,3,0)</f>
        <v>Ricavi variabili commodity al PCE - Energia Elettrica</v>
      </c>
      <c r="E674" s="98" t="str">
        <f>VLOOKUP(G674,TCR!$E$2:$K$332,4,0)</f>
        <v>MTPRV</v>
      </c>
      <c r="F674" s="98" t="str">
        <f>VLOOKUP(G674,TCR!$E$2:$K$332,5,0)</f>
        <v>Materia prima variabile</v>
      </c>
      <c r="G674" s="98" t="s">
        <v>192</v>
      </c>
      <c r="H674" s="98" t="str">
        <f>VLOOKUP(G674,TCR!$E$2:$K$332,7,0)</f>
        <v>Perdite</v>
      </c>
      <c r="I674" s="137" t="str">
        <f t="shared" si="21"/>
        <v>NE_PRD_CLGOL14#NE_Q_LGOL14#NE_CLGOL14#NETA BR</v>
      </c>
      <c r="J674" s="106" t="s">
        <v>1672</v>
      </c>
      <c r="K674" s="106" t="s">
        <v>1673</v>
      </c>
      <c r="L674" s="106" t="s">
        <v>1674</v>
      </c>
      <c r="M674" s="106" t="s">
        <v>424</v>
      </c>
      <c r="N674" s="106" t="s">
        <v>1675</v>
      </c>
      <c r="O674" s="106"/>
      <c r="P674" s="106" t="s">
        <v>1676</v>
      </c>
      <c r="Q674" s="106" t="s">
        <v>1677</v>
      </c>
      <c r="R674" s="106" t="s">
        <v>1678</v>
      </c>
      <c r="S674" s="106">
        <v>701036</v>
      </c>
      <c r="T674" s="106" t="s">
        <v>430</v>
      </c>
      <c r="U674" s="106"/>
      <c r="V674" s="106">
        <v>3</v>
      </c>
      <c r="W674" s="106" t="str">
        <f t="shared" si="20"/>
        <v>NETA BR</v>
      </c>
      <c r="X674" s="106" t="s">
        <v>431</v>
      </c>
      <c r="Y674" s="106"/>
    </row>
    <row r="675" spans="1:25" x14ac:dyDescent="0.2">
      <c r="A675" s="7"/>
      <c r="B675" s="7"/>
      <c r="C675" s="98" t="str">
        <f>VLOOKUP(G675,TCR!$E$2:$K$332,2,0)</f>
        <v>VENDV</v>
      </c>
      <c r="D675" s="98" t="str">
        <f>VLOOKUP(G675,TCR!$E$2:$K$332,3,0)</f>
        <v>Ricavi variabili commodity al PCE - Energia Elettrica</v>
      </c>
      <c r="E675" s="98" t="str">
        <f>VLOOKUP(G675,TCR!$E$2:$K$332,4,0)</f>
        <v>SBI</v>
      </c>
      <c r="F675" s="98" t="str">
        <f>VLOOKUP(G675,TCR!$E$2:$K$332,5,0)</f>
        <v>Sbilanciamento</v>
      </c>
      <c r="G675" s="98" t="s">
        <v>330</v>
      </c>
      <c r="H675" s="98" t="str">
        <f>VLOOKUP(G675,TCR!$E$2:$K$332,7,0)</f>
        <v>Oneri sbilanciamento</v>
      </c>
      <c r="I675" s="137" t="str">
        <f t="shared" si="21"/>
        <v>EE_SBIL_PERD#EE_RAG_PERD_SBIL#EE_RAG_PERD_DISP#NETA BM</v>
      </c>
      <c r="J675" s="106" t="s">
        <v>9538</v>
      </c>
      <c r="K675" s="106" t="s">
        <v>9539</v>
      </c>
      <c r="L675" s="106" t="s">
        <v>9540</v>
      </c>
      <c r="M675" s="106" t="s">
        <v>488</v>
      </c>
      <c r="N675" s="106" t="s">
        <v>9541</v>
      </c>
      <c r="O675" s="106"/>
      <c r="P675" s="106" t="s">
        <v>9542</v>
      </c>
      <c r="Q675" s="106" t="s">
        <v>9543</v>
      </c>
      <c r="R675" s="106" t="s">
        <v>9544</v>
      </c>
      <c r="S675" s="106" t="s">
        <v>705</v>
      </c>
      <c r="T675" s="106" t="s">
        <v>706</v>
      </c>
      <c r="U675" s="106"/>
      <c r="V675" s="106">
        <v>8</v>
      </c>
      <c r="W675" s="106" t="str">
        <f t="shared" si="20"/>
        <v>NETA BM</v>
      </c>
      <c r="X675" s="106" t="s">
        <v>495</v>
      </c>
      <c r="Y675" s="106"/>
    </row>
    <row r="676" spans="1:25" x14ac:dyDescent="0.2">
      <c r="A676" s="7"/>
      <c r="B676" s="7"/>
      <c r="C676" s="98" t="str">
        <f>VLOOKUP(G676,TCR!$E$2:$K$332,2,0)</f>
        <v>VENDV</v>
      </c>
      <c r="D676" s="98" t="str">
        <f>VLOOKUP(G676,TCR!$E$2:$K$332,3,0)</f>
        <v>Ricavi variabili commodity al PCE - Energia Elettrica</v>
      </c>
      <c r="E676" s="98" t="str">
        <f>VLOOKUP(G676,TCR!$E$2:$K$332,4,0)</f>
        <v>SCONV</v>
      </c>
      <c r="F676" s="98" t="str">
        <f>VLOOKUP(G676,TCR!$E$2:$K$332,5,0)</f>
        <v>Sconti Variabili</v>
      </c>
      <c r="G676" s="98" t="s">
        <v>11436</v>
      </c>
      <c r="H676" s="98" t="str">
        <f>VLOOKUP(G676,TCR!$E$2:$K$332,7,0)</f>
        <v>sconti perdite materia prima</v>
      </c>
      <c r="I676" s="137" t="str">
        <f t="shared" si="21"/>
        <v>NE_SC_PRD_FID#NE_Q_SCNT_FID_SM#NE_C_SCNT_FI_SM#NETA BR</v>
      </c>
      <c r="J676" s="106" t="s">
        <v>3660</v>
      </c>
      <c r="K676" s="106" t="s">
        <v>3661</v>
      </c>
      <c r="L676" s="106" t="s">
        <v>3662</v>
      </c>
      <c r="M676" s="106" t="s">
        <v>424</v>
      </c>
      <c r="N676" s="106" t="s">
        <v>3663</v>
      </c>
      <c r="O676" s="106"/>
      <c r="P676" s="106" t="s">
        <v>809</v>
      </c>
      <c r="Q676" s="106" t="s">
        <v>810</v>
      </c>
      <c r="R676" s="106" t="s">
        <v>811</v>
      </c>
      <c r="S676" s="106">
        <v>701036</v>
      </c>
      <c r="T676" s="106" t="s">
        <v>430</v>
      </c>
      <c r="U676" s="106"/>
      <c r="V676" s="106">
        <v>3</v>
      </c>
      <c r="W676" s="106" t="str">
        <f t="shared" si="20"/>
        <v>NETA BR</v>
      </c>
      <c r="X676" s="106" t="s">
        <v>431</v>
      </c>
      <c r="Y676" s="106"/>
    </row>
    <row r="677" spans="1:25" x14ac:dyDescent="0.2">
      <c r="A677" s="7"/>
      <c r="B677" s="7"/>
      <c r="C677" s="71" t="str">
        <f>VLOOKUP(G677,TCR!$E$2:$K$332,2,0)</f>
        <v>LAVO</v>
      </c>
      <c r="D677" s="71" t="str">
        <f>VLOOKUP(G677,TCR!$E$2:$K$332,3,0)</f>
        <v>Lavori</v>
      </c>
      <c r="E677" s="71" t="str">
        <f>VLOOKUP(G677,TCR!$E$2:$K$332,4,0)</f>
        <v>LAVO</v>
      </c>
      <c r="F677" s="71" t="str">
        <f>VLOOKUP(G677,TCR!$E$2:$K$332,5,0)</f>
        <v>Lavori</v>
      </c>
      <c r="G677" s="71" t="s">
        <v>328</v>
      </c>
      <c r="H677" s="71" t="str">
        <f>VLOOKUP(G677,TCR!$E$2:$K$332,7,0)</f>
        <v>spese lavori</v>
      </c>
      <c r="I677" s="137" t="str">
        <f t="shared" si="21"/>
        <v>NE_VIS_CESS#NE_VIS_CESS#NE_VIS_CESS#NETA BR</v>
      </c>
      <c r="J677" s="106" t="s">
        <v>7444</v>
      </c>
      <c r="K677" s="106" t="s">
        <v>7445</v>
      </c>
      <c r="L677" s="106" t="s">
        <v>7446</v>
      </c>
      <c r="M677" s="106" t="s">
        <v>442</v>
      </c>
      <c r="N677" s="106" t="s">
        <v>7445</v>
      </c>
      <c r="O677" s="106"/>
      <c r="P677" s="106" t="s">
        <v>7447</v>
      </c>
      <c r="Q677" s="106" t="s">
        <v>7445</v>
      </c>
      <c r="R677" s="106" t="s">
        <v>7448</v>
      </c>
      <c r="S677" s="106">
        <v>702157</v>
      </c>
      <c r="T677" s="106" t="s">
        <v>861</v>
      </c>
      <c r="U677" s="106" t="s">
        <v>3396</v>
      </c>
      <c r="V677" s="106">
        <v>3</v>
      </c>
      <c r="W677" s="106" t="str">
        <f t="shared" si="20"/>
        <v>NETA BR</v>
      </c>
      <c r="X677" s="106" t="s">
        <v>835</v>
      </c>
      <c r="Y677" s="106"/>
    </row>
    <row r="678" spans="1:25" x14ac:dyDescent="0.2">
      <c r="A678" s="7"/>
      <c r="B678" s="7"/>
      <c r="C678" s="121" t="str">
        <f>VLOOKUP(G678,TCR!$E$2:$K$332,2,0)</f>
        <v>GEFT</v>
      </c>
      <c r="D678" s="121" t="str">
        <f>VLOOKUP(G678,TCR!$E$2:$K$332,3,0)</f>
        <v>GESTIONE FINANAZA e TRIBUTI</v>
      </c>
      <c r="E678" s="121" t="str">
        <f>VLOOKUP(G678,TCR!$E$2:$K$332,4,0)</f>
        <v>GEFT</v>
      </c>
      <c r="F678" s="121" t="str">
        <f>VLOOKUP(G678,TCR!$E$2:$K$332,5,0)</f>
        <v>GESTIONE FINANAZA e TRIBUTI</v>
      </c>
      <c r="G678" s="121" t="s">
        <v>369</v>
      </c>
      <c r="H678" s="121" t="str">
        <f>VLOOKUP(G678,TCR!$E$2:$K$332,7,0)</f>
        <v>Interessi di mora</v>
      </c>
      <c r="I678" s="137" t="str">
        <f t="shared" si="21"/>
        <v>9303#9303#9303#NETA BR</v>
      </c>
      <c r="J678" s="106" t="s">
        <v>3749</v>
      </c>
      <c r="K678" s="106" t="s">
        <v>3750</v>
      </c>
      <c r="L678" s="106" t="s">
        <v>3751</v>
      </c>
      <c r="M678" s="106" t="s">
        <v>442</v>
      </c>
      <c r="N678" s="106" t="s">
        <v>3750</v>
      </c>
      <c r="O678" s="106"/>
      <c r="P678" s="106" t="s">
        <v>3752</v>
      </c>
      <c r="Q678" s="106" t="s">
        <v>3750</v>
      </c>
      <c r="R678" s="106" t="s">
        <v>3751</v>
      </c>
      <c r="S678" s="106">
        <v>774604</v>
      </c>
      <c r="T678" s="106" t="s">
        <v>3753</v>
      </c>
      <c r="U678" s="106"/>
      <c r="V678" s="106">
        <v>3</v>
      </c>
      <c r="W678" s="106" t="str">
        <f t="shared" si="20"/>
        <v>NETA BR</v>
      </c>
      <c r="X678" s="106" t="s">
        <v>442</v>
      </c>
      <c r="Y678" s="106"/>
    </row>
    <row r="679" spans="1:25" x14ac:dyDescent="0.2">
      <c r="A679" s="7"/>
      <c r="B679" s="7"/>
      <c r="C679" s="121" t="str">
        <f>VLOOKUP(G679,TCR!$E$2:$K$332,2,0)</f>
        <v>GEFT</v>
      </c>
      <c r="D679" s="121" t="str">
        <f>VLOOKUP(G679,TCR!$E$2:$K$332,3,0)</f>
        <v>GESTIONE FINANAZA e TRIBUTI</v>
      </c>
      <c r="E679" s="121" t="str">
        <f>VLOOKUP(G679,TCR!$E$2:$K$332,4,0)</f>
        <v>GEFT</v>
      </c>
      <c r="F679" s="121" t="str">
        <f>VLOOKUP(G679,TCR!$E$2:$K$332,5,0)</f>
        <v>GESTIONE FINANAZA e TRIBUTI</v>
      </c>
      <c r="G679" s="121" t="s">
        <v>369</v>
      </c>
      <c r="H679" s="121" t="str">
        <f>VLOOKUP(G679,TCR!$E$2:$K$332,7,0)</f>
        <v>Interessi di mora</v>
      </c>
      <c r="I679" s="137" t="str">
        <f t="shared" si="21"/>
        <v>9301#9301#9301#NETA BR</v>
      </c>
      <c r="J679" s="106" t="s">
        <v>5210</v>
      </c>
      <c r="K679" s="106" t="s">
        <v>5211</v>
      </c>
      <c r="L679" s="106" t="s">
        <v>3751</v>
      </c>
      <c r="M679" s="106" t="s">
        <v>442</v>
      </c>
      <c r="N679" s="106" t="s">
        <v>5211</v>
      </c>
      <c r="O679" s="106"/>
      <c r="P679" s="106" t="s">
        <v>5212</v>
      </c>
      <c r="Q679" s="106" t="s">
        <v>5211</v>
      </c>
      <c r="R679" s="106" t="s">
        <v>3751</v>
      </c>
      <c r="S679" s="106">
        <v>774604</v>
      </c>
      <c r="T679" s="106" t="s">
        <v>3753</v>
      </c>
      <c r="U679" s="106"/>
      <c r="V679" s="106">
        <v>3</v>
      </c>
      <c r="W679" s="106" t="str">
        <f t="shared" si="20"/>
        <v>NETA BR</v>
      </c>
      <c r="X679" s="106" t="s">
        <v>442</v>
      </c>
      <c r="Y679" s="106"/>
    </row>
    <row r="680" spans="1:25" x14ac:dyDescent="0.2">
      <c r="A680" s="7"/>
      <c r="B680" s="7"/>
      <c r="C680" s="121" t="str">
        <f>VLOOKUP(G680,TCR!$E$2:$K$332,2,0)</f>
        <v>GEFT</v>
      </c>
      <c r="D680" s="121" t="str">
        <f>VLOOKUP(G680,TCR!$E$2:$K$332,3,0)</f>
        <v>GESTIONE FINANAZA e TRIBUTI</v>
      </c>
      <c r="E680" s="121" t="str">
        <f>VLOOKUP(G680,TCR!$E$2:$K$332,4,0)</f>
        <v>GEFT</v>
      </c>
      <c r="F680" s="121" t="str">
        <f>VLOOKUP(G680,TCR!$E$2:$K$332,5,0)</f>
        <v>GESTIONE FINANAZA e TRIBUTI</v>
      </c>
      <c r="G680" s="121" t="s">
        <v>9704</v>
      </c>
      <c r="H680" s="121" t="str">
        <f>VLOOKUP(G680,TCR!$E$2:$K$332,7,0)</f>
        <v>Imposta di bollo</v>
      </c>
      <c r="I680" s="137" t="str">
        <f t="shared" si="21"/>
        <v>82000#82000#82000#NETA BR</v>
      </c>
      <c r="J680" s="106" t="s">
        <v>5421</v>
      </c>
      <c r="K680" s="106" t="s">
        <v>5422</v>
      </c>
      <c r="L680" s="106" t="s">
        <v>5423</v>
      </c>
      <c r="M680" s="106" t="s">
        <v>442</v>
      </c>
      <c r="N680" s="106" t="s">
        <v>5422</v>
      </c>
      <c r="O680" s="106"/>
      <c r="P680" s="106" t="s">
        <v>5424</v>
      </c>
      <c r="Q680" s="106" t="s">
        <v>5422</v>
      </c>
      <c r="R680" s="106" t="s">
        <v>5423</v>
      </c>
      <c r="S680" s="106">
        <v>738957</v>
      </c>
      <c r="T680" s="106" t="s">
        <v>5425</v>
      </c>
      <c r="U680" s="106"/>
      <c r="V680" s="106">
        <v>3</v>
      </c>
      <c r="W680" s="106" t="str">
        <f t="shared" si="20"/>
        <v>NETA BR</v>
      </c>
      <c r="X680" s="106" t="s">
        <v>442</v>
      </c>
      <c r="Y680" s="106"/>
    </row>
    <row r="681" spans="1:25" x14ac:dyDescent="0.2">
      <c r="A681" s="7"/>
      <c r="B681" s="7" t="s">
        <v>74</v>
      </c>
      <c r="C681" s="71" t="str">
        <f>VLOOKUP(G681,TCR!$E$2:$K$332,2,0)</f>
        <v>PPVV</v>
      </c>
      <c r="D681" s="71" t="str">
        <f>VLOOKUP(G681,TCR!$E$2:$K$332,3,0)</f>
        <v>Partite Varie</v>
      </c>
      <c r="E681" s="71" t="str">
        <f>VLOOKUP(G681,TCR!$E$2:$K$332,4,0)</f>
        <v>PVSL</v>
      </c>
      <c r="F681" s="71" t="str">
        <f>VLOOKUP(G681,TCR!$E$2:$K$332,5,0)</f>
        <v>Corrispettivo debito salvaguardia</v>
      </c>
      <c r="G681" s="71" t="s">
        <v>265</v>
      </c>
      <c r="H681" s="71" t="str">
        <f>VLOOKUP(G681,TCR!$E$2:$K$332,7,0)</f>
        <v>Debito SALVAGUARDIA art8 del4/08</v>
      </c>
      <c r="I681" s="137" t="str">
        <f t="shared" si="21"/>
        <v>VOCE_IMPSALV#QUOTA_IMPSALV#COMP_IMPSALV#NETA BR</v>
      </c>
      <c r="J681" s="106" t="s">
        <v>4104</v>
      </c>
      <c r="K681" s="106" t="s">
        <v>4105</v>
      </c>
      <c r="L681" s="106" t="s">
        <v>4106</v>
      </c>
      <c r="M681" s="106" t="s">
        <v>417</v>
      </c>
      <c r="N681" s="106" t="s">
        <v>4107</v>
      </c>
      <c r="O681" s="106"/>
      <c r="P681" s="106" t="s">
        <v>4108</v>
      </c>
      <c r="Q681" s="106" t="s">
        <v>4109</v>
      </c>
      <c r="R681" s="106" t="s">
        <v>4110</v>
      </c>
      <c r="S681" s="106">
        <v>400399</v>
      </c>
      <c r="T681" s="106" t="s">
        <v>1732</v>
      </c>
      <c r="U681" s="106"/>
      <c r="V681" s="106">
        <v>3</v>
      </c>
      <c r="W681" s="106" t="str">
        <f t="shared" si="20"/>
        <v>NETA BR</v>
      </c>
      <c r="X681" s="106" t="s">
        <v>417</v>
      </c>
      <c r="Y681" s="106"/>
    </row>
    <row r="682" spans="1:25" x14ac:dyDescent="0.2">
      <c r="A682" s="7"/>
      <c r="B682" s="7" t="s">
        <v>74</v>
      </c>
      <c r="C682" s="71" t="str">
        <f>VLOOKUP(G682,TCR!$E$2:$K$332,2,0)</f>
        <v>PPVV</v>
      </c>
      <c r="D682" s="71" t="str">
        <f>VLOOKUP(G682,TCR!$E$2:$K$332,3,0)</f>
        <v>Partite Varie</v>
      </c>
      <c r="E682" s="71" t="str">
        <f>VLOOKUP(G682,TCR!$E$2:$K$332,4,0)</f>
        <v>PVVE</v>
      </c>
      <c r="F682" s="71" t="str">
        <f>VLOOKUP(G682,TCR!$E$2:$K$332,5,0)</f>
        <v>Partite varie venditore</v>
      </c>
      <c r="G682" s="71" t="s">
        <v>51</v>
      </c>
      <c r="H682" s="71" t="str">
        <f>VLOOKUP(G682,TCR!$E$2:$K$332,7,0)</f>
        <v>Partite varie venditore</v>
      </c>
      <c r="I682" s="137" t="str">
        <f t="shared" si="21"/>
        <v>11782#11782#11782#NETA BR</v>
      </c>
      <c r="J682" s="106" t="s">
        <v>1661</v>
      </c>
      <c r="K682" s="106" t="s">
        <v>1662</v>
      </c>
      <c r="L682" s="106" t="s">
        <v>1663</v>
      </c>
      <c r="M682" s="106" t="s">
        <v>442</v>
      </c>
      <c r="N682" s="106" t="s">
        <v>1662</v>
      </c>
      <c r="O682" s="106"/>
      <c r="P682" s="106" t="s">
        <v>1664</v>
      </c>
      <c r="Q682" s="106" t="s">
        <v>1662</v>
      </c>
      <c r="R682" s="106" t="s">
        <v>1665</v>
      </c>
      <c r="S682" s="106">
        <v>738152</v>
      </c>
      <c r="T682" s="106" t="s">
        <v>762</v>
      </c>
      <c r="U682" s="106"/>
      <c r="V682" s="106">
        <v>3</v>
      </c>
      <c r="W682" s="106" t="str">
        <f t="shared" si="20"/>
        <v>NETA BR</v>
      </c>
      <c r="X682" s="106" t="s">
        <v>442</v>
      </c>
      <c r="Y682" s="106"/>
    </row>
    <row r="683" spans="1:25" x14ac:dyDescent="0.2">
      <c r="A683" s="7"/>
      <c r="B683" s="7" t="s">
        <v>74</v>
      </c>
      <c r="C683" s="122" t="str">
        <f>VLOOKUP(G683,TCR!$E$2:$K$332,2,0)</f>
        <v>SOPS</v>
      </c>
      <c r="D683" s="122" t="str">
        <f>VLOOKUP(G683,TCR!$E$2:$K$332,3,0)</f>
        <v>Service OPS</v>
      </c>
      <c r="E683" s="122" t="str">
        <f>VLOOKUP(G683,TCR!$E$2:$K$332,4,0)</f>
        <v>SOPS</v>
      </c>
      <c r="F683" s="122" t="str">
        <f>VLOOKUP(G683,TCR!$E$2:$K$332,5,0)</f>
        <v>Service OPS</v>
      </c>
      <c r="G683" s="121" t="s">
        <v>13066</v>
      </c>
      <c r="H683" s="122" t="str">
        <f>VLOOKUP(G683,TCR!$E$2:$K$332,7,0)</f>
        <v>Service OPS - Piani Rientro</v>
      </c>
      <c r="I683" s="137" t="str">
        <f t="shared" si="21"/>
        <v>SP_AMM_PDR#SP_AMM_PDR#SP_AMM_PDR#NETA BR</v>
      </c>
      <c r="J683" s="106" t="s">
        <v>4061</v>
      </c>
      <c r="K683" s="106" t="s">
        <v>4062</v>
      </c>
      <c r="L683" s="106" t="s">
        <v>4063</v>
      </c>
      <c r="M683" s="106" t="s">
        <v>442</v>
      </c>
      <c r="N683" s="106" t="s">
        <v>4062</v>
      </c>
      <c r="O683" s="106"/>
      <c r="P683" s="106" t="s">
        <v>4064</v>
      </c>
      <c r="Q683" s="106" t="s">
        <v>4062</v>
      </c>
      <c r="R683" s="106" t="s">
        <v>4065</v>
      </c>
      <c r="S683" s="106">
        <v>738152</v>
      </c>
      <c r="T683" s="106" t="s">
        <v>762</v>
      </c>
      <c r="U683" s="106"/>
      <c r="V683" s="106">
        <v>3</v>
      </c>
      <c r="W683" s="106" t="str">
        <f t="shared" si="20"/>
        <v>NETA BR</v>
      </c>
      <c r="X683" s="106" t="s">
        <v>442</v>
      </c>
      <c r="Y683" s="106" t="s">
        <v>9685</v>
      </c>
    </row>
    <row r="684" spans="1:25" x14ac:dyDescent="0.2">
      <c r="A684" s="178"/>
      <c r="B684" s="7" t="s">
        <v>74</v>
      </c>
      <c r="C684" s="71" t="str">
        <f>VLOOKUP(G684,TCR!$E$2:$K$332,2,0)</f>
        <v>PPVV</v>
      </c>
      <c r="D684" s="71" t="str">
        <f>VLOOKUP(G684,TCR!$E$2:$K$332,3,0)</f>
        <v>Partite Varie</v>
      </c>
      <c r="E684" s="71" t="str">
        <f>VLOOKUP(G684,TCR!$E$2:$K$332,4,0)</f>
        <v>PVVE</v>
      </c>
      <c r="F684" s="71" t="str">
        <f>VLOOKUP(G684,TCR!$E$2:$K$332,5,0)</f>
        <v>Partite varie venditore</v>
      </c>
      <c r="G684" s="71" t="s">
        <v>51</v>
      </c>
      <c r="H684" s="71" t="str">
        <f>VLOOKUP(G684,TCR!$E$2:$K$332,7,0)</f>
        <v>Partite varie venditore</v>
      </c>
      <c r="I684" s="137" t="str">
        <f t="shared" si="21"/>
        <v>RISTCONC#RISTCONC#RISTCONC#NETA BR</v>
      </c>
      <c r="J684" s="106" t="s">
        <v>4773</v>
      </c>
      <c r="K684" s="106" t="s">
        <v>4774</v>
      </c>
      <c r="L684" s="106" t="s">
        <v>4775</v>
      </c>
      <c r="M684" s="106"/>
      <c r="N684" s="106" t="s">
        <v>4774</v>
      </c>
      <c r="O684" s="106"/>
      <c r="P684" s="106" t="s">
        <v>4776</v>
      </c>
      <c r="Q684" s="106" t="s">
        <v>4774</v>
      </c>
      <c r="R684" s="106" t="s">
        <v>4777</v>
      </c>
      <c r="S684" s="106"/>
      <c r="T684" s="106"/>
      <c r="U684" s="106"/>
      <c r="V684" s="106">
        <v>3</v>
      </c>
      <c r="W684" s="106" t="str">
        <f t="shared" si="20"/>
        <v>NETA BR</v>
      </c>
      <c r="X684" s="106"/>
      <c r="Y684" s="106"/>
    </row>
    <row r="685" spans="1:25" x14ac:dyDescent="0.2">
      <c r="A685" s="7"/>
      <c r="B685" s="7" t="s">
        <v>74</v>
      </c>
      <c r="C685" s="102" t="str">
        <f>VLOOKUP(G685,TCR!$E$2:$K$332,2,0)</f>
        <v>ACOS</v>
      </c>
      <c r="D685" s="102" t="str">
        <f>VLOOKUP(G685,TCR!$E$2:$K$332,3,0)</f>
        <v>Altri Costi</v>
      </c>
      <c r="E685" s="102" t="str">
        <f>VLOOKUP(G685,TCR!$E$2:$K$332,4,0)</f>
        <v>ACOS</v>
      </c>
      <c r="F685" s="102" t="str">
        <f>VLOOKUP(G685,TCR!$E$2:$K$332,5,0)</f>
        <v>Altri Costi</v>
      </c>
      <c r="G685" s="102" t="s">
        <v>9701</v>
      </c>
      <c r="H685" s="102" t="str">
        <f>VLOOKUP(G685,TCR!$E$2:$K$332,7,0)</f>
        <v>Altri Costi</v>
      </c>
      <c r="I685" s="137" t="str">
        <f t="shared" si="21"/>
        <v>RECINT#RECINT#RECINT#NETA BR</v>
      </c>
      <c r="J685" s="106" t="s">
        <v>8289</v>
      </c>
      <c r="K685" s="106" t="s">
        <v>8290</v>
      </c>
      <c r="L685" s="106" t="s">
        <v>8291</v>
      </c>
      <c r="M685" s="106" t="s">
        <v>442</v>
      </c>
      <c r="N685" s="106" t="s">
        <v>8290</v>
      </c>
      <c r="O685" s="106"/>
      <c r="P685" s="106" t="s">
        <v>8292</v>
      </c>
      <c r="Q685" s="106" t="s">
        <v>8290</v>
      </c>
      <c r="R685" s="106" t="s">
        <v>8293</v>
      </c>
      <c r="S685" s="106">
        <v>674398</v>
      </c>
      <c r="T685" s="106" t="s">
        <v>8294</v>
      </c>
      <c r="U685" s="106" t="s">
        <v>448</v>
      </c>
      <c r="V685" s="106">
        <v>3</v>
      </c>
      <c r="W685" s="106" t="str">
        <f t="shared" si="20"/>
        <v>NETA BR</v>
      </c>
      <c r="X685" s="106" t="s">
        <v>442</v>
      </c>
      <c r="Y685" s="106" t="s">
        <v>9687</v>
      </c>
    </row>
    <row r="686" spans="1:25" x14ac:dyDescent="0.2">
      <c r="A686" s="7"/>
      <c r="B686" s="7" t="s">
        <v>74</v>
      </c>
      <c r="C686" s="98" t="str">
        <f>VLOOKUP(G686,TCR!$E$2:$K$332,2,0)</f>
        <v>VENDF</v>
      </c>
      <c r="D686" s="98" t="str">
        <f>VLOOKUP(G686,TCR!$E$2:$K$332,3,0)</f>
        <v>Ricavi commodity - componente fissa Energia Elettrica</v>
      </c>
      <c r="E686" s="98" t="str">
        <f>VLOOKUP(G686,TCR!$E$2:$K$332,4,0)</f>
        <v>MTPRF</v>
      </c>
      <c r="F686" s="98" t="str">
        <f>VLOOKUP(G686,TCR!$E$2:$K$332,5,0)</f>
        <v>Materia prima fissa</v>
      </c>
      <c r="G686" s="98" t="s">
        <v>320</v>
      </c>
      <c r="H686" s="98" t="str">
        <f>VLOOKUP(G686,TCR!$E$2:$K$332,7,0)</f>
        <v>componente generica ven fissa</v>
      </c>
      <c r="I686" s="137" t="str">
        <f t="shared" si="21"/>
        <v>11834#11834#11834#NETA BR</v>
      </c>
      <c r="J686" s="106" t="s">
        <v>8687</v>
      </c>
      <c r="K686" s="106" t="s">
        <v>8688</v>
      </c>
      <c r="L686" s="106" t="s">
        <v>8689</v>
      </c>
      <c r="M686" s="106" t="s">
        <v>424</v>
      </c>
      <c r="N686" s="106" t="s">
        <v>8688</v>
      </c>
      <c r="O686" s="106"/>
      <c r="P686" s="106" t="s">
        <v>8690</v>
      </c>
      <c r="Q686" s="106" t="s">
        <v>8688</v>
      </c>
      <c r="R686" s="106" t="s">
        <v>8691</v>
      </c>
      <c r="S686" s="106">
        <v>701036</v>
      </c>
      <c r="T686" s="106" t="s">
        <v>430</v>
      </c>
      <c r="U686" s="106"/>
      <c r="V686" s="106">
        <v>3</v>
      </c>
      <c r="W686" s="106" t="str">
        <f t="shared" si="20"/>
        <v>NETA BR</v>
      </c>
      <c r="X686" s="106" t="s">
        <v>431</v>
      </c>
      <c r="Y686" s="106"/>
    </row>
    <row r="687" spans="1:25" x14ac:dyDescent="0.2">
      <c r="A687" s="7"/>
      <c r="B687" s="7"/>
      <c r="C687" s="98" t="str">
        <f>VLOOKUP(G687,TCR!$E$2:$K$332,2,0)</f>
        <v>VENDV</v>
      </c>
      <c r="D687" s="98" t="str">
        <f>VLOOKUP(G687,TCR!$E$2:$K$332,3,0)</f>
        <v>Ricavi variabili commodity al PCE - Energia Elettrica</v>
      </c>
      <c r="E687" s="98" t="str">
        <f>VLOOKUP(G687,TCR!$E$2:$K$332,4,0)</f>
        <v>SCONV</v>
      </c>
      <c r="F687" s="98" t="str">
        <f>VLOOKUP(G687,TCR!$E$2:$K$332,5,0)</f>
        <v>Sconti Variabili</v>
      </c>
      <c r="G687" s="98" t="s">
        <v>32</v>
      </c>
      <c r="H687" s="98" t="str">
        <f>VLOOKUP(G687,TCR!$E$2:$K$332,7,0)</f>
        <v>sconti</v>
      </c>
      <c r="I687" s="137" t="str">
        <f t="shared" si="21"/>
        <v>EEGG20_PE_M#EEQGG20_PE_G#EECGG20_PE_G#NETA BR</v>
      </c>
      <c r="J687" s="106" t="s">
        <v>6832</v>
      </c>
      <c r="K687" s="106" t="s">
        <v>6833</v>
      </c>
      <c r="L687" s="106" t="s">
        <v>6834</v>
      </c>
      <c r="M687" s="106" t="s">
        <v>424</v>
      </c>
      <c r="N687" s="106" t="s">
        <v>6835</v>
      </c>
      <c r="O687" s="106"/>
      <c r="P687" s="106" t="s">
        <v>6836</v>
      </c>
      <c r="Q687" s="106" t="s">
        <v>6837</v>
      </c>
      <c r="R687" s="106" t="s">
        <v>6838</v>
      </c>
      <c r="S687" s="106">
        <v>704103</v>
      </c>
      <c r="T687" s="106" t="s">
        <v>462</v>
      </c>
      <c r="U687" s="106"/>
      <c r="V687" s="106">
        <v>3</v>
      </c>
      <c r="W687" s="106" t="str">
        <f t="shared" si="20"/>
        <v>NETA BR</v>
      </c>
      <c r="X687" s="106" t="s">
        <v>463</v>
      </c>
      <c r="Y687" s="106"/>
    </row>
    <row r="688" spans="1:25" x14ac:dyDescent="0.2">
      <c r="A688" s="139"/>
      <c r="B688" s="69"/>
      <c r="C688" s="98" t="str">
        <f>VLOOKUP(G688,TCR!$E$2:$K$332,2,0)</f>
        <v>VENDV</v>
      </c>
      <c r="D688" s="98" t="str">
        <f>VLOOKUP(G688,TCR!$E$2:$K$332,3,0)</f>
        <v>Ricavi variabili commodity al PCE - Energia Elettrica</v>
      </c>
      <c r="E688" s="98" t="str">
        <f>VLOOKUP(G688,TCR!$E$2:$K$332,4,0)</f>
        <v>SCONV</v>
      </c>
      <c r="F688" s="98" t="str">
        <f>VLOOKUP(G688,TCR!$E$2:$K$332,5,0)</f>
        <v>Sconti Variabili</v>
      </c>
      <c r="G688" s="98" t="s">
        <v>11436</v>
      </c>
      <c r="H688" s="98" t="str">
        <f>VLOOKUP(G688,TCR!$E$2:$K$332,7,0)</f>
        <v>sconti perdite materia prima</v>
      </c>
      <c r="I688" s="137" t="str">
        <f t="shared" si="21"/>
        <v>NE_V_PRD_BONBE_M#NE_Q_BONUS_BEN_M#NE_C_BONUS_BEN#NETA BR</v>
      </c>
      <c r="J688" s="106" t="s">
        <v>2490</v>
      </c>
      <c r="K688" s="106" t="s">
        <v>2491</v>
      </c>
      <c r="L688" s="106" t="s">
        <v>2492</v>
      </c>
      <c r="M688" s="106" t="s">
        <v>424</v>
      </c>
      <c r="N688" s="106" t="s">
        <v>2493</v>
      </c>
      <c r="O688" s="106"/>
      <c r="P688" s="106" t="s">
        <v>2494</v>
      </c>
      <c r="Q688" s="106" t="s">
        <v>2495</v>
      </c>
      <c r="R688" s="106" t="s">
        <v>2496</v>
      </c>
      <c r="S688" s="106">
        <v>701036</v>
      </c>
      <c r="T688" s="106" t="s">
        <v>430</v>
      </c>
      <c r="U688" s="106"/>
      <c r="V688" s="106">
        <v>3</v>
      </c>
      <c r="W688" s="106" t="str">
        <f t="shared" si="20"/>
        <v>NETA BR</v>
      </c>
      <c r="X688" s="106" t="s">
        <v>431</v>
      </c>
      <c r="Y688" s="106"/>
    </row>
    <row r="689" spans="1:25" x14ac:dyDescent="0.2">
      <c r="A689" s="7"/>
      <c r="B689" s="7"/>
      <c r="C689" s="98" t="str">
        <f>VLOOKUP(G689,TCR!$E$2:$K$332,2,0)</f>
        <v>VENDV</v>
      </c>
      <c r="D689" s="98" t="str">
        <f>VLOOKUP(G689,TCR!$E$2:$K$332,3,0)</f>
        <v>Ricavi variabili commodity al PCE - Energia Elettrica</v>
      </c>
      <c r="E689" s="98" t="str">
        <f>VLOOKUP(G689,TCR!$E$2:$K$332,4,0)</f>
        <v>SCONV</v>
      </c>
      <c r="F689" s="98" t="str">
        <f>VLOOKUP(G689,TCR!$E$2:$K$332,5,0)</f>
        <v>Sconti Variabili</v>
      </c>
      <c r="G689" s="98" t="s">
        <v>11436</v>
      </c>
      <c r="H689" s="98" t="str">
        <f>VLOOKUP(G689,TCR!$E$2:$K$332,7,0)</f>
        <v>sconti perdite materia prima</v>
      </c>
      <c r="I689" s="137" t="str">
        <f t="shared" si="21"/>
        <v>NE_V_PRD_BONBE_M#NE_PE_FIX#NE_PE_FIX#NETA BR</v>
      </c>
      <c r="J689" s="106" t="s">
        <v>2490</v>
      </c>
      <c r="K689" s="106" t="s">
        <v>2491</v>
      </c>
      <c r="L689" s="106" t="s">
        <v>2492</v>
      </c>
      <c r="M689" s="106" t="s">
        <v>424</v>
      </c>
      <c r="N689" s="106" t="s">
        <v>662</v>
      </c>
      <c r="O689" s="106"/>
      <c r="P689" s="106" t="s">
        <v>664</v>
      </c>
      <c r="Q689" s="106" t="s">
        <v>662</v>
      </c>
      <c r="R689" s="106" t="s">
        <v>665</v>
      </c>
      <c r="S689" s="106">
        <v>701036</v>
      </c>
      <c r="T689" s="106" t="s">
        <v>430</v>
      </c>
      <c r="U689" s="106"/>
      <c r="V689" s="106">
        <v>3</v>
      </c>
      <c r="W689" s="106" t="str">
        <f t="shared" si="20"/>
        <v>NETA BR</v>
      </c>
      <c r="X689" s="106" t="s">
        <v>431</v>
      </c>
      <c r="Y689" s="106"/>
    </row>
    <row r="690" spans="1:25" x14ac:dyDescent="0.2">
      <c r="A690" s="7"/>
      <c r="B690" s="7"/>
      <c r="C690" s="98" t="str">
        <f>VLOOKUP(G690,TCR!$E$2:$K$332,2,0)</f>
        <v>VENDV</v>
      </c>
      <c r="D690" s="98" t="str">
        <f>VLOOKUP(G690,TCR!$E$2:$K$332,3,0)</f>
        <v>Ricavi variabili commodity al PCE - Energia Elettrica</v>
      </c>
      <c r="E690" s="98" t="str">
        <f>VLOOKUP(G690,TCR!$E$2:$K$332,4,0)</f>
        <v>SCONV</v>
      </c>
      <c r="F690" s="98" t="str">
        <f>VLOOKUP(G690,TCR!$E$2:$K$332,5,0)</f>
        <v>Sconti Variabili</v>
      </c>
      <c r="G690" s="98" t="s">
        <v>11436</v>
      </c>
      <c r="H690" s="98" t="str">
        <f>VLOOKUP(G690,TCR!$E$2:$K$332,7,0)</f>
        <v>sconti perdite materia prima</v>
      </c>
      <c r="I690" s="137" t="str">
        <f t="shared" si="21"/>
        <v>NE_V_PRD_BONAN_M#NE_Q_BONUS_ANN_M#NE_C_BONUS_ANN#NETA BR</v>
      </c>
      <c r="J690" s="106" t="s">
        <v>4127</v>
      </c>
      <c r="K690" s="106" t="s">
        <v>4128</v>
      </c>
      <c r="L690" s="106" t="s">
        <v>4129</v>
      </c>
      <c r="M690" s="106" t="s">
        <v>424</v>
      </c>
      <c r="N690" s="106" t="s">
        <v>3466</v>
      </c>
      <c r="O690" s="106"/>
      <c r="P690" s="106" t="s">
        <v>3467</v>
      </c>
      <c r="Q690" s="106" t="s">
        <v>3468</v>
      </c>
      <c r="R690" s="106" t="s">
        <v>3469</v>
      </c>
      <c r="S690" s="106">
        <v>701036</v>
      </c>
      <c r="T690" s="106" t="s">
        <v>430</v>
      </c>
      <c r="U690" s="106"/>
      <c r="V690" s="106">
        <v>3</v>
      </c>
      <c r="W690" s="106" t="str">
        <f t="shared" si="20"/>
        <v>NETA BR</v>
      </c>
      <c r="X690" s="106" t="s">
        <v>431</v>
      </c>
      <c r="Y690" s="106"/>
    </row>
    <row r="691" spans="1:25" x14ac:dyDescent="0.2">
      <c r="A691" s="7"/>
      <c r="B691" s="7"/>
      <c r="C691" s="98" t="str">
        <f>VLOOKUP(G691,TCR!$E$2:$K$332,2,0)</f>
        <v>VENDV</v>
      </c>
      <c r="D691" s="98" t="str">
        <f>VLOOKUP(G691,TCR!$E$2:$K$332,3,0)</f>
        <v>Ricavi variabili commodity al PCE - Energia Elettrica</v>
      </c>
      <c r="E691" s="98" t="str">
        <f>VLOOKUP(G691,TCR!$E$2:$K$332,4,0)</f>
        <v>SCONV</v>
      </c>
      <c r="F691" s="98" t="str">
        <f>VLOOKUP(G691,TCR!$E$2:$K$332,5,0)</f>
        <v>Sconti Variabili</v>
      </c>
      <c r="G691" s="98" t="s">
        <v>11436</v>
      </c>
      <c r="H691" s="98" t="str">
        <f>VLOOKUP(G691,TCR!$E$2:$K$332,7,0)</f>
        <v>sconti perdite materia prima</v>
      </c>
      <c r="I691" s="137" t="str">
        <f t="shared" si="21"/>
        <v>NE_V_PRD_BONAN_M#NE_PE_FIX#NE_PE_FIX#NETA BR</v>
      </c>
      <c r="J691" s="106" t="s">
        <v>4127</v>
      </c>
      <c r="K691" s="106" t="s">
        <v>4128</v>
      </c>
      <c r="L691" s="106" t="s">
        <v>4129</v>
      </c>
      <c r="M691" s="106" t="s">
        <v>424</v>
      </c>
      <c r="N691" s="106" t="s">
        <v>662</v>
      </c>
      <c r="O691" s="106"/>
      <c r="P691" s="106" t="s">
        <v>664</v>
      </c>
      <c r="Q691" s="106" t="s">
        <v>662</v>
      </c>
      <c r="R691" s="106" t="s">
        <v>665</v>
      </c>
      <c r="S691" s="106">
        <v>701036</v>
      </c>
      <c r="T691" s="106" t="s">
        <v>430</v>
      </c>
      <c r="U691" s="106"/>
      <c r="V691" s="106">
        <v>3</v>
      </c>
      <c r="W691" s="106" t="str">
        <f t="shared" si="20"/>
        <v>NETA BR</v>
      </c>
      <c r="X691" s="106" t="s">
        <v>431</v>
      </c>
      <c r="Y691" s="106"/>
    </row>
    <row r="692" spans="1:25" x14ac:dyDescent="0.2">
      <c r="A692" s="178"/>
      <c r="B692" s="7"/>
      <c r="C692" s="140" t="str">
        <f>VLOOKUP(G692,TCR!$E$2:$K$332,2,0)</f>
        <v>IMPO</v>
      </c>
      <c r="D692" s="140" t="str">
        <f>VLOOKUP(G692,TCR!$E$2:$K$332,3,0)</f>
        <v>IMPOSTE</v>
      </c>
      <c r="E692" s="140" t="str">
        <f>VLOOKUP(G692,TCR!$E$2:$K$332,4,0)</f>
        <v>IMER</v>
      </c>
      <c r="F692" s="140" t="str">
        <f>VLOOKUP(G692,TCR!$E$2:$K$332,5,0)</f>
        <v>Imposta erariale</v>
      </c>
      <c r="G692" s="140" t="s">
        <v>39</v>
      </c>
      <c r="H692" s="140" t="str">
        <f>VLOOKUP(G692,TCR!$E$2:$K$332,7,0)</f>
        <v>Imposta erariale</v>
      </c>
      <c r="I692" s="137" t="str">
        <f t="shared" si="21"/>
        <v>NE_ACC_SOSP#NE_ACC_SOSP#NE_ACC_SOSP#NETA BR</v>
      </c>
      <c r="J692" s="106" t="s">
        <v>680</v>
      </c>
      <c r="K692" s="106" t="s">
        <v>681</v>
      </c>
      <c r="L692" s="106" t="s">
        <v>682</v>
      </c>
      <c r="M692" s="106" t="s">
        <v>28</v>
      </c>
      <c r="N692" s="106" t="s">
        <v>681</v>
      </c>
      <c r="O692" s="106"/>
      <c r="P692" s="106" t="s">
        <v>683</v>
      </c>
      <c r="Q692" s="106" t="s">
        <v>681</v>
      </c>
      <c r="R692" s="106" t="s">
        <v>684</v>
      </c>
      <c r="S692" s="106">
        <v>700961</v>
      </c>
      <c r="T692" s="106" t="s">
        <v>685</v>
      </c>
      <c r="U692" s="106"/>
      <c r="V692" s="106">
        <v>3</v>
      </c>
      <c r="W692" s="106" t="str">
        <f t="shared" si="20"/>
        <v>NETA BR</v>
      </c>
      <c r="X692" s="106" t="s">
        <v>686</v>
      </c>
      <c r="Y692" s="106"/>
    </row>
    <row r="693" spans="1:25" x14ac:dyDescent="0.2">
      <c r="A693" s="7"/>
      <c r="B693" s="7"/>
      <c r="C693" s="98" t="str">
        <f>VLOOKUP(G693,TCR!$E$2:$K$332,2,0)</f>
        <v>VENDF</v>
      </c>
      <c r="D693" s="98" t="str">
        <f>VLOOKUP(G693,TCR!$E$2:$K$332,3,0)</f>
        <v>Ricavi commodity - componente fissa Energia Elettrica</v>
      </c>
      <c r="E693" s="98" t="str">
        <f>VLOOKUP(G693,TCR!$E$2:$K$332,4,0)</f>
        <v>SCONF</v>
      </c>
      <c r="F693" s="98" t="str">
        <f>VLOOKUP(G693,TCR!$E$2:$K$332,5,0)</f>
        <v>Sconti Fissi</v>
      </c>
      <c r="G693" s="98" t="s">
        <v>9526</v>
      </c>
      <c r="H693" s="98" t="str">
        <f>VLOOKUP(G693,TCR!$E$2:$K$332,7,0)</f>
        <v>sconti quote fisse</v>
      </c>
      <c r="I693" s="137" t="str">
        <f t="shared" si="21"/>
        <v>NE_SCTE_MIDPPOTZ#EE_QMIDTRPPOTZ#EE_CMIDTRPPOTZ#NETA BR</v>
      </c>
      <c r="J693" s="106" t="s">
        <v>4685</v>
      </c>
      <c r="K693" s="106" t="s">
        <v>4686</v>
      </c>
      <c r="L693" s="106" t="s">
        <v>4687</v>
      </c>
      <c r="M693" s="106" t="s">
        <v>424</v>
      </c>
      <c r="N693" s="106" t="s">
        <v>3999</v>
      </c>
      <c r="O693" s="106"/>
      <c r="P693" s="106" t="s">
        <v>4000</v>
      </c>
      <c r="Q693" s="106" t="s">
        <v>4001</v>
      </c>
      <c r="R693" s="106" t="s">
        <v>4002</v>
      </c>
      <c r="S693" s="106">
        <v>704103</v>
      </c>
      <c r="T693" s="106" t="s">
        <v>462</v>
      </c>
      <c r="U693" s="106"/>
      <c r="V693" s="106">
        <v>3</v>
      </c>
      <c r="W693" s="106" t="str">
        <f t="shared" si="20"/>
        <v>NETA BR</v>
      </c>
      <c r="X693" s="106" t="s">
        <v>463</v>
      </c>
      <c r="Y693" s="106"/>
    </row>
    <row r="694" spans="1:25" x14ac:dyDescent="0.2">
      <c r="A694" s="7" t="s">
        <v>11424</v>
      </c>
      <c r="B694" s="7" t="s">
        <v>68</v>
      </c>
      <c r="C694" s="181" t="str">
        <f>VLOOKUP(G694,TCR!$E$2:$K$332,2,0)</f>
        <v>VENDF</v>
      </c>
      <c r="D694" s="98" t="str">
        <f>VLOOKUP(G694,TCR!$E$2:$K$332,3,0)</f>
        <v>Ricavi commodity - componente fissa Energia Elettrica</v>
      </c>
      <c r="E694" s="98" t="str">
        <f>VLOOKUP(G694,TCR!$E$2:$K$332,4,0)</f>
        <v>SCTRF_E</v>
      </c>
      <c r="F694" s="98" t="str">
        <f>VLOOKUP(G694,TCR!$E$2:$K$332,5,0)</f>
        <v>Sonto terremotati fisso Emilia</v>
      </c>
      <c r="G694" s="98" t="s">
        <v>11439</v>
      </c>
      <c r="H694" s="98" t="str">
        <f>VLOOKUP(G694,TCR!$E$2:$K$332,7,0)</f>
        <v>Sonto terremotati fisso Emilia</v>
      </c>
      <c r="I694" s="137" t="str">
        <f t="shared" si="21"/>
        <v>NE_SCTE_MIDPFIX#EE_QMIDTRPFIX#EE_CMIDTRPFIX#NETA BR</v>
      </c>
      <c r="J694" s="106" t="s">
        <v>5479</v>
      </c>
      <c r="K694" s="106" t="s">
        <v>5480</v>
      </c>
      <c r="L694" s="106" t="s">
        <v>5481</v>
      </c>
      <c r="M694" s="106" t="s">
        <v>424</v>
      </c>
      <c r="N694" s="106" t="s">
        <v>2097</v>
      </c>
      <c r="O694" s="106"/>
      <c r="P694" s="106" t="s">
        <v>2098</v>
      </c>
      <c r="Q694" s="106" t="s">
        <v>2099</v>
      </c>
      <c r="R694" s="106" t="s">
        <v>2100</v>
      </c>
      <c r="S694" s="106">
        <v>704103</v>
      </c>
      <c r="T694" s="106" t="s">
        <v>462</v>
      </c>
      <c r="U694" s="106"/>
      <c r="V694" s="106">
        <v>3</v>
      </c>
      <c r="W694" s="106" t="str">
        <f t="shared" si="20"/>
        <v>NETA BR</v>
      </c>
      <c r="X694" s="106" t="s">
        <v>463</v>
      </c>
      <c r="Y694" s="106"/>
    </row>
    <row r="695" spans="1:25" x14ac:dyDescent="0.2">
      <c r="A695" s="7" t="s">
        <v>11424</v>
      </c>
      <c r="B695" s="7" t="s">
        <v>68</v>
      </c>
      <c r="C695" s="98" t="str">
        <f>VLOOKUP(G695,TCR!$E$2:$K$332,2,0)</f>
        <v>VENDV</v>
      </c>
      <c r="D695" s="98" t="str">
        <f>VLOOKUP(G695,TCR!$E$2:$K$332,3,0)</f>
        <v>Ricavi variabili commodity al PCE - Energia Elettrica</v>
      </c>
      <c r="E695" s="98" t="str">
        <f>VLOOKUP(G695,TCR!$E$2:$K$332,4,0)</f>
        <v>SCTRV_E</v>
      </c>
      <c r="F695" s="98" t="str">
        <f>VLOOKUP(G695,TCR!$E$2:$K$332,5,0)</f>
        <v>Sonto terremotati variabile Emilia</v>
      </c>
      <c r="G695" s="98" t="s">
        <v>11438</v>
      </c>
      <c r="H695" s="98" t="str">
        <f>VLOOKUP(G695,TCR!$E$2:$K$332,7,0)</f>
        <v>Sonto terremotati variabile Emilia</v>
      </c>
      <c r="I695" s="137" t="str">
        <f t="shared" si="21"/>
        <v>NE_SCTE_MIDPEN#EE_QMIDTRPEN#EE_CMIDTRPEN#NETA BR</v>
      </c>
      <c r="J695" s="106" t="s">
        <v>5811</v>
      </c>
      <c r="K695" s="106" t="s">
        <v>5812</v>
      </c>
      <c r="L695" s="106" t="s">
        <v>5813</v>
      </c>
      <c r="M695" s="106" t="s">
        <v>424</v>
      </c>
      <c r="N695" s="106" t="s">
        <v>4252</v>
      </c>
      <c r="O695" s="106"/>
      <c r="P695" s="106" t="s">
        <v>4253</v>
      </c>
      <c r="Q695" s="106" t="s">
        <v>4254</v>
      </c>
      <c r="R695" s="106" t="s">
        <v>4255</v>
      </c>
      <c r="S695" s="106">
        <v>704103</v>
      </c>
      <c r="T695" s="106" t="s">
        <v>462</v>
      </c>
      <c r="U695" s="106"/>
      <c r="V695" s="106">
        <v>3</v>
      </c>
      <c r="W695" s="106" t="str">
        <f t="shared" si="20"/>
        <v>NETA BR</v>
      </c>
      <c r="X695" s="106" t="s">
        <v>463</v>
      </c>
      <c r="Y695" s="106"/>
    </row>
    <row r="696" spans="1:25" x14ac:dyDescent="0.2">
      <c r="A696" s="7" t="s">
        <v>11424</v>
      </c>
      <c r="B696" s="7" t="s">
        <v>68</v>
      </c>
      <c r="C696" s="98" t="str">
        <f>VLOOKUP(G696,TCR!$E$2:$K$332,2,0)</f>
        <v>VENDV</v>
      </c>
      <c r="D696" s="98" t="str">
        <f>VLOOKUP(G696,TCR!$E$2:$K$332,3,0)</f>
        <v>Ricavi variabili commodity al PCE - Energia Elettrica</v>
      </c>
      <c r="E696" s="98" t="str">
        <f>VLOOKUP(G696,TCR!$E$2:$K$332,4,0)</f>
        <v>SCTRV_E</v>
      </c>
      <c r="F696" s="98" t="str">
        <f>VLOOKUP(G696,TCR!$E$2:$K$332,5,0)</f>
        <v>Sonto terremotati variabile Emilia</v>
      </c>
      <c r="G696" s="98" t="s">
        <v>11438</v>
      </c>
      <c r="H696" s="98" t="str">
        <f>VLOOKUP(G696,TCR!$E$2:$K$332,7,0)</f>
        <v>Sonto terremotati variabile Emilia</v>
      </c>
      <c r="I696" s="137" t="str">
        <f t="shared" si="21"/>
        <v>NE_SCTE_MIDPEN#NE_SCTE_MIDPEN#NE_SCTE_MIDPEN#NETA BR</v>
      </c>
      <c r="J696" s="106" t="s">
        <v>5811</v>
      </c>
      <c r="K696" s="106" t="s">
        <v>5812</v>
      </c>
      <c r="L696" s="106" t="s">
        <v>5813</v>
      </c>
      <c r="M696" s="106" t="s">
        <v>424</v>
      </c>
      <c r="N696" s="106" t="s">
        <v>5812</v>
      </c>
      <c r="O696" s="106"/>
      <c r="P696" s="106" t="s">
        <v>5814</v>
      </c>
      <c r="Q696" s="106" t="s">
        <v>5812</v>
      </c>
      <c r="R696" s="106" t="s">
        <v>1824</v>
      </c>
      <c r="S696" s="106">
        <v>704103</v>
      </c>
      <c r="T696" s="106" t="s">
        <v>462</v>
      </c>
      <c r="U696" s="106"/>
      <c r="V696" s="106">
        <v>3</v>
      </c>
      <c r="W696" s="106" t="str">
        <f t="shared" si="20"/>
        <v>NETA BR</v>
      </c>
      <c r="X696" s="106" t="s">
        <v>463</v>
      </c>
      <c r="Y696" s="106"/>
    </row>
    <row r="697" spans="1:25" x14ac:dyDescent="0.2">
      <c r="A697" s="7"/>
      <c r="B697" s="7"/>
      <c r="C697" s="140" t="str">
        <f>VLOOKUP(G697,TCR!$E$2:$K$332,2,0)</f>
        <v>IMPO</v>
      </c>
      <c r="D697" s="140" t="str">
        <f>VLOOKUP(G697,TCR!$E$2:$K$332,3,0)</f>
        <v>IMPOSTE</v>
      </c>
      <c r="E697" s="140" t="str">
        <f>VLOOKUP(G697,TCR!$E$2:$K$332,4,0)</f>
        <v>IMER</v>
      </c>
      <c r="F697" s="140" t="str">
        <f>VLOOKUP(G697,TCR!$E$2:$K$332,5,0)</f>
        <v>Imposta erariale</v>
      </c>
      <c r="G697" s="140" t="s">
        <v>39</v>
      </c>
      <c r="H697" s="140" t="str">
        <f>VLOOKUP(G697,TCR!$E$2:$K$332,7,0)</f>
        <v>Imposta erariale</v>
      </c>
      <c r="I697" s="137" t="str">
        <f t="shared" si="21"/>
        <v>NE_ACC_D2#NE_ACC_D2#NE_ACC_DOM#NETA BR</v>
      </c>
      <c r="J697" s="106" t="s">
        <v>4869</v>
      </c>
      <c r="K697" s="106" t="s">
        <v>4870</v>
      </c>
      <c r="L697" s="106" t="s">
        <v>4871</v>
      </c>
      <c r="M697" s="106" t="s">
        <v>28</v>
      </c>
      <c r="N697" s="106" t="s">
        <v>4870</v>
      </c>
      <c r="O697" s="106"/>
      <c r="P697" s="106" t="s">
        <v>3508</v>
      </c>
      <c r="Q697" s="106" t="s">
        <v>3509</v>
      </c>
      <c r="R697" s="106" t="s">
        <v>3510</v>
      </c>
      <c r="S697" s="106">
        <v>700961</v>
      </c>
      <c r="T697" s="106" t="s">
        <v>685</v>
      </c>
      <c r="U697" s="106"/>
      <c r="V697" s="106">
        <v>3</v>
      </c>
      <c r="W697" s="106" t="str">
        <f t="shared" si="20"/>
        <v>NETA BR</v>
      </c>
      <c r="X697" s="106" t="s">
        <v>686</v>
      </c>
      <c r="Y697" s="106"/>
    </row>
    <row r="698" spans="1:25" x14ac:dyDescent="0.2">
      <c r="A698" s="7"/>
      <c r="B698" s="69"/>
      <c r="C698" s="140" t="str">
        <f>VLOOKUP(G698,TCR!$E$2:$K$332,2,0)</f>
        <v>IMPO</v>
      </c>
      <c r="D698" s="140" t="str">
        <f>VLOOKUP(G698,TCR!$E$2:$K$332,3,0)</f>
        <v>IMPOSTE</v>
      </c>
      <c r="E698" s="140" t="str">
        <f>VLOOKUP(G698,TCR!$E$2:$K$332,4,0)</f>
        <v>IMER</v>
      </c>
      <c r="F698" s="140" t="str">
        <f>VLOOKUP(G698,TCR!$E$2:$K$332,5,0)</f>
        <v>Imposta erariale</v>
      </c>
      <c r="G698" s="140" t="s">
        <v>39</v>
      </c>
      <c r="H698" s="140" t="str">
        <f>VLOOKUP(G698,TCR!$E$2:$K$332,7,0)</f>
        <v>Imposta erariale</v>
      </c>
      <c r="I698" s="137" t="str">
        <f t="shared" si="21"/>
        <v>NE_ACC_D2#NE_ACC_D3#NE_ACC_DOM#NETA BR</v>
      </c>
      <c r="J698" s="106" t="s">
        <v>4869</v>
      </c>
      <c r="K698" s="106" t="s">
        <v>4870</v>
      </c>
      <c r="L698" s="106" t="s">
        <v>4871</v>
      </c>
      <c r="M698" s="106" t="s">
        <v>28</v>
      </c>
      <c r="N698" s="106" t="s">
        <v>3506</v>
      </c>
      <c r="O698" s="106"/>
      <c r="P698" s="106" t="s">
        <v>3508</v>
      </c>
      <c r="Q698" s="106" t="s">
        <v>3509</v>
      </c>
      <c r="R698" s="106" t="s">
        <v>3510</v>
      </c>
      <c r="S698" s="106">
        <v>700961</v>
      </c>
      <c r="T698" s="106" t="s">
        <v>685</v>
      </c>
      <c r="U698" s="106"/>
      <c r="V698" s="106">
        <v>3</v>
      </c>
      <c r="W698" s="106" t="str">
        <f t="shared" si="20"/>
        <v>NETA BR</v>
      </c>
      <c r="X698" s="106" t="s">
        <v>686</v>
      </c>
      <c r="Y698" s="106"/>
    </row>
    <row r="699" spans="1:25" x14ac:dyDescent="0.2">
      <c r="A699" s="139"/>
      <c r="B699" s="7"/>
      <c r="C699" s="140" t="str">
        <f>VLOOKUP(G699,TCR!$E$2:$K$332,2,0)</f>
        <v>IMPO</v>
      </c>
      <c r="D699" s="140" t="str">
        <f>VLOOKUP(G699,TCR!$E$2:$K$332,3,0)</f>
        <v>IMPOSTE</v>
      </c>
      <c r="E699" s="140" t="str">
        <f>VLOOKUP(G699,TCR!$E$2:$K$332,4,0)</f>
        <v>IMER</v>
      </c>
      <c r="F699" s="140" t="str">
        <f>VLOOKUP(G699,TCR!$E$2:$K$332,5,0)</f>
        <v>Imposta erariale</v>
      </c>
      <c r="G699" s="140" t="s">
        <v>39</v>
      </c>
      <c r="H699" s="140" t="str">
        <f>VLOOKUP(G699,TCR!$E$2:$K$332,7,0)</f>
        <v>Imposta erariale</v>
      </c>
      <c r="I699" s="137" t="str">
        <f t="shared" si="21"/>
        <v>NE_ACC_D3#NE_ACC_D3#NE_ACC_DOM#NETA BR</v>
      </c>
      <c r="J699" s="106" t="s">
        <v>3505</v>
      </c>
      <c r="K699" s="106" t="s">
        <v>3506</v>
      </c>
      <c r="L699" s="106" t="s">
        <v>3507</v>
      </c>
      <c r="M699" s="106" t="s">
        <v>28</v>
      </c>
      <c r="N699" s="106" t="s">
        <v>3506</v>
      </c>
      <c r="O699" s="106"/>
      <c r="P699" s="106" t="s">
        <v>3508</v>
      </c>
      <c r="Q699" s="106" t="s">
        <v>3509</v>
      </c>
      <c r="R699" s="106" t="s">
        <v>3510</v>
      </c>
      <c r="S699" s="106">
        <v>700961</v>
      </c>
      <c r="T699" s="106" t="s">
        <v>685</v>
      </c>
      <c r="U699" s="106"/>
      <c r="V699" s="106">
        <v>3</v>
      </c>
      <c r="W699" s="106" t="str">
        <f t="shared" si="20"/>
        <v>NETA BR</v>
      </c>
      <c r="X699" s="106" t="s">
        <v>686</v>
      </c>
      <c r="Y699" s="106"/>
    </row>
    <row r="700" spans="1:25" x14ac:dyDescent="0.2">
      <c r="A700" s="69"/>
      <c r="B700" s="69"/>
      <c r="C700" s="140" t="str">
        <f>VLOOKUP(G700,TCR!$E$2:$K$332,2,0)</f>
        <v>IMPO</v>
      </c>
      <c r="D700" s="140" t="str">
        <f>VLOOKUP(G700,TCR!$E$2:$K$332,3,0)</f>
        <v>IMPOSTE</v>
      </c>
      <c r="E700" s="140" t="str">
        <f>VLOOKUP(G700,TCR!$E$2:$K$332,4,0)</f>
        <v>IMER</v>
      </c>
      <c r="F700" s="140" t="str">
        <f>VLOOKUP(G700,TCR!$E$2:$K$332,5,0)</f>
        <v>Imposta erariale</v>
      </c>
      <c r="G700" s="140" t="s">
        <v>39</v>
      </c>
      <c r="H700" s="140" t="str">
        <f>VLOOKUP(G700,TCR!$E$2:$K$332,7,0)</f>
        <v>Imposta erariale</v>
      </c>
      <c r="I700" s="137" t="str">
        <f t="shared" si="21"/>
        <v>NE_ACC_D3#NE_ACC_D2#NE_ACC_DOM#NETA BR</v>
      </c>
      <c r="J700" s="106" t="s">
        <v>3505</v>
      </c>
      <c r="K700" s="106" t="s">
        <v>3506</v>
      </c>
      <c r="L700" s="106" t="s">
        <v>3507</v>
      </c>
      <c r="M700" s="106" t="s">
        <v>28</v>
      </c>
      <c r="N700" s="106" t="s">
        <v>4870</v>
      </c>
      <c r="O700" s="106"/>
      <c r="P700" s="106" t="s">
        <v>3508</v>
      </c>
      <c r="Q700" s="106" t="s">
        <v>3509</v>
      </c>
      <c r="R700" s="106" t="s">
        <v>3510</v>
      </c>
      <c r="S700" s="106">
        <v>700961</v>
      </c>
      <c r="T700" s="106" t="s">
        <v>685</v>
      </c>
      <c r="U700" s="106"/>
      <c r="V700" s="106">
        <v>3</v>
      </c>
      <c r="W700" s="106" t="str">
        <f t="shared" si="20"/>
        <v>NETA BR</v>
      </c>
      <c r="X700" s="106" t="s">
        <v>686</v>
      </c>
      <c r="Y700" s="106"/>
    </row>
    <row r="701" spans="1:25" x14ac:dyDescent="0.2">
      <c r="A701" s="178"/>
      <c r="B701" s="7"/>
      <c r="C701" s="140" t="str">
        <f>VLOOKUP(G701,TCR!$E$2:$K$332,2,0)</f>
        <v>IMPO</v>
      </c>
      <c r="D701" s="140" t="str">
        <f>VLOOKUP(G701,TCR!$E$2:$K$332,3,0)</f>
        <v>IMPOSTE</v>
      </c>
      <c r="E701" s="140" t="str">
        <f>VLOOKUP(G701,TCR!$E$2:$K$332,4,0)</f>
        <v>IMER</v>
      </c>
      <c r="F701" s="140" t="str">
        <f>VLOOKUP(G701,TCR!$E$2:$K$332,5,0)</f>
        <v>Imposta erariale</v>
      </c>
      <c r="G701" s="140" t="s">
        <v>39</v>
      </c>
      <c r="H701" s="140" t="str">
        <f>VLOOKUP(G701,TCR!$E$2:$K$332,7,0)</f>
        <v>Imposta erariale</v>
      </c>
      <c r="I701" s="137" t="str">
        <f t="shared" si="21"/>
        <v>NE_ACC_AUIP#NE_ACC_AUIP#NE_ACC_AUIP#NETA BR</v>
      </c>
      <c r="J701" s="106" t="s">
        <v>1384</v>
      </c>
      <c r="K701" s="106" t="s">
        <v>1385</v>
      </c>
      <c r="L701" s="106" t="s">
        <v>1386</v>
      </c>
      <c r="M701" s="106" t="s">
        <v>28</v>
      </c>
      <c r="N701" s="106" t="s">
        <v>1385</v>
      </c>
      <c r="O701" s="106"/>
      <c r="P701" s="106" t="s">
        <v>1387</v>
      </c>
      <c r="Q701" s="106" t="s">
        <v>1385</v>
      </c>
      <c r="R701" s="106" t="s">
        <v>1388</v>
      </c>
      <c r="S701" s="106">
        <v>700961</v>
      </c>
      <c r="T701" s="106" t="s">
        <v>685</v>
      </c>
      <c r="U701" s="106"/>
      <c r="V701" s="106">
        <v>3</v>
      </c>
      <c r="W701" s="106" t="str">
        <f t="shared" si="20"/>
        <v>NETA BR</v>
      </c>
      <c r="X701" s="106" t="s">
        <v>686</v>
      </c>
      <c r="Y701" s="106"/>
    </row>
    <row r="702" spans="1:25" x14ac:dyDescent="0.2">
      <c r="A702" s="7"/>
      <c r="B702" s="69"/>
      <c r="C702" s="140" t="str">
        <f>VLOOKUP(G702,TCR!$E$2:$K$332,2,0)</f>
        <v>IMPO</v>
      </c>
      <c r="D702" s="140" t="str">
        <f>VLOOKUP(G702,TCR!$E$2:$K$332,3,0)</f>
        <v>IMPOSTE</v>
      </c>
      <c r="E702" s="140" t="str">
        <f>VLOOKUP(G702,TCR!$E$2:$K$332,4,0)</f>
        <v>IMER</v>
      </c>
      <c r="F702" s="140" t="str">
        <f>VLOOKUP(G702,TCR!$E$2:$K$332,5,0)</f>
        <v>Imposta erariale</v>
      </c>
      <c r="G702" s="140" t="s">
        <v>39</v>
      </c>
      <c r="H702" s="140" t="str">
        <f>VLOOKUP(G702,TCR!$E$2:$K$332,7,0)</f>
        <v>Imposta erariale</v>
      </c>
      <c r="I702" s="137" t="str">
        <f t="shared" si="21"/>
        <v>NE_ACC_ESEN#NE_IEC_ESEN#NE_IEC_ESEN#NETA BR</v>
      </c>
      <c r="J702" s="106" t="s">
        <v>3060</v>
      </c>
      <c r="K702" s="106" t="s">
        <v>3061</v>
      </c>
      <c r="L702" s="106" t="s">
        <v>3062</v>
      </c>
      <c r="M702" s="106" t="s">
        <v>28</v>
      </c>
      <c r="N702" s="106" t="s">
        <v>3063</v>
      </c>
      <c r="O702" s="106"/>
      <c r="P702" s="106" t="s">
        <v>3064</v>
      </c>
      <c r="Q702" s="106" t="s">
        <v>3063</v>
      </c>
      <c r="R702" s="106" t="s">
        <v>3065</v>
      </c>
      <c r="S702" s="106">
        <v>700961</v>
      </c>
      <c r="T702" s="106" t="s">
        <v>685</v>
      </c>
      <c r="U702" s="106"/>
      <c r="V702" s="106">
        <v>3</v>
      </c>
      <c r="W702" s="106" t="str">
        <f t="shared" si="20"/>
        <v>NETA BR</v>
      </c>
      <c r="X702" s="106" t="s">
        <v>686</v>
      </c>
      <c r="Y702" s="106"/>
    </row>
    <row r="703" spans="1:25" x14ac:dyDescent="0.2">
      <c r="A703" s="7"/>
      <c r="B703" s="7"/>
      <c r="C703" s="71" t="str">
        <f>VLOOKUP(G703,TCR!$E$2:$K$332,2,0)</f>
        <v>LAVO</v>
      </c>
      <c r="D703" s="71" t="str">
        <f>VLOOKUP(G703,TCR!$E$2:$K$332,3,0)</f>
        <v>Lavori</v>
      </c>
      <c r="E703" s="71" t="str">
        <f>VLOOKUP(G703,TCR!$E$2:$K$332,4,0)</f>
        <v>LAVO</v>
      </c>
      <c r="F703" s="71" t="str">
        <f>VLOOKUP(G703,TCR!$E$2:$K$332,5,0)</f>
        <v>Lavori</v>
      </c>
      <c r="G703" s="71" t="s">
        <v>116</v>
      </c>
      <c r="H703" s="71" t="str">
        <f>VLOOKUP(G703,TCR!$E$2:$K$332,7,0)</f>
        <v>attivazioni</v>
      </c>
      <c r="I703" s="137" t="str">
        <f t="shared" si="21"/>
        <v>S-PW-008#QUOTAS-PW-008#COMPS-PW-008#NETA BR</v>
      </c>
      <c r="J703" s="106" t="s">
        <v>4219</v>
      </c>
      <c r="K703" s="106" t="s">
        <v>4220</v>
      </c>
      <c r="L703" s="106" t="s">
        <v>4221</v>
      </c>
      <c r="M703" s="106" t="s">
        <v>442</v>
      </c>
      <c r="N703" s="106" t="s">
        <v>4222</v>
      </c>
      <c r="O703" s="106"/>
      <c r="P703" s="106" t="s">
        <v>4223</v>
      </c>
      <c r="Q703" s="106" t="s">
        <v>4224</v>
      </c>
      <c r="R703" s="106" t="s">
        <v>4225</v>
      </c>
      <c r="S703" s="106">
        <v>730825</v>
      </c>
      <c r="T703" s="106" t="s">
        <v>834</v>
      </c>
      <c r="U703" s="106"/>
      <c r="V703" s="106">
        <v>3</v>
      </c>
      <c r="W703" s="106" t="str">
        <f t="shared" si="20"/>
        <v>NETA BR</v>
      </c>
      <c r="X703" s="106" t="s">
        <v>835</v>
      </c>
      <c r="Y703" s="106"/>
    </row>
    <row r="704" spans="1:25" x14ac:dyDescent="0.2">
      <c r="A704" s="7"/>
      <c r="B704" s="7"/>
      <c r="C704" s="71" t="str">
        <f>VLOOKUP(G704,TCR!$E$2:$K$332,2,0)</f>
        <v>LAVO</v>
      </c>
      <c r="D704" s="71" t="str">
        <f>VLOOKUP(G704,TCR!$E$2:$K$332,3,0)</f>
        <v>Lavori</v>
      </c>
      <c r="E704" s="71" t="str">
        <f>VLOOKUP(G704,TCR!$E$2:$K$332,4,0)</f>
        <v>LAVO</v>
      </c>
      <c r="F704" s="71" t="str">
        <f>VLOOKUP(G704,TCR!$E$2:$K$332,5,0)</f>
        <v>Lavori</v>
      </c>
      <c r="G704" s="71" t="s">
        <v>116</v>
      </c>
      <c r="H704" s="71" t="str">
        <f>VLOOKUP(G704,TCR!$E$2:$K$332,7,0)</f>
        <v>attivazioni</v>
      </c>
      <c r="I704" s="137" t="str">
        <f t="shared" si="21"/>
        <v>ES208#ES208#ES208#NETA BR</v>
      </c>
      <c r="J704" s="106" t="s">
        <v>5961</v>
      </c>
      <c r="K704" s="106" t="s">
        <v>5962</v>
      </c>
      <c r="L704" s="106" t="s">
        <v>4221</v>
      </c>
      <c r="M704" s="106" t="s">
        <v>442</v>
      </c>
      <c r="N704" s="106" t="s">
        <v>5962</v>
      </c>
      <c r="O704" s="106"/>
      <c r="P704" s="106" t="s">
        <v>5963</v>
      </c>
      <c r="Q704" s="106" t="s">
        <v>5962</v>
      </c>
      <c r="R704" s="106" t="s">
        <v>4225</v>
      </c>
      <c r="S704" s="106">
        <v>738951</v>
      </c>
      <c r="T704" s="106" t="s">
        <v>578</v>
      </c>
      <c r="U704" s="106"/>
      <c r="V704" s="106">
        <v>3</v>
      </c>
      <c r="W704" s="106" t="str">
        <f t="shared" si="20"/>
        <v>NETA BR</v>
      </c>
      <c r="X704" s="106" t="s">
        <v>442</v>
      </c>
      <c r="Y704" s="106"/>
    </row>
    <row r="705" spans="1:25" x14ac:dyDescent="0.2">
      <c r="A705" s="7"/>
      <c r="B705" s="7"/>
      <c r="C705" s="71" t="str">
        <f>VLOOKUP(G705,TCR!$E$2:$K$332,2,0)</f>
        <v>LAVO</v>
      </c>
      <c r="D705" s="71" t="str">
        <f>VLOOKUP(G705,TCR!$E$2:$K$332,3,0)</f>
        <v>Lavori</v>
      </c>
      <c r="E705" s="71" t="str">
        <f>VLOOKUP(G705,TCR!$E$2:$K$332,4,0)</f>
        <v>LAVO</v>
      </c>
      <c r="F705" s="71" t="str">
        <f>VLOOKUP(G705,TCR!$E$2:$K$332,5,0)</f>
        <v>Lavori</v>
      </c>
      <c r="G705" s="71" t="s">
        <v>38</v>
      </c>
      <c r="H705" s="71" t="str">
        <f>VLOOKUP(G705,TCR!$E$2:$K$332,7,0)</f>
        <v>recupero spese per verifiche tecniche</v>
      </c>
      <c r="I705" s="137" t="str">
        <f t="shared" si="21"/>
        <v>S-PW-016#QUOTAS-PW-016#COMPS-PW-016#NETA BR</v>
      </c>
      <c r="J705" s="106" t="s">
        <v>8601</v>
      </c>
      <c r="K705" s="106" t="s">
        <v>8602</v>
      </c>
      <c r="L705" s="106" t="s">
        <v>8603</v>
      </c>
      <c r="M705" s="106" t="s">
        <v>442</v>
      </c>
      <c r="N705" s="106" t="s">
        <v>8604</v>
      </c>
      <c r="O705" s="106"/>
      <c r="P705" s="106" t="s">
        <v>8605</v>
      </c>
      <c r="Q705" s="106" t="s">
        <v>8606</v>
      </c>
      <c r="R705" s="106" t="s">
        <v>8607</v>
      </c>
      <c r="S705" s="106">
        <v>730825</v>
      </c>
      <c r="T705" s="106" t="s">
        <v>834</v>
      </c>
      <c r="U705" s="106"/>
      <c r="V705" s="106">
        <v>3</v>
      </c>
      <c r="W705" s="106" t="str">
        <f t="shared" si="20"/>
        <v>NETA BR</v>
      </c>
      <c r="X705" s="106" t="s">
        <v>835</v>
      </c>
      <c r="Y705" s="106"/>
    </row>
    <row r="706" spans="1:25" x14ac:dyDescent="0.2">
      <c r="A706" s="139"/>
      <c r="B706" s="7"/>
      <c r="C706" s="71" t="str">
        <f>VLOOKUP(G706,TCR!$E$2:$K$332,2,0)</f>
        <v>LAVO</v>
      </c>
      <c r="D706" s="71" t="str">
        <f>VLOOKUP(G706,TCR!$E$2:$K$332,3,0)</f>
        <v>Lavori</v>
      </c>
      <c r="E706" s="71" t="str">
        <f>VLOOKUP(G706,TCR!$E$2:$K$332,4,0)</f>
        <v>LAVO</v>
      </c>
      <c r="F706" s="71" t="str">
        <f>VLOOKUP(G706,TCR!$E$2:$K$332,5,0)</f>
        <v>Lavori</v>
      </c>
      <c r="G706" s="71" t="s">
        <v>38</v>
      </c>
      <c r="H706" s="71" t="str">
        <f>VLOOKUP(G706,TCR!$E$2:$K$332,7,0)</f>
        <v>recupero spese per verifiche tecniche</v>
      </c>
      <c r="I706" s="137" t="str">
        <f t="shared" si="21"/>
        <v>S-PW-017#QUOTAS-PW-017#COMPS-PW-017#NETA BR</v>
      </c>
      <c r="J706" s="106" t="s">
        <v>3141</v>
      </c>
      <c r="K706" s="106" t="s">
        <v>3142</v>
      </c>
      <c r="L706" s="106" t="s">
        <v>3143</v>
      </c>
      <c r="M706" s="106" t="s">
        <v>442</v>
      </c>
      <c r="N706" s="106" t="s">
        <v>3144</v>
      </c>
      <c r="O706" s="106"/>
      <c r="P706" s="106" t="s">
        <v>3145</v>
      </c>
      <c r="Q706" s="106" t="s">
        <v>3146</v>
      </c>
      <c r="R706" s="106" t="s">
        <v>3147</v>
      </c>
      <c r="S706" s="106">
        <v>730825</v>
      </c>
      <c r="T706" s="106" t="s">
        <v>834</v>
      </c>
      <c r="U706" s="106"/>
      <c r="V706" s="106">
        <v>3</v>
      </c>
      <c r="W706" s="106" t="str">
        <f t="shared" ref="W706:W769" si="22">IF(V706=3,"NETA BR",IF(V706=8,"NETA BM"))</f>
        <v>NETA BR</v>
      </c>
      <c r="X706" s="106" t="s">
        <v>835</v>
      </c>
      <c r="Y706" s="106"/>
    </row>
    <row r="707" spans="1:25" x14ac:dyDescent="0.2">
      <c r="A707" s="7"/>
      <c r="B707" s="7"/>
      <c r="C707" s="71" t="str">
        <f>VLOOKUP(G707,TCR!$E$2:$K$332,2,0)</f>
        <v>LAVO</v>
      </c>
      <c r="D707" s="71" t="str">
        <f>VLOOKUP(G707,TCR!$E$2:$K$332,3,0)</f>
        <v>Lavori</v>
      </c>
      <c r="E707" s="71" t="str">
        <f>VLOOKUP(G707,TCR!$E$2:$K$332,4,0)</f>
        <v>LAVO</v>
      </c>
      <c r="F707" s="71" t="str">
        <f>VLOOKUP(G707,TCR!$E$2:$K$332,5,0)</f>
        <v>Lavori</v>
      </c>
      <c r="G707" s="71" t="s">
        <v>38</v>
      </c>
      <c r="H707" s="71" t="str">
        <f>VLOOKUP(G707,TCR!$E$2:$K$332,7,0)</f>
        <v>recupero spese per verifiche tecniche</v>
      </c>
      <c r="I707" s="137" t="str">
        <f t="shared" ref="I707:I770" si="23">IF(LEFT($G707,7)="CONSUMO","CONSUMO",CONCATENATE(K707,"#",N707,"#",Q707,"#",W707))</f>
        <v>S-PW-018#QUOTAS-PW-018#COMPS-PW-018#NETA BR</v>
      </c>
      <c r="J707" s="106" t="s">
        <v>1693</v>
      </c>
      <c r="K707" s="106" t="s">
        <v>1694</v>
      </c>
      <c r="L707" s="106" t="s">
        <v>1695</v>
      </c>
      <c r="M707" s="106" t="s">
        <v>442</v>
      </c>
      <c r="N707" s="106" t="s">
        <v>1696</v>
      </c>
      <c r="O707" s="106"/>
      <c r="P707" s="106" t="s">
        <v>1697</v>
      </c>
      <c r="Q707" s="106" t="s">
        <v>1698</v>
      </c>
      <c r="R707" s="106" t="s">
        <v>1699</v>
      </c>
      <c r="S707" s="106">
        <v>730825</v>
      </c>
      <c r="T707" s="106" t="s">
        <v>834</v>
      </c>
      <c r="U707" s="106"/>
      <c r="V707" s="106">
        <v>3</v>
      </c>
      <c r="W707" s="106" t="str">
        <f t="shared" si="22"/>
        <v>NETA BR</v>
      </c>
      <c r="X707" s="106" t="s">
        <v>835</v>
      </c>
      <c r="Y707" s="106"/>
    </row>
    <row r="708" spans="1:25" x14ac:dyDescent="0.2">
      <c r="A708" s="7"/>
      <c r="B708" s="7"/>
      <c r="C708" s="71" t="str">
        <f>VLOOKUP(G708,TCR!$E$2:$K$332,2,0)</f>
        <v>LAVO</v>
      </c>
      <c r="D708" s="71" t="str">
        <f>VLOOKUP(G708,TCR!$E$2:$K$332,3,0)</f>
        <v>Lavori</v>
      </c>
      <c r="E708" s="71" t="str">
        <f>VLOOKUP(G708,TCR!$E$2:$K$332,4,0)</f>
        <v>LAVO</v>
      </c>
      <c r="F708" s="71" t="str">
        <f>VLOOKUP(G708,TCR!$E$2:$K$332,5,0)</f>
        <v>Lavori</v>
      </c>
      <c r="G708" s="71" t="s">
        <v>114</v>
      </c>
      <c r="H708" s="71" t="str">
        <f>VLOOKUP(G708,TCR!$E$2:$K$332,7,0)</f>
        <v>variazioni potenza/tensione</v>
      </c>
      <c r="I708" s="137" t="str">
        <f t="shared" si="23"/>
        <v>S-PW-015#QUOTAS-PW-015#COMPS-PW-015#NETA BR</v>
      </c>
      <c r="J708" s="106" t="s">
        <v>7660</v>
      </c>
      <c r="K708" s="106" t="s">
        <v>7661</v>
      </c>
      <c r="L708" s="106" t="s">
        <v>7662</v>
      </c>
      <c r="M708" s="106" t="s">
        <v>442</v>
      </c>
      <c r="N708" s="106" t="s">
        <v>7663</v>
      </c>
      <c r="O708" s="106"/>
      <c r="P708" s="106" t="s">
        <v>7664</v>
      </c>
      <c r="Q708" s="106" t="s">
        <v>7665</v>
      </c>
      <c r="R708" s="106" t="s">
        <v>7666</v>
      </c>
      <c r="S708" s="106">
        <v>730825</v>
      </c>
      <c r="T708" s="106" t="s">
        <v>834</v>
      </c>
      <c r="U708" s="106"/>
      <c r="V708" s="106">
        <v>3</v>
      </c>
      <c r="W708" s="106" t="str">
        <f t="shared" si="22"/>
        <v>NETA BR</v>
      </c>
      <c r="X708" s="106" t="s">
        <v>835</v>
      </c>
      <c r="Y708" s="106"/>
    </row>
    <row r="709" spans="1:25" x14ac:dyDescent="0.2">
      <c r="A709" s="7"/>
      <c r="B709" s="7"/>
      <c r="C709" s="71" t="str">
        <f>VLOOKUP(G709,TCR!$E$2:$K$332,2,0)</f>
        <v>BSO</v>
      </c>
      <c r="D709" s="71" t="str">
        <f>VLOOKUP(G709,TCR!$E$2:$K$332,3,0)</f>
        <v>Bonus sociale</v>
      </c>
      <c r="E709" s="71" t="str">
        <f>VLOOKUP(G709,TCR!$E$2:$K$332,4,0)</f>
        <v>BSO</v>
      </c>
      <c r="F709" s="71" t="str">
        <f>VLOOKUP(G709,TCR!$E$2:$K$332,5,0)</f>
        <v>Bonus sociale</v>
      </c>
      <c r="G709" s="71" t="s">
        <v>110</v>
      </c>
      <c r="H709" s="71" t="str">
        <f>VLOOKUP(G709,TCR!$E$2:$K$332,7,0)</f>
        <v>Bonus sociale economico ele</v>
      </c>
      <c r="I709" s="137" t="str">
        <f t="shared" si="23"/>
        <v>EC059#EC059#EC059#NETA BR</v>
      </c>
      <c r="J709" s="106" t="s">
        <v>7165</v>
      </c>
      <c r="K709" s="106" t="s">
        <v>7166</v>
      </c>
      <c r="L709" s="106" t="s">
        <v>7167</v>
      </c>
      <c r="M709" s="106" t="s">
        <v>488</v>
      </c>
      <c r="N709" s="106" t="s">
        <v>7166</v>
      </c>
      <c r="O709" s="106"/>
      <c r="P709" s="106" t="s">
        <v>7168</v>
      </c>
      <c r="Q709" s="106" t="s">
        <v>7166</v>
      </c>
      <c r="R709" s="106" t="s">
        <v>7169</v>
      </c>
      <c r="S709" s="106">
        <v>701017</v>
      </c>
      <c r="T709" s="106" t="s">
        <v>1263</v>
      </c>
      <c r="U709" s="106" t="s">
        <v>1264</v>
      </c>
      <c r="V709" s="106">
        <v>3</v>
      </c>
      <c r="W709" s="106" t="str">
        <f t="shared" si="22"/>
        <v>NETA BR</v>
      </c>
      <c r="X709" s="106" t="s">
        <v>1265</v>
      </c>
      <c r="Y709" s="106"/>
    </row>
    <row r="710" spans="1:25" x14ac:dyDescent="0.2">
      <c r="A710" s="7"/>
      <c r="B710" s="7"/>
      <c r="C710" s="71" t="str">
        <f>VLOOKUP(G710,TCR!$E$2:$K$332,2,0)</f>
        <v>BSO</v>
      </c>
      <c r="D710" s="71" t="str">
        <f>VLOOKUP(G710,TCR!$E$2:$K$332,3,0)</f>
        <v>Bonus sociale</v>
      </c>
      <c r="E710" s="71" t="str">
        <f>VLOOKUP(G710,TCR!$E$2:$K$332,4,0)</f>
        <v>BSO</v>
      </c>
      <c r="F710" s="71" t="str">
        <f>VLOOKUP(G710,TCR!$E$2:$K$332,5,0)</f>
        <v>Bonus sociale</v>
      </c>
      <c r="G710" s="71" t="s">
        <v>110</v>
      </c>
      <c r="H710" s="71" t="str">
        <f>VLOOKUP(G710,TCR!$E$2:$K$332,7,0)</f>
        <v>Bonus sociale economico ele</v>
      </c>
      <c r="I710" s="137" t="str">
        <f t="shared" si="23"/>
        <v>EC061#EC061#EC061#NETA BR</v>
      </c>
      <c r="J710" s="106" t="s">
        <v>1258</v>
      </c>
      <c r="K710" s="106" t="s">
        <v>1259</v>
      </c>
      <c r="L710" s="106" t="s">
        <v>1260</v>
      </c>
      <c r="M710" s="106" t="s">
        <v>488</v>
      </c>
      <c r="N710" s="106" t="s">
        <v>1259</v>
      </c>
      <c r="O710" s="106"/>
      <c r="P710" s="106" t="s">
        <v>1261</v>
      </c>
      <c r="Q710" s="106" t="s">
        <v>1259</v>
      </c>
      <c r="R710" s="106" t="s">
        <v>1262</v>
      </c>
      <c r="S710" s="106">
        <v>701017</v>
      </c>
      <c r="T710" s="106" t="s">
        <v>1263</v>
      </c>
      <c r="U710" s="106" t="s">
        <v>1264</v>
      </c>
      <c r="V710" s="106">
        <v>3</v>
      </c>
      <c r="W710" s="106" t="str">
        <f t="shared" si="22"/>
        <v>NETA BR</v>
      </c>
      <c r="X710" s="106" t="s">
        <v>1265</v>
      </c>
      <c r="Y710" s="106"/>
    </row>
    <row r="711" spans="1:25" x14ac:dyDescent="0.2">
      <c r="A711" s="7"/>
      <c r="B711" s="7"/>
      <c r="C711" s="71" t="str">
        <f>VLOOKUP(G711,TCR!$E$2:$K$332,2,0)</f>
        <v>LAVO</v>
      </c>
      <c r="D711" s="71" t="str">
        <f>VLOOKUP(G711,TCR!$E$2:$K$332,3,0)</f>
        <v>Lavori</v>
      </c>
      <c r="E711" s="71" t="str">
        <f>VLOOKUP(G711,TCR!$E$2:$K$332,4,0)</f>
        <v>LAVO</v>
      </c>
      <c r="F711" s="71" t="str">
        <f>VLOOKUP(G711,TCR!$E$2:$K$332,5,0)</f>
        <v>Lavori</v>
      </c>
      <c r="G711" s="71" t="s">
        <v>328</v>
      </c>
      <c r="H711" s="71" t="str">
        <f>VLOOKUP(G711,TCR!$E$2:$K$332,7,0)</f>
        <v>spese lavori</v>
      </c>
      <c r="I711" s="137" t="str">
        <f t="shared" si="23"/>
        <v>S-PW-010#QUOTAS-PW-010#COMPS-PW-010#NETA BR</v>
      </c>
      <c r="J711" s="106" t="s">
        <v>8910</v>
      </c>
      <c r="K711" s="106" t="s">
        <v>8911</v>
      </c>
      <c r="L711" s="106" t="s">
        <v>8912</v>
      </c>
      <c r="M711" s="106" t="s">
        <v>442</v>
      </c>
      <c r="N711" s="106" t="s">
        <v>8913</v>
      </c>
      <c r="O711" s="106"/>
      <c r="P711" s="106" t="s">
        <v>8914</v>
      </c>
      <c r="Q711" s="106" t="s">
        <v>8915</v>
      </c>
      <c r="R711" s="106" t="s">
        <v>8916</v>
      </c>
      <c r="S711" s="106" t="s">
        <v>833</v>
      </c>
      <c r="T711" s="106" t="s">
        <v>834</v>
      </c>
      <c r="U711" s="106"/>
      <c r="V711" s="106">
        <v>3</v>
      </c>
      <c r="W711" s="106" t="str">
        <f t="shared" si="22"/>
        <v>NETA BR</v>
      </c>
      <c r="X711" s="106" t="s">
        <v>835</v>
      </c>
      <c r="Y711" s="106"/>
    </row>
    <row r="712" spans="1:25" x14ac:dyDescent="0.2">
      <c r="A712" s="7"/>
      <c r="B712" s="7"/>
      <c r="C712" s="71" t="str">
        <f>VLOOKUP(G712,TCR!$E$2:$K$332,2,0)</f>
        <v>LAVO</v>
      </c>
      <c r="D712" s="71" t="str">
        <f>VLOOKUP(G712,TCR!$E$2:$K$332,3,0)</f>
        <v>Lavori</v>
      </c>
      <c r="E712" s="71" t="str">
        <f>VLOOKUP(G712,TCR!$E$2:$K$332,4,0)</f>
        <v>LAVO</v>
      </c>
      <c r="F712" s="71" t="str">
        <f>VLOOKUP(G712,TCR!$E$2:$K$332,5,0)</f>
        <v>Lavori</v>
      </c>
      <c r="G712" s="71" t="s">
        <v>328</v>
      </c>
      <c r="H712" s="71" t="str">
        <f>VLOOKUP(G712,TCR!$E$2:$K$332,7,0)</f>
        <v>spese lavori</v>
      </c>
      <c r="I712" s="137" t="str">
        <f t="shared" si="23"/>
        <v>S-PW-009#QUOTAS-PW-009#COMPS-PW-009#NETA BR</v>
      </c>
      <c r="J712" s="106" t="s">
        <v>5625</v>
      </c>
      <c r="K712" s="106" t="s">
        <v>5626</v>
      </c>
      <c r="L712" s="106" t="s">
        <v>5627</v>
      </c>
      <c r="M712" s="106" t="s">
        <v>442</v>
      </c>
      <c r="N712" s="106" t="s">
        <v>5628</v>
      </c>
      <c r="O712" s="106"/>
      <c r="P712" s="106" t="s">
        <v>5629</v>
      </c>
      <c r="Q712" s="106" t="s">
        <v>5630</v>
      </c>
      <c r="R712" s="106" t="s">
        <v>5631</v>
      </c>
      <c r="S712" s="106">
        <v>730825</v>
      </c>
      <c r="T712" s="106" t="s">
        <v>834</v>
      </c>
      <c r="U712" s="106"/>
      <c r="V712" s="106">
        <v>3</v>
      </c>
      <c r="W712" s="106" t="str">
        <f t="shared" si="22"/>
        <v>NETA BR</v>
      </c>
      <c r="X712" s="106" t="s">
        <v>835</v>
      </c>
      <c r="Y712" s="106"/>
    </row>
    <row r="713" spans="1:25" x14ac:dyDescent="0.2">
      <c r="A713" s="7"/>
      <c r="B713" s="7"/>
      <c r="C713" s="71" t="str">
        <f>VLOOKUP(G713,TCR!$E$2:$K$332,2,0)</f>
        <v>LAVO</v>
      </c>
      <c r="D713" s="71" t="str">
        <f>VLOOKUP(G713,TCR!$E$2:$K$332,3,0)</f>
        <v>Lavori</v>
      </c>
      <c r="E713" s="71" t="str">
        <f>VLOOKUP(G713,TCR!$E$2:$K$332,4,0)</f>
        <v>LAVO</v>
      </c>
      <c r="F713" s="71" t="str">
        <f>VLOOKUP(G713,TCR!$E$2:$K$332,5,0)</f>
        <v>Lavori</v>
      </c>
      <c r="G713" s="71" t="s">
        <v>328</v>
      </c>
      <c r="H713" s="71" t="str">
        <f>VLOOKUP(G713,TCR!$E$2:$K$332,7,0)</f>
        <v>spese lavori</v>
      </c>
      <c r="I713" s="137" t="str">
        <f t="shared" si="23"/>
        <v>VOCE_EM230#QUOTA_EM230#COMP_EM230#NETA BR</v>
      </c>
      <c r="J713" s="106" t="s">
        <v>4995</v>
      </c>
      <c r="K713" s="106" t="s">
        <v>4996</v>
      </c>
      <c r="L713" s="106" t="s">
        <v>4997</v>
      </c>
      <c r="M713" s="106" t="s">
        <v>442</v>
      </c>
      <c r="N713" s="106" t="s">
        <v>4998</v>
      </c>
      <c r="O713" s="106"/>
      <c r="P713" s="106" t="s">
        <v>4999</v>
      </c>
      <c r="Q713" s="106" t="s">
        <v>5000</v>
      </c>
      <c r="R713" s="106" t="s">
        <v>5001</v>
      </c>
      <c r="S713" s="106">
        <v>730825</v>
      </c>
      <c r="T713" s="106" t="s">
        <v>834</v>
      </c>
      <c r="U713" s="106"/>
      <c r="V713" s="106">
        <v>3</v>
      </c>
      <c r="W713" s="106" t="str">
        <f t="shared" si="22"/>
        <v>NETA BR</v>
      </c>
      <c r="X713" s="106" t="s">
        <v>835</v>
      </c>
      <c r="Y713" s="106"/>
    </row>
    <row r="714" spans="1:25" x14ac:dyDescent="0.2">
      <c r="A714" s="7"/>
      <c r="B714" s="7" t="s">
        <v>65</v>
      </c>
      <c r="C714" s="71" t="str">
        <f>VLOOKUP(G714,TCR!$E$2:$K$332,2,0)</f>
        <v>LAVO</v>
      </c>
      <c r="D714" s="71" t="str">
        <f>VLOOKUP(G714,TCR!$E$2:$K$332,3,0)</f>
        <v>Lavori</v>
      </c>
      <c r="E714" s="71" t="str">
        <f>VLOOKUP(G714,TCR!$E$2:$K$332,4,0)</f>
        <v>LAVO</v>
      </c>
      <c r="F714" s="71" t="str">
        <f>VLOOKUP(G714,TCR!$E$2:$K$332,5,0)</f>
        <v>Lavori</v>
      </c>
      <c r="G714" s="71" t="s">
        <v>115</v>
      </c>
      <c r="H714" s="71" t="str">
        <f>VLOOKUP(G714,TCR!$E$2:$K$332,7,0)</f>
        <v>disattivazioni</v>
      </c>
      <c r="I714" s="137" t="str">
        <f t="shared" si="23"/>
        <v>VOCE_EM266#QUOTA_EM266#COMP_EM266#NETA BR</v>
      </c>
      <c r="J714" s="106" t="s">
        <v>7975</v>
      </c>
      <c r="K714" s="106" t="s">
        <v>7976</v>
      </c>
      <c r="L714" s="106" t="s">
        <v>7977</v>
      </c>
      <c r="M714" s="106" t="s">
        <v>442</v>
      </c>
      <c r="N714" s="106" t="s">
        <v>7978</v>
      </c>
      <c r="O714" s="106"/>
      <c r="P714" s="106" t="s">
        <v>7979</v>
      </c>
      <c r="Q714" s="106" t="s">
        <v>7980</v>
      </c>
      <c r="R714" s="106" t="s">
        <v>7981</v>
      </c>
      <c r="S714" s="106">
        <v>730825</v>
      </c>
      <c r="T714" s="106" t="s">
        <v>834</v>
      </c>
      <c r="U714" s="106"/>
      <c r="V714" s="106">
        <v>3</v>
      </c>
      <c r="W714" s="106" t="str">
        <f t="shared" si="22"/>
        <v>NETA BR</v>
      </c>
      <c r="X714" s="106" t="s">
        <v>835</v>
      </c>
      <c r="Y714" s="106"/>
    </row>
    <row r="715" spans="1:25" x14ac:dyDescent="0.2">
      <c r="A715" s="7" t="s">
        <v>244</v>
      </c>
      <c r="B715" s="7" t="s">
        <v>65</v>
      </c>
      <c r="C715" s="98" t="str">
        <f>VLOOKUP(G715,TCR!$E$2:$K$332,2,0)</f>
        <v>TRASPF</v>
      </c>
      <c r="D715" s="98" t="str">
        <f>VLOOKUP(G715,TCR!$E$2:$K$332,3,0)</f>
        <v>Ricavi logistica primaria - Trasporto Energia Elettrica - fisso</v>
      </c>
      <c r="E715" s="98" t="str">
        <f>VLOOKUP(G715,TCR!$E$2:$K$332,4,0)</f>
        <v>DISPF</v>
      </c>
      <c r="F715" s="98" t="str">
        <f>VLOOKUP(G715,TCR!$E$2:$K$332,5,0)</f>
        <v>Dispacciamento fisso</v>
      </c>
      <c r="G715" s="141" t="s">
        <v>310</v>
      </c>
      <c r="H715" s="98" t="str">
        <f>VLOOKUP(G715,TCR!$E$2:$K$332,7,0)</f>
        <v>Art 46 bis TIS</v>
      </c>
      <c r="I715" s="137" t="str">
        <f t="shared" si="23"/>
        <v>EE_MLODAGGRMIS#EEQMLODAGGRMIS#EECMLODAGGRMIS#NETA BR</v>
      </c>
      <c r="J715" s="106" t="s">
        <v>2776</v>
      </c>
      <c r="K715" s="106" t="s">
        <v>2777</v>
      </c>
      <c r="L715" s="106" t="s">
        <v>2778</v>
      </c>
      <c r="M715" s="106" t="s">
        <v>488</v>
      </c>
      <c r="N715" s="106" t="s">
        <v>2779</v>
      </c>
      <c r="O715" s="106"/>
      <c r="P715" s="106" t="s">
        <v>2780</v>
      </c>
      <c r="Q715" s="106" t="s">
        <v>2781</v>
      </c>
      <c r="R715" s="106" t="s">
        <v>2782</v>
      </c>
      <c r="S715" s="106">
        <v>702144</v>
      </c>
      <c r="T715" s="106" t="s">
        <v>1106</v>
      </c>
      <c r="U715" s="106"/>
      <c r="V715" s="106">
        <v>3</v>
      </c>
      <c r="W715" s="106" t="str">
        <f t="shared" si="22"/>
        <v>NETA BR</v>
      </c>
      <c r="X715" s="106" t="s">
        <v>495</v>
      </c>
      <c r="Y715" s="106"/>
    </row>
    <row r="716" spans="1:25" x14ac:dyDescent="0.2">
      <c r="A716" s="69"/>
      <c r="B716" s="69"/>
      <c r="C716" s="98" t="str">
        <f>VLOOKUP(G716,TCR!$E$2:$K$332,2,0)</f>
        <v>VENDV</v>
      </c>
      <c r="D716" s="98" t="str">
        <f>VLOOKUP(G716,TCR!$E$2:$K$332,3,0)</f>
        <v>Ricavi variabili commodity al PCE - Energia Elettrica</v>
      </c>
      <c r="E716" s="98" t="str">
        <f>VLOOKUP(G716,TCR!$E$2:$K$332,4,0)</f>
        <v>SCONV</v>
      </c>
      <c r="F716" s="98" t="str">
        <f>VLOOKUP(G716,TCR!$E$2:$K$332,5,0)</f>
        <v>Sconti Variabili</v>
      </c>
      <c r="G716" s="98" t="s">
        <v>32</v>
      </c>
      <c r="H716" s="98" t="str">
        <f>VLOOKUP(G716,TCR!$E$2:$K$332,7,0)</f>
        <v>sconti</v>
      </c>
      <c r="I716" s="137" t="str">
        <f t="shared" si="23"/>
        <v>EE_SPVOL02#EEQSPVOL02#EECSPVOL02#NETA BR</v>
      </c>
      <c r="J716" s="106" t="s">
        <v>3212</v>
      </c>
      <c r="K716" s="106" t="s">
        <v>3213</v>
      </c>
      <c r="L716" s="106" t="s">
        <v>3214</v>
      </c>
      <c r="M716" s="106" t="s">
        <v>424</v>
      </c>
      <c r="N716" s="106" t="s">
        <v>3215</v>
      </c>
      <c r="O716" s="106"/>
      <c r="P716" s="106" t="s">
        <v>3216</v>
      </c>
      <c r="Q716" s="106" t="s">
        <v>3217</v>
      </c>
      <c r="R716" s="106" t="s">
        <v>3218</v>
      </c>
      <c r="S716" s="106">
        <v>704103</v>
      </c>
      <c r="T716" s="106" t="s">
        <v>462</v>
      </c>
      <c r="U716" s="106"/>
      <c r="V716" s="106">
        <v>3</v>
      </c>
      <c r="W716" s="106" t="str">
        <f t="shared" si="22"/>
        <v>NETA BR</v>
      </c>
      <c r="X716" s="106" t="s">
        <v>463</v>
      </c>
      <c r="Y716" s="106"/>
    </row>
    <row r="717" spans="1:25" x14ac:dyDescent="0.2">
      <c r="A717" s="69"/>
      <c r="B717" s="69"/>
      <c r="C717" s="98" t="str">
        <f>VLOOKUP(G717,TCR!$E$2:$K$332,2,0)</f>
        <v>VENDV</v>
      </c>
      <c r="D717" s="98" t="str">
        <f>VLOOKUP(G717,TCR!$E$2:$K$332,3,0)</f>
        <v>Ricavi variabili commodity al PCE - Energia Elettrica</v>
      </c>
      <c r="E717" s="98" t="str">
        <f>VLOOKUP(G717,TCR!$E$2:$K$332,4,0)</f>
        <v>SCONV</v>
      </c>
      <c r="F717" s="98" t="str">
        <f>VLOOKUP(G717,TCR!$E$2:$K$332,5,0)</f>
        <v>Sconti Variabili</v>
      </c>
      <c r="G717" s="98" t="s">
        <v>32</v>
      </c>
      <c r="H717" s="98" t="str">
        <f>VLOOKUP(G717,TCR!$E$2:$K$332,7,0)</f>
        <v>sconti</v>
      </c>
      <c r="I717" s="137" t="str">
        <f t="shared" si="23"/>
        <v>EE_SPVOL01#EEQSPVOL01#EECSPVOL01#NETA BR</v>
      </c>
      <c r="J717" s="106" t="s">
        <v>8804</v>
      </c>
      <c r="K717" s="106" t="s">
        <v>8805</v>
      </c>
      <c r="L717" s="106" t="s">
        <v>8806</v>
      </c>
      <c r="M717" s="106" t="s">
        <v>424</v>
      </c>
      <c r="N717" s="106" t="s">
        <v>8807</v>
      </c>
      <c r="O717" s="106"/>
      <c r="P717" s="106" t="s">
        <v>8808</v>
      </c>
      <c r="Q717" s="106" t="s">
        <v>8809</v>
      </c>
      <c r="R717" s="106" t="s">
        <v>8810</v>
      </c>
      <c r="S717" s="106">
        <v>704103</v>
      </c>
      <c r="T717" s="106" t="s">
        <v>462</v>
      </c>
      <c r="U717" s="106"/>
      <c r="V717" s="106">
        <v>3</v>
      </c>
      <c r="W717" s="106" t="str">
        <f t="shared" si="22"/>
        <v>NETA BR</v>
      </c>
      <c r="X717" s="106" t="s">
        <v>463</v>
      </c>
      <c r="Y717" s="106"/>
    </row>
    <row r="718" spans="1:25" x14ac:dyDescent="0.2">
      <c r="A718" s="178"/>
      <c r="B718" s="69"/>
      <c r="C718" s="98" t="str">
        <f>VLOOKUP(G718,TCR!$E$2:$K$332,2,0)</f>
        <v>VENDV</v>
      </c>
      <c r="D718" s="98" t="str">
        <f>VLOOKUP(G718,TCR!$E$2:$K$332,3,0)</f>
        <v>Ricavi variabili commodity al PCE - Energia Elettrica</v>
      </c>
      <c r="E718" s="98" t="str">
        <f>VLOOKUP(G718,TCR!$E$2:$K$332,4,0)</f>
        <v>SCONV</v>
      </c>
      <c r="F718" s="98" t="str">
        <f>VLOOKUP(G718,TCR!$E$2:$K$332,5,0)</f>
        <v>Sconti Variabili</v>
      </c>
      <c r="G718" s="98" t="s">
        <v>32</v>
      </c>
      <c r="H718" s="98" t="str">
        <f>VLOOKUP(G718,TCR!$E$2:$K$332,7,0)</f>
        <v>sconti</v>
      </c>
      <c r="I718" s="137" t="str">
        <f t="shared" si="23"/>
        <v>EE_SPGRAT01#EEQSPGRAT01#EECSPGRAT01#NETA BR</v>
      </c>
      <c r="J718" s="106" t="s">
        <v>9205</v>
      </c>
      <c r="K718" s="106" t="s">
        <v>9206</v>
      </c>
      <c r="L718" s="106" t="s">
        <v>9207</v>
      </c>
      <c r="M718" s="106" t="s">
        <v>424</v>
      </c>
      <c r="N718" s="106" t="s">
        <v>9208</v>
      </c>
      <c r="O718" s="106"/>
      <c r="P718" s="106" t="s">
        <v>9209</v>
      </c>
      <c r="Q718" s="106" t="s">
        <v>9210</v>
      </c>
      <c r="R718" s="106" t="s">
        <v>9211</v>
      </c>
      <c r="S718" s="106" t="s">
        <v>461</v>
      </c>
      <c r="T718" s="106" t="s">
        <v>462</v>
      </c>
      <c r="U718" s="106"/>
      <c r="V718" s="106">
        <v>3</v>
      </c>
      <c r="W718" s="106" t="str">
        <f t="shared" si="22"/>
        <v>NETA BR</v>
      </c>
      <c r="X718" s="106" t="s">
        <v>463</v>
      </c>
      <c r="Y718" s="106"/>
    </row>
    <row r="719" spans="1:25" x14ac:dyDescent="0.2">
      <c r="A719" s="69"/>
      <c r="B719" s="69"/>
      <c r="C719" s="98" t="str">
        <f>VLOOKUP(G719,TCR!$E$2:$K$332,2,0)</f>
        <v>VENDV</v>
      </c>
      <c r="D719" s="98" t="str">
        <f>VLOOKUP(G719,TCR!$E$2:$K$332,3,0)</f>
        <v>Ricavi variabili commodity al PCE - Energia Elettrica</v>
      </c>
      <c r="E719" s="98" t="str">
        <f>VLOOKUP(G719,TCR!$E$2:$K$332,4,0)</f>
        <v>SCONV</v>
      </c>
      <c r="F719" s="98" t="str">
        <f>VLOOKUP(G719,TCR!$E$2:$K$332,5,0)</f>
        <v>Sconti Variabili</v>
      </c>
      <c r="G719" s="98" t="s">
        <v>32</v>
      </c>
      <c r="H719" s="98" t="str">
        <f>VLOOKUP(G719,TCR!$E$2:$K$332,7,0)</f>
        <v>sconti</v>
      </c>
      <c r="I719" s="137" t="str">
        <f t="shared" si="23"/>
        <v>NE_PM_QSCOSBIL#NE_Q_PM_QSCOSBIL#NE_C_PM_QSCOSBIL#NETA BR</v>
      </c>
      <c r="J719" s="106" t="s">
        <v>5239</v>
      </c>
      <c r="K719" s="106" t="s">
        <v>5240</v>
      </c>
      <c r="L719" s="106" t="s">
        <v>5241</v>
      </c>
      <c r="M719" s="106" t="s">
        <v>424</v>
      </c>
      <c r="N719" s="106" t="s">
        <v>5242</v>
      </c>
      <c r="O719" s="106"/>
      <c r="P719" s="106" t="s">
        <v>5243</v>
      </c>
      <c r="Q719" s="106" t="s">
        <v>5244</v>
      </c>
      <c r="R719" s="106" t="s">
        <v>5245</v>
      </c>
      <c r="S719" s="106">
        <v>704103</v>
      </c>
      <c r="T719" s="106" t="s">
        <v>462</v>
      </c>
      <c r="U719" s="106"/>
      <c r="V719" s="106">
        <v>3</v>
      </c>
      <c r="W719" s="106" t="str">
        <f t="shared" si="22"/>
        <v>NETA BR</v>
      </c>
      <c r="X719" s="106" t="s">
        <v>463</v>
      </c>
      <c r="Y719" s="106"/>
    </row>
    <row r="720" spans="1:25" x14ac:dyDescent="0.2">
      <c r="A720" s="69"/>
      <c r="B720" s="69"/>
      <c r="C720" s="98" t="str">
        <f>VLOOKUP(G720,TCR!$E$2:$K$332,2,0)</f>
        <v>VENDV</v>
      </c>
      <c r="D720" s="98" t="str">
        <f>VLOOKUP(G720,TCR!$E$2:$K$332,3,0)</f>
        <v>Ricavi variabili commodity al PCE - Energia Elettrica</v>
      </c>
      <c r="E720" s="98" t="str">
        <f>VLOOKUP(G720,TCR!$E$2:$K$332,4,0)</f>
        <v>SCONV</v>
      </c>
      <c r="F720" s="98" t="str">
        <f>VLOOKUP(G720,TCR!$E$2:$K$332,5,0)</f>
        <v>Sconti Variabili</v>
      </c>
      <c r="G720" s="98" t="s">
        <v>32</v>
      </c>
      <c r="H720" s="98" t="str">
        <f>VLOOKUP(G720,TCR!$E$2:$K$332,7,0)</f>
        <v>sconti</v>
      </c>
      <c r="I720" s="137" t="str">
        <f t="shared" si="23"/>
        <v>NE_PM_QSCOENER#NE_Q_PM_QSCOENER#NE_C_PM_QSCOENER#NETA BR</v>
      </c>
      <c r="J720" s="106" t="s">
        <v>4402</v>
      </c>
      <c r="K720" s="106" t="s">
        <v>4403</v>
      </c>
      <c r="L720" s="106" t="s">
        <v>4404</v>
      </c>
      <c r="M720" s="106" t="s">
        <v>424</v>
      </c>
      <c r="N720" s="106" t="s">
        <v>4405</v>
      </c>
      <c r="O720" s="106"/>
      <c r="P720" s="106" t="s">
        <v>4406</v>
      </c>
      <c r="Q720" s="106" t="s">
        <v>4407</v>
      </c>
      <c r="R720" s="106" t="s">
        <v>4408</v>
      </c>
      <c r="S720" s="106">
        <v>704103</v>
      </c>
      <c r="T720" s="106" t="s">
        <v>462</v>
      </c>
      <c r="U720" s="106"/>
      <c r="V720" s="106">
        <v>3</v>
      </c>
      <c r="W720" s="106" t="str">
        <f t="shared" si="22"/>
        <v>NETA BR</v>
      </c>
      <c r="X720" s="106" t="s">
        <v>463</v>
      </c>
      <c r="Y720" s="106"/>
    </row>
    <row r="721" spans="1:25" x14ac:dyDescent="0.2">
      <c r="A721" s="69"/>
      <c r="B721" s="69"/>
      <c r="C721" s="98" t="str">
        <f>VLOOKUP(G721,TCR!$E$2:$K$332,2,0)</f>
        <v>VENDV</v>
      </c>
      <c r="D721" s="98" t="str">
        <f>VLOOKUP(G721,TCR!$E$2:$K$332,3,0)</f>
        <v>Ricavi variabili commodity al PCE - Energia Elettrica</v>
      </c>
      <c r="E721" s="98" t="str">
        <f>VLOOKUP(G721,TCR!$E$2:$K$332,4,0)</f>
        <v>SCONV</v>
      </c>
      <c r="F721" s="98" t="str">
        <f>VLOOKUP(G721,TCR!$E$2:$K$332,5,0)</f>
        <v>Sconti Variabili</v>
      </c>
      <c r="G721" s="98" t="s">
        <v>32</v>
      </c>
      <c r="H721" s="98" t="str">
        <f>VLOOKUP(G721,TCR!$E$2:$K$332,7,0)</f>
        <v>sconti</v>
      </c>
      <c r="I721" s="137" t="str">
        <f t="shared" si="23"/>
        <v>NE_V_PREMIO_CONS#NE_Q_PREMIO_CONS#NE_C_PREMIO_CONS#NETA BR</v>
      </c>
      <c r="J721" s="106" t="s">
        <v>3723</v>
      </c>
      <c r="K721" s="106" t="s">
        <v>3724</v>
      </c>
      <c r="L721" s="106" t="s">
        <v>3725</v>
      </c>
      <c r="M721" s="106" t="s">
        <v>424</v>
      </c>
      <c r="N721" s="106" t="s">
        <v>3726</v>
      </c>
      <c r="O721" s="106"/>
      <c r="P721" s="106" t="s">
        <v>3727</v>
      </c>
      <c r="Q721" s="106" t="s">
        <v>3728</v>
      </c>
      <c r="R721" s="106" t="s">
        <v>3729</v>
      </c>
      <c r="S721" s="106">
        <v>704103</v>
      </c>
      <c r="T721" s="106" t="s">
        <v>462</v>
      </c>
      <c r="U721" s="106" t="s">
        <v>3730</v>
      </c>
      <c r="V721" s="106">
        <v>3</v>
      </c>
      <c r="W721" s="106" t="str">
        <f t="shared" si="22"/>
        <v>NETA BR</v>
      </c>
      <c r="X721" s="106" t="s">
        <v>463</v>
      </c>
      <c r="Y721" s="106"/>
    </row>
    <row r="722" spans="1:25" x14ac:dyDescent="0.2">
      <c r="A722" s="69"/>
      <c r="B722" s="69"/>
      <c r="C722" s="98" t="str">
        <f>VLOOKUP(G722,TCR!$E$2:$K$332,2,0)</f>
        <v>VENDV</v>
      </c>
      <c r="D722" s="98" t="str">
        <f>VLOOKUP(G722,TCR!$E$2:$K$332,3,0)</f>
        <v>Ricavi variabili commodity al PCE - Energia Elettrica</v>
      </c>
      <c r="E722" s="98" t="str">
        <f>VLOOKUP(G722,TCR!$E$2:$K$332,4,0)</f>
        <v>SCONV</v>
      </c>
      <c r="F722" s="98" t="str">
        <f>VLOOKUP(G722,TCR!$E$2:$K$332,5,0)</f>
        <v>Sconti Variabili</v>
      </c>
      <c r="G722" s="98" t="s">
        <v>32</v>
      </c>
      <c r="H722" s="98" t="str">
        <f>VLOOKUP(G722,TCR!$E$2:$K$332,7,0)</f>
        <v>sconti</v>
      </c>
      <c r="I722" s="137" t="str">
        <f t="shared" si="23"/>
        <v>NE_SC_REL_RETAIL#NE_Q_SC_RETAIL#NE_C_SCN_RETAIL#NETA BR</v>
      </c>
      <c r="J722" s="106" t="s">
        <v>3085</v>
      </c>
      <c r="K722" s="106" t="s">
        <v>3086</v>
      </c>
      <c r="L722" s="106" t="s">
        <v>3087</v>
      </c>
      <c r="M722" s="106" t="s">
        <v>424</v>
      </c>
      <c r="N722" s="106" t="s">
        <v>3088</v>
      </c>
      <c r="O722" s="106"/>
      <c r="P722" s="106" t="s">
        <v>3089</v>
      </c>
      <c r="Q722" s="106" t="s">
        <v>3090</v>
      </c>
      <c r="R722" s="106" t="s">
        <v>3091</v>
      </c>
      <c r="S722" s="106">
        <v>704103</v>
      </c>
      <c r="T722" s="106" t="s">
        <v>462</v>
      </c>
      <c r="U722" s="106"/>
      <c r="V722" s="106">
        <v>3</v>
      </c>
      <c r="W722" s="106" t="str">
        <f t="shared" si="22"/>
        <v>NETA BR</v>
      </c>
      <c r="X722" s="106" t="s">
        <v>463</v>
      </c>
      <c r="Y722" s="106"/>
    </row>
    <row r="723" spans="1:25" x14ac:dyDescent="0.2">
      <c r="A723" s="69"/>
      <c r="B723" s="69"/>
      <c r="C723" s="98" t="str">
        <f>VLOOKUP(G723,TCR!$E$2:$K$332,2,0)</f>
        <v>VENDV</v>
      </c>
      <c r="D723" s="98" t="str">
        <f>VLOOKUP(G723,TCR!$E$2:$K$332,3,0)</f>
        <v>Ricavi variabili commodity al PCE - Energia Elettrica</v>
      </c>
      <c r="E723" s="98" t="str">
        <f>VLOOKUP(G723,TCR!$E$2:$K$332,4,0)</f>
        <v>SCONV</v>
      </c>
      <c r="F723" s="98" t="str">
        <f>VLOOKUP(G723,TCR!$E$2:$K$332,5,0)</f>
        <v>Sconti Variabili</v>
      </c>
      <c r="G723" s="98" t="s">
        <v>32</v>
      </c>
      <c r="H723" s="98" t="str">
        <f>VLOOKUP(G723,TCR!$E$2:$K$332,7,0)</f>
        <v>sconti</v>
      </c>
      <c r="I723" s="137" t="str">
        <f t="shared" si="23"/>
        <v>NE_SC_REL_PIVA#NE_Q_SC_PIVA#NE_C_SCN_PIVA#NETA BR</v>
      </c>
      <c r="J723" s="106" t="s">
        <v>3006</v>
      </c>
      <c r="K723" s="106" t="s">
        <v>3007</v>
      </c>
      <c r="L723" s="106" t="s">
        <v>3008</v>
      </c>
      <c r="M723" s="106" t="s">
        <v>424</v>
      </c>
      <c r="N723" s="106" t="s">
        <v>3009</v>
      </c>
      <c r="O723" s="106"/>
      <c r="P723" s="106" t="s">
        <v>3010</v>
      </c>
      <c r="Q723" s="106" t="s">
        <v>3011</v>
      </c>
      <c r="R723" s="106" t="s">
        <v>3012</v>
      </c>
      <c r="S723" s="106">
        <v>704103</v>
      </c>
      <c r="T723" s="106" t="s">
        <v>462</v>
      </c>
      <c r="U723" s="106"/>
      <c r="V723" s="106">
        <v>3</v>
      </c>
      <c r="W723" s="106" t="str">
        <f t="shared" si="22"/>
        <v>NETA BR</v>
      </c>
      <c r="X723" s="106" t="s">
        <v>463</v>
      </c>
      <c r="Y723" s="106"/>
    </row>
    <row r="724" spans="1:25" x14ac:dyDescent="0.2">
      <c r="A724" s="69"/>
      <c r="B724" s="69"/>
      <c r="C724" s="98" t="str">
        <f>VLOOKUP(G724,TCR!$E$2:$K$332,2,0)</f>
        <v>VENDV</v>
      </c>
      <c r="D724" s="98" t="str">
        <f>VLOOKUP(G724,TCR!$E$2:$K$332,3,0)</f>
        <v>Ricavi variabili commodity al PCE - Energia Elettrica</v>
      </c>
      <c r="E724" s="98" t="str">
        <f>VLOOKUP(G724,TCR!$E$2:$K$332,4,0)</f>
        <v>SCONV</v>
      </c>
      <c r="F724" s="98" t="str">
        <f>VLOOKUP(G724,TCR!$E$2:$K$332,5,0)</f>
        <v>Sconti Variabili</v>
      </c>
      <c r="G724" s="98" t="s">
        <v>32</v>
      </c>
      <c r="H724" s="98" t="str">
        <f>VLOOKUP(G724,TCR!$E$2:$K$332,7,0)</f>
        <v>sconti</v>
      </c>
      <c r="I724" s="137" t="str">
        <f t="shared" si="23"/>
        <v>EE_SPMUL01#EEQSPMUL01#EECSPMUL01#NETA BR</v>
      </c>
      <c r="J724" s="106" t="s">
        <v>2962</v>
      </c>
      <c r="K724" s="106" t="s">
        <v>2963</v>
      </c>
      <c r="L724" s="106" t="s">
        <v>2964</v>
      </c>
      <c r="M724" s="106" t="s">
        <v>424</v>
      </c>
      <c r="N724" s="106" t="s">
        <v>2965</v>
      </c>
      <c r="O724" s="106"/>
      <c r="P724" s="106" t="s">
        <v>2966</v>
      </c>
      <c r="Q724" s="106" t="s">
        <v>2967</v>
      </c>
      <c r="R724" s="106" t="s">
        <v>2968</v>
      </c>
      <c r="S724" s="106">
        <v>704103</v>
      </c>
      <c r="T724" s="106" t="s">
        <v>462</v>
      </c>
      <c r="U724" s="106"/>
      <c r="V724" s="106">
        <v>3</v>
      </c>
      <c r="W724" s="106" t="str">
        <f t="shared" si="22"/>
        <v>NETA BR</v>
      </c>
      <c r="X724" s="106" t="s">
        <v>463</v>
      </c>
      <c r="Y724" s="106"/>
    </row>
    <row r="725" spans="1:25" x14ac:dyDescent="0.2">
      <c r="A725" s="69"/>
      <c r="B725" s="69"/>
      <c r="C725" s="98" t="str">
        <f>VLOOKUP(G725,TCR!$E$2:$K$332,2,0)</f>
        <v>VENDV</v>
      </c>
      <c r="D725" s="98" t="str">
        <f>VLOOKUP(G725,TCR!$E$2:$K$332,3,0)</f>
        <v>Ricavi variabili commodity al PCE - Energia Elettrica</v>
      </c>
      <c r="E725" s="98" t="str">
        <f>VLOOKUP(G725,TCR!$E$2:$K$332,4,0)</f>
        <v>SCONV</v>
      </c>
      <c r="F725" s="98" t="str">
        <f>VLOOKUP(G725,TCR!$E$2:$K$332,5,0)</f>
        <v>Sconti Variabili</v>
      </c>
      <c r="G725" s="98" t="s">
        <v>32</v>
      </c>
      <c r="H725" s="98" t="str">
        <f>VLOOKUP(G725,TCR!$E$2:$K$332,7,0)</f>
        <v>sconti</v>
      </c>
      <c r="I725" s="137" t="str">
        <f t="shared" si="23"/>
        <v>VOCE_EM116#QUOTA_EM116#COMP_EM116#NETA BR</v>
      </c>
      <c r="J725" s="106" t="s">
        <v>9104</v>
      </c>
      <c r="K725" s="106" t="s">
        <v>9105</v>
      </c>
      <c r="L725" s="106" t="s">
        <v>9106</v>
      </c>
      <c r="M725" s="106" t="s">
        <v>424</v>
      </c>
      <c r="N725" s="106" t="s">
        <v>9107</v>
      </c>
      <c r="O725" s="106"/>
      <c r="P725" s="106" t="s">
        <v>9108</v>
      </c>
      <c r="Q725" s="106" t="s">
        <v>9109</v>
      </c>
      <c r="R725" s="106" t="s">
        <v>9110</v>
      </c>
      <c r="S725" s="106" t="s">
        <v>461</v>
      </c>
      <c r="T725" s="106" t="s">
        <v>462</v>
      </c>
      <c r="U725" s="106"/>
      <c r="V725" s="106">
        <v>3</v>
      </c>
      <c r="W725" s="106" t="str">
        <f t="shared" si="22"/>
        <v>NETA BR</v>
      </c>
      <c r="X725" s="106" t="s">
        <v>463</v>
      </c>
      <c r="Y725" s="106"/>
    </row>
    <row r="726" spans="1:25" x14ac:dyDescent="0.2">
      <c r="A726" s="69"/>
      <c r="B726" s="69"/>
      <c r="C726" s="98" t="str">
        <f>VLOOKUP(G726,TCR!$E$2:$K$332,2,0)</f>
        <v>VENDV</v>
      </c>
      <c r="D726" s="98" t="str">
        <f>VLOOKUP(G726,TCR!$E$2:$K$332,3,0)</f>
        <v>Ricavi variabili commodity al PCE - Energia Elettrica</v>
      </c>
      <c r="E726" s="98" t="str">
        <f>VLOOKUP(G726,TCR!$E$2:$K$332,4,0)</f>
        <v>SCONV</v>
      </c>
      <c r="F726" s="98" t="str">
        <f>VLOOKUP(G726,TCR!$E$2:$K$332,5,0)</f>
        <v>Sconti Variabili</v>
      </c>
      <c r="G726" s="98" t="s">
        <v>32</v>
      </c>
      <c r="H726" s="98" t="str">
        <f>VLOOKUP(G726,TCR!$E$2:$K$332,7,0)</f>
        <v>sconti</v>
      </c>
      <c r="I726" s="137" t="str">
        <f t="shared" si="23"/>
        <v>VOCE_EM120#QUOTA_EM120#COMP_EM120#NETA BR</v>
      </c>
      <c r="J726" s="106" t="s">
        <v>6125</v>
      </c>
      <c r="K726" s="106" t="s">
        <v>6126</v>
      </c>
      <c r="L726" s="106" t="s">
        <v>6127</v>
      </c>
      <c r="M726" s="106" t="s">
        <v>424</v>
      </c>
      <c r="N726" s="106" t="s">
        <v>6128</v>
      </c>
      <c r="O726" s="106"/>
      <c r="P726" s="106" t="s">
        <v>6129</v>
      </c>
      <c r="Q726" s="106" t="s">
        <v>6130</v>
      </c>
      <c r="R726" s="106" t="s">
        <v>6131</v>
      </c>
      <c r="S726" s="106">
        <v>704103</v>
      </c>
      <c r="T726" s="106" t="s">
        <v>462</v>
      </c>
      <c r="U726" s="106"/>
      <c r="V726" s="106">
        <v>3</v>
      </c>
      <c r="W726" s="106" t="str">
        <f t="shared" si="22"/>
        <v>NETA BR</v>
      </c>
      <c r="X726" s="106" t="s">
        <v>463</v>
      </c>
      <c r="Y726" s="106"/>
    </row>
    <row r="727" spans="1:25" x14ac:dyDescent="0.2">
      <c r="A727" s="69"/>
      <c r="B727" s="69"/>
      <c r="C727" s="98" t="str">
        <f>VLOOKUP(G727,TCR!$E$2:$K$332,2,0)</f>
        <v>VENDV</v>
      </c>
      <c r="D727" s="98" t="str">
        <f>VLOOKUP(G727,TCR!$E$2:$K$332,3,0)</f>
        <v>Ricavi variabili commodity al PCE - Energia Elettrica</v>
      </c>
      <c r="E727" s="98" t="str">
        <f>VLOOKUP(G727,TCR!$E$2:$K$332,4,0)</f>
        <v>SCONV</v>
      </c>
      <c r="F727" s="98" t="str">
        <f>VLOOKUP(G727,TCR!$E$2:$K$332,5,0)</f>
        <v>Sconti Variabili</v>
      </c>
      <c r="G727" s="98" t="s">
        <v>32</v>
      </c>
      <c r="H727" s="98" t="str">
        <f>VLOOKUP(G727,TCR!$E$2:$K$332,7,0)</f>
        <v>sconti</v>
      </c>
      <c r="I727" s="137" t="str">
        <f t="shared" si="23"/>
        <v>EEGG21_PE_M#EEQGG21_PE_G#EECGG21_PE_G#NETA BR</v>
      </c>
      <c r="J727" s="106" t="s">
        <v>2972</v>
      </c>
      <c r="K727" s="106" t="s">
        <v>2973</v>
      </c>
      <c r="L727" s="106" t="s">
        <v>2974</v>
      </c>
      <c r="M727" s="106" t="s">
        <v>424</v>
      </c>
      <c r="N727" s="106" t="s">
        <v>2975</v>
      </c>
      <c r="O727" s="106"/>
      <c r="P727" s="106" t="s">
        <v>2976</v>
      </c>
      <c r="Q727" s="106" t="s">
        <v>2977</v>
      </c>
      <c r="R727" s="106" t="s">
        <v>2978</v>
      </c>
      <c r="S727" s="106">
        <v>704103</v>
      </c>
      <c r="T727" s="106" t="s">
        <v>462</v>
      </c>
      <c r="U727" s="106"/>
      <c r="V727" s="106">
        <v>3</v>
      </c>
      <c r="W727" s="106" t="str">
        <f t="shared" si="22"/>
        <v>NETA BR</v>
      </c>
      <c r="X727" s="106" t="s">
        <v>463</v>
      </c>
      <c r="Y727" s="106"/>
    </row>
    <row r="728" spans="1:25" x14ac:dyDescent="0.2">
      <c r="A728" s="69"/>
      <c r="B728" s="69"/>
      <c r="C728" s="98" t="str">
        <f>VLOOKUP(G728,TCR!$E$2:$K$332,2,0)</f>
        <v>VENDV</v>
      </c>
      <c r="D728" s="98" t="str">
        <f>VLOOKUP(G728,TCR!$E$2:$K$332,3,0)</f>
        <v>Ricavi variabili commodity al PCE - Energia Elettrica</v>
      </c>
      <c r="E728" s="98" t="str">
        <f>VLOOKUP(G728,TCR!$E$2:$K$332,4,0)</f>
        <v>SCONV</v>
      </c>
      <c r="F728" s="98" t="str">
        <f>VLOOKUP(G728,TCR!$E$2:$K$332,5,0)</f>
        <v>Sconti Variabili</v>
      </c>
      <c r="G728" s="98" t="s">
        <v>32</v>
      </c>
      <c r="H728" s="98" t="str">
        <f>VLOOKUP(G728,TCR!$E$2:$K$332,7,0)</f>
        <v>sconti</v>
      </c>
      <c r="I728" s="137" t="str">
        <f t="shared" si="23"/>
        <v>EESP0061_PE_M#EEQSP0061_PE_M#EECSP0061_PE_M#NETA BR</v>
      </c>
      <c r="J728" s="106" t="s">
        <v>7896</v>
      </c>
      <c r="K728" s="106" t="s">
        <v>7897</v>
      </c>
      <c r="L728" s="106" t="s">
        <v>7898</v>
      </c>
      <c r="M728" s="106" t="s">
        <v>424</v>
      </c>
      <c r="N728" s="106" t="s">
        <v>7899</v>
      </c>
      <c r="O728" s="106"/>
      <c r="P728" s="106" t="s">
        <v>7900</v>
      </c>
      <c r="Q728" s="106" t="s">
        <v>7901</v>
      </c>
      <c r="R728" s="106" t="s">
        <v>7902</v>
      </c>
      <c r="S728" s="106">
        <v>704103</v>
      </c>
      <c r="T728" s="106" t="s">
        <v>462</v>
      </c>
      <c r="U728" s="106"/>
      <c r="V728" s="106">
        <v>3</v>
      </c>
      <c r="W728" s="106" t="str">
        <f t="shared" si="22"/>
        <v>NETA BR</v>
      </c>
      <c r="X728" s="106" t="s">
        <v>463</v>
      </c>
      <c r="Y728" s="106"/>
    </row>
    <row r="729" spans="1:25" x14ac:dyDescent="0.2">
      <c r="A729" s="69"/>
      <c r="B729" s="69"/>
      <c r="C729" s="98" t="str">
        <f>VLOOKUP(G729,TCR!$E$2:$K$332,2,0)</f>
        <v>VENDV</v>
      </c>
      <c r="D729" s="98" t="str">
        <f>VLOOKUP(G729,TCR!$E$2:$K$332,3,0)</f>
        <v>Ricavi variabili commodity al PCE - Energia Elettrica</v>
      </c>
      <c r="E729" s="98" t="str">
        <f>VLOOKUP(G729,TCR!$E$2:$K$332,4,0)</f>
        <v>SCONV</v>
      </c>
      <c r="F729" s="98" t="str">
        <f>VLOOKUP(G729,TCR!$E$2:$K$332,5,0)</f>
        <v>Sconti Variabili</v>
      </c>
      <c r="G729" s="98" t="s">
        <v>32</v>
      </c>
      <c r="H729" s="98" t="str">
        <f>VLOOKUP(G729,TCR!$E$2:$K$332,7,0)</f>
        <v>sconti</v>
      </c>
      <c r="I729" s="137" t="str">
        <f t="shared" si="23"/>
        <v>EESP00002_M#EEQPE#EECPE#NETA BR</v>
      </c>
      <c r="J729" s="106" t="s">
        <v>3892</v>
      </c>
      <c r="K729" s="106" t="s">
        <v>3893</v>
      </c>
      <c r="L729" s="106" t="s">
        <v>3894</v>
      </c>
      <c r="M729" s="106" t="s">
        <v>424</v>
      </c>
      <c r="N729" s="106" t="s">
        <v>1302</v>
      </c>
      <c r="O729" s="106"/>
      <c r="P729" s="106" t="s">
        <v>1303</v>
      </c>
      <c r="Q729" s="106" t="s">
        <v>1304</v>
      </c>
      <c r="R729" s="106" t="s">
        <v>1305</v>
      </c>
      <c r="S729" s="106">
        <v>704103</v>
      </c>
      <c r="T729" s="106" t="s">
        <v>462</v>
      </c>
      <c r="U729" s="106"/>
      <c r="V729" s="106">
        <v>3</v>
      </c>
      <c r="W729" s="106" t="str">
        <f t="shared" si="22"/>
        <v>NETA BR</v>
      </c>
      <c r="X729" s="106" t="s">
        <v>463</v>
      </c>
      <c r="Y729" s="106"/>
    </row>
    <row r="730" spans="1:25" x14ac:dyDescent="0.2">
      <c r="A730" s="69"/>
      <c r="B730" s="69"/>
      <c r="C730" s="98" t="str">
        <f>VLOOKUP(G730,TCR!$E$2:$K$332,2,0)</f>
        <v>VENDV</v>
      </c>
      <c r="D730" s="98" t="str">
        <f>VLOOKUP(G730,TCR!$E$2:$K$332,3,0)</f>
        <v>Ricavi variabili commodity al PCE - Energia Elettrica</v>
      </c>
      <c r="E730" s="98" t="str">
        <f>VLOOKUP(G730,TCR!$E$2:$K$332,4,0)</f>
        <v>SCONV</v>
      </c>
      <c r="F730" s="98" t="str">
        <f>VLOOKUP(G730,TCR!$E$2:$K$332,5,0)</f>
        <v>Sconti Variabili</v>
      </c>
      <c r="G730" s="98" t="s">
        <v>32</v>
      </c>
      <c r="H730" s="98" t="str">
        <f>VLOOKUP(G730,TCR!$E$2:$K$332,7,0)</f>
        <v>sconti</v>
      </c>
      <c r="I730" s="137" t="str">
        <f t="shared" si="23"/>
        <v>EESP00002_M#EEQSP00002_M#EECSP00002_M#NETA BR</v>
      </c>
      <c r="J730" s="106" t="s">
        <v>3892</v>
      </c>
      <c r="K730" s="106" t="s">
        <v>3893</v>
      </c>
      <c r="L730" s="106" t="s">
        <v>3894</v>
      </c>
      <c r="M730" s="106" t="s">
        <v>424</v>
      </c>
      <c r="N730" s="106" t="s">
        <v>3895</v>
      </c>
      <c r="O730" s="106"/>
      <c r="P730" s="106" t="s">
        <v>3896</v>
      </c>
      <c r="Q730" s="106" t="s">
        <v>3897</v>
      </c>
      <c r="R730" s="106" t="s">
        <v>3898</v>
      </c>
      <c r="S730" s="106">
        <v>704103</v>
      </c>
      <c r="T730" s="106" t="s">
        <v>462</v>
      </c>
      <c r="U730" s="106"/>
      <c r="V730" s="106">
        <v>3</v>
      </c>
      <c r="W730" s="106" t="str">
        <f t="shared" si="22"/>
        <v>NETA BR</v>
      </c>
      <c r="X730" s="106" t="s">
        <v>463</v>
      </c>
      <c r="Y730" s="106"/>
    </row>
    <row r="731" spans="1:25" x14ac:dyDescent="0.2">
      <c r="A731" s="69"/>
      <c r="B731" s="69"/>
      <c r="C731" s="98" t="str">
        <f>VLOOKUP(G731,TCR!$E$2:$K$332,2,0)</f>
        <v>VENDV</v>
      </c>
      <c r="D731" s="98" t="str">
        <f>VLOOKUP(G731,TCR!$E$2:$K$332,3,0)</f>
        <v>Ricavi variabili commodity al PCE - Energia Elettrica</v>
      </c>
      <c r="E731" s="98" t="str">
        <f>VLOOKUP(G731,TCR!$E$2:$K$332,4,0)</f>
        <v>SCONV</v>
      </c>
      <c r="F731" s="98" t="str">
        <f>VLOOKUP(G731,TCR!$E$2:$K$332,5,0)</f>
        <v>Sconti Variabili</v>
      </c>
      <c r="G731" s="98" t="s">
        <v>32</v>
      </c>
      <c r="H731" s="98" t="str">
        <f>VLOOKUP(G731,TCR!$E$2:$K$332,7,0)</f>
        <v>sconti</v>
      </c>
      <c r="I731" s="137" t="str">
        <f t="shared" si="23"/>
        <v>EESP00002_B#EEQBPE#EECBPE#NETA BR</v>
      </c>
      <c r="J731" s="106" t="s">
        <v>7196</v>
      </c>
      <c r="K731" s="106" t="s">
        <v>7197</v>
      </c>
      <c r="L731" s="106" t="s">
        <v>3894</v>
      </c>
      <c r="M731" s="106" t="s">
        <v>424</v>
      </c>
      <c r="N731" s="106" t="s">
        <v>4352</v>
      </c>
      <c r="O731" s="106"/>
      <c r="P731" s="106" t="s">
        <v>4353</v>
      </c>
      <c r="Q731" s="106" t="s">
        <v>4354</v>
      </c>
      <c r="R731" s="106" t="s">
        <v>1305</v>
      </c>
      <c r="S731" s="106">
        <v>704103</v>
      </c>
      <c r="T731" s="106" t="s">
        <v>462</v>
      </c>
      <c r="U731" s="106"/>
      <c r="V731" s="106">
        <v>3</v>
      </c>
      <c r="W731" s="106" t="str">
        <f t="shared" si="22"/>
        <v>NETA BR</v>
      </c>
      <c r="X731" s="106" t="s">
        <v>463</v>
      </c>
      <c r="Y731" s="106"/>
    </row>
    <row r="732" spans="1:25" x14ac:dyDescent="0.2">
      <c r="A732" s="69"/>
      <c r="B732" s="69"/>
      <c r="C732" s="98" t="str">
        <f>VLOOKUP(G732,TCR!$E$2:$K$332,2,0)</f>
        <v>VENDV</v>
      </c>
      <c r="D732" s="98" t="str">
        <f>VLOOKUP(G732,TCR!$E$2:$K$332,3,0)</f>
        <v>Ricavi variabili commodity al PCE - Energia Elettrica</v>
      </c>
      <c r="E732" s="98" t="str">
        <f>VLOOKUP(G732,TCR!$E$2:$K$332,4,0)</f>
        <v>SCONV</v>
      </c>
      <c r="F732" s="98" t="str">
        <f>VLOOKUP(G732,TCR!$E$2:$K$332,5,0)</f>
        <v>Sconti Variabili</v>
      </c>
      <c r="G732" s="98" t="s">
        <v>32</v>
      </c>
      <c r="H732" s="98" t="str">
        <f>VLOOKUP(G732,TCR!$E$2:$K$332,7,0)</f>
        <v>sconti</v>
      </c>
      <c r="I732" s="137" t="str">
        <f t="shared" si="23"/>
        <v>EESP00002_B#EEQSP00002_B#EECSP00002_B#NETA BR</v>
      </c>
      <c r="J732" s="106" t="s">
        <v>7196</v>
      </c>
      <c r="K732" s="106" t="s">
        <v>7197</v>
      </c>
      <c r="L732" s="106" t="s">
        <v>3894</v>
      </c>
      <c r="M732" s="106" t="s">
        <v>424</v>
      </c>
      <c r="N732" s="106" t="s">
        <v>7198</v>
      </c>
      <c r="O732" s="106"/>
      <c r="P732" s="106" t="s">
        <v>7199</v>
      </c>
      <c r="Q732" s="106" t="s">
        <v>7200</v>
      </c>
      <c r="R732" s="106" t="s">
        <v>3898</v>
      </c>
      <c r="S732" s="106">
        <v>704103</v>
      </c>
      <c r="T732" s="106" t="s">
        <v>462</v>
      </c>
      <c r="U732" s="106"/>
      <c r="V732" s="106">
        <v>3</v>
      </c>
      <c r="W732" s="106" t="str">
        <f t="shared" si="22"/>
        <v>NETA BR</v>
      </c>
      <c r="X732" s="106" t="s">
        <v>463</v>
      </c>
      <c r="Y732" s="106"/>
    </row>
    <row r="733" spans="1:25" x14ac:dyDescent="0.2">
      <c r="A733" s="69"/>
      <c r="B733" s="69"/>
      <c r="C733" s="98" t="str">
        <f>VLOOKUP(G733,TCR!$E$2:$K$332,2,0)</f>
        <v>VENDV</v>
      </c>
      <c r="D733" s="98" t="str">
        <f>VLOOKUP(G733,TCR!$E$2:$K$332,3,0)</f>
        <v>Ricavi variabili commodity al PCE - Energia Elettrica</v>
      </c>
      <c r="E733" s="98" t="str">
        <f>VLOOKUP(G733,TCR!$E$2:$K$332,4,0)</f>
        <v>SCONV</v>
      </c>
      <c r="F733" s="98" t="str">
        <f>VLOOKUP(G733,TCR!$E$2:$K$332,5,0)</f>
        <v>Sconti Variabili</v>
      </c>
      <c r="G733" s="98" t="s">
        <v>32</v>
      </c>
      <c r="H733" s="98" t="str">
        <f>VLOOKUP(G733,TCR!$E$2:$K$332,7,0)</f>
        <v>sconti</v>
      </c>
      <c r="I733" s="137" t="str">
        <f t="shared" si="23"/>
        <v>EEGG22_PE_M#EEQGG22_PE_M#EECGG22_PE_M#NETA BR</v>
      </c>
      <c r="J733" s="106" t="s">
        <v>2934</v>
      </c>
      <c r="K733" s="106" t="s">
        <v>2935</v>
      </c>
      <c r="L733" s="106" t="s">
        <v>2936</v>
      </c>
      <c r="M733" s="106" t="s">
        <v>424</v>
      </c>
      <c r="N733" s="106" t="s">
        <v>2937</v>
      </c>
      <c r="O733" s="106"/>
      <c r="P733" s="106" t="s">
        <v>2938</v>
      </c>
      <c r="Q733" s="106" t="s">
        <v>2939</v>
      </c>
      <c r="R733" s="106" t="s">
        <v>2940</v>
      </c>
      <c r="S733" s="106">
        <v>704103</v>
      </c>
      <c r="T733" s="106" t="s">
        <v>462</v>
      </c>
      <c r="U733" s="106"/>
      <c r="V733" s="106">
        <v>3</v>
      </c>
      <c r="W733" s="106" t="str">
        <f t="shared" si="22"/>
        <v>NETA BR</v>
      </c>
      <c r="X733" s="106" t="s">
        <v>463</v>
      </c>
      <c r="Y733" s="106"/>
    </row>
    <row r="734" spans="1:25" x14ac:dyDescent="0.2">
      <c r="A734" s="69"/>
      <c r="B734" s="69"/>
      <c r="C734" s="98" t="str">
        <f>VLOOKUP(G734,TCR!$E$2:$K$332,2,0)</f>
        <v>VENDV</v>
      </c>
      <c r="D734" s="98" t="str">
        <f>VLOOKUP(G734,TCR!$E$2:$K$332,3,0)</f>
        <v>Ricavi variabili commodity al PCE - Energia Elettrica</v>
      </c>
      <c r="E734" s="98" t="str">
        <f>VLOOKUP(G734,TCR!$E$2:$K$332,4,0)</f>
        <v>SCONV</v>
      </c>
      <c r="F734" s="98" t="str">
        <f>VLOOKUP(G734,TCR!$E$2:$K$332,5,0)</f>
        <v>Sconti Variabili</v>
      </c>
      <c r="G734" s="98" t="s">
        <v>32</v>
      </c>
      <c r="H734" s="98" t="str">
        <f>VLOOKUP(G734,TCR!$E$2:$K$332,7,0)</f>
        <v>sconti</v>
      </c>
      <c r="I734" s="137" t="str">
        <f t="shared" si="23"/>
        <v>EEGG22_PE_B#EEQGG22_PE_B#EECGG22_PE_B#NETA BR</v>
      </c>
      <c r="J734" s="106" t="s">
        <v>4711</v>
      </c>
      <c r="K734" s="106" t="s">
        <v>4712</v>
      </c>
      <c r="L734" s="106" t="s">
        <v>2936</v>
      </c>
      <c r="M734" s="106" t="s">
        <v>424</v>
      </c>
      <c r="N734" s="106" t="s">
        <v>4713</v>
      </c>
      <c r="O734" s="106"/>
      <c r="P734" s="106" t="s">
        <v>4714</v>
      </c>
      <c r="Q734" s="106" t="s">
        <v>4715</v>
      </c>
      <c r="R734" s="106" t="s">
        <v>2940</v>
      </c>
      <c r="S734" s="106">
        <v>704103</v>
      </c>
      <c r="T734" s="106" t="s">
        <v>462</v>
      </c>
      <c r="U734" s="106"/>
      <c r="V734" s="106">
        <v>3</v>
      </c>
      <c r="W734" s="106" t="str">
        <f t="shared" si="22"/>
        <v>NETA BR</v>
      </c>
      <c r="X734" s="106" t="s">
        <v>463</v>
      </c>
      <c r="Y734" s="106"/>
    </row>
    <row r="735" spans="1:25" x14ac:dyDescent="0.2">
      <c r="A735" s="178"/>
      <c r="B735" s="69"/>
      <c r="C735" s="98" t="str">
        <f>VLOOKUP(G735,TCR!$E$2:$K$332,2,0)</f>
        <v>VENDV</v>
      </c>
      <c r="D735" s="98" t="str">
        <f>VLOOKUP(G735,TCR!$E$2:$K$332,3,0)</f>
        <v>Ricavi variabili commodity al PCE - Energia Elettrica</v>
      </c>
      <c r="E735" s="98" t="str">
        <f>VLOOKUP(G735,TCR!$E$2:$K$332,4,0)</f>
        <v>SCONV</v>
      </c>
      <c r="F735" s="98" t="str">
        <f>VLOOKUP(G735,TCR!$E$2:$K$332,5,0)</f>
        <v>Sconti Variabili</v>
      </c>
      <c r="G735" s="98" t="s">
        <v>32</v>
      </c>
      <c r="H735" s="98" t="str">
        <f>VLOOKUP(G735,TCR!$E$2:$K$332,7,0)</f>
        <v>sconti</v>
      </c>
      <c r="I735" s="137" t="str">
        <f t="shared" si="23"/>
        <v>EESP00004_M#EEQSP00004_M#EECSP00004_M#NETA BR</v>
      </c>
      <c r="J735" s="106" t="s">
        <v>1756</v>
      </c>
      <c r="K735" s="106" t="s">
        <v>1757</v>
      </c>
      <c r="L735" s="106" t="s">
        <v>1758</v>
      </c>
      <c r="M735" s="106" t="s">
        <v>424</v>
      </c>
      <c r="N735" s="106" t="s">
        <v>1759</v>
      </c>
      <c r="O735" s="106"/>
      <c r="P735" s="106" t="s">
        <v>1760</v>
      </c>
      <c r="Q735" s="106" t="s">
        <v>1761</v>
      </c>
      <c r="R735" s="106" t="s">
        <v>1762</v>
      </c>
      <c r="S735" s="106">
        <v>704103</v>
      </c>
      <c r="T735" s="106" t="s">
        <v>462</v>
      </c>
      <c r="U735" s="106"/>
      <c r="V735" s="106">
        <v>3</v>
      </c>
      <c r="W735" s="106" t="str">
        <f t="shared" si="22"/>
        <v>NETA BR</v>
      </c>
      <c r="X735" s="106" t="s">
        <v>463</v>
      </c>
      <c r="Y735" s="106"/>
    </row>
    <row r="736" spans="1:25" x14ac:dyDescent="0.2">
      <c r="A736" s="69"/>
      <c r="B736" s="69"/>
      <c r="C736" s="98" t="str">
        <f>VLOOKUP(G736,TCR!$E$2:$K$332,2,0)</f>
        <v>VENDV</v>
      </c>
      <c r="D736" s="98" t="str">
        <f>VLOOKUP(G736,TCR!$E$2:$K$332,3,0)</f>
        <v>Ricavi variabili commodity al PCE - Energia Elettrica</v>
      </c>
      <c r="E736" s="98" t="str">
        <f>VLOOKUP(G736,TCR!$E$2:$K$332,4,0)</f>
        <v>SCONV</v>
      </c>
      <c r="F736" s="98" t="str">
        <f>VLOOKUP(G736,TCR!$E$2:$K$332,5,0)</f>
        <v>Sconti Variabili</v>
      </c>
      <c r="G736" s="141" t="s">
        <v>32</v>
      </c>
      <c r="H736" s="98" t="str">
        <f>VLOOKUP(G736,TCR!$E$2:$K$332,7,0)</f>
        <v>sconti</v>
      </c>
      <c r="I736" s="137" t="str">
        <f t="shared" si="23"/>
        <v>EESP00004_B#EEQSP00004_B#EECSP00004_B#NETA BR</v>
      </c>
      <c r="J736" s="106" t="s">
        <v>2837</v>
      </c>
      <c r="K736" s="106" t="s">
        <v>2838</v>
      </c>
      <c r="L736" s="106" t="s">
        <v>1758</v>
      </c>
      <c r="M736" s="106" t="s">
        <v>424</v>
      </c>
      <c r="N736" s="106" t="s">
        <v>2839</v>
      </c>
      <c r="O736" s="106"/>
      <c r="P736" s="106" t="s">
        <v>2840</v>
      </c>
      <c r="Q736" s="106" t="s">
        <v>2841</v>
      </c>
      <c r="R736" s="106" t="s">
        <v>1762</v>
      </c>
      <c r="S736" s="106">
        <v>704103</v>
      </c>
      <c r="T736" s="106" t="s">
        <v>462</v>
      </c>
      <c r="U736" s="106"/>
      <c r="V736" s="106">
        <v>3</v>
      </c>
      <c r="W736" s="106" t="str">
        <f t="shared" si="22"/>
        <v>NETA BR</v>
      </c>
      <c r="X736" s="106" t="s">
        <v>463</v>
      </c>
      <c r="Y736" s="106"/>
    </row>
    <row r="737" spans="1:25" x14ac:dyDescent="0.2">
      <c r="A737" s="69"/>
      <c r="B737" s="69"/>
      <c r="C737" s="98" t="str">
        <f>VLOOKUP(G737,TCR!$E$2:$K$332,2,0)</f>
        <v>VENDV</v>
      </c>
      <c r="D737" s="98" t="str">
        <f>VLOOKUP(G737,TCR!$E$2:$K$332,3,0)</f>
        <v>Ricavi variabili commodity al PCE - Energia Elettrica</v>
      </c>
      <c r="E737" s="98" t="str">
        <f>VLOOKUP(G737,TCR!$E$2:$K$332,4,0)</f>
        <v>SCONV</v>
      </c>
      <c r="F737" s="98" t="str">
        <f>VLOOKUP(G737,TCR!$E$2:$K$332,5,0)</f>
        <v>Sconti Variabili</v>
      </c>
      <c r="G737" s="141" t="s">
        <v>32</v>
      </c>
      <c r="H737" s="98" t="str">
        <f>VLOOKUP(G737,TCR!$E$2:$K$332,7,0)</f>
        <v>sconti</v>
      </c>
      <c r="I737" s="137" t="str">
        <f t="shared" si="23"/>
        <v>EE_SP100P#EEQSBIL01#EECSBIL01#NETA BR</v>
      </c>
      <c r="J737" s="106" t="s">
        <v>1745</v>
      </c>
      <c r="K737" s="106" t="s">
        <v>1746</v>
      </c>
      <c r="L737" s="106" t="s">
        <v>1747</v>
      </c>
      <c r="M737" s="106" t="s">
        <v>424</v>
      </c>
      <c r="N737" s="106" t="s">
        <v>1748</v>
      </c>
      <c r="O737" s="106"/>
      <c r="P737" s="106" t="s">
        <v>1749</v>
      </c>
      <c r="Q737" s="106" t="s">
        <v>1750</v>
      </c>
      <c r="R737" s="106" t="s">
        <v>1298</v>
      </c>
      <c r="S737" s="106">
        <v>704103</v>
      </c>
      <c r="T737" s="106" t="s">
        <v>462</v>
      </c>
      <c r="U737" s="106"/>
      <c r="V737" s="106">
        <v>3</v>
      </c>
      <c r="W737" s="106" t="str">
        <f t="shared" si="22"/>
        <v>NETA BR</v>
      </c>
      <c r="X737" s="106" t="s">
        <v>463</v>
      </c>
      <c r="Y737" s="106"/>
    </row>
    <row r="738" spans="1:25" x14ac:dyDescent="0.2">
      <c r="A738" s="178"/>
      <c r="B738" s="69"/>
      <c r="C738" s="98" t="str">
        <f>VLOOKUP(G738,TCR!$E$2:$K$332,2,0)</f>
        <v>VENDV</v>
      </c>
      <c r="D738" s="98" t="str">
        <f>VLOOKUP(G738,TCR!$E$2:$K$332,3,0)</f>
        <v>Ricavi variabili commodity al PCE - Energia Elettrica</v>
      </c>
      <c r="E738" s="98" t="str">
        <f>VLOOKUP(G738,TCR!$E$2:$K$332,4,0)</f>
        <v>SCONV</v>
      </c>
      <c r="F738" s="98" t="str">
        <f>VLOOKUP(G738,TCR!$E$2:$K$332,5,0)</f>
        <v>Sconti Variabili</v>
      </c>
      <c r="G738" s="141" t="s">
        <v>32</v>
      </c>
      <c r="H738" s="98" t="str">
        <f>VLOOKUP(G738,TCR!$E$2:$K$332,7,0)</f>
        <v>sconti</v>
      </c>
      <c r="I738" s="137" t="str">
        <f t="shared" si="23"/>
        <v>EE_SP100P2#EEQCO2#EECCO2#NETA BR</v>
      </c>
      <c r="J738" s="106" t="s">
        <v>5544</v>
      </c>
      <c r="K738" s="106" t="s">
        <v>5545</v>
      </c>
      <c r="L738" s="106" t="s">
        <v>5546</v>
      </c>
      <c r="M738" s="106" t="s">
        <v>424</v>
      </c>
      <c r="N738" s="106" t="s">
        <v>1117</v>
      </c>
      <c r="O738" s="106"/>
      <c r="P738" s="106" t="s">
        <v>1118</v>
      </c>
      <c r="Q738" s="106" t="s">
        <v>1119</v>
      </c>
      <c r="R738" s="106" t="s">
        <v>1120</v>
      </c>
      <c r="S738" s="106">
        <v>704103</v>
      </c>
      <c r="T738" s="106" t="s">
        <v>462</v>
      </c>
      <c r="U738" s="106"/>
      <c r="V738" s="106">
        <v>3</v>
      </c>
      <c r="W738" s="106" t="str">
        <f t="shared" si="22"/>
        <v>NETA BR</v>
      </c>
      <c r="X738" s="106" t="s">
        <v>463</v>
      </c>
      <c r="Y738" s="106"/>
    </row>
    <row r="739" spans="1:25" x14ac:dyDescent="0.2">
      <c r="A739" s="69"/>
      <c r="B739" s="69"/>
      <c r="C739" s="98" t="str">
        <f>VLOOKUP(G739,TCR!$E$2:$K$332,2,0)</f>
        <v>VENDV</v>
      </c>
      <c r="D739" s="98" t="str">
        <f>VLOOKUP(G739,TCR!$E$2:$K$332,3,0)</f>
        <v>Ricavi variabili commodity al PCE - Energia Elettrica</v>
      </c>
      <c r="E739" s="98" t="str">
        <f>VLOOKUP(G739,TCR!$E$2:$K$332,4,0)</f>
        <v>SCONV</v>
      </c>
      <c r="F739" s="98" t="str">
        <f>VLOOKUP(G739,TCR!$E$2:$K$332,5,0)</f>
        <v>Sconti Variabili</v>
      </c>
      <c r="G739" s="141" t="s">
        <v>32</v>
      </c>
      <c r="H739" s="98" t="str">
        <f>VLOOKUP(G739,TCR!$E$2:$K$332,7,0)</f>
        <v>sconti</v>
      </c>
      <c r="I739" s="137" t="str">
        <f t="shared" si="23"/>
        <v>EESP0060_PE_M#EEQSP0060_PE_M#EECSP0060_PE_M#NETA BR</v>
      </c>
      <c r="J739" s="106" t="s">
        <v>1475</v>
      </c>
      <c r="K739" s="106" t="s">
        <v>1476</v>
      </c>
      <c r="L739" s="106" t="s">
        <v>1477</v>
      </c>
      <c r="M739" s="106" t="s">
        <v>424</v>
      </c>
      <c r="N739" s="106" t="s">
        <v>1478</v>
      </c>
      <c r="O739" s="106"/>
      <c r="P739" s="106" t="s">
        <v>1479</v>
      </c>
      <c r="Q739" s="106" t="s">
        <v>1480</v>
      </c>
      <c r="R739" s="106" t="s">
        <v>1481</v>
      </c>
      <c r="S739" s="106">
        <v>704103</v>
      </c>
      <c r="T739" s="106" t="s">
        <v>462</v>
      </c>
      <c r="U739" s="106"/>
      <c r="V739" s="106">
        <v>3</v>
      </c>
      <c r="W739" s="106" t="str">
        <f t="shared" si="22"/>
        <v>NETA BR</v>
      </c>
      <c r="X739" s="106" t="s">
        <v>463</v>
      </c>
      <c r="Y739" s="106"/>
    </row>
    <row r="740" spans="1:25" x14ac:dyDescent="0.2">
      <c r="A740" s="139"/>
      <c r="B740" s="69"/>
      <c r="C740" s="98" t="str">
        <f>VLOOKUP(G740,TCR!$E$2:$K$332,2,0)</f>
        <v>VENDV</v>
      </c>
      <c r="D740" s="98" t="str">
        <f>VLOOKUP(G740,TCR!$E$2:$K$332,3,0)</f>
        <v>Ricavi variabili commodity al PCE - Energia Elettrica</v>
      </c>
      <c r="E740" s="98" t="str">
        <f>VLOOKUP(G740,TCR!$E$2:$K$332,4,0)</f>
        <v>SCONV</v>
      </c>
      <c r="F740" s="98" t="str">
        <f>VLOOKUP(G740,TCR!$E$2:$K$332,5,0)</f>
        <v>Sconti Variabili</v>
      </c>
      <c r="G740" s="141" t="s">
        <v>32</v>
      </c>
      <c r="H740" s="98" t="str">
        <f>VLOOKUP(G740,TCR!$E$2:$K$332,7,0)</f>
        <v>sconti</v>
      </c>
      <c r="I740" s="137" t="str">
        <f t="shared" si="23"/>
        <v>EESP00003_M#EEQPE#EECPE#NETA BR</v>
      </c>
      <c r="J740" s="106" t="s">
        <v>2955</v>
      </c>
      <c r="K740" s="106" t="s">
        <v>2956</v>
      </c>
      <c r="L740" s="106" t="s">
        <v>2957</v>
      </c>
      <c r="M740" s="106" t="s">
        <v>424</v>
      </c>
      <c r="N740" s="106" t="s">
        <v>1302</v>
      </c>
      <c r="O740" s="106"/>
      <c r="P740" s="106" t="s">
        <v>1303</v>
      </c>
      <c r="Q740" s="106" t="s">
        <v>1304</v>
      </c>
      <c r="R740" s="106" t="s">
        <v>1305</v>
      </c>
      <c r="S740" s="106">
        <v>704103</v>
      </c>
      <c r="T740" s="106" t="s">
        <v>462</v>
      </c>
      <c r="U740" s="106"/>
      <c r="V740" s="106">
        <v>3</v>
      </c>
      <c r="W740" s="106" t="str">
        <f t="shared" si="22"/>
        <v>NETA BR</v>
      </c>
      <c r="X740" s="106" t="s">
        <v>463</v>
      </c>
      <c r="Y740" s="106"/>
    </row>
    <row r="741" spans="1:25" x14ac:dyDescent="0.2">
      <c r="A741" s="139"/>
      <c r="B741" s="69"/>
      <c r="C741" s="98" t="str">
        <f>VLOOKUP(G741,TCR!$E$2:$K$332,2,0)</f>
        <v>VENDV</v>
      </c>
      <c r="D741" s="98" t="str">
        <f>VLOOKUP(G741,TCR!$E$2:$K$332,3,0)</f>
        <v>Ricavi variabili commodity al PCE - Energia Elettrica</v>
      </c>
      <c r="E741" s="98" t="str">
        <f>VLOOKUP(G741,TCR!$E$2:$K$332,4,0)</f>
        <v>SCONV</v>
      </c>
      <c r="F741" s="98" t="str">
        <f>VLOOKUP(G741,TCR!$E$2:$K$332,5,0)</f>
        <v>Sconti Variabili</v>
      </c>
      <c r="G741" s="141" t="s">
        <v>32</v>
      </c>
      <c r="H741" s="98" t="str">
        <f>VLOOKUP(G741,TCR!$E$2:$K$332,7,0)</f>
        <v>sconti</v>
      </c>
      <c r="I741" s="137" t="str">
        <f t="shared" si="23"/>
        <v>EESP00003_M#EEQSP00003_M#EECSP00003_M#NETA BR</v>
      </c>
      <c r="J741" s="106" t="s">
        <v>2955</v>
      </c>
      <c r="K741" s="106" t="s">
        <v>2956</v>
      </c>
      <c r="L741" s="106" t="s">
        <v>2957</v>
      </c>
      <c r="M741" s="106" t="s">
        <v>424</v>
      </c>
      <c r="N741" s="106" t="s">
        <v>2958</v>
      </c>
      <c r="O741" s="106"/>
      <c r="P741" s="106" t="s">
        <v>2959</v>
      </c>
      <c r="Q741" s="106" t="s">
        <v>2960</v>
      </c>
      <c r="R741" s="106" t="s">
        <v>2961</v>
      </c>
      <c r="S741" s="106">
        <v>704103</v>
      </c>
      <c r="T741" s="106" t="s">
        <v>462</v>
      </c>
      <c r="U741" s="106"/>
      <c r="V741" s="106">
        <v>3</v>
      </c>
      <c r="W741" s="106" t="str">
        <f t="shared" si="22"/>
        <v>NETA BR</v>
      </c>
      <c r="X741" s="106" t="s">
        <v>463</v>
      </c>
      <c r="Y741" s="106"/>
    </row>
    <row r="742" spans="1:25" x14ac:dyDescent="0.2">
      <c r="A742" s="139"/>
      <c r="B742" s="69"/>
      <c r="C742" s="98" t="str">
        <f>VLOOKUP(G742,TCR!$E$2:$K$332,2,0)</f>
        <v>VENDV</v>
      </c>
      <c r="D742" s="98" t="str">
        <f>VLOOKUP(G742,TCR!$E$2:$K$332,3,0)</f>
        <v>Ricavi variabili commodity al PCE - Energia Elettrica</v>
      </c>
      <c r="E742" s="98" t="str">
        <f>VLOOKUP(G742,TCR!$E$2:$K$332,4,0)</f>
        <v>SCONV</v>
      </c>
      <c r="F742" s="98" t="str">
        <f>VLOOKUP(G742,TCR!$E$2:$K$332,5,0)</f>
        <v>Sconti Variabili</v>
      </c>
      <c r="G742" s="141" t="s">
        <v>32</v>
      </c>
      <c r="H742" s="98" t="str">
        <f>VLOOKUP(G742,TCR!$E$2:$K$332,7,0)</f>
        <v>sconti</v>
      </c>
      <c r="I742" s="137" t="str">
        <f t="shared" si="23"/>
        <v>EESP00003_B#EEQSP00003_B#EECSP00003_B#NETA BR</v>
      </c>
      <c r="J742" s="106" t="s">
        <v>3470</v>
      </c>
      <c r="K742" s="106" t="s">
        <v>3471</v>
      </c>
      <c r="L742" s="106" t="s">
        <v>2957</v>
      </c>
      <c r="M742" s="106" t="s">
        <v>424</v>
      </c>
      <c r="N742" s="106" t="s">
        <v>3472</v>
      </c>
      <c r="O742" s="106"/>
      <c r="P742" s="106" t="s">
        <v>3473</v>
      </c>
      <c r="Q742" s="106" t="s">
        <v>3474</v>
      </c>
      <c r="R742" s="106" t="s">
        <v>2961</v>
      </c>
      <c r="S742" s="106">
        <v>704103</v>
      </c>
      <c r="T742" s="106" t="s">
        <v>462</v>
      </c>
      <c r="U742" s="106"/>
      <c r="V742" s="106">
        <v>3</v>
      </c>
      <c r="W742" s="106" t="str">
        <f t="shared" si="22"/>
        <v>NETA BR</v>
      </c>
      <c r="X742" s="106" t="s">
        <v>463</v>
      </c>
      <c r="Y742" s="106"/>
    </row>
    <row r="743" spans="1:25" x14ac:dyDescent="0.2">
      <c r="A743" s="69"/>
      <c r="B743" s="69"/>
      <c r="C743" s="112" t="str">
        <f>VLOOKUP(G743,TCR!$E$2:$K$332,2,0)</f>
        <v>VENDV</v>
      </c>
      <c r="D743" s="98" t="str">
        <f>VLOOKUP(G743,TCR!$E$2:$K$332,3,0)</f>
        <v>Ricavi variabili commodity al PCE - Energia Elettrica</v>
      </c>
      <c r="E743" s="98" t="str">
        <f>VLOOKUP(G743,TCR!$E$2:$K$332,4,0)</f>
        <v>SCONV</v>
      </c>
      <c r="F743" s="98" t="str">
        <f>VLOOKUP(G743,TCR!$E$2:$K$332,5,0)</f>
        <v>Sconti Variabili</v>
      </c>
      <c r="G743" s="98" t="s">
        <v>32</v>
      </c>
      <c r="H743" s="98" t="str">
        <f>VLOOKUP(G743,TCR!$E$2:$K$332,7,0)</f>
        <v>sconti</v>
      </c>
      <c r="I743" s="137" t="str">
        <f t="shared" si="23"/>
        <v>EESP00003_B#EEQBPE#EECBPE#NETA BR</v>
      </c>
      <c r="J743" s="106" t="s">
        <v>3470</v>
      </c>
      <c r="K743" s="106" t="s">
        <v>3471</v>
      </c>
      <c r="L743" s="106" t="s">
        <v>2957</v>
      </c>
      <c r="M743" s="106" t="s">
        <v>424</v>
      </c>
      <c r="N743" s="106" t="s">
        <v>4352</v>
      </c>
      <c r="O743" s="106"/>
      <c r="P743" s="106" t="s">
        <v>4353</v>
      </c>
      <c r="Q743" s="106" t="s">
        <v>4354</v>
      </c>
      <c r="R743" s="106" t="s">
        <v>1305</v>
      </c>
      <c r="S743" s="106">
        <v>704103</v>
      </c>
      <c r="T743" s="106" t="s">
        <v>462</v>
      </c>
      <c r="U743" s="106"/>
      <c r="V743" s="106">
        <v>3</v>
      </c>
      <c r="W743" s="106" t="str">
        <f t="shared" si="22"/>
        <v>NETA BR</v>
      </c>
      <c r="X743" s="106" t="s">
        <v>463</v>
      </c>
      <c r="Y743" s="106"/>
    </row>
    <row r="744" spans="1:25" x14ac:dyDescent="0.2">
      <c r="A744" s="70"/>
      <c r="B744" s="69" t="s">
        <v>65</v>
      </c>
      <c r="C744" s="179" t="str">
        <f>VLOOKUP(G744,TCR!$E$2:$K$332,2,0)</f>
        <v>VENDV</v>
      </c>
      <c r="D744" s="179" t="str">
        <f>VLOOKUP(G744,TCR!$E$2:$K$332,3,0)</f>
        <v>Ricavi variabili commodity al PCE - Energia Elettrica</v>
      </c>
      <c r="E744" s="179" t="str">
        <f>VLOOKUP(G744,TCR!$E$2:$K$332,4,0)</f>
        <v>SBI</v>
      </c>
      <c r="F744" s="179" t="str">
        <f>VLOOKUP(G744,TCR!$E$2:$K$332,5,0)</f>
        <v>Sbilanciamento</v>
      </c>
      <c r="G744" s="179" t="s">
        <v>330</v>
      </c>
      <c r="H744" s="179" t="str">
        <f>VLOOKUP(G744,TCR!$E$2:$K$332,7,0)</f>
        <v>Oneri sbilanciamento</v>
      </c>
      <c r="I744" s="137" t="str">
        <f t="shared" si="23"/>
        <v>EE_SBIL#EEQSBIL#EECSBIL#NETA BR</v>
      </c>
      <c r="J744" s="106" t="s">
        <v>3586</v>
      </c>
      <c r="K744" s="106" t="s">
        <v>3587</v>
      </c>
      <c r="L744" s="106" t="s">
        <v>3588</v>
      </c>
      <c r="M744" s="106" t="s">
        <v>488</v>
      </c>
      <c r="N744" s="106" t="s">
        <v>3589</v>
      </c>
      <c r="O744" s="106"/>
      <c r="P744" s="106" t="s">
        <v>3590</v>
      </c>
      <c r="Q744" s="106" t="s">
        <v>3591</v>
      </c>
      <c r="R744" s="106" t="s">
        <v>3592</v>
      </c>
      <c r="S744" s="106">
        <v>702357</v>
      </c>
      <c r="T744" s="106" t="s">
        <v>706</v>
      </c>
      <c r="U744" s="106"/>
      <c r="V744" s="106">
        <v>3</v>
      </c>
      <c r="W744" s="106" t="str">
        <f t="shared" si="22"/>
        <v>NETA BR</v>
      </c>
      <c r="X744" s="106" t="s">
        <v>495</v>
      </c>
      <c r="Y744" s="106"/>
    </row>
    <row r="745" spans="1:25" x14ac:dyDescent="0.2">
      <c r="A745" s="69"/>
      <c r="B745" s="69"/>
      <c r="C745" s="121" t="str">
        <f>VLOOKUP(G745,TCR!$E$2:$K$332,2,0)</f>
        <v>GEFT</v>
      </c>
      <c r="D745" s="121" t="str">
        <f>VLOOKUP(G745,TCR!$E$2:$K$332,3,0)</f>
        <v>GESTIONE FINANAZA e TRIBUTI</v>
      </c>
      <c r="E745" s="121" t="str">
        <f>VLOOKUP(G745,TCR!$E$2:$K$332,4,0)</f>
        <v>GEFT</v>
      </c>
      <c r="F745" s="121" t="str">
        <f>VLOOKUP(G745,TCR!$E$2:$K$332,5,0)</f>
        <v>GESTIONE FINANAZA e TRIBUTI</v>
      </c>
      <c r="G745" s="121" t="s">
        <v>9704</v>
      </c>
      <c r="H745" s="121" t="str">
        <f>VLOOKUP(G745,TCR!$E$2:$K$332,7,0)</f>
        <v>Imposta di bollo</v>
      </c>
      <c r="I745" s="137" t="str">
        <f t="shared" si="23"/>
        <v>EE_11505#EE_11505#EE_11505#NETA BR</v>
      </c>
      <c r="J745" s="106" t="s">
        <v>4874</v>
      </c>
      <c r="K745" s="106" t="s">
        <v>4875</v>
      </c>
      <c r="L745" s="106" t="s">
        <v>4876</v>
      </c>
      <c r="M745" s="106" t="s">
        <v>442</v>
      </c>
      <c r="N745" s="106" t="s">
        <v>4875</v>
      </c>
      <c r="O745" s="106"/>
      <c r="P745" s="106" t="s">
        <v>4877</v>
      </c>
      <c r="Q745" s="106" t="s">
        <v>4875</v>
      </c>
      <c r="R745" s="106" t="s">
        <v>4878</v>
      </c>
      <c r="S745" s="106">
        <v>637999</v>
      </c>
      <c r="T745" s="106" t="s">
        <v>1139</v>
      </c>
      <c r="U745" s="106"/>
      <c r="V745" s="106">
        <v>3</v>
      </c>
      <c r="W745" s="106" t="str">
        <f t="shared" si="22"/>
        <v>NETA BR</v>
      </c>
      <c r="X745" s="106" t="s">
        <v>442</v>
      </c>
      <c r="Y745" s="106" t="s">
        <v>9694</v>
      </c>
    </row>
    <row r="746" spans="1:25" x14ac:dyDescent="0.2">
      <c r="A746" s="69"/>
      <c r="B746" s="69"/>
      <c r="C746" s="102" t="str">
        <f>VLOOKUP(G746,TCR!$E$2:$K$332,2,0)</f>
        <v>ACOS</v>
      </c>
      <c r="D746" s="102" t="str">
        <f>VLOOKUP(G746,TCR!$E$2:$K$332,3,0)</f>
        <v>Altri Costi</v>
      </c>
      <c r="E746" s="102" t="str">
        <f>VLOOKUP(G746,TCR!$E$2:$K$332,4,0)</f>
        <v>ACOS</v>
      </c>
      <c r="F746" s="102" t="str">
        <f>VLOOKUP(G746,TCR!$E$2:$K$332,5,0)</f>
        <v>Altri Costi</v>
      </c>
      <c r="G746" s="102" t="s">
        <v>9701</v>
      </c>
      <c r="H746" s="102" t="str">
        <f>VLOOKUP(G746,TCR!$E$2:$K$332,7,0)</f>
        <v>Altri Costi</v>
      </c>
      <c r="I746" s="137" t="str">
        <f t="shared" si="23"/>
        <v>11584#11584#11584#NETA BR</v>
      </c>
      <c r="J746" s="106" t="s">
        <v>2740</v>
      </c>
      <c r="K746" s="106" t="s">
        <v>2741</v>
      </c>
      <c r="L746" s="106" t="s">
        <v>2742</v>
      </c>
      <c r="M746" s="106" t="s">
        <v>334</v>
      </c>
      <c r="N746" s="106" t="s">
        <v>2741</v>
      </c>
      <c r="O746" s="106"/>
      <c r="P746" s="106" t="s">
        <v>2743</v>
      </c>
      <c r="Q746" s="106" t="s">
        <v>2741</v>
      </c>
      <c r="R746" s="106" t="s">
        <v>2744</v>
      </c>
      <c r="S746" s="106">
        <v>637938</v>
      </c>
      <c r="T746" s="106" t="s">
        <v>2745</v>
      </c>
      <c r="U746" s="106"/>
      <c r="V746" s="106">
        <v>3</v>
      </c>
      <c r="W746" s="106" t="str">
        <f t="shared" si="22"/>
        <v>NETA BR</v>
      </c>
      <c r="X746" s="106" t="s">
        <v>334</v>
      </c>
      <c r="Y746" s="106" t="s">
        <v>9687</v>
      </c>
    </row>
    <row r="747" spans="1:25" x14ac:dyDescent="0.2">
      <c r="A747" s="69"/>
      <c r="B747" s="69"/>
      <c r="C747" s="98" t="str">
        <f>VLOOKUP(G747,TCR!$E$2:$K$332,2,0)</f>
        <v>VENDF</v>
      </c>
      <c r="D747" s="98" t="str">
        <f>VLOOKUP(G747,TCR!$E$2:$K$332,3,0)</f>
        <v>Ricavi commodity - componente fissa Energia Elettrica</v>
      </c>
      <c r="E747" s="98" t="str">
        <f>VLOOKUP(G747,TCR!$E$2:$K$332,4,0)</f>
        <v>MTPRF</v>
      </c>
      <c r="F747" s="98" t="str">
        <f>VLOOKUP(G747,TCR!$E$2:$K$332,5,0)</f>
        <v>Materia prima fissa</v>
      </c>
      <c r="G747" s="98" t="s">
        <v>320</v>
      </c>
      <c r="H747" s="98" t="str">
        <f>VLOOKUP(G747,TCR!$E$2:$K$332,7,0)</f>
        <v>componente generica ven fissa</v>
      </c>
      <c r="I747" s="137" t="str">
        <f t="shared" si="23"/>
        <v>VOCE_RIVA22#QUOTA_RIVA22#COMP_RIVA22#NETA BR</v>
      </c>
      <c r="J747" s="106" t="s">
        <v>550</v>
      </c>
      <c r="K747" s="106" t="s">
        <v>551</v>
      </c>
      <c r="L747" s="106" t="s">
        <v>552</v>
      </c>
      <c r="M747" s="106" t="s">
        <v>424</v>
      </c>
      <c r="N747" s="106" t="s">
        <v>553</v>
      </c>
      <c r="O747" s="106"/>
      <c r="P747" s="106" t="s">
        <v>554</v>
      </c>
      <c r="Q747" s="106" t="s">
        <v>555</v>
      </c>
      <c r="R747" s="106" t="s">
        <v>556</v>
      </c>
      <c r="S747" s="106">
        <v>701036</v>
      </c>
      <c r="T747" s="106" t="s">
        <v>557</v>
      </c>
      <c r="U747" s="106" t="s">
        <v>558</v>
      </c>
      <c r="V747" s="106">
        <v>3</v>
      </c>
      <c r="W747" s="106" t="str">
        <f t="shared" si="22"/>
        <v>NETA BR</v>
      </c>
      <c r="X747" s="106" t="s">
        <v>424</v>
      </c>
      <c r="Y747" s="106" t="s">
        <v>9685</v>
      </c>
    </row>
    <row r="748" spans="1:25" x14ac:dyDescent="0.2">
      <c r="A748" s="69"/>
      <c r="B748" s="69"/>
      <c r="C748" s="98" t="str">
        <f>VLOOKUP(G748,TCR!$E$2:$K$332,2,0)</f>
        <v>VENDF</v>
      </c>
      <c r="D748" s="98" t="str">
        <f>VLOOKUP(G748,TCR!$E$2:$K$332,3,0)</f>
        <v>Ricavi commodity - componente fissa Energia Elettrica</v>
      </c>
      <c r="E748" s="98" t="str">
        <f>VLOOKUP(G748,TCR!$E$2:$K$332,4,0)</f>
        <v>MTPRF</v>
      </c>
      <c r="F748" s="98" t="str">
        <f>VLOOKUP(G748,TCR!$E$2:$K$332,5,0)</f>
        <v>Materia prima fissa</v>
      </c>
      <c r="G748" s="98" t="s">
        <v>320</v>
      </c>
      <c r="H748" s="98" t="str">
        <f>VLOOKUP(G748,TCR!$E$2:$K$332,7,0)</f>
        <v>componente generica ven fissa</v>
      </c>
      <c r="I748" s="137" t="str">
        <f t="shared" si="23"/>
        <v>VOCE_RIVA21#QUOTA_RIVA21#COMP_RIVA21#NETA BR</v>
      </c>
      <c r="J748" s="106" t="s">
        <v>6091</v>
      </c>
      <c r="K748" s="106" t="s">
        <v>6092</v>
      </c>
      <c r="L748" s="106" t="s">
        <v>6093</v>
      </c>
      <c r="M748" s="106" t="s">
        <v>424</v>
      </c>
      <c r="N748" s="106" t="s">
        <v>6094</v>
      </c>
      <c r="O748" s="106"/>
      <c r="P748" s="106" t="s">
        <v>6095</v>
      </c>
      <c r="Q748" s="106" t="s">
        <v>6096</v>
      </c>
      <c r="R748" s="106" t="s">
        <v>6097</v>
      </c>
      <c r="S748" s="106">
        <v>701036</v>
      </c>
      <c r="T748" s="106" t="s">
        <v>430</v>
      </c>
      <c r="U748" s="106"/>
      <c r="V748" s="106">
        <v>3</v>
      </c>
      <c r="W748" s="106" t="str">
        <f t="shared" si="22"/>
        <v>NETA BR</v>
      </c>
      <c r="X748" s="106" t="s">
        <v>431</v>
      </c>
      <c r="Y748" s="106" t="s">
        <v>9685</v>
      </c>
    </row>
    <row r="749" spans="1:25" x14ac:dyDescent="0.2">
      <c r="A749" s="69"/>
      <c r="B749" s="69"/>
      <c r="C749" s="98" t="str">
        <f>VLOOKUP(G749,TCR!$E$2:$K$332,2,0)</f>
        <v>VENDF</v>
      </c>
      <c r="D749" s="98" t="str">
        <f>VLOOKUP(G749,TCR!$E$2:$K$332,3,0)</f>
        <v>Ricavi commodity - componente fissa Energia Elettrica</v>
      </c>
      <c r="E749" s="98" t="str">
        <f>VLOOKUP(G749,TCR!$E$2:$K$332,4,0)</f>
        <v>MTPRF</v>
      </c>
      <c r="F749" s="98" t="str">
        <f>VLOOKUP(G749,TCR!$E$2:$K$332,5,0)</f>
        <v>Materia prima fissa</v>
      </c>
      <c r="G749" s="98" t="s">
        <v>320</v>
      </c>
      <c r="H749" s="98" t="str">
        <f>VLOOKUP(G749,TCR!$E$2:$K$332,7,0)</f>
        <v>componente generica ven fissa</v>
      </c>
      <c r="I749" s="137" t="str">
        <f t="shared" si="23"/>
        <v>VOCE_RIVA20#QUOTA_RIVA20#COMP_RIVA20#NETA BR</v>
      </c>
      <c r="J749" s="106" t="s">
        <v>6203</v>
      </c>
      <c r="K749" s="106" t="s">
        <v>6204</v>
      </c>
      <c r="L749" s="106" t="s">
        <v>6205</v>
      </c>
      <c r="M749" s="106" t="s">
        <v>424</v>
      </c>
      <c r="N749" s="106" t="s">
        <v>6206</v>
      </c>
      <c r="O749" s="106"/>
      <c r="P749" s="106" t="s">
        <v>6207</v>
      </c>
      <c r="Q749" s="106" t="s">
        <v>6208</v>
      </c>
      <c r="R749" s="106" t="s">
        <v>6209</v>
      </c>
      <c r="S749" s="106">
        <v>701036</v>
      </c>
      <c r="T749" s="106" t="s">
        <v>430</v>
      </c>
      <c r="U749" s="106"/>
      <c r="V749" s="106">
        <v>3</v>
      </c>
      <c r="W749" s="106" t="str">
        <f t="shared" si="22"/>
        <v>NETA BR</v>
      </c>
      <c r="X749" s="106" t="s">
        <v>431</v>
      </c>
      <c r="Y749" s="106" t="s">
        <v>9685</v>
      </c>
    </row>
    <row r="750" spans="1:25" x14ac:dyDescent="0.2">
      <c r="A750" s="69"/>
      <c r="B750" s="69"/>
      <c r="C750" s="98" t="str">
        <f>VLOOKUP(G750,TCR!$E$2:$K$332,2,0)</f>
        <v>VENDF</v>
      </c>
      <c r="D750" s="98" t="str">
        <f>VLOOKUP(G750,TCR!$E$2:$K$332,3,0)</f>
        <v>Ricavi commodity - componente fissa Energia Elettrica</v>
      </c>
      <c r="E750" s="98" t="str">
        <f>VLOOKUP(G750,TCR!$E$2:$K$332,4,0)</f>
        <v>MTPRF</v>
      </c>
      <c r="F750" s="98" t="str">
        <f>VLOOKUP(G750,TCR!$E$2:$K$332,5,0)</f>
        <v>Materia prima fissa</v>
      </c>
      <c r="G750" s="98" t="s">
        <v>320</v>
      </c>
      <c r="H750" s="98" t="str">
        <f>VLOOKUP(G750,TCR!$E$2:$K$332,7,0)</f>
        <v>componente generica ven fissa</v>
      </c>
      <c r="I750" s="137" t="str">
        <f t="shared" si="23"/>
        <v>VOCE_RIVAESE03#QUOTA_RIVAESE03#COMP_RIVAESE03#NETA BR</v>
      </c>
      <c r="J750" s="106" t="s">
        <v>8833</v>
      </c>
      <c r="K750" s="106" t="s">
        <v>8834</v>
      </c>
      <c r="L750" s="106" t="s">
        <v>8835</v>
      </c>
      <c r="M750" s="106" t="s">
        <v>424</v>
      </c>
      <c r="N750" s="106" t="s">
        <v>8836</v>
      </c>
      <c r="O750" s="106"/>
      <c r="P750" s="106" t="s">
        <v>8837</v>
      </c>
      <c r="Q750" s="106" t="s">
        <v>8838</v>
      </c>
      <c r="R750" s="106" t="s">
        <v>8839</v>
      </c>
      <c r="S750" s="106">
        <v>709001</v>
      </c>
      <c r="T750" s="106" t="s">
        <v>5779</v>
      </c>
      <c r="U750" s="106" t="s">
        <v>8840</v>
      </c>
      <c r="V750" s="106">
        <v>3</v>
      </c>
      <c r="W750" s="106" t="str">
        <f t="shared" si="22"/>
        <v>NETA BR</v>
      </c>
      <c r="X750" s="106" t="s">
        <v>463</v>
      </c>
      <c r="Y750" s="106" t="s">
        <v>9685</v>
      </c>
    </row>
    <row r="751" spans="1:25" x14ac:dyDescent="0.2">
      <c r="A751" s="69"/>
      <c r="B751" s="69"/>
      <c r="C751" s="98" t="str">
        <f>VLOOKUP(G751,TCR!$E$2:$K$332,2,0)</f>
        <v>VENDF</v>
      </c>
      <c r="D751" s="98" t="str">
        <f>VLOOKUP(G751,TCR!$E$2:$K$332,3,0)</f>
        <v>Ricavi commodity - componente fissa Energia Elettrica</v>
      </c>
      <c r="E751" s="98" t="str">
        <f>VLOOKUP(G751,TCR!$E$2:$K$332,4,0)</f>
        <v>MTPRF</v>
      </c>
      <c r="F751" s="98" t="str">
        <f>VLOOKUP(G751,TCR!$E$2:$K$332,5,0)</f>
        <v>Materia prima fissa</v>
      </c>
      <c r="G751" s="98" t="s">
        <v>320</v>
      </c>
      <c r="H751" s="98" t="str">
        <f>VLOOKUP(G751,TCR!$E$2:$K$332,7,0)</f>
        <v>componente generica ven fissa</v>
      </c>
      <c r="I751" s="137" t="str">
        <f t="shared" si="23"/>
        <v>VOCE_RIVAESE05#QUOTA_RIVAESE05#COMP_RIVAESE05#NETA BR</v>
      </c>
      <c r="J751" s="106" t="s">
        <v>2005</v>
      </c>
      <c r="K751" s="106" t="s">
        <v>2006</v>
      </c>
      <c r="L751" s="106" t="s">
        <v>2007</v>
      </c>
      <c r="M751" s="106"/>
      <c r="N751" s="106" t="s">
        <v>2008</v>
      </c>
      <c r="O751" s="106"/>
      <c r="P751" s="106" t="s">
        <v>2009</v>
      </c>
      <c r="Q751" s="106" t="s">
        <v>2010</v>
      </c>
      <c r="R751" s="106" t="s">
        <v>2011</v>
      </c>
      <c r="S751" s="106"/>
      <c r="T751" s="106"/>
      <c r="U751" s="106"/>
      <c r="V751" s="106">
        <v>3</v>
      </c>
      <c r="W751" s="106" t="str">
        <f t="shared" si="22"/>
        <v>NETA BR</v>
      </c>
      <c r="X751" s="106"/>
      <c r="Y751" s="106"/>
    </row>
    <row r="752" spans="1:25" x14ac:dyDescent="0.2">
      <c r="A752" s="69"/>
      <c r="B752" s="69"/>
      <c r="C752" s="98" t="str">
        <f>VLOOKUP(G752,TCR!$E$2:$K$332,2,0)</f>
        <v>VENDF</v>
      </c>
      <c r="D752" s="98" t="str">
        <f>VLOOKUP(G752,TCR!$E$2:$K$332,3,0)</f>
        <v>Ricavi commodity - componente fissa Energia Elettrica</v>
      </c>
      <c r="E752" s="98" t="str">
        <f>VLOOKUP(G752,TCR!$E$2:$K$332,4,0)</f>
        <v>MTPRF</v>
      </c>
      <c r="F752" s="98" t="str">
        <f>VLOOKUP(G752,TCR!$E$2:$K$332,5,0)</f>
        <v>Materia prima fissa</v>
      </c>
      <c r="G752" s="98" t="s">
        <v>320</v>
      </c>
      <c r="H752" s="98" t="str">
        <f>VLOOKUP(G752,TCR!$E$2:$K$332,7,0)</f>
        <v>componente generica ven fissa</v>
      </c>
      <c r="I752" s="137" t="str">
        <f t="shared" si="23"/>
        <v>VOF_RIVA_INDET#QUOTA_RIVA_INDET#COMP_RIVA_INDET#NETA BR</v>
      </c>
      <c r="J752" s="106" t="s">
        <v>6210</v>
      </c>
      <c r="K752" s="106" t="s">
        <v>6211</v>
      </c>
      <c r="L752" s="106" t="s">
        <v>6212</v>
      </c>
      <c r="M752" s="106" t="s">
        <v>424</v>
      </c>
      <c r="N752" s="106" t="s">
        <v>6213</v>
      </c>
      <c r="O752" s="106"/>
      <c r="P752" s="106" t="s">
        <v>6214</v>
      </c>
      <c r="Q752" s="106" t="s">
        <v>6215</v>
      </c>
      <c r="R752" s="106" t="s">
        <v>6216</v>
      </c>
      <c r="S752" s="106">
        <v>701036</v>
      </c>
      <c r="T752" s="106" t="s">
        <v>430</v>
      </c>
      <c r="U752" s="106"/>
      <c r="V752" s="106">
        <v>3</v>
      </c>
      <c r="W752" s="106" t="str">
        <f t="shared" si="22"/>
        <v>NETA BR</v>
      </c>
      <c r="X752" s="106" t="s">
        <v>431</v>
      </c>
      <c r="Y752" s="106" t="s">
        <v>9685</v>
      </c>
    </row>
    <row r="753" spans="1:25" x14ac:dyDescent="0.2">
      <c r="A753" s="69"/>
      <c r="B753" s="69"/>
      <c r="C753" s="98" t="str">
        <f>VLOOKUP(G753,TCR!$E$2:$K$332,2,0)</f>
        <v>VENDF</v>
      </c>
      <c r="D753" s="98" t="str">
        <f>VLOOKUP(G753,TCR!$E$2:$K$332,3,0)</f>
        <v>Ricavi commodity - componente fissa Energia Elettrica</v>
      </c>
      <c r="E753" s="98" t="str">
        <f>VLOOKUP(G753,TCR!$E$2:$K$332,4,0)</f>
        <v>MTPRF</v>
      </c>
      <c r="F753" s="98" t="str">
        <f>VLOOKUP(G753,TCR!$E$2:$K$332,5,0)</f>
        <v>Materia prima fissa</v>
      </c>
      <c r="G753" s="98" t="s">
        <v>320</v>
      </c>
      <c r="H753" s="98" t="str">
        <f>VLOOKUP(G753,TCR!$E$2:$K$332,7,0)</f>
        <v>componente generica ven fissa</v>
      </c>
      <c r="I753" s="137" t="str">
        <f t="shared" si="23"/>
        <v>VOCE_RIVA10#QUOTA_RIVA10#COMP_RIVA10#NETA BR</v>
      </c>
      <c r="J753" s="106" t="s">
        <v>2179</v>
      </c>
      <c r="K753" s="106" t="s">
        <v>2180</v>
      </c>
      <c r="L753" s="106" t="s">
        <v>2181</v>
      </c>
      <c r="M753" s="106" t="s">
        <v>424</v>
      </c>
      <c r="N753" s="106" t="s">
        <v>2182</v>
      </c>
      <c r="O753" s="106"/>
      <c r="P753" s="106" t="s">
        <v>2183</v>
      </c>
      <c r="Q753" s="106" t="s">
        <v>2184</v>
      </c>
      <c r="R753" s="106" t="s">
        <v>2185</v>
      </c>
      <c r="S753" s="106">
        <v>701036</v>
      </c>
      <c r="T753" s="106" t="s">
        <v>430</v>
      </c>
      <c r="U753" s="106"/>
      <c r="V753" s="106">
        <v>3</v>
      </c>
      <c r="W753" s="106" t="str">
        <f t="shared" si="22"/>
        <v>NETA BR</v>
      </c>
      <c r="X753" s="106" t="s">
        <v>431</v>
      </c>
      <c r="Y753" s="106" t="s">
        <v>9685</v>
      </c>
    </row>
    <row r="754" spans="1:25" x14ac:dyDescent="0.2">
      <c r="A754" s="139"/>
      <c r="B754" s="69"/>
      <c r="C754" s="98" t="str">
        <f>VLOOKUP(G754,TCR!$E$2:$K$332,2,0)</f>
        <v>VENDV</v>
      </c>
      <c r="D754" s="98" t="str">
        <f>VLOOKUP(G754,TCR!$E$2:$K$332,3,0)</f>
        <v>Ricavi variabili commodity al PCE - Energia Elettrica</v>
      </c>
      <c r="E754" s="98" t="str">
        <f>VLOOKUP(G754,TCR!$E$2:$K$332,4,0)</f>
        <v>MTPRV</v>
      </c>
      <c r="F754" s="98" t="str">
        <f>VLOOKUP(G754,TCR!$E$2:$K$332,5,0)</f>
        <v>Materia prima variabile</v>
      </c>
      <c r="G754" s="98" t="s">
        <v>255</v>
      </c>
      <c r="H754" s="98" t="str">
        <f>VLOOKUP(G754,TCR!$E$2:$K$332,7,0)</f>
        <v>Materia prima</v>
      </c>
      <c r="I754" s="137" t="str">
        <f t="shared" si="23"/>
        <v>NE_QV_REL_RETAIL#NE_Q_QV_RETAIL#NE_C_QV_RETAIL#NETA BR</v>
      </c>
      <c r="J754" s="106" t="s">
        <v>3430</v>
      </c>
      <c r="K754" s="106" t="s">
        <v>3431</v>
      </c>
      <c r="L754" s="106" t="s">
        <v>3432</v>
      </c>
      <c r="M754" s="106" t="s">
        <v>424</v>
      </c>
      <c r="N754" s="106" t="s">
        <v>3433</v>
      </c>
      <c r="O754" s="106"/>
      <c r="P754" s="106" t="s">
        <v>3434</v>
      </c>
      <c r="Q754" s="106" t="s">
        <v>3435</v>
      </c>
      <c r="R754" s="106" t="s">
        <v>3436</v>
      </c>
      <c r="S754" s="106">
        <v>701036</v>
      </c>
      <c r="T754" s="106" t="s">
        <v>430</v>
      </c>
      <c r="U754" s="106"/>
      <c r="V754" s="106">
        <v>3</v>
      </c>
      <c r="W754" s="106" t="str">
        <f t="shared" si="22"/>
        <v>NETA BR</v>
      </c>
      <c r="X754" s="106" t="s">
        <v>431</v>
      </c>
      <c r="Y754" s="106"/>
    </row>
    <row r="755" spans="1:25" x14ac:dyDescent="0.2">
      <c r="A755" s="69"/>
      <c r="B755" s="69"/>
      <c r="C755" s="181" t="str">
        <f>VLOOKUP(G755,TCR!$E$2:$K$332,2,0)</f>
        <v>DISTF</v>
      </c>
      <c r="D755" s="181" t="str">
        <f>VLOOKUP(G755,TCR!$E$2:$K$332,3,0)</f>
        <v>Ricavi logistica secondaria - distribuzione Energia Elettrica - fisso</v>
      </c>
      <c r="E755" s="181" t="str">
        <f>VLOOKUP(G755,TCR!$E$2:$K$332,4,0)</f>
        <v>QP</v>
      </c>
      <c r="F755" s="181" t="str">
        <f>VLOOKUP(G755,TCR!$E$2:$K$332,5,0)</f>
        <v>Potenza</v>
      </c>
      <c r="G755" s="181" t="s">
        <v>166</v>
      </c>
      <c r="H755" s="181" t="str">
        <f>VLOOKUP(G755,TCR!$E$2:$K$332,7,0)</f>
        <v>Quota fissa potenza</v>
      </c>
      <c r="I755" s="137" t="str">
        <f t="shared" si="23"/>
        <v>NE_PM_QPOTTRA_21#NE_Q_PM_QPOTTRAS#NE_C_PM_QPOTTRAS#NETA BR</v>
      </c>
      <c r="J755" s="106" t="s">
        <v>8562</v>
      </c>
      <c r="K755" s="106" t="s">
        <v>8563</v>
      </c>
      <c r="L755" s="106" t="s">
        <v>8564</v>
      </c>
      <c r="M755" s="106" t="s">
        <v>488</v>
      </c>
      <c r="N755" s="106" t="s">
        <v>8565</v>
      </c>
      <c r="O755" s="106"/>
      <c r="P755" s="106" t="s">
        <v>8566</v>
      </c>
      <c r="Q755" s="106" t="s">
        <v>8567</v>
      </c>
      <c r="R755" s="106" t="s">
        <v>8568</v>
      </c>
      <c r="S755" s="106">
        <v>702145</v>
      </c>
      <c r="T755" s="106" t="s">
        <v>516</v>
      </c>
      <c r="U755" s="106"/>
      <c r="V755" s="106">
        <v>3</v>
      </c>
      <c r="W755" s="106" t="str">
        <f t="shared" si="22"/>
        <v>NETA BR</v>
      </c>
      <c r="X755" s="106" t="s">
        <v>495</v>
      </c>
      <c r="Y755" s="106" t="s">
        <v>9689</v>
      </c>
    </row>
    <row r="756" spans="1:25" x14ac:dyDescent="0.2">
      <c r="A756" s="69"/>
      <c r="B756" s="69"/>
      <c r="C756" s="181" t="str">
        <f>VLOOKUP(G756,TCR!$E$2:$K$332,2,0)</f>
        <v>DISTF</v>
      </c>
      <c r="D756" s="181" t="str">
        <f>VLOOKUP(G756,TCR!$E$2:$K$332,3,0)</f>
        <v>Ricavi logistica secondaria - distribuzione Energia Elettrica - fisso</v>
      </c>
      <c r="E756" s="181" t="str">
        <f>VLOOKUP(G756,TCR!$E$2:$K$332,4,0)</f>
        <v>QP</v>
      </c>
      <c r="F756" s="181" t="str">
        <f>VLOOKUP(G756,TCR!$E$2:$K$332,5,0)</f>
        <v>Potenza</v>
      </c>
      <c r="G756" s="181" t="s">
        <v>166</v>
      </c>
      <c r="H756" s="181" t="str">
        <f>VLOOKUP(G756,TCR!$E$2:$K$332,7,0)</f>
        <v>Quota fissa potenza</v>
      </c>
      <c r="I756" s="137" t="str">
        <f t="shared" si="23"/>
        <v>NE_PM_QPOT#NE_Q_PM_QPOT#NE_C_PM_QPOT#NETA BR</v>
      </c>
      <c r="J756" s="106" t="s">
        <v>5162</v>
      </c>
      <c r="K756" s="106" t="s">
        <v>5163</v>
      </c>
      <c r="L756" s="106" t="s">
        <v>5164</v>
      </c>
      <c r="M756" s="106" t="s">
        <v>488</v>
      </c>
      <c r="N756" s="106" t="s">
        <v>5165</v>
      </c>
      <c r="O756" s="106"/>
      <c r="P756" s="106" t="s">
        <v>5166</v>
      </c>
      <c r="Q756" s="106" t="s">
        <v>5167</v>
      </c>
      <c r="R756" s="106" t="s">
        <v>5168</v>
      </c>
      <c r="S756" s="106">
        <v>702145</v>
      </c>
      <c r="T756" s="106" t="s">
        <v>516</v>
      </c>
      <c r="U756" s="106"/>
      <c r="V756" s="106">
        <v>3</v>
      </c>
      <c r="W756" s="106" t="str">
        <f t="shared" si="22"/>
        <v>NETA BR</v>
      </c>
      <c r="X756" s="106" t="s">
        <v>495</v>
      </c>
      <c r="Y756" s="106"/>
    </row>
    <row r="757" spans="1:25" x14ac:dyDescent="0.2">
      <c r="A757" s="178"/>
      <c r="B757" s="69"/>
      <c r="C757" s="98" t="str">
        <f>VLOOKUP(G757,TCR!$E$2:$K$332,2,0)</f>
        <v>VENDF</v>
      </c>
      <c r="D757" s="98" t="str">
        <f>VLOOKUP(G757,TCR!$E$2:$K$332,3,0)</f>
        <v>Ricavi commodity - componente fissa Energia Elettrica</v>
      </c>
      <c r="E757" s="98" t="str">
        <f>VLOOKUP(G757,TCR!$E$2:$K$332,4,0)</f>
        <v>MTPRF</v>
      </c>
      <c r="F757" s="98" t="str">
        <f>VLOOKUP(G757,TCR!$E$2:$K$332,5,0)</f>
        <v>Materia prima fissa</v>
      </c>
      <c r="G757" s="98" t="s">
        <v>320</v>
      </c>
      <c r="H757" s="98" t="str">
        <f>VLOOKUP(G757,TCR!$E$2:$K$332,7,0)</f>
        <v>componente generica ven fissa</v>
      </c>
      <c r="I757" s="137" t="str">
        <f t="shared" si="23"/>
        <v>NE_QF_REL_RETAIL#NE_Q_QF_RETAIL#NE_C_QF_RETAIL#NETA BR</v>
      </c>
      <c r="J757" s="106" t="s">
        <v>2038</v>
      </c>
      <c r="K757" s="106" t="s">
        <v>2039</v>
      </c>
      <c r="L757" s="106" t="s">
        <v>2040</v>
      </c>
      <c r="M757" s="106" t="s">
        <v>424</v>
      </c>
      <c r="N757" s="106" t="s">
        <v>2041</v>
      </c>
      <c r="O757" s="106"/>
      <c r="P757" s="106" t="s">
        <v>2042</v>
      </c>
      <c r="Q757" s="106" t="s">
        <v>2043</v>
      </c>
      <c r="R757" s="106" t="s">
        <v>2044</v>
      </c>
      <c r="S757" s="106">
        <v>701036</v>
      </c>
      <c r="T757" s="106" t="s">
        <v>430</v>
      </c>
      <c r="U757" s="106"/>
      <c r="V757" s="106">
        <v>3</v>
      </c>
      <c r="W757" s="106" t="str">
        <f t="shared" si="22"/>
        <v>NETA BR</v>
      </c>
      <c r="X757" s="106" t="s">
        <v>431</v>
      </c>
      <c r="Y757" s="106"/>
    </row>
    <row r="758" spans="1:25" x14ac:dyDescent="0.2">
      <c r="A758" s="139"/>
      <c r="B758" s="69"/>
      <c r="C758" s="181" t="str">
        <f>VLOOKUP(G758,TCR!$E$2:$K$332,2,0)</f>
        <v>DISTF</v>
      </c>
      <c r="D758" s="181" t="str">
        <f>VLOOKUP(G758,TCR!$E$2:$K$332,3,0)</f>
        <v>Ricavi logistica secondaria - distribuzione Energia Elettrica - fisso</v>
      </c>
      <c r="E758" s="181" t="str">
        <f>VLOOKUP(G758,TCR!$E$2:$K$332,4,0)</f>
        <v>QFDS</v>
      </c>
      <c r="F758" s="181" t="str">
        <f>VLOOKUP(G758,TCR!$E$2:$K$332,5,0)</f>
        <v>Quota fissa distribuzione</v>
      </c>
      <c r="G758" s="181" t="s">
        <v>2</v>
      </c>
      <c r="H758" s="181" t="str">
        <f>VLOOKUP(G758,TCR!$E$2:$K$332,7,0)</f>
        <v>Quota fissa dis</v>
      </c>
      <c r="I758" s="137" t="str">
        <f t="shared" si="23"/>
        <v>NE_PM_QFIX#NE_Q_PM_QFIX#NE_C_PM_QFIX#NETA BR</v>
      </c>
      <c r="J758" s="106" t="s">
        <v>3538</v>
      </c>
      <c r="K758" s="106" t="s">
        <v>3539</v>
      </c>
      <c r="L758" s="106" t="s">
        <v>3540</v>
      </c>
      <c r="M758" s="106" t="s">
        <v>488</v>
      </c>
      <c r="N758" s="106" t="s">
        <v>3541</v>
      </c>
      <c r="O758" s="106"/>
      <c r="P758" s="106" t="s">
        <v>3542</v>
      </c>
      <c r="Q758" s="106" t="s">
        <v>3543</v>
      </c>
      <c r="R758" s="106" t="s">
        <v>3544</v>
      </c>
      <c r="S758" s="106">
        <v>702145</v>
      </c>
      <c r="T758" s="106" t="s">
        <v>516</v>
      </c>
      <c r="U758" s="106"/>
      <c r="V758" s="106">
        <v>3</v>
      </c>
      <c r="W758" s="106" t="str">
        <f t="shared" si="22"/>
        <v>NETA BR</v>
      </c>
      <c r="X758" s="106" t="s">
        <v>495</v>
      </c>
      <c r="Y758" s="106"/>
    </row>
    <row r="759" spans="1:25" x14ac:dyDescent="0.2">
      <c r="A759" s="69"/>
      <c r="B759" s="69" t="s">
        <v>9723</v>
      </c>
      <c r="C759" s="181" t="str">
        <f>VLOOKUP(G759,TCR!$E$2:$K$332,2,0)</f>
        <v>DISTV</v>
      </c>
      <c r="D759" s="181" t="str">
        <f>VLOOKUP(G759,TCR!$E$2:$K$332,3,0)</f>
        <v>Ricavi logistica secondaria - distribuzione Energia Elettrica - variabile</v>
      </c>
      <c r="E759" s="181" t="str">
        <f>VLOOKUP(G759,TCR!$E$2:$K$332,4,0)</f>
        <v>QVA</v>
      </c>
      <c r="F759" s="181" t="str">
        <f>VLOOKUP(G759,TCR!$E$2:$K$332,5,0)</f>
        <v>Energia attiva</v>
      </c>
      <c r="G759" s="181" t="s">
        <v>4</v>
      </c>
      <c r="H759" s="181" t="str">
        <f>VLOOKUP(G759,TCR!$E$2:$K$332,7,0)</f>
        <v>Quota energia</v>
      </c>
      <c r="I759" s="137" t="str">
        <f t="shared" si="23"/>
        <v>NE_PM_QENER#NE_Q_PM_QENER#NE_C_PM_QENER#NETA BR</v>
      </c>
      <c r="J759" s="106" t="s">
        <v>849</v>
      </c>
      <c r="K759" s="106" t="s">
        <v>850</v>
      </c>
      <c r="L759" s="106" t="s">
        <v>851</v>
      </c>
      <c r="M759" s="106" t="s">
        <v>488</v>
      </c>
      <c r="N759" s="106" t="s">
        <v>852</v>
      </c>
      <c r="O759" s="106"/>
      <c r="P759" s="106" t="s">
        <v>853</v>
      </c>
      <c r="Q759" s="106" t="s">
        <v>854</v>
      </c>
      <c r="R759" s="106" t="s">
        <v>855</v>
      </c>
      <c r="S759" s="106">
        <v>702145</v>
      </c>
      <c r="T759" s="106" t="s">
        <v>516</v>
      </c>
      <c r="U759" s="106"/>
      <c r="V759" s="106">
        <v>3</v>
      </c>
      <c r="W759" s="106" t="str">
        <f t="shared" si="22"/>
        <v>NETA BR</v>
      </c>
      <c r="X759" s="106" t="s">
        <v>495</v>
      </c>
      <c r="Y759" s="106" t="s">
        <v>244</v>
      </c>
    </row>
    <row r="760" spans="1:25" x14ac:dyDescent="0.2">
      <c r="A760" s="69"/>
      <c r="B760" s="69"/>
      <c r="C760" s="98" t="str">
        <f>VLOOKUP(G760,TCR!$E$2:$K$332,2,0)</f>
        <v>VENDF</v>
      </c>
      <c r="D760" s="98" t="str">
        <f>VLOOKUP(G760,TCR!$E$2:$K$332,3,0)</f>
        <v>Ricavi commodity - componente fissa Energia Elettrica</v>
      </c>
      <c r="E760" s="98" t="str">
        <f>VLOOKUP(G760,TCR!$E$2:$K$332,4,0)</f>
        <v>SCONF</v>
      </c>
      <c r="F760" s="98" t="str">
        <f>VLOOKUP(G760,TCR!$E$2:$K$332,5,0)</f>
        <v>Sconti Fissi</v>
      </c>
      <c r="G760" s="98" t="s">
        <v>9526</v>
      </c>
      <c r="H760" s="98" t="str">
        <f>VLOOKUP(G760,TCR!$E$2:$K$332,7,0)</f>
        <v>sconti quote fisse</v>
      </c>
      <c r="I760" s="137" t="str">
        <f t="shared" si="23"/>
        <v>PR_AMICO#PR_AMICO#PR_AMICO#NETA BR</v>
      </c>
      <c r="J760" s="106" t="s">
        <v>9407</v>
      </c>
      <c r="K760" s="106" t="s">
        <v>9408</v>
      </c>
      <c r="L760" s="106" t="s">
        <v>9409</v>
      </c>
      <c r="M760" s="106" t="s">
        <v>424</v>
      </c>
      <c r="N760" s="106" t="s">
        <v>9408</v>
      </c>
      <c r="O760" s="106"/>
      <c r="P760" s="106" t="s">
        <v>9410</v>
      </c>
      <c r="Q760" s="106" t="s">
        <v>9408</v>
      </c>
      <c r="R760" s="106" t="s">
        <v>9411</v>
      </c>
      <c r="S760" s="106" t="s">
        <v>461</v>
      </c>
      <c r="T760" s="106" t="s">
        <v>462</v>
      </c>
      <c r="U760" s="106"/>
      <c r="V760" s="106">
        <v>3</v>
      </c>
      <c r="W760" s="106" t="str">
        <f t="shared" si="22"/>
        <v>NETA BR</v>
      </c>
      <c r="X760" s="106" t="s">
        <v>463</v>
      </c>
      <c r="Y760" s="106"/>
    </row>
    <row r="761" spans="1:25" x14ac:dyDescent="0.2">
      <c r="A761" s="178"/>
      <c r="B761" s="69" t="s">
        <v>71</v>
      </c>
      <c r="C761" s="98" t="str">
        <f>VLOOKUP(G761,TCR!$E$2:$K$332,2,0)</f>
        <v>VENDV</v>
      </c>
      <c r="D761" s="98" t="str">
        <f>VLOOKUP(G761,TCR!$E$2:$K$332,3,0)</f>
        <v>Ricavi variabili commodity al PCE - Energia Elettrica</v>
      </c>
      <c r="E761" s="98" t="str">
        <f>VLOOKUP(G761,TCR!$E$2:$K$332,4,0)</f>
        <v>MTPRV</v>
      </c>
      <c r="F761" s="98" t="str">
        <f>VLOOKUP(G761,TCR!$E$2:$K$332,5,0)</f>
        <v>Materia prima variabile</v>
      </c>
      <c r="G761" s="98" t="s">
        <v>255</v>
      </c>
      <c r="H761" s="98" t="str">
        <f>VLOOKUP(G761,TCR!$E$2:$K$332,7,0)</f>
        <v>Materia prima</v>
      </c>
      <c r="I761" s="137" t="str">
        <f t="shared" si="23"/>
        <v>EEAPED#EEQAPED#EECAPED#NETA BR</v>
      </c>
      <c r="J761" s="106" t="s">
        <v>4746</v>
      </c>
      <c r="K761" s="106" t="s">
        <v>4747</v>
      </c>
      <c r="L761" s="106" t="s">
        <v>4748</v>
      </c>
      <c r="M761" s="106" t="s">
        <v>424</v>
      </c>
      <c r="N761" s="106" t="s">
        <v>4749</v>
      </c>
      <c r="O761" s="106"/>
      <c r="P761" s="106" t="s">
        <v>4750</v>
      </c>
      <c r="Q761" s="106" t="s">
        <v>4751</v>
      </c>
      <c r="R761" s="106" t="s">
        <v>4752</v>
      </c>
      <c r="S761" s="106">
        <v>701036</v>
      </c>
      <c r="T761" s="106" t="s">
        <v>430</v>
      </c>
      <c r="U761" s="106"/>
      <c r="V761" s="106">
        <v>3</v>
      </c>
      <c r="W761" s="106" t="str">
        <f t="shared" si="22"/>
        <v>NETA BR</v>
      </c>
      <c r="X761" s="106" t="s">
        <v>431</v>
      </c>
      <c r="Y761" s="106"/>
    </row>
    <row r="762" spans="1:25" x14ac:dyDescent="0.2">
      <c r="A762" s="178"/>
      <c r="B762" s="7" t="s">
        <v>71</v>
      </c>
      <c r="C762" s="98" t="str">
        <f>VLOOKUP(G762,TCR!$E$2:$K$332,2,0)</f>
        <v>VENDV</v>
      </c>
      <c r="D762" s="98" t="str">
        <f>VLOOKUP(G762,TCR!$E$2:$K$332,3,0)</f>
        <v>Ricavi variabili commodity al PCE - Energia Elettrica</v>
      </c>
      <c r="E762" s="98" t="str">
        <f>VLOOKUP(G762,TCR!$E$2:$K$332,4,0)</f>
        <v>MTPRV</v>
      </c>
      <c r="F762" s="98" t="str">
        <f>VLOOKUP(G762,TCR!$E$2:$K$332,5,0)</f>
        <v>Materia prima variabile</v>
      </c>
      <c r="G762" s="98" t="s">
        <v>255</v>
      </c>
      <c r="H762" s="98" t="str">
        <f>VLOOKUP(G762,TCR!$E$2:$K$332,7,0)</f>
        <v>Materia prima</v>
      </c>
      <c r="I762" s="137" t="str">
        <f t="shared" si="23"/>
        <v>EE_PED#EEQPED#EECPED#NETA BR</v>
      </c>
      <c r="J762" s="106" t="s">
        <v>4840</v>
      </c>
      <c r="K762" s="106" t="s">
        <v>4841</v>
      </c>
      <c r="L762" s="106" t="s">
        <v>4748</v>
      </c>
      <c r="M762" s="106" t="s">
        <v>424</v>
      </c>
      <c r="N762" s="106" t="s">
        <v>4842</v>
      </c>
      <c r="O762" s="106"/>
      <c r="P762" s="106" t="s">
        <v>4843</v>
      </c>
      <c r="Q762" s="106" t="s">
        <v>4844</v>
      </c>
      <c r="R762" s="106" t="s">
        <v>4752</v>
      </c>
      <c r="S762" s="106">
        <v>701036</v>
      </c>
      <c r="T762" s="106" t="s">
        <v>430</v>
      </c>
      <c r="U762" s="106"/>
      <c r="V762" s="106">
        <v>3</v>
      </c>
      <c r="W762" s="106" t="str">
        <f t="shared" si="22"/>
        <v>NETA BR</v>
      </c>
      <c r="X762" s="106" t="s">
        <v>431</v>
      </c>
      <c r="Y762" s="106"/>
    </row>
    <row r="763" spans="1:25" x14ac:dyDescent="0.2">
      <c r="A763" s="7"/>
      <c r="B763" s="7"/>
      <c r="C763" s="98" t="str">
        <f>VLOOKUP(G763,TCR!$E$2:$K$332,2,0)</f>
        <v>VENDV</v>
      </c>
      <c r="D763" s="98" t="str">
        <f>VLOOKUP(G763,TCR!$E$2:$K$332,3,0)</f>
        <v>Ricavi variabili commodity al PCE - Energia Elettrica</v>
      </c>
      <c r="E763" s="98" t="str">
        <f>VLOOKUP(G763,TCR!$E$2:$K$332,4,0)</f>
        <v>MTPRV</v>
      </c>
      <c r="F763" s="98" t="str">
        <f>VLOOKUP(G763,TCR!$E$2:$K$332,5,0)</f>
        <v>Materia prima variabile</v>
      </c>
      <c r="G763" s="98" t="s">
        <v>255</v>
      </c>
      <c r="H763" s="98" t="str">
        <f>VLOOKUP(G763,TCR!$E$2:$K$332,7,0)</f>
        <v>Materia prima</v>
      </c>
      <c r="I763" s="137" t="str">
        <f t="shared" si="23"/>
        <v>EEAPE_LAM#EEQAPE_LAM#EECAPE_LAM#NETA BR</v>
      </c>
      <c r="J763" s="106" t="s">
        <v>7120</v>
      </c>
      <c r="K763" s="106" t="s">
        <v>7121</v>
      </c>
      <c r="L763" s="106" t="s">
        <v>7122</v>
      </c>
      <c r="M763" s="106" t="s">
        <v>424</v>
      </c>
      <c r="N763" s="106" t="s">
        <v>7123</v>
      </c>
      <c r="O763" s="106"/>
      <c r="P763" s="106" t="s">
        <v>7124</v>
      </c>
      <c r="Q763" s="106" t="s">
        <v>7125</v>
      </c>
      <c r="R763" s="106" t="s">
        <v>7126</v>
      </c>
      <c r="S763" s="106">
        <v>701036</v>
      </c>
      <c r="T763" s="106" t="s">
        <v>430</v>
      </c>
      <c r="U763" s="106"/>
      <c r="V763" s="106">
        <v>3</v>
      </c>
      <c r="W763" s="106" t="str">
        <f t="shared" si="22"/>
        <v>NETA BR</v>
      </c>
      <c r="X763" s="106" t="s">
        <v>431</v>
      </c>
      <c r="Y763" s="106"/>
    </row>
    <row r="764" spans="1:25" x14ac:dyDescent="0.2">
      <c r="A764" s="7"/>
      <c r="B764" s="7"/>
      <c r="C764" s="98" t="str">
        <f>VLOOKUP(G764,TCR!$E$2:$K$332,2,0)</f>
        <v>VENDV</v>
      </c>
      <c r="D764" s="98" t="str">
        <f>VLOOKUP(G764,TCR!$E$2:$K$332,3,0)</f>
        <v>Ricavi variabili commodity al PCE - Energia Elettrica</v>
      </c>
      <c r="E764" s="98" t="str">
        <f>VLOOKUP(G764,TCR!$E$2:$K$332,4,0)</f>
        <v>MTPRV</v>
      </c>
      <c r="F764" s="98" t="str">
        <f>VLOOKUP(G764,TCR!$E$2:$K$332,5,0)</f>
        <v>Materia prima variabile</v>
      </c>
      <c r="G764" s="98" t="s">
        <v>255</v>
      </c>
      <c r="H764" s="98" t="str">
        <f>VLOOKUP(G764,TCR!$E$2:$K$332,7,0)</f>
        <v>Materia prima</v>
      </c>
      <c r="I764" s="137" t="str">
        <f t="shared" si="23"/>
        <v>EE_PE_LAM#EEQPE_LAM#EECPE_LAM#NETA BR</v>
      </c>
      <c r="J764" s="106" t="s">
        <v>9412</v>
      </c>
      <c r="K764" s="106" t="s">
        <v>9413</v>
      </c>
      <c r="L764" s="106" t="s">
        <v>7122</v>
      </c>
      <c r="M764" s="106" t="s">
        <v>424</v>
      </c>
      <c r="N764" s="106" t="s">
        <v>9414</v>
      </c>
      <c r="O764" s="106"/>
      <c r="P764" s="106" t="s">
        <v>9415</v>
      </c>
      <c r="Q764" s="106" t="s">
        <v>9416</v>
      </c>
      <c r="R764" s="106" t="s">
        <v>7126</v>
      </c>
      <c r="S764" s="106" t="s">
        <v>429</v>
      </c>
      <c r="T764" s="106" t="s">
        <v>430</v>
      </c>
      <c r="U764" s="106"/>
      <c r="V764" s="106">
        <v>3</v>
      </c>
      <c r="W764" s="106" t="str">
        <f t="shared" si="22"/>
        <v>NETA BR</v>
      </c>
      <c r="X764" s="106" t="s">
        <v>431</v>
      </c>
      <c r="Y764" s="106"/>
    </row>
    <row r="765" spans="1:25" x14ac:dyDescent="0.2">
      <c r="A765" s="7"/>
      <c r="B765" s="7"/>
      <c r="C765" s="98" t="str">
        <f>VLOOKUP(G765,TCR!$E$2:$K$332,2,0)</f>
        <v>VENDV</v>
      </c>
      <c r="D765" s="98" t="str">
        <f>VLOOKUP(G765,TCR!$E$2:$K$332,3,0)</f>
        <v>Ricavi variabili commodity al PCE - Energia Elettrica</v>
      </c>
      <c r="E765" s="98" t="str">
        <f>VLOOKUP(G765,TCR!$E$2:$K$332,4,0)</f>
        <v>MTPRV</v>
      </c>
      <c r="F765" s="98" t="str">
        <f>VLOOKUP(G765,TCR!$E$2:$K$332,5,0)</f>
        <v>Materia prima variabile</v>
      </c>
      <c r="G765" s="141" t="s">
        <v>255</v>
      </c>
      <c r="H765" s="98" t="str">
        <f>VLOOKUP(G765,TCR!$E$2:$K$332,7,0)</f>
        <v>Materia prima</v>
      </c>
      <c r="I765" s="137" t="str">
        <f t="shared" si="23"/>
        <v>EE_PC#EEQPC#EECPC#NETA BR</v>
      </c>
      <c r="J765" s="106" t="s">
        <v>6925</v>
      </c>
      <c r="K765" s="106" t="s">
        <v>6926</v>
      </c>
      <c r="L765" s="106" t="s">
        <v>6927</v>
      </c>
      <c r="M765" s="106" t="s">
        <v>424</v>
      </c>
      <c r="N765" s="106" t="s">
        <v>6928</v>
      </c>
      <c r="O765" s="106"/>
      <c r="P765" s="106" t="s">
        <v>6929</v>
      </c>
      <c r="Q765" s="106" t="s">
        <v>6930</v>
      </c>
      <c r="R765" s="106" t="s">
        <v>6931</v>
      </c>
      <c r="S765" s="106">
        <v>701036</v>
      </c>
      <c r="T765" s="106" t="s">
        <v>430</v>
      </c>
      <c r="U765" s="106"/>
      <c r="V765" s="106">
        <v>3</v>
      </c>
      <c r="W765" s="106" t="str">
        <f t="shared" si="22"/>
        <v>NETA BR</v>
      </c>
      <c r="X765" s="106" t="s">
        <v>431</v>
      </c>
      <c r="Y765" s="106"/>
    </row>
    <row r="766" spans="1:25" x14ac:dyDescent="0.2">
      <c r="A766" s="178"/>
      <c r="B766" s="178"/>
      <c r="C766" s="98" t="str">
        <f>VLOOKUP(G766,TCR!$E$2:$K$332,2,0)</f>
        <v>VENDV</v>
      </c>
      <c r="D766" s="98" t="str">
        <f>VLOOKUP(G766,TCR!$E$2:$K$332,3,0)</f>
        <v>Ricavi variabili commodity al PCE - Energia Elettrica</v>
      </c>
      <c r="E766" s="98" t="str">
        <f>VLOOKUP(G766,TCR!$E$2:$K$332,4,0)</f>
        <v>MTPRV</v>
      </c>
      <c r="F766" s="98" t="str">
        <f>VLOOKUP(G766,TCR!$E$2:$K$332,5,0)</f>
        <v>Materia prima variabile</v>
      </c>
      <c r="G766" s="141" t="s">
        <v>255</v>
      </c>
      <c r="H766" s="98" t="str">
        <f>VLOOKUP(G766,TCR!$E$2:$K$332,7,0)</f>
        <v>Materia prima</v>
      </c>
      <c r="I766" s="137" t="str">
        <f t="shared" si="23"/>
        <v>EE_FPPPC13#EEQFPPPC13#EECFPPPC13#NETA BR</v>
      </c>
      <c r="J766" s="106" t="s">
        <v>1248</v>
      </c>
      <c r="K766" s="106" t="s">
        <v>1249</v>
      </c>
      <c r="L766" s="106" t="s">
        <v>1250</v>
      </c>
      <c r="M766" s="106" t="s">
        <v>424</v>
      </c>
      <c r="N766" s="106" t="s">
        <v>1251</v>
      </c>
      <c r="O766" s="106"/>
      <c r="P766" s="106" t="s">
        <v>1252</v>
      </c>
      <c r="Q766" s="106" t="s">
        <v>1253</v>
      </c>
      <c r="R766" s="106" t="s">
        <v>1254</v>
      </c>
      <c r="S766" s="106">
        <v>701036</v>
      </c>
      <c r="T766" s="106" t="s">
        <v>430</v>
      </c>
      <c r="U766" s="106"/>
      <c r="V766" s="106">
        <v>3</v>
      </c>
      <c r="W766" s="106" t="str">
        <f t="shared" si="22"/>
        <v>NETA BR</v>
      </c>
      <c r="X766" s="106" t="s">
        <v>431</v>
      </c>
      <c r="Y766" s="106"/>
    </row>
    <row r="767" spans="1:25" x14ac:dyDescent="0.2">
      <c r="A767" s="178"/>
      <c r="B767" s="178"/>
      <c r="C767" s="98" t="str">
        <f>VLOOKUP(G767,TCR!$E$2:$K$332,2,0)</f>
        <v>VENDV</v>
      </c>
      <c r="D767" s="98" t="str">
        <f>VLOOKUP(G767,TCR!$E$2:$K$332,3,0)</f>
        <v>Ricavi variabili commodity al PCE - Energia Elettrica</v>
      </c>
      <c r="E767" s="98" t="str">
        <f>VLOOKUP(G767,TCR!$E$2:$K$332,4,0)</f>
        <v>MTPRV</v>
      </c>
      <c r="F767" s="98" t="str">
        <f>VLOOKUP(G767,TCR!$E$2:$K$332,5,0)</f>
        <v>Materia prima variabile</v>
      </c>
      <c r="G767" s="98" t="s">
        <v>255</v>
      </c>
      <c r="H767" s="98" t="str">
        <f>VLOOKUP(G767,TCR!$E$2:$K$332,7,0)</f>
        <v>Materia prima</v>
      </c>
      <c r="I767" s="137" t="str">
        <f t="shared" si="23"/>
        <v>EE_FPPPC12#EEQFPPPC12#EECFPPPC12#NETA BR</v>
      </c>
      <c r="J767" s="106" t="s">
        <v>5585</v>
      </c>
      <c r="K767" s="106" t="s">
        <v>5586</v>
      </c>
      <c r="L767" s="106" t="s">
        <v>1250</v>
      </c>
      <c r="M767" s="106" t="s">
        <v>424</v>
      </c>
      <c r="N767" s="106" t="s">
        <v>5229</v>
      </c>
      <c r="O767" s="106"/>
      <c r="P767" s="106" t="s">
        <v>5230</v>
      </c>
      <c r="Q767" s="106" t="s">
        <v>5231</v>
      </c>
      <c r="R767" s="106" t="s">
        <v>1254</v>
      </c>
      <c r="S767" s="106">
        <v>701036</v>
      </c>
      <c r="T767" s="106" t="s">
        <v>430</v>
      </c>
      <c r="U767" s="106"/>
      <c r="V767" s="106">
        <v>3</v>
      </c>
      <c r="W767" s="106" t="str">
        <f t="shared" si="22"/>
        <v>NETA BR</v>
      </c>
      <c r="X767" s="106" t="s">
        <v>431</v>
      </c>
      <c r="Y767" s="106"/>
    </row>
    <row r="768" spans="1:25" x14ac:dyDescent="0.2">
      <c r="A768" s="7"/>
      <c r="B768" s="7"/>
      <c r="C768" s="98" t="str">
        <f>VLOOKUP(G768,TCR!$E$2:$K$332,2,0)</f>
        <v>VENDV</v>
      </c>
      <c r="D768" s="98" t="str">
        <f>VLOOKUP(G768,TCR!$E$2:$K$332,3,0)</f>
        <v>Ricavi variabili commodity al PCE - Energia Elettrica</v>
      </c>
      <c r="E768" s="98" t="str">
        <f>VLOOKUP(G768,TCR!$E$2:$K$332,4,0)</f>
        <v>MTPRV</v>
      </c>
      <c r="F768" s="98" t="str">
        <f>VLOOKUP(G768,TCR!$E$2:$K$332,5,0)</f>
        <v>Materia prima variabile</v>
      </c>
      <c r="G768" s="98" t="s">
        <v>255</v>
      </c>
      <c r="H768" s="98" t="str">
        <f>VLOOKUP(G768,TCR!$E$2:$K$332,7,0)</f>
        <v>Materia prima</v>
      </c>
      <c r="I768" s="137" t="str">
        <f t="shared" si="23"/>
        <v>EE_FPPPC09#EEQFPPPC09#EECFPPPC09#NETA BR</v>
      </c>
      <c r="J768" s="106" t="s">
        <v>5997</v>
      </c>
      <c r="K768" s="106" t="s">
        <v>5998</v>
      </c>
      <c r="L768" s="106" t="s">
        <v>5999</v>
      </c>
      <c r="M768" s="106" t="s">
        <v>424</v>
      </c>
      <c r="N768" s="106" t="s">
        <v>6000</v>
      </c>
      <c r="O768" s="106"/>
      <c r="P768" s="106" t="s">
        <v>6001</v>
      </c>
      <c r="Q768" s="106" t="s">
        <v>6002</v>
      </c>
      <c r="R768" s="106" t="s">
        <v>6003</v>
      </c>
      <c r="S768" s="106">
        <v>701036</v>
      </c>
      <c r="T768" s="106" t="s">
        <v>430</v>
      </c>
      <c r="U768" s="106"/>
      <c r="V768" s="106">
        <v>3</v>
      </c>
      <c r="W768" s="106" t="str">
        <f t="shared" si="22"/>
        <v>NETA BR</v>
      </c>
      <c r="X768" s="106" t="s">
        <v>431</v>
      </c>
      <c r="Y768" s="106"/>
    </row>
    <row r="769" spans="1:25" x14ac:dyDescent="0.2">
      <c r="A769" s="7"/>
      <c r="B769" s="7"/>
      <c r="C769" s="98" t="str">
        <f>VLOOKUP(G769,TCR!$E$2:$K$332,2,0)</f>
        <v>VENDV</v>
      </c>
      <c r="D769" s="98" t="str">
        <f>VLOOKUP(G769,TCR!$E$2:$K$332,3,0)</f>
        <v>Ricavi variabili commodity al PCE - Energia Elettrica</v>
      </c>
      <c r="E769" s="98" t="str">
        <f>VLOOKUP(G769,TCR!$E$2:$K$332,4,0)</f>
        <v>MTPRV</v>
      </c>
      <c r="F769" s="98" t="str">
        <f>VLOOKUP(G769,TCR!$E$2:$K$332,5,0)</f>
        <v>Materia prima variabile</v>
      </c>
      <c r="G769" s="98" t="s">
        <v>255</v>
      </c>
      <c r="H769" s="98" t="str">
        <f>VLOOKUP(G769,TCR!$E$2:$K$332,7,0)</f>
        <v>Materia prima</v>
      </c>
      <c r="I769" s="137" t="str">
        <f t="shared" si="23"/>
        <v>EE_FPPPC08#EEQFPPPC08#EECFPPPC08#NETA BR</v>
      </c>
      <c r="J769" s="106" t="s">
        <v>8850</v>
      </c>
      <c r="K769" s="106" t="s">
        <v>8851</v>
      </c>
      <c r="L769" s="106" t="s">
        <v>5999</v>
      </c>
      <c r="M769" s="106" t="s">
        <v>424</v>
      </c>
      <c r="N769" s="106" t="s">
        <v>8354</v>
      </c>
      <c r="O769" s="106"/>
      <c r="P769" s="106" t="s">
        <v>8355</v>
      </c>
      <c r="Q769" s="106" t="s">
        <v>8356</v>
      </c>
      <c r="R769" s="106" t="s">
        <v>6003</v>
      </c>
      <c r="S769" s="106" t="s">
        <v>429</v>
      </c>
      <c r="T769" s="106" t="s">
        <v>430</v>
      </c>
      <c r="U769" s="106"/>
      <c r="V769" s="106">
        <v>3</v>
      </c>
      <c r="W769" s="106" t="str">
        <f t="shared" si="22"/>
        <v>NETA BR</v>
      </c>
      <c r="X769" s="106" t="s">
        <v>431</v>
      </c>
      <c r="Y769" s="106"/>
    </row>
    <row r="770" spans="1:25" x14ac:dyDescent="0.2">
      <c r="A770" s="69"/>
      <c r="B770" s="69"/>
      <c r="C770" s="179" t="str">
        <f>VLOOKUP(G770,TCR!$E$2:$K$332,2,0)</f>
        <v>VENDV</v>
      </c>
      <c r="D770" s="179" t="str">
        <f>VLOOKUP(G770,TCR!$E$2:$K$332,3,0)</f>
        <v>Ricavi variabili commodity al PCE - Energia Elettrica</v>
      </c>
      <c r="E770" s="179" t="str">
        <f>VLOOKUP(G770,TCR!$E$2:$K$332,4,0)</f>
        <v>MTPRV</v>
      </c>
      <c r="F770" s="179" t="str">
        <f>VLOOKUP(G770,TCR!$E$2:$K$332,5,0)</f>
        <v>Materia prima variabile</v>
      </c>
      <c r="G770" s="179" t="s">
        <v>255</v>
      </c>
      <c r="H770" s="179" t="str">
        <f>VLOOKUP(G770,TCR!$E$2:$K$332,7,0)</f>
        <v>Materia prima</v>
      </c>
      <c r="I770" s="137" t="str">
        <f t="shared" si="23"/>
        <v>EE_FPPPC04#EEQFPPPC04#EECFPPPC04#NETA BR</v>
      </c>
      <c r="J770" s="106" t="s">
        <v>2116</v>
      </c>
      <c r="K770" s="106" t="s">
        <v>2117</v>
      </c>
      <c r="L770" s="106" t="s">
        <v>2118</v>
      </c>
      <c r="M770" s="106" t="s">
        <v>424</v>
      </c>
      <c r="N770" s="106" t="s">
        <v>913</v>
      </c>
      <c r="O770" s="106"/>
      <c r="P770" s="106" t="s">
        <v>914</v>
      </c>
      <c r="Q770" s="106" t="s">
        <v>915</v>
      </c>
      <c r="R770" s="106" t="s">
        <v>916</v>
      </c>
      <c r="S770" s="106">
        <v>701036</v>
      </c>
      <c r="T770" s="106" t="s">
        <v>430</v>
      </c>
      <c r="U770" s="106"/>
      <c r="V770" s="106">
        <v>3</v>
      </c>
      <c r="W770" s="106" t="str">
        <f t="shared" ref="W770:W833" si="24">IF(V770=3,"NETA BR",IF(V770=8,"NETA BM"))</f>
        <v>NETA BR</v>
      </c>
      <c r="X770" s="106" t="s">
        <v>431</v>
      </c>
      <c r="Y770" s="106"/>
    </row>
    <row r="771" spans="1:25" x14ac:dyDescent="0.2">
      <c r="A771" s="69"/>
      <c r="B771" s="69"/>
      <c r="C771" s="179" t="str">
        <f>VLOOKUP(G771,TCR!$E$2:$K$332,2,0)</f>
        <v>VENDV</v>
      </c>
      <c r="D771" s="179" t="str">
        <f>VLOOKUP(G771,TCR!$E$2:$K$332,3,0)</f>
        <v>Ricavi variabili commodity al PCE - Energia Elettrica</v>
      </c>
      <c r="E771" s="179" t="str">
        <f>VLOOKUP(G771,TCR!$E$2:$K$332,4,0)</f>
        <v>MTPRV</v>
      </c>
      <c r="F771" s="179" t="str">
        <f>VLOOKUP(G771,TCR!$E$2:$K$332,5,0)</f>
        <v>Materia prima variabile</v>
      </c>
      <c r="G771" s="179" t="s">
        <v>255</v>
      </c>
      <c r="H771" s="179" t="str">
        <f>VLOOKUP(G771,TCR!$E$2:$K$332,7,0)</f>
        <v>Materia prima</v>
      </c>
      <c r="I771" s="137" t="str">
        <f t="shared" ref="I771:I834" si="25">IF(LEFT($G771,7)="CONSUMO","CONSUMO",CONCATENATE(K771,"#",N771,"#",Q771,"#",W771))</f>
        <v>EE_FPPPC05#EEQFPPPC05#EECFPPPC05#NETA BR</v>
      </c>
      <c r="J771" s="106" t="s">
        <v>4267</v>
      </c>
      <c r="K771" s="106" t="s">
        <v>4268</v>
      </c>
      <c r="L771" s="106" t="s">
        <v>2118</v>
      </c>
      <c r="M771" s="106" t="s">
        <v>424</v>
      </c>
      <c r="N771" s="106" t="s">
        <v>4269</v>
      </c>
      <c r="O771" s="106"/>
      <c r="P771" s="106" t="s">
        <v>4270</v>
      </c>
      <c r="Q771" s="106" t="s">
        <v>4271</v>
      </c>
      <c r="R771" s="106" t="s">
        <v>916</v>
      </c>
      <c r="S771" s="106">
        <v>701036</v>
      </c>
      <c r="T771" s="106" t="s">
        <v>430</v>
      </c>
      <c r="U771" s="106"/>
      <c r="V771" s="106">
        <v>3</v>
      </c>
      <c r="W771" s="106" t="str">
        <f t="shared" si="24"/>
        <v>NETA BR</v>
      </c>
      <c r="X771" s="106" t="s">
        <v>431</v>
      </c>
      <c r="Y771" s="106"/>
    </row>
    <row r="772" spans="1:25" x14ac:dyDescent="0.2">
      <c r="A772" s="69"/>
      <c r="B772" s="69"/>
      <c r="C772" s="98" t="str">
        <f>VLOOKUP(G772,TCR!$E$2:$K$332,2,0)</f>
        <v>VENDV</v>
      </c>
      <c r="D772" s="98" t="str">
        <f>VLOOKUP(G772,TCR!$E$2:$K$332,3,0)</f>
        <v>Ricavi variabili commodity al PCE - Energia Elettrica</v>
      </c>
      <c r="E772" s="98" t="str">
        <f>VLOOKUP(G772,TCR!$E$2:$K$332,4,0)</f>
        <v>MTPRV</v>
      </c>
      <c r="F772" s="98" t="str">
        <f>VLOOKUP(G772,TCR!$E$2:$K$332,5,0)</f>
        <v>Materia prima variabile</v>
      </c>
      <c r="G772" s="98" t="s">
        <v>255</v>
      </c>
      <c r="H772" s="98" t="str">
        <f>VLOOKUP(G772,TCR!$E$2:$K$332,7,0)</f>
        <v>Materia prima</v>
      </c>
      <c r="I772" s="137" t="str">
        <f t="shared" si="25"/>
        <v>EEAFPPPC05#EEQAFPPPC05#EECAFPPPC05#NETA BR</v>
      </c>
      <c r="J772" s="106" t="s">
        <v>8472</v>
      </c>
      <c r="K772" s="106" t="s">
        <v>8473</v>
      </c>
      <c r="L772" s="106" t="s">
        <v>2118</v>
      </c>
      <c r="M772" s="106" t="s">
        <v>424</v>
      </c>
      <c r="N772" s="106" t="s">
        <v>8474</v>
      </c>
      <c r="O772" s="106"/>
      <c r="P772" s="106" t="s">
        <v>8475</v>
      </c>
      <c r="Q772" s="106" t="s">
        <v>8476</v>
      </c>
      <c r="R772" s="106" t="s">
        <v>916</v>
      </c>
      <c r="S772" s="106">
        <v>701036</v>
      </c>
      <c r="T772" s="106" t="s">
        <v>430</v>
      </c>
      <c r="U772" s="106"/>
      <c r="V772" s="106">
        <v>3</v>
      </c>
      <c r="W772" s="106" t="str">
        <f t="shared" si="24"/>
        <v>NETA BR</v>
      </c>
      <c r="X772" s="106" t="s">
        <v>431</v>
      </c>
      <c r="Y772" s="106"/>
    </row>
    <row r="773" spans="1:25" x14ac:dyDescent="0.2">
      <c r="A773" s="69"/>
      <c r="B773" s="69"/>
      <c r="C773" s="179" t="str">
        <f>VLOOKUP(G773,TCR!$E$2:$K$332,2,0)</f>
        <v>VENDV</v>
      </c>
      <c r="D773" s="179" t="str">
        <f>VLOOKUP(G773,TCR!$E$2:$K$332,3,0)</f>
        <v>Ricavi variabili commodity al PCE - Energia Elettrica</v>
      </c>
      <c r="E773" s="179" t="str">
        <f>VLOOKUP(G773,TCR!$E$2:$K$332,4,0)</f>
        <v>MTPRV</v>
      </c>
      <c r="F773" s="179" t="str">
        <f>VLOOKUP(G773,TCR!$E$2:$K$332,5,0)</f>
        <v>Materia prima variabile</v>
      </c>
      <c r="G773" s="179" t="s">
        <v>255</v>
      </c>
      <c r="H773" s="179" t="str">
        <f>VLOOKUP(G773,TCR!$E$2:$K$332,7,0)</f>
        <v>Materia prima</v>
      </c>
      <c r="I773" s="137" t="str">
        <f t="shared" si="25"/>
        <v>EE_FPPPC03#EEQFPPPC03#EECFPPPC03#NETA BR</v>
      </c>
      <c r="J773" s="106" t="s">
        <v>2763</v>
      </c>
      <c r="K773" s="106" t="s">
        <v>2764</v>
      </c>
      <c r="L773" s="106" t="s">
        <v>2765</v>
      </c>
      <c r="M773" s="106" t="s">
        <v>424</v>
      </c>
      <c r="N773" s="106" t="s">
        <v>2766</v>
      </c>
      <c r="O773" s="106"/>
      <c r="P773" s="106" t="s">
        <v>2767</v>
      </c>
      <c r="Q773" s="106" t="s">
        <v>2768</v>
      </c>
      <c r="R773" s="106" t="s">
        <v>2769</v>
      </c>
      <c r="S773" s="106">
        <v>701036</v>
      </c>
      <c r="T773" s="106" t="s">
        <v>430</v>
      </c>
      <c r="U773" s="106"/>
      <c r="V773" s="106">
        <v>3</v>
      </c>
      <c r="W773" s="106" t="str">
        <f t="shared" si="24"/>
        <v>NETA BR</v>
      </c>
      <c r="X773" s="106" t="s">
        <v>431</v>
      </c>
      <c r="Y773" s="106"/>
    </row>
    <row r="774" spans="1:25" x14ac:dyDescent="0.2">
      <c r="A774" s="69"/>
      <c r="B774" s="69"/>
      <c r="C774" s="179" t="str">
        <f>VLOOKUP(G774,TCR!$E$2:$K$332,2,0)</f>
        <v>VENDV</v>
      </c>
      <c r="D774" s="179" t="str">
        <f>VLOOKUP(G774,TCR!$E$2:$K$332,3,0)</f>
        <v>Ricavi variabili commodity al PCE - Energia Elettrica</v>
      </c>
      <c r="E774" s="179" t="str">
        <f>VLOOKUP(G774,TCR!$E$2:$K$332,4,0)</f>
        <v>MTPRV</v>
      </c>
      <c r="F774" s="179" t="str">
        <f>VLOOKUP(G774,TCR!$E$2:$K$332,5,0)</f>
        <v>Materia prima variabile</v>
      </c>
      <c r="G774" s="179" t="s">
        <v>255</v>
      </c>
      <c r="H774" s="179" t="str">
        <f>VLOOKUP(G774,TCR!$E$2:$K$332,7,0)</f>
        <v>Materia prima</v>
      </c>
      <c r="I774" s="137" t="str">
        <f t="shared" si="25"/>
        <v>EE_FPPPC02#EEQFPPPC02#EECFPPPC02#NETA BR</v>
      </c>
      <c r="J774" s="106" t="s">
        <v>6806</v>
      </c>
      <c r="K774" s="106" t="s">
        <v>6807</v>
      </c>
      <c r="L774" s="106" t="s">
        <v>2765</v>
      </c>
      <c r="M774" s="106" t="s">
        <v>424</v>
      </c>
      <c r="N774" s="106" t="s">
        <v>6808</v>
      </c>
      <c r="O774" s="106"/>
      <c r="P774" s="106" t="s">
        <v>6809</v>
      </c>
      <c r="Q774" s="106" t="s">
        <v>6810</v>
      </c>
      <c r="R774" s="106" t="s">
        <v>2769</v>
      </c>
      <c r="S774" s="106">
        <v>701036</v>
      </c>
      <c r="T774" s="106" t="s">
        <v>430</v>
      </c>
      <c r="U774" s="106"/>
      <c r="V774" s="106">
        <v>3</v>
      </c>
      <c r="W774" s="106" t="str">
        <f t="shared" si="24"/>
        <v>NETA BR</v>
      </c>
      <c r="X774" s="106" t="s">
        <v>431</v>
      </c>
      <c r="Y774" s="106"/>
    </row>
    <row r="775" spans="1:25" x14ac:dyDescent="0.2">
      <c r="A775" s="69"/>
      <c r="B775" s="69"/>
      <c r="C775" s="179" t="str">
        <f>VLOOKUP(G775,TCR!$E$2:$K$332,2,0)</f>
        <v>VENDV</v>
      </c>
      <c r="D775" s="179" t="str">
        <f>VLOOKUP(G775,TCR!$E$2:$K$332,3,0)</f>
        <v>Ricavi variabili commodity al PCE - Energia Elettrica</v>
      </c>
      <c r="E775" s="179" t="str">
        <f>VLOOKUP(G775,TCR!$E$2:$K$332,4,0)</f>
        <v>MTPRV</v>
      </c>
      <c r="F775" s="179" t="str">
        <f>VLOOKUP(G775,TCR!$E$2:$K$332,5,0)</f>
        <v>Materia prima variabile</v>
      </c>
      <c r="G775" s="179" t="s">
        <v>255</v>
      </c>
      <c r="H775" s="179" t="str">
        <f>VLOOKUP(G775,TCR!$E$2:$K$332,7,0)</f>
        <v>Materia prima</v>
      </c>
      <c r="I775" s="137" t="str">
        <f t="shared" si="25"/>
        <v>EE_FPPPC01B#EEQFPPPC01B#EECFPPPC01B#NETA BR</v>
      </c>
      <c r="J775" s="106" t="s">
        <v>2615</v>
      </c>
      <c r="K775" s="106" t="s">
        <v>2616</v>
      </c>
      <c r="L775" s="106" t="s">
        <v>2617</v>
      </c>
      <c r="M775" s="106" t="s">
        <v>424</v>
      </c>
      <c r="N775" s="106" t="s">
        <v>1013</v>
      </c>
      <c r="O775" s="106"/>
      <c r="P775" s="106" t="s">
        <v>1014</v>
      </c>
      <c r="Q775" s="106" t="s">
        <v>1015</v>
      </c>
      <c r="R775" s="106" t="s">
        <v>1016</v>
      </c>
      <c r="S775" s="106">
        <v>701036</v>
      </c>
      <c r="T775" s="106" t="s">
        <v>430</v>
      </c>
      <c r="U775" s="106"/>
      <c r="V775" s="106">
        <v>3</v>
      </c>
      <c r="W775" s="106" t="str">
        <f t="shared" si="24"/>
        <v>NETA BR</v>
      </c>
      <c r="X775" s="106" t="s">
        <v>431</v>
      </c>
      <c r="Y775" s="106"/>
    </row>
    <row r="776" spans="1:25" x14ac:dyDescent="0.2">
      <c r="A776" s="69"/>
      <c r="B776" s="69"/>
      <c r="C776" s="179" t="str">
        <f>VLOOKUP(G776,TCR!$E$2:$K$332,2,0)</f>
        <v>VENDV</v>
      </c>
      <c r="D776" s="179" t="str">
        <f>VLOOKUP(G776,TCR!$E$2:$K$332,3,0)</f>
        <v>Ricavi variabili commodity al PCE - Energia Elettrica</v>
      </c>
      <c r="E776" s="179" t="str">
        <f>VLOOKUP(G776,TCR!$E$2:$K$332,4,0)</f>
        <v>MTPRV</v>
      </c>
      <c r="F776" s="179" t="str">
        <f>VLOOKUP(G776,TCR!$E$2:$K$332,5,0)</f>
        <v>Materia prima variabile</v>
      </c>
      <c r="G776" s="179" t="s">
        <v>255</v>
      </c>
      <c r="H776" s="179" t="str">
        <f>VLOOKUP(G776,TCR!$E$2:$K$332,7,0)</f>
        <v>Materia prima</v>
      </c>
      <c r="I776" s="137" t="str">
        <f t="shared" si="25"/>
        <v>EE_FPPPC07#EEQFPPPC07#EECFPPPC07#NETA BR</v>
      </c>
      <c r="J776" s="106" t="s">
        <v>1468</v>
      </c>
      <c r="K776" s="106" t="s">
        <v>1469</v>
      </c>
      <c r="L776" s="106" t="s">
        <v>1470</v>
      </c>
      <c r="M776" s="106" t="s">
        <v>424</v>
      </c>
      <c r="N776" s="106" t="s">
        <v>1471</v>
      </c>
      <c r="O776" s="106"/>
      <c r="P776" s="106" t="s">
        <v>1472</v>
      </c>
      <c r="Q776" s="106" t="s">
        <v>1473</v>
      </c>
      <c r="R776" s="106" t="s">
        <v>1474</v>
      </c>
      <c r="S776" s="106">
        <v>701036</v>
      </c>
      <c r="T776" s="106" t="s">
        <v>430</v>
      </c>
      <c r="U776" s="106"/>
      <c r="V776" s="106">
        <v>3</v>
      </c>
      <c r="W776" s="106" t="str">
        <f t="shared" si="24"/>
        <v>NETA BR</v>
      </c>
      <c r="X776" s="106" t="s">
        <v>431</v>
      </c>
      <c r="Y776" s="106"/>
    </row>
    <row r="777" spans="1:25" x14ac:dyDescent="0.2">
      <c r="A777" s="69"/>
      <c r="B777" s="69"/>
      <c r="C777" s="179" t="str">
        <f>VLOOKUP(G777,TCR!$E$2:$K$332,2,0)</f>
        <v>VENDV</v>
      </c>
      <c r="D777" s="179" t="str">
        <f>VLOOKUP(G777,TCR!$E$2:$K$332,3,0)</f>
        <v>Ricavi variabili commodity al PCE - Energia Elettrica</v>
      </c>
      <c r="E777" s="179" t="str">
        <f>VLOOKUP(G777,TCR!$E$2:$K$332,4,0)</f>
        <v>MTPRV</v>
      </c>
      <c r="F777" s="179" t="str">
        <f>VLOOKUP(G777,TCR!$E$2:$K$332,5,0)</f>
        <v>Materia prima variabile</v>
      </c>
      <c r="G777" s="179" t="s">
        <v>255</v>
      </c>
      <c r="H777" s="179" t="str">
        <f>VLOOKUP(G777,TCR!$E$2:$K$332,7,0)</f>
        <v>Materia prima</v>
      </c>
      <c r="I777" s="137" t="str">
        <f t="shared" si="25"/>
        <v>EE_FPPPC06#EEQFPPPC06#EECFPPPC06#NETA BR</v>
      </c>
      <c r="J777" s="106" t="s">
        <v>5575</v>
      </c>
      <c r="K777" s="106" t="s">
        <v>5576</v>
      </c>
      <c r="L777" s="106" t="s">
        <v>5577</v>
      </c>
      <c r="M777" s="106" t="s">
        <v>424</v>
      </c>
      <c r="N777" s="106" t="s">
        <v>1375</v>
      </c>
      <c r="O777" s="106"/>
      <c r="P777" s="106" t="s">
        <v>1376</v>
      </c>
      <c r="Q777" s="106" t="s">
        <v>1377</v>
      </c>
      <c r="R777" s="106" t="s">
        <v>1378</v>
      </c>
      <c r="S777" s="106">
        <v>701036</v>
      </c>
      <c r="T777" s="106" t="s">
        <v>430</v>
      </c>
      <c r="U777" s="106"/>
      <c r="V777" s="106">
        <v>3</v>
      </c>
      <c r="W777" s="106" t="str">
        <f t="shared" si="24"/>
        <v>NETA BR</v>
      </c>
      <c r="X777" s="106" t="s">
        <v>431</v>
      </c>
      <c r="Y777" s="106"/>
    </row>
    <row r="778" spans="1:25" x14ac:dyDescent="0.2">
      <c r="A778" s="69"/>
      <c r="B778" s="69"/>
      <c r="C778" s="179" t="str">
        <f>VLOOKUP(G778,TCR!$E$2:$K$332,2,0)</f>
        <v>VENDV</v>
      </c>
      <c r="D778" s="179" t="str">
        <f>VLOOKUP(G778,TCR!$E$2:$K$332,3,0)</f>
        <v>Ricavi variabili commodity al PCE - Energia Elettrica</v>
      </c>
      <c r="E778" s="179" t="str">
        <f>VLOOKUP(G778,TCR!$E$2:$K$332,4,0)</f>
        <v>MTPRV</v>
      </c>
      <c r="F778" s="179" t="str">
        <f>VLOOKUP(G778,TCR!$E$2:$K$332,5,0)</f>
        <v>Materia prima variabile</v>
      </c>
      <c r="G778" s="179" t="s">
        <v>255</v>
      </c>
      <c r="H778" s="179" t="str">
        <f>VLOOKUP(G778,TCR!$E$2:$K$332,7,0)</f>
        <v>Materia prima</v>
      </c>
      <c r="I778" s="137" t="str">
        <f t="shared" si="25"/>
        <v>EE_FPPPC01#EEQFPPPC01#EECFPPPC01#NETA BR</v>
      </c>
      <c r="J778" s="106" t="s">
        <v>5437</v>
      </c>
      <c r="K778" s="106" t="s">
        <v>5438</v>
      </c>
      <c r="L778" s="106" t="s">
        <v>5439</v>
      </c>
      <c r="M778" s="106" t="s">
        <v>424</v>
      </c>
      <c r="N778" s="106" t="s">
        <v>5440</v>
      </c>
      <c r="O778" s="106"/>
      <c r="P778" s="106" t="s">
        <v>5441</v>
      </c>
      <c r="Q778" s="106" t="s">
        <v>5442</v>
      </c>
      <c r="R778" s="106" t="s">
        <v>5443</v>
      </c>
      <c r="S778" s="106">
        <v>701036</v>
      </c>
      <c r="T778" s="106" t="s">
        <v>430</v>
      </c>
      <c r="U778" s="106"/>
      <c r="V778" s="106">
        <v>3</v>
      </c>
      <c r="W778" s="106" t="str">
        <f t="shared" si="24"/>
        <v>NETA BR</v>
      </c>
      <c r="X778" s="106" t="s">
        <v>431</v>
      </c>
      <c r="Y778" s="106"/>
    </row>
    <row r="779" spans="1:25" x14ac:dyDescent="0.2">
      <c r="A779" s="7"/>
      <c r="B779" s="7"/>
      <c r="C779" s="179" t="str">
        <f>VLOOKUP(G779,TCR!$E$2:$K$332,2,0)</f>
        <v>VENDV</v>
      </c>
      <c r="D779" s="179" t="str">
        <f>VLOOKUP(G779,TCR!$E$2:$K$332,3,0)</f>
        <v>Ricavi variabili commodity al PCE - Energia Elettrica</v>
      </c>
      <c r="E779" s="179" t="str">
        <f>VLOOKUP(G779,TCR!$E$2:$K$332,4,0)</f>
        <v>MTPRV</v>
      </c>
      <c r="F779" s="179" t="str">
        <f>VLOOKUP(G779,TCR!$E$2:$K$332,5,0)</f>
        <v>Materia prima variabile</v>
      </c>
      <c r="G779" s="179" t="s">
        <v>255</v>
      </c>
      <c r="H779" s="179" t="str">
        <f>VLOOKUP(G779,TCR!$E$2:$K$332,7,0)</f>
        <v>Materia prima</v>
      </c>
      <c r="I779" s="137" t="str">
        <f t="shared" si="25"/>
        <v>EEAFPTCSV1#EEQAFPTCSV1#EECAFPTCSV1#NETA BR</v>
      </c>
      <c r="J779" s="106" t="s">
        <v>6936</v>
      </c>
      <c r="K779" s="106" t="s">
        <v>6937</v>
      </c>
      <c r="L779" s="106" t="s">
        <v>6938</v>
      </c>
      <c r="M779" s="106" t="s">
        <v>424</v>
      </c>
      <c r="N779" s="106" t="s">
        <v>6939</v>
      </c>
      <c r="O779" s="106"/>
      <c r="P779" s="106" t="s">
        <v>6940</v>
      </c>
      <c r="Q779" s="106" t="s">
        <v>6941</v>
      </c>
      <c r="R779" s="106" t="s">
        <v>6942</v>
      </c>
      <c r="S779" s="106">
        <v>701036</v>
      </c>
      <c r="T779" s="106" t="s">
        <v>430</v>
      </c>
      <c r="U779" s="106"/>
      <c r="V779" s="106">
        <v>3</v>
      </c>
      <c r="W779" s="106" t="str">
        <f t="shared" si="24"/>
        <v>NETA BR</v>
      </c>
      <c r="X779" s="106" t="s">
        <v>431</v>
      </c>
      <c r="Y779" s="106"/>
    </row>
    <row r="780" spans="1:25" x14ac:dyDescent="0.2">
      <c r="A780" s="7"/>
      <c r="B780" s="7"/>
      <c r="C780" s="179" t="str">
        <f>VLOOKUP(G780,TCR!$E$2:$K$332,2,0)</f>
        <v>VENDV</v>
      </c>
      <c r="D780" s="179" t="str">
        <f>VLOOKUP(G780,TCR!$E$2:$K$332,3,0)</f>
        <v>Ricavi variabili commodity al PCE - Energia Elettrica</v>
      </c>
      <c r="E780" s="179" t="str">
        <f>VLOOKUP(G780,TCR!$E$2:$K$332,4,0)</f>
        <v>MTPRV</v>
      </c>
      <c r="F780" s="179" t="str">
        <f>VLOOKUP(G780,TCR!$E$2:$K$332,5,0)</f>
        <v>Materia prima variabile</v>
      </c>
      <c r="G780" s="179" t="s">
        <v>255</v>
      </c>
      <c r="H780" s="179" t="str">
        <f>VLOOKUP(G780,TCR!$E$2:$K$332,7,0)</f>
        <v>Materia prima</v>
      </c>
      <c r="I780" s="137" t="str">
        <f t="shared" si="25"/>
        <v>EE_FPTCSV1#EEQFPTCSV1#EECFPTCSV1#NETA BR</v>
      </c>
      <c r="J780" s="106" t="s">
        <v>9172</v>
      </c>
      <c r="K780" s="106" t="s">
        <v>9173</v>
      </c>
      <c r="L780" s="106" t="s">
        <v>6938</v>
      </c>
      <c r="M780" s="106" t="s">
        <v>424</v>
      </c>
      <c r="N780" s="106" t="s">
        <v>9174</v>
      </c>
      <c r="O780" s="106"/>
      <c r="P780" s="106" t="s">
        <v>9175</v>
      </c>
      <c r="Q780" s="106" t="s">
        <v>9176</v>
      </c>
      <c r="R780" s="106" t="s">
        <v>6942</v>
      </c>
      <c r="S780" s="106" t="s">
        <v>429</v>
      </c>
      <c r="T780" s="106" t="s">
        <v>430</v>
      </c>
      <c r="U780" s="106"/>
      <c r="V780" s="106">
        <v>3</v>
      </c>
      <c r="W780" s="106" t="str">
        <f t="shared" si="24"/>
        <v>NETA BR</v>
      </c>
      <c r="X780" s="106" t="s">
        <v>431</v>
      </c>
      <c r="Y780" s="106"/>
    </row>
    <row r="781" spans="1:25" x14ac:dyDescent="0.2">
      <c r="A781" s="7"/>
      <c r="B781" s="178"/>
      <c r="C781" s="179" t="str">
        <f>VLOOKUP(G781,TCR!$E$2:$K$332,2,0)</f>
        <v>VENDV</v>
      </c>
      <c r="D781" s="179" t="str">
        <f>VLOOKUP(G781,TCR!$E$2:$K$332,3,0)</f>
        <v>Ricavi variabili commodity al PCE - Energia Elettrica</v>
      </c>
      <c r="E781" s="179" t="str">
        <f>VLOOKUP(G781,TCR!$E$2:$K$332,4,0)</f>
        <v>MTPRV</v>
      </c>
      <c r="F781" s="179" t="str">
        <f>VLOOKUP(G781,TCR!$E$2:$K$332,5,0)</f>
        <v>Materia prima variabile</v>
      </c>
      <c r="G781" s="179" t="s">
        <v>255</v>
      </c>
      <c r="H781" s="179" t="str">
        <f>VLOOKUP(G781,TCR!$E$2:$K$332,7,0)</f>
        <v>Materia prima</v>
      </c>
      <c r="I781" s="137" t="str">
        <f t="shared" si="25"/>
        <v>EEAFPSVPMI14#EEQAFPSVPMI14#EECAFPSVPMI14#NETA BR</v>
      </c>
      <c r="J781" s="106" t="s">
        <v>6760</v>
      </c>
      <c r="K781" s="106" t="s">
        <v>6761</v>
      </c>
      <c r="L781" s="106" t="s">
        <v>6762</v>
      </c>
      <c r="M781" s="106" t="s">
        <v>424</v>
      </c>
      <c r="N781" s="106" t="s">
        <v>6763</v>
      </c>
      <c r="O781" s="106"/>
      <c r="P781" s="106" t="s">
        <v>6764</v>
      </c>
      <c r="Q781" s="106" t="s">
        <v>6765</v>
      </c>
      <c r="R781" s="106" t="s">
        <v>6766</v>
      </c>
      <c r="S781" s="106">
        <v>701036</v>
      </c>
      <c r="T781" s="106" t="s">
        <v>430</v>
      </c>
      <c r="U781" s="106"/>
      <c r="V781" s="106">
        <v>3</v>
      </c>
      <c r="W781" s="106" t="str">
        <f t="shared" si="24"/>
        <v>NETA BR</v>
      </c>
      <c r="X781" s="106" t="s">
        <v>431</v>
      </c>
      <c r="Y781" s="106"/>
    </row>
    <row r="782" spans="1:25" x14ac:dyDescent="0.2">
      <c r="A782" s="7"/>
      <c r="B782" s="69"/>
      <c r="C782" s="179" t="str">
        <f>VLOOKUP(G782,TCR!$E$2:$K$332,2,0)</f>
        <v>VENDV</v>
      </c>
      <c r="D782" s="179" t="str">
        <f>VLOOKUP(G782,TCR!$E$2:$K$332,3,0)</f>
        <v>Ricavi variabili commodity al PCE - Energia Elettrica</v>
      </c>
      <c r="E782" s="179" t="str">
        <f>VLOOKUP(G782,TCR!$E$2:$K$332,4,0)</f>
        <v>MTPRV</v>
      </c>
      <c r="F782" s="179" t="str">
        <f>VLOOKUP(G782,TCR!$E$2:$K$332,5,0)</f>
        <v>Materia prima variabile</v>
      </c>
      <c r="G782" s="179" t="s">
        <v>255</v>
      </c>
      <c r="H782" s="179" t="str">
        <f>VLOOKUP(G782,TCR!$E$2:$K$332,7,0)</f>
        <v>Materia prima</v>
      </c>
      <c r="I782" s="137" t="str">
        <f t="shared" si="25"/>
        <v>EE_FPSVPMI14#EEQFPSVPMI14#EECFPSVPMI14#NETA BR</v>
      </c>
      <c r="J782" s="106" t="s">
        <v>8705</v>
      </c>
      <c r="K782" s="106" t="s">
        <v>8706</v>
      </c>
      <c r="L782" s="106" t="s">
        <v>6762</v>
      </c>
      <c r="M782" s="106" t="s">
        <v>424</v>
      </c>
      <c r="N782" s="106" t="s">
        <v>8707</v>
      </c>
      <c r="O782" s="106"/>
      <c r="P782" s="106" t="s">
        <v>8708</v>
      </c>
      <c r="Q782" s="106" t="s">
        <v>8709</v>
      </c>
      <c r="R782" s="106" t="s">
        <v>6766</v>
      </c>
      <c r="S782" s="106">
        <v>701036</v>
      </c>
      <c r="T782" s="106" t="s">
        <v>430</v>
      </c>
      <c r="U782" s="106"/>
      <c r="V782" s="106">
        <v>3</v>
      </c>
      <c r="W782" s="106" t="str">
        <f t="shared" si="24"/>
        <v>NETA BR</v>
      </c>
      <c r="X782" s="106" t="s">
        <v>431</v>
      </c>
      <c r="Y782" s="106"/>
    </row>
    <row r="783" spans="1:25" x14ac:dyDescent="0.2">
      <c r="A783" s="7"/>
      <c r="B783" s="69"/>
      <c r="C783" s="179" t="str">
        <f>VLOOKUP(G783,TCR!$E$2:$K$332,2,0)</f>
        <v>VENDV</v>
      </c>
      <c r="D783" s="179" t="str">
        <f>VLOOKUP(G783,TCR!$E$2:$K$332,3,0)</f>
        <v>Ricavi variabili commodity al PCE - Energia Elettrica</v>
      </c>
      <c r="E783" s="179" t="str">
        <f>VLOOKUP(G783,TCR!$E$2:$K$332,4,0)</f>
        <v>MTPRV</v>
      </c>
      <c r="F783" s="179" t="str">
        <f>VLOOKUP(G783,TCR!$E$2:$K$332,5,0)</f>
        <v>Materia prima variabile</v>
      </c>
      <c r="G783" s="179" t="s">
        <v>255</v>
      </c>
      <c r="H783" s="179" t="str">
        <f>VLOOKUP(G783,TCR!$E$2:$K$332,7,0)</f>
        <v>Materia prima</v>
      </c>
      <c r="I783" s="137" t="str">
        <f t="shared" si="25"/>
        <v>EEAFPSVPMI13#EEQAFPSVPMI13#EECAFPSVPMI13#NETA BR</v>
      </c>
      <c r="J783" s="106" t="s">
        <v>6562</v>
      </c>
      <c r="K783" s="106" t="s">
        <v>6563</v>
      </c>
      <c r="L783" s="106" t="s">
        <v>6564</v>
      </c>
      <c r="M783" s="106" t="s">
        <v>424</v>
      </c>
      <c r="N783" s="106" t="s">
        <v>6565</v>
      </c>
      <c r="O783" s="106"/>
      <c r="P783" s="106" t="s">
        <v>6566</v>
      </c>
      <c r="Q783" s="106" t="s">
        <v>6567</v>
      </c>
      <c r="R783" s="106" t="s">
        <v>6568</v>
      </c>
      <c r="S783" s="106">
        <v>701036</v>
      </c>
      <c r="T783" s="106" t="s">
        <v>430</v>
      </c>
      <c r="U783" s="106"/>
      <c r="V783" s="106">
        <v>3</v>
      </c>
      <c r="W783" s="106" t="str">
        <f t="shared" si="24"/>
        <v>NETA BR</v>
      </c>
      <c r="X783" s="106" t="s">
        <v>431</v>
      </c>
      <c r="Y783" s="106"/>
    </row>
    <row r="784" spans="1:25" x14ac:dyDescent="0.2">
      <c r="A784" s="7"/>
      <c r="B784" s="69"/>
      <c r="C784" s="179" t="str">
        <f>VLOOKUP(G784,TCR!$E$2:$K$332,2,0)</f>
        <v>VENDV</v>
      </c>
      <c r="D784" s="179" t="str">
        <f>VLOOKUP(G784,TCR!$E$2:$K$332,3,0)</f>
        <v>Ricavi variabili commodity al PCE - Energia Elettrica</v>
      </c>
      <c r="E784" s="179" t="str">
        <f>VLOOKUP(G784,TCR!$E$2:$K$332,4,0)</f>
        <v>MTPRV</v>
      </c>
      <c r="F784" s="179" t="str">
        <f>VLOOKUP(G784,TCR!$E$2:$K$332,5,0)</f>
        <v>Materia prima variabile</v>
      </c>
      <c r="G784" s="179" t="s">
        <v>255</v>
      </c>
      <c r="H784" s="179" t="str">
        <f>VLOOKUP(G784,TCR!$E$2:$K$332,7,0)</f>
        <v>Materia prima</v>
      </c>
      <c r="I784" s="137" t="str">
        <f t="shared" si="25"/>
        <v>EEAFPSVPMI12#EEQAFPSVPMI12#EECAFPSVPMI12#NETA BR</v>
      </c>
      <c r="J784" s="106" t="s">
        <v>647</v>
      </c>
      <c r="K784" s="106" t="s">
        <v>648</v>
      </c>
      <c r="L784" s="106" t="s">
        <v>649</v>
      </c>
      <c r="M784" s="106" t="s">
        <v>424</v>
      </c>
      <c r="N784" s="106" t="s">
        <v>650</v>
      </c>
      <c r="O784" s="106"/>
      <c r="P784" s="106" t="s">
        <v>651</v>
      </c>
      <c r="Q784" s="106" t="s">
        <v>652</v>
      </c>
      <c r="R784" s="106" t="s">
        <v>653</v>
      </c>
      <c r="S784" s="106">
        <v>701036</v>
      </c>
      <c r="T784" s="106" t="s">
        <v>430</v>
      </c>
      <c r="U784" s="106"/>
      <c r="V784" s="106">
        <v>3</v>
      </c>
      <c r="W784" s="106" t="str">
        <f t="shared" si="24"/>
        <v>NETA BR</v>
      </c>
      <c r="X784" s="106" t="s">
        <v>431</v>
      </c>
      <c r="Y784" s="106"/>
    </row>
    <row r="785" spans="1:25" x14ac:dyDescent="0.2">
      <c r="A785" s="178"/>
      <c r="B785" s="7"/>
      <c r="C785" s="179" t="str">
        <f>VLOOKUP(G785,TCR!$E$2:$K$332,2,0)</f>
        <v>VENDV</v>
      </c>
      <c r="D785" s="179" t="str">
        <f>VLOOKUP(G785,TCR!$E$2:$K$332,3,0)</f>
        <v>Ricavi variabili commodity al PCE - Energia Elettrica</v>
      </c>
      <c r="E785" s="179" t="str">
        <f>VLOOKUP(G785,TCR!$E$2:$K$332,4,0)</f>
        <v>MTPRV</v>
      </c>
      <c r="F785" s="179" t="str">
        <f>VLOOKUP(G785,TCR!$E$2:$K$332,5,0)</f>
        <v>Materia prima variabile</v>
      </c>
      <c r="G785" s="179" t="s">
        <v>255</v>
      </c>
      <c r="H785" s="179" t="str">
        <f>VLOOKUP(G785,TCR!$E$2:$K$332,7,0)</f>
        <v>Materia prima</v>
      </c>
      <c r="I785" s="137" t="str">
        <f t="shared" si="25"/>
        <v>EEAFPSVMIC10#EEQAFPSVMIC10#EECAFPSVMIC10#NETA BR</v>
      </c>
      <c r="J785" s="106" t="s">
        <v>7797</v>
      </c>
      <c r="K785" s="106" t="s">
        <v>7798</v>
      </c>
      <c r="L785" s="106" t="s">
        <v>7799</v>
      </c>
      <c r="M785" s="106" t="s">
        <v>424</v>
      </c>
      <c r="N785" s="106" t="s">
        <v>7800</v>
      </c>
      <c r="O785" s="106"/>
      <c r="P785" s="106" t="s">
        <v>7801</v>
      </c>
      <c r="Q785" s="106" t="s">
        <v>7802</v>
      </c>
      <c r="R785" s="106" t="s">
        <v>7803</v>
      </c>
      <c r="S785" s="106">
        <v>701036</v>
      </c>
      <c r="T785" s="106" t="s">
        <v>430</v>
      </c>
      <c r="U785" s="106"/>
      <c r="V785" s="106">
        <v>3</v>
      </c>
      <c r="W785" s="106" t="str">
        <f t="shared" si="24"/>
        <v>NETA BR</v>
      </c>
      <c r="X785" s="106" t="s">
        <v>431</v>
      </c>
      <c r="Y785" s="106"/>
    </row>
    <row r="786" spans="1:25" x14ac:dyDescent="0.2">
      <c r="A786" s="7"/>
      <c r="B786" s="7"/>
      <c r="C786" s="179" t="str">
        <f>VLOOKUP(G786,TCR!$E$2:$K$332,2,0)</f>
        <v>VENDV</v>
      </c>
      <c r="D786" s="179" t="str">
        <f>VLOOKUP(G786,TCR!$E$2:$K$332,3,0)</f>
        <v>Ricavi variabili commodity al PCE - Energia Elettrica</v>
      </c>
      <c r="E786" s="179" t="str">
        <f>VLOOKUP(G786,TCR!$E$2:$K$332,4,0)</f>
        <v>MTPRV</v>
      </c>
      <c r="F786" s="179" t="str">
        <f>VLOOKUP(G786,TCR!$E$2:$K$332,5,0)</f>
        <v>Materia prima variabile</v>
      </c>
      <c r="G786" s="179" t="s">
        <v>255</v>
      </c>
      <c r="H786" s="179" t="str">
        <f>VLOOKUP(G786,TCR!$E$2:$K$332,7,0)</f>
        <v>Materia prima</v>
      </c>
      <c r="I786" s="137" t="str">
        <f t="shared" si="25"/>
        <v>EEAFPSVMIC09#EEQAFPSVMIC09#EECAFPSVMIC09#NETA BR</v>
      </c>
      <c r="J786" s="106" t="s">
        <v>7634</v>
      </c>
      <c r="K786" s="106" t="s">
        <v>7635</v>
      </c>
      <c r="L786" s="106" t="s">
        <v>7636</v>
      </c>
      <c r="M786" s="106" t="s">
        <v>424</v>
      </c>
      <c r="N786" s="106" t="s">
        <v>7637</v>
      </c>
      <c r="O786" s="106"/>
      <c r="P786" s="106" t="s">
        <v>7638</v>
      </c>
      <c r="Q786" s="106" t="s">
        <v>7639</v>
      </c>
      <c r="R786" s="106" t="s">
        <v>7640</v>
      </c>
      <c r="S786" s="106">
        <v>701036</v>
      </c>
      <c r="T786" s="106" t="s">
        <v>430</v>
      </c>
      <c r="U786" s="106"/>
      <c r="V786" s="106">
        <v>3</v>
      </c>
      <c r="W786" s="106" t="str">
        <f t="shared" si="24"/>
        <v>NETA BR</v>
      </c>
      <c r="X786" s="106" t="s">
        <v>431</v>
      </c>
      <c r="Y786" s="106"/>
    </row>
    <row r="787" spans="1:25" x14ac:dyDescent="0.2">
      <c r="A787" s="7"/>
      <c r="B787" s="7"/>
      <c r="C787" s="179" t="str">
        <f>VLOOKUP(G787,TCR!$E$2:$K$332,2,0)</f>
        <v>VENDV</v>
      </c>
      <c r="D787" s="179" t="str">
        <f>VLOOKUP(G787,TCR!$E$2:$K$332,3,0)</f>
        <v>Ricavi variabili commodity al PCE - Energia Elettrica</v>
      </c>
      <c r="E787" s="179" t="str">
        <f>VLOOKUP(G787,TCR!$E$2:$K$332,4,0)</f>
        <v>MTPRV</v>
      </c>
      <c r="F787" s="179" t="str">
        <f>VLOOKUP(G787,TCR!$E$2:$K$332,5,0)</f>
        <v>Materia prima variabile</v>
      </c>
      <c r="G787" s="179" t="s">
        <v>255</v>
      </c>
      <c r="H787" s="179" t="str">
        <f>VLOOKUP(G787,TCR!$E$2:$K$332,7,0)</f>
        <v>Materia prima</v>
      </c>
      <c r="I787" s="137" t="str">
        <f t="shared" si="25"/>
        <v>EE_FPSVMIC09#EEQFPSVMIC09#EECFPSVMIC09#NETA BR</v>
      </c>
      <c r="J787" s="106" t="s">
        <v>9167</v>
      </c>
      <c r="K787" s="106" t="s">
        <v>9168</v>
      </c>
      <c r="L787" s="106" t="s">
        <v>7636</v>
      </c>
      <c r="M787" s="106" t="s">
        <v>424</v>
      </c>
      <c r="N787" s="106" t="s">
        <v>9169</v>
      </c>
      <c r="O787" s="106"/>
      <c r="P787" s="106" t="s">
        <v>9170</v>
      </c>
      <c r="Q787" s="106" t="s">
        <v>9171</v>
      </c>
      <c r="R787" s="106" t="s">
        <v>7640</v>
      </c>
      <c r="S787" s="106" t="s">
        <v>429</v>
      </c>
      <c r="T787" s="106" t="s">
        <v>430</v>
      </c>
      <c r="U787" s="106"/>
      <c r="V787" s="106">
        <v>3</v>
      </c>
      <c r="W787" s="106" t="str">
        <f t="shared" si="24"/>
        <v>NETA BR</v>
      </c>
      <c r="X787" s="106" t="s">
        <v>431</v>
      </c>
      <c r="Y787" s="106"/>
    </row>
    <row r="788" spans="1:25" x14ac:dyDescent="0.2">
      <c r="A788" s="7"/>
      <c r="B788" s="7"/>
      <c r="C788" s="179" t="str">
        <f>VLOOKUP(G788,TCR!$E$2:$K$332,2,0)</f>
        <v>VENDV</v>
      </c>
      <c r="D788" s="179" t="str">
        <f>VLOOKUP(G788,TCR!$E$2:$K$332,3,0)</f>
        <v>Ricavi variabili commodity al PCE - Energia Elettrica</v>
      </c>
      <c r="E788" s="179" t="str">
        <f>VLOOKUP(G788,TCR!$E$2:$K$332,4,0)</f>
        <v>MTPRV</v>
      </c>
      <c r="F788" s="179" t="str">
        <f>VLOOKUP(G788,TCR!$E$2:$K$332,5,0)</f>
        <v>Materia prima variabile</v>
      </c>
      <c r="G788" s="179" t="s">
        <v>255</v>
      </c>
      <c r="H788" s="179" t="str">
        <f>VLOOKUP(G788,TCR!$E$2:$K$332,7,0)</f>
        <v>Materia prima</v>
      </c>
      <c r="I788" s="137" t="str">
        <f t="shared" si="25"/>
        <v>EEAFPSVMIC08#EEQAFPSVMIC08#EECAFPSVMIC08#NETA BR</v>
      </c>
      <c r="J788" s="106" t="s">
        <v>6640</v>
      </c>
      <c r="K788" s="106" t="s">
        <v>6641</v>
      </c>
      <c r="L788" s="106" t="s">
        <v>6642</v>
      </c>
      <c r="M788" s="106" t="s">
        <v>424</v>
      </c>
      <c r="N788" s="106" t="s">
        <v>6643</v>
      </c>
      <c r="O788" s="106"/>
      <c r="P788" s="106" t="s">
        <v>6644</v>
      </c>
      <c r="Q788" s="106" t="s">
        <v>6645</v>
      </c>
      <c r="R788" s="106" t="s">
        <v>6646</v>
      </c>
      <c r="S788" s="106">
        <v>701036</v>
      </c>
      <c r="T788" s="106" t="s">
        <v>430</v>
      </c>
      <c r="U788" s="106"/>
      <c r="V788" s="106">
        <v>3</v>
      </c>
      <c r="W788" s="106" t="str">
        <f t="shared" si="24"/>
        <v>NETA BR</v>
      </c>
      <c r="X788" s="106" t="s">
        <v>431</v>
      </c>
      <c r="Y788" s="106"/>
    </row>
    <row r="789" spans="1:25" x14ac:dyDescent="0.2">
      <c r="A789" s="7"/>
      <c r="B789" s="69"/>
      <c r="C789" s="179" t="str">
        <f>VLOOKUP(G789,TCR!$E$2:$K$332,2,0)</f>
        <v>VENDV</v>
      </c>
      <c r="D789" s="179" t="str">
        <f>VLOOKUP(G789,TCR!$E$2:$K$332,3,0)</f>
        <v>Ricavi variabili commodity al PCE - Energia Elettrica</v>
      </c>
      <c r="E789" s="179" t="str">
        <f>VLOOKUP(G789,TCR!$E$2:$K$332,4,0)</f>
        <v>MTPRV</v>
      </c>
      <c r="F789" s="179" t="str">
        <f>VLOOKUP(G789,TCR!$E$2:$K$332,5,0)</f>
        <v>Materia prima variabile</v>
      </c>
      <c r="G789" s="179" t="s">
        <v>255</v>
      </c>
      <c r="H789" s="179" t="str">
        <f>VLOOKUP(G789,TCR!$E$2:$K$332,7,0)</f>
        <v>Materia prima</v>
      </c>
      <c r="I789" s="137" t="str">
        <f t="shared" si="25"/>
        <v>EE_FPSVMIC05#EEQFPSVMIC05#EECFPSVMIC05#NETA BR</v>
      </c>
      <c r="J789" s="106" t="s">
        <v>6156</v>
      </c>
      <c r="K789" s="106" t="s">
        <v>6157</v>
      </c>
      <c r="L789" s="106" t="s">
        <v>6158</v>
      </c>
      <c r="M789" s="106" t="s">
        <v>424</v>
      </c>
      <c r="N789" s="106" t="s">
        <v>6159</v>
      </c>
      <c r="O789" s="106"/>
      <c r="P789" s="106" t="s">
        <v>6160</v>
      </c>
      <c r="Q789" s="106" t="s">
        <v>6161</v>
      </c>
      <c r="R789" s="106" t="s">
        <v>6162</v>
      </c>
      <c r="S789" s="106">
        <v>701036</v>
      </c>
      <c r="T789" s="106" t="s">
        <v>430</v>
      </c>
      <c r="U789" s="106"/>
      <c r="V789" s="106">
        <v>3</v>
      </c>
      <c r="W789" s="106" t="str">
        <f t="shared" si="24"/>
        <v>NETA BR</v>
      </c>
      <c r="X789" s="106" t="s">
        <v>431</v>
      </c>
      <c r="Y789" s="106"/>
    </row>
    <row r="790" spans="1:25" x14ac:dyDescent="0.2">
      <c r="A790" s="7"/>
      <c r="B790" s="7"/>
      <c r="C790" s="179" t="str">
        <f>VLOOKUP(G790,TCR!$E$2:$K$332,2,0)</f>
        <v>VENDV</v>
      </c>
      <c r="D790" s="179" t="str">
        <f>VLOOKUP(G790,TCR!$E$2:$K$332,3,0)</f>
        <v>Ricavi variabili commodity al PCE - Energia Elettrica</v>
      </c>
      <c r="E790" s="179" t="str">
        <f>VLOOKUP(G790,TCR!$E$2:$K$332,4,0)</f>
        <v>MTPRV</v>
      </c>
      <c r="F790" s="179" t="str">
        <f>VLOOKUP(G790,TCR!$E$2:$K$332,5,0)</f>
        <v>Materia prima variabile</v>
      </c>
      <c r="G790" s="179" t="s">
        <v>255</v>
      </c>
      <c r="H790" s="179" t="str">
        <f>VLOOKUP(G790,TCR!$E$2:$K$332,7,0)</f>
        <v>Materia prima</v>
      </c>
      <c r="I790" s="137" t="str">
        <f t="shared" si="25"/>
        <v>EEAFPSVMIC05#EEQAFPSVMIC05#EECAFPSVMIC05#NETA BR</v>
      </c>
      <c r="J790" s="106" t="s">
        <v>8391</v>
      </c>
      <c r="K790" s="106" t="s">
        <v>8392</v>
      </c>
      <c r="L790" s="106" t="s">
        <v>6158</v>
      </c>
      <c r="M790" s="106" t="s">
        <v>424</v>
      </c>
      <c r="N790" s="106" t="s">
        <v>8393</v>
      </c>
      <c r="O790" s="106"/>
      <c r="P790" s="106" t="s">
        <v>8394</v>
      </c>
      <c r="Q790" s="106" t="s">
        <v>8395</v>
      </c>
      <c r="R790" s="106" t="s">
        <v>6162</v>
      </c>
      <c r="S790" s="106">
        <v>701036</v>
      </c>
      <c r="T790" s="106" t="s">
        <v>430</v>
      </c>
      <c r="U790" s="106"/>
      <c r="V790" s="106">
        <v>3</v>
      </c>
      <c r="W790" s="106" t="str">
        <f t="shared" si="24"/>
        <v>NETA BR</v>
      </c>
      <c r="X790" s="106" t="s">
        <v>431</v>
      </c>
      <c r="Y790" s="106"/>
    </row>
    <row r="791" spans="1:25" x14ac:dyDescent="0.2">
      <c r="A791" s="7"/>
      <c r="B791" s="7"/>
      <c r="C791" s="179" t="str">
        <f>VLOOKUP(G791,TCR!$E$2:$K$332,2,0)</f>
        <v>VENDV</v>
      </c>
      <c r="D791" s="179" t="str">
        <f>VLOOKUP(G791,TCR!$E$2:$K$332,3,0)</f>
        <v>Ricavi variabili commodity al PCE - Energia Elettrica</v>
      </c>
      <c r="E791" s="179" t="str">
        <f>VLOOKUP(G791,TCR!$E$2:$K$332,4,0)</f>
        <v>MTPRV</v>
      </c>
      <c r="F791" s="179" t="str">
        <f>VLOOKUP(G791,TCR!$E$2:$K$332,5,0)</f>
        <v>Materia prima variabile</v>
      </c>
      <c r="G791" s="179" t="s">
        <v>255</v>
      </c>
      <c r="H791" s="179" t="str">
        <f>VLOOKUP(G791,TCR!$E$2:$K$332,7,0)</f>
        <v>Materia prima</v>
      </c>
      <c r="I791" s="137" t="str">
        <f t="shared" si="25"/>
        <v>EEAFPSVMIC14#EEQAFPSVMIC14#EECAFPSVMIC14#NETA BR</v>
      </c>
      <c r="J791" s="106" t="s">
        <v>8083</v>
      </c>
      <c r="K791" s="106" t="s">
        <v>8084</v>
      </c>
      <c r="L791" s="106" t="s">
        <v>8085</v>
      </c>
      <c r="M791" s="106" t="s">
        <v>424</v>
      </c>
      <c r="N791" s="106" t="s">
        <v>8086</v>
      </c>
      <c r="O791" s="106"/>
      <c r="P791" s="106" t="s">
        <v>8087</v>
      </c>
      <c r="Q791" s="106" t="s">
        <v>8088</v>
      </c>
      <c r="R791" s="106" t="s">
        <v>8089</v>
      </c>
      <c r="S791" s="106">
        <v>701036</v>
      </c>
      <c r="T791" s="106" t="s">
        <v>430</v>
      </c>
      <c r="U791" s="106"/>
      <c r="V791" s="106">
        <v>3</v>
      </c>
      <c r="W791" s="106" t="str">
        <f t="shared" si="24"/>
        <v>NETA BR</v>
      </c>
      <c r="X791" s="106" t="s">
        <v>431</v>
      </c>
      <c r="Y791" s="106"/>
    </row>
    <row r="792" spans="1:25" x14ac:dyDescent="0.2">
      <c r="A792" s="7"/>
      <c r="B792" s="7"/>
      <c r="C792" s="179" t="str">
        <f>VLOOKUP(G792,TCR!$E$2:$K$332,2,0)</f>
        <v>VENDV</v>
      </c>
      <c r="D792" s="179" t="str">
        <f>VLOOKUP(G792,TCR!$E$2:$K$332,3,0)</f>
        <v>Ricavi variabili commodity al PCE - Energia Elettrica</v>
      </c>
      <c r="E792" s="179" t="str">
        <f>VLOOKUP(G792,TCR!$E$2:$K$332,4,0)</f>
        <v>MTPRV</v>
      </c>
      <c r="F792" s="179" t="str">
        <f>VLOOKUP(G792,TCR!$E$2:$K$332,5,0)</f>
        <v>Materia prima variabile</v>
      </c>
      <c r="G792" s="179" t="s">
        <v>255</v>
      </c>
      <c r="H792" s="179" t="str">
        <f>VLOOKUP(G792,TCR!$E$2:$K$332,7,0)</f>
        <v>Materia prima</v>
      </c>
      <c r="I792" s="137" t="str">
        <f t="shared" si="25"/>
        <v>EE_FPSVMIC14#EEQFPSVMIC14#EECFPSVMIC14#NETA BR</v>
      </c>
      <c r="J792" s="106" t="s">
        <v>8104</v>
      </c>
      <c r="K792" s="106" t="s">
        <v>8105</v>
      </c>
      <c r="L792" s="106" t="s">
        <v>8085</v>
      </c>
      <c r="M792" s="106" t="s">
        <v>424</v>
      </c>
      <c r="N792" s="106" t="s">
        <v>8106</v>
      </c>
      <c r="O792" s="106"/>
      <c r="P792" s="106" t="s">
        <v>8107</v>
      </c>
      <c r="Q792" s="106" t="s">
        <v>8108</v>
      </c>
      <c r="R792" s="106" t="s">
        <v>8089</v>
      </c>
      <c r="S792" s="106">
        <v>701036</v>
      </c>
      <c r="T792" s="106" t="s">
        <v>430</v>
      </c>
      <c r="U792" s="106"/>
      <c r="V792" s="106">
        <v>3</v>
      </c>
      <c r="W792" s="106" t="str">
        <f t="shared" si="24"/>
        <v>NETA BR</v>
      </c>
      <c r="X792" s="106" t="s">
        <v>431</v>
      </c>
      <c r="Y792" s="106"/>
    </row>
    <row r="793" spans="1:25" x14ac:dyDescent="0.2">
      <c r="A793" s="7"/>
      <c r="B793" s="7"/>
      <c r="C793" s="179" t="str">
        <f>VLOOKUP(G793,TCR!$E$2:$K$332,2,0)</f>
        <v>VENDV</v>
      </c>
      <c r="D793" s="179" t="str">
        <f>VLOOKUP(G793,TCR!$E$2:$K$332,3,0)</f>
        <v>Ricavi variabili commodity al PCE - Energia Elettrica</v>
      </c>
      <c r="E793" s="179" t="str">
        <f>VLOOKUP(G793,TCR!$E$2:$K$332,4,0)</f>
        <v>MTPRV</v>
      </c>
      <c r="F793" s="179" t="str">
        <f>VLOOKUP(G793,TCR!$E$2:$K$332,5,0)</f>
        <v>Materia prima variabile</v>
      </c>
      <c r="G793" s="179" t="s">
        <v>255</v>
      </c>
      <c r="H793" s="179" t="str">
        <f>VLOOKUP(G793,TCR!$E$2:$K$332,7,0)</f>
        <v>Materia prima</v>
      </c>
      <c r="I793" s="137" t="str">
        <f t="shared" si="25"/>
        <v>EEAFPSVMIC13#EEQAFPSVMIC13#EECAFPSVMIC13#NETA BR</v>
      </c>
      <c r="J793" s="106" t="s">
        <v>7852</v>
      </c>
      <c r="K793" s="106" t="s">
        <v>7853</v>
      </c>
      <c r="L793" s="106" t="s">
        <v>7854</v>
      </c>
      <c r="M793" s="106" t="s">
        <v>424</v>
      </c>
      <c r="N793" s="106" t="s">
        <v>7855</v>
      </c>
      <c r="O793" s="106"/>
      <c r="P793" s="106" t="s">
        <v>7856</v>
      </c>
      <c r="Q793" s="106" t="s">
        <v>7857</v>
      </c>
      <c r="R793" s="106" t="s">
        <v>7858</v>
      </c>
      <c r="S793" s="106">
        <v>701036</v>
      </c>
      <c r="T793" s="106" t="s">
        <v>430</v>
      </c>
      <c r="U793" s="106"/>
      <c r="V793" s="106">
        <v>3</v>
      </c>
      <c r="W793" s="106" t="str">
        <f t="shared" si="24"/>
        <v>NETA BR</v>
      </c>
      <c r="X793" s="106" t="s">
        <v>431</v>
      </c>
      <c r="Y793" s="106"/>
    </row>
    <row r="794" spans="1:25" x14ac:dyDescent="0.2">
      <c r="A794" s="7"/>
      <c r="B794" s="7"/>
      <c r="C794" s="98" t="str">
        <f>VLOOKUP(G794,TCR!$E$2:$K$332,2,0)</f>
        <v>VENDV</v>
      </c>
      <c r="D794" s="98" t="str">
        <f>VLOOKUP(G794,TCR!$E$2:$K$332,3,0)</f>
        <v>Ricavi variabili commodity al PCE - Energia Elettrica</v>
      </c>
      <c r="E794" s="98" t="str">
        <f>VLOOKUP(G794,TCR!$E$2:$K$332,4,0)</f>
        <v>MTPRV</v>
      </c>
      <c r="F794" s="98" t="str">
        <f>VLOOKUP(G794,TCR!$E$2:$K$332,5,0)</f>
        <v>Materia prima variabile</v>
      </c>
      <c r="G794" s="98" t="s">
        <v>255</v>
      </c>
      <c r="H794" s="98" t="str">
        <f>VLOOKUP(G794,TCR!$E$2:$K$332,7,0)</f>
        <v>Materia prima</v>
      </c>
      <c r="I794" s="137" t="str">
        <f t="shared" si="25"/>
        <v>EE_FPSVMIC13#EEQFPSVMIC13#EECFPSVMIC13#NETA BR</v>
      </c>
      <c r="J794" s="106" t="s">
        <v>8455</v>
      </c>
      <c r="K794" s="106" t="s">
        <v>8456</v>
      </c>
      <c r="L794" s="106" t="s">
        <v>7854</v>
      </c>
      <c r="M794" s="106" t="s">
        <v>424</v>
      </c>
      <c r="N794" s="106" t="s">
        <v>8457</v>
      </c>
      <c r="O794" s="106"/>
      <c r="P794" s="106" t="s">
        <v>8458</v>
      </c>
      <c r="Q794" s="106" t="s">
        <v>8459</v>
      </c>
      <c r="R794" s="106" t="s">
        <v>7858</v>
      </c>
      <c r="S794" s="106">
        <v>701036</v>
      </c>
      <c r="T794" s="106" t="s">
        <v>430</v>
      </c>
      <c r="U794" s="106"/>
      <c r="V794" s="106">
        <v>3</v>
      </c>
      <c r="W794" s="106" t="str">
        <f t="shared" si="24"/>
        <v>NETA BR</v>
      </c>
      <c r="X794" s="106" t="s">
        <v>431</v>
      </c>
      <c r="Y794" s="106"/>
    </row>
    <row r="795" spans="1:25" x14ac:dyDescent="0.2">
      <c r="A795" s="7"/>
      <c r="B795" s="7"/>
      <c r="C795" s="98" t="str">
        <f>VLOOKUP(G795,TCR!$E$2:$K$332,2,0)</f>
        <v>VENDV</v>
      </c>
      <c r="D795" s="98" t="str">
        <f>VLOOKUP(G795,TCR!$E$2:$K$332,3,0)</f>
        <v>Ricavi variabili commodity al PCE - Energia Elettrica</v>
      </c>
      <c r="E795" s="98" t="str">
        <f>VLOOKUP(G795,TCR!$E$2:$K$332,4,0)</f>
        <v>MTPRV</v>
      </c>
      <c r="F795" s="98" t="str">
        <f>VLOOKUP(G795,TCR!$E$2:$K$332,5,0)</f>
        <v>Materia prima variabile</v>
      </c>
      <c r="G795" s="98" t="s">
        <v>255</v>
      </c>
      <c r="H795" s="98" t="str">
        <f>VLOOKUP(G795,TCR!$E$2:$K$332,7,0)</f>
        <v>Materia prima</v>
      </c>
      <c r="I795" s="137" t="str">
        <f t="shared" si="25"/>
        <v>EEAFPSVMIC12#EEQAFPSVMIC12#EECAFPSVMIC12#NETA BR</v>
      </c>
      <c r="J795" s="106" t="s">
        <v>2411</v>
      </c>
      <c r="K795" s="106" t="s">
        <v>2412</v>
      </c>
      <c r="L795" s="106" t="s">
        <v>2413</v>
      </c>
      <c r="M795" s="106" t="s">
        <v>424</v>
      </c>
      <c r="N795" s="106" t="s">
        <v>2414</v>
      </c>
      <c r="O795" s="106"/>
      <c r="P795" s="106" t="s">
        <v>2415</v>
      </c>
      <c r="Q795" s="106" t="s">
        <v>2416</v>
      </c>
      <c r="R795" s="106" t="s">
        <v>2417</v>
      </c>
      <c r="S795" s="106">
        <v>701036</v>
      </c>
      <c r="T795" s="106" t="s">
        <v>430</v>
      </c>
      <c r="U795" s="106"/>
      <c r="V795" s="106">
        <v>3</v>
      </c>
      <c r="W795" s="106" t="str">
        <f t="shared" si="24"/>
        <v>NETA BR</v>
      </c>
      <c r="X795" s="106" t="s">
        <v>431</v>
      </c>
      <c r="Y795" s="106"/>
    </row>
    <row r="796" spans="1:25" x14ac:dyDescent="0.2">
      <c r="A796" s="139"/>
      <c r="B796" s="69"/>
      <c r="C796" s="98" t="str">
        <f>VLOOKUP(G796,TCR!$E$2:$K$332,2,0)</f>
        <v>VENDV</v>
      </c>
      <c r="D796" s="98" t="str">
        <f>VLOOKUP(G796,TCR!$E$2:$K$332,3,0)</f>
        <v>Ricavi variabili commodity al PCE - Energia Elettrica</v>
      </c>
      <c r="E796" s="98" t="str">
        <f>VLOOKUP(G796,TCR!$E$2:$K$332,4,0)</f>
        <v>MTPRV</v>
      </c>
      <c r="F796" s="98" t="str">
        <f>VLOOKUP(G796,TCR!$E$2:$K$332,5,0)</f>
        <v>Materia prima variabile</v>
      </c>
      <c r="G796" s="98" t="s">
        <v>255</v>
      </c>
      <c r="H796" s="98" t="str">
        <f>VLOOKUP(G796,TCR!$E$2:$K$332,7,0)</f>
        <v>Materia prima</v>
      </c>
      <c r="I796" s="137" t="str">
        <f t="shared" si="25"/>
        <v>EE_FPSVMIC12#EEQFPSVMIC12#EECFPSVMIC12#NETA BR</v>
      </c>
      <c r="J796" s="106" t="s">
        <v>3545</v>
      </c>
      <c r="K796" s="106" t="s">
        <v>3546</v>
      </c>
      <c r="L796" s="106" t="s">
        <v>2413</v>
      </c>
      <c r="M796" s="106" t="s">
        <v>424</v>
      </c>
      <c r="N796" s="106" t="s">
        <v>3547</v>
      </c>
      <c r="O796" s="106"/>
      <c r="P796" s="106" t="s">
        <v>3548</v>
      </c>
      <c r="Q796" s="106" t="s">
        <v>3549</v>
      </c>
      <c r="R796" s="106" t="s">
        <v>2417</v>
      </c>
      <c r="S796" s="106">
        <v>701036</v>
      </c>
      <c r="T796" s="106" t="s">
        <v>430</v>
      </c>
      <c r="U796" s="106"/>
      <c r="V796" s="106">
        <v>3</v>
      </c>
      <c r="W796" s="106" t="str">
        <f t="shared" si="24"/>
        <v>NETA BR</v>
      </c>
      <c r="X796" s="106" t="s">
        <v>431</v>
      </c>
      <c r="Y796" s="106"/>
    </row>
    <row r="797" spans="1:25" x14ac:dyDescent="0.2">
      <c r="A797" s="7"/>
      <c r="B797" s="7"/>
      <c r="C797" s="98" t="str">
        <f>VLOOKUP(G797,TCR!$E$2:$K$332,2,0)</f>
        <v>VENDV</v>
      </c>
      <c r="D797" s="98" t="str">
        <f>VLOOKUP(G797,TCR!$E$2:$K$332,3,0)</f>
        <v>Ricavi variabili commodity al PCE - Energia Elettrica</v>
      </c>
      <c r="E797" s="98" t="str">
        <f>VLOOKUP(G797,TCR!$E$2:$K$332,4,0)</f>
        <v>MTPRV</v>
      </c>
      <c r="F797" s="98" t="str">
        <f>VLOOKUP(G797,TCR!$E$2:$K$332,5,0)</f>
        <v>Materia prima variabile</v>
      </c>
      <c r="G797" s="98" t="s">
        <v>255</v>
      </c>
      <c r="H797" s="98" t="str">
        <f>VLOOKUP(G797,TCR!$E$2:$K$332,7,0)</f>
        <v>Materia prima</v>
      </c>
      <c r="I797" s="137" t="str">
        <f t="shared" si="25"/>
        <v>EE_FPSVMIC11#EEQFPSVMIC11#EECFPSVMIC11#NETA BR</v>
      </c>
      <c r="J797" s="106" t="s">
        <v>6389</v>
      </c>
      <c r="K797" s="106" t="s">
        <v>6390</v>
      </c>
      <c r="L797" s="106" t="s">
        <v>6391</v>
      </c>
      <c r="M797" s="106" t="s">
        <v>424</v>
      </c>
      <c r="N797" s="106" t="s">
        <v>6392</v>
      </c>
      <c r="O797" s="106"/>
      <c r="P797" s="106" t="s">
        <v>6393</v>
      </c>
      <c r="Q797" s="106" t="s">
        <v>6394</v>
      </c>
      <c r="R797" s="106" t="s">
        <v>6395</v>
      </c>
      <c r="S797" s="106">
        <v>701036</v>
      </c>
      <c r="T797" s="106" t="s">
        <v>430</v>
      </c>
      <c r="U797" s="106"/>
      <c r="V797" s="106">
        <v>3</v>
      </c>
      <c r="W797" s="106" t="str">
        <f t="shared" si="24"/>
        <v>NETA BR</v>
      </c>
      <c r="X797" s="106" t="s">
        <v>431</v>
      </c>
      <c r="Y797" s="106"/>
    </row>
    <row r="798" spans="1:25" x14ac:dyDescent="0.2">
      <c r="A798" s="7"/>
      <c r="B798" s="7"/>
      <c r="C798" s="98" t="str">
        <f>VLOOKUP(G798,TCR!$E$2:$K$332,2,0)</f>
        <v>VENDV</v>
      </c>
      <c r="D798" s="98" t="str">
        <f>VLOOKUP(G798,TCR!$E$2:$K$332,3,0)</f>
        <v>Ricavi variabili commodity al PCE - Energia Elettrica</v>
      </c>
      <c r="E798" s="98" t="str">
        <f>VLOOKUP(G798,TCR!$E$2:$K$332,4,0)</f>
        <v>MTPRV</v>
      </c>
      <c r="F798" s="98" t="str">
        <f>VLOOKUP(G798,TCR!$E$2:$K$332,5,0)</f>
        <v>Materia prima variabile</v>
      </c>
      <c r="G798" s="141" t="s">
        <v>255</v>
      </c>
      <c r="H798" s="98" t="str">
        <f>VLOOKUP(G798,TCR!$E$2:$K$332,7,0)</f>
        <v>Materia prima</v>
      </c>
      <c r="I798" s="137" t="str">
        <f t="shared" si="25"/>
        <v>EEAFPSVMIC11#EEQAFPSVMIC11#EECAFPSVMIC11#NETA BR</v>
      </c>
      <c r="J798" s="106" t="s">
        <v>7406</v>
      </c>
      <c r="K798" s="106" t="s">
        <v>7407</v>
      </c>
      <c r="L798" s="106" t="s">
        <v>6391</v>
      </c>
      <c r="M798" s="106" t="s">
        <v>424</v>
      </c>
      <c r="N798" s="106" t="s">
        <v>7408</v>
      </c>
      <c r="O798" s="106"/>
      <c r="P798" s="106" t="s">
        <v>7409</v>
      </c>
      <c r="Q798" s="106" t="s">
        <v>7410</v>
      </c>
      <c r="R798" s="106" t="s">
        <v>6395</v>
      </c>
      <c r="S798" s="106">
        <v>701036</v>
      </c>
      <c r="T798" s="106" t="s">
        <v>430</v>
      </c>
      <c r="U798" s="106"/>
      <c r="V798" s="106">
        <v>3</v>
      </c>
      <c r="W798" s="106" t="str">
        <f t="shared" si="24"/>
        <v>NETA BR</v>
      </c>
      <c r="X798" s="106" t="s">
        <v>431</v>
      </c>
      <c r="Y798" s="106"/>
    </row>
    <row r="799" spans="1:25" x14ac:dyDescent="0.2">
      <c r="A799" s="7"/>
      <c r="B799" s="7"/>
      <c r="C799" s="98" t="str">
        <f>VLOOKUP(G799,TCR!$E$2:$K$332,2,0)</f>
        <v>VENDV</v>
      </c>
      <c r="D799" s="98" t="str">
        <f>VLOOKUP(G799,TCR!$E$2:$K$332,3,0)</f>
        <v>Ricavi variabili commodity al PCE - Energia Elettrica</v>
      </c>
      <c r="E799" s="98" t="str">
        <f>VLOOKUP(G799,TCR!$E$2:$K$332,4,0)</f>
        <v>MTPRV</v>
      </c>
      <c r="F799" s="98" t="str">
        <f>VLOOKUP(G799,TCR!$E$2:$K$332,5,0)</f>
        <v>Materia prima variabile</v>
      </c>
      <c r="G799" s="141" t="s">
        <v>255</v>
      </c>
      <c r="H799" s="98" t="str">
        <f>VLOOKUP(G799,TCR!$E$2:$K$332,7,0)</f>
        <v>Materia prima</v>
      </c>
      <c r="I799" s="137" t="str">
        <f t="shared" si="25"/>
        <v>EE_FPSVMIC02#EEQFPSVMIC02#EECFPSVMIC02#NETA BR</v>
      </c>
      <c r="J799" s="106" t="s">
        <v>8986</v>
      </c>
      <c r="K799" s="106" t="s">
        <v>8987</v>
      </c>
      <c r="L799" s="106" t="s">
        <v>8988</v>
      </c>
      <c r="M799" s="106" t="s">
        <v>424</v>
      </c>
      <c r="N799" s="106" t="s">
        <v>8989</v>
      </c>
      <c r="O799" s="106"/>
      <c r="P799" s="106" t="s">
        <v>8990</v>
      </c>
      <c r="Q799" s="106" t="s">
        <v>8991</v>
      </c>
      <c r="R799" s="106" t="s">
        <v>8992</v>
      </c>
      <c r="S799" s="106" t="s">
        <v>429</v>
      </c>
      <c r="T799" s="106" t="s">
        <v>430</v>
      </c>
      <c r="U799" s="106"/>
      <c r="V799" s="106">
        <v>3</v>
      </c>
      <c r="W799" s="106" t="str">
        <f t="shared" si="24"/>
        <v>NETA BR</v>
      </c>
      <c r="X799" s="106" t="s">
        <v>431</v>
      </c>
      <c r="Y799" s="106"/>
    </row>
    <row r="800" spans="1:25" x14ac:dyDescent="0.2">
      <c r="A800" s="7"/>
      <c r="B800" s="7"/>
      <c r="C800" s="98" t="str">
        <f>VLOOKUP(G800,TCR!$E$2:$K$332,2,0)</f>
        <v>VENDV</v>
      </c>
      <c r="D800" s="98" t="str">
        <f>VLOOKUP(G800,TCR!$E$2:$K$332,3,0)</f>
        <v>Ricavi variabili commodity al PCE - Energia Elettrica</v>
      </c>
      <c r="E800" s="98" t="str">
        <f>VLOOKUP(G800,TCR!$E$2:$K$332,4,0)</f>
        <v>MTPRV</v>
      </c>
      <c r="F800" s="98" t="str">
        <f>VLOOKUP(G800,TCR!$E$2:$K$332,5,0)</f>
        <v>Materia prima variabile</v>
      </c>
      <c r="G800" s="98" t="s">
        <v>255</v>
      </c>
      <c r="H800" s="98" t="str">
        <f>VLOOKUP(G800,TCR!$E$2:$K$332,7,0)</f>
        <v>Materia prima</v>
      </c>
      <c r="I800" s="137" t="str">
        <f t="shared" si="25"/>
        <v>EEAFPRSPMI10#EEQAFPRSPMI10#EECAFPRSPMI10#NETA BR</v>
      </c>
      <c r="J800" s="106" t="s">
        <v>9183</v>
      </c>
      <c r="K800" s="106" t="s">
        <v>9184</v>
      </c>
      <c r="L800" s="106" t="s">
        <v>9185</v>
      </c>
      <c r="M800" s="106" t="s">
        <v>424</v>
      </c>
      <c r="N800" s="106" t="s">
        <v>9186</v>
      </c>
      <c r="O800" s="106"/>
      <c r="P800" s="106" t="s">
        <v>9187</v>
      </c>
      <c r="Q800" s="106" t="s">
        <v>9188</v>
      </c>
      <c r="R800" s="106" t="s">
        <v>9189</v>
      </c>
      <c r="S800" s="106" t="s">
        <v>429</v>
      </c>
      <c r="T800" s="106" t="s">
        <v>430</v>
      </c>
      <c r="U800" s="106"/>
      <c r="V800" s="106">
        <v>3</v>
      </c>
      <c r="W800" s="106" t="str">
        <f t="shared" si="24"/>
        <v>NETA BR</v>
      </c>
      <c r="X800" s="106" t="s">
        <v>431</v>
      </c>
      <c r="Y800" s="106"/>
    </row>
    <row r="801" spans="1:25" x14ac:dyDescent="0.2">
      <c r="A801" s="7"/>
      <c r="B801" s="7"/>
      <c r="C801" s="98" t="str">
        <f>VLOOKUP(G801,TCR!$E$2:$K$332,2,0)</f>
        <v>VENDV</v>
      </c>
      <c r="D801" s="98" t="str">
        <f>VLOOKUP(G801,TCR!$E$2:$K$332,3,0)</f>
        <v>Ricavi variabili commodity al PCE - Energia Elettrica</v>
      </c>
      <c r="E801" s="98" t="str">
        <f>VLOOKUP(G801,TCR!$E$2:$K$332,4,0)</f>
        <v>MTPRV</v>
      </c>
      <c r="F801" s="98" t="str">
        <f>VLOOKUP(G801,TCR!$E$2:$K$332,5,0)</f>
        <v>Materia prima variabile</v>
      </c>
      <c r="G801" s="98" t="s">
        <v>255</v>
      </c>
      <c r="H801" s="98" t="str">
        <f>VLOOKUP(G801,TCR!$E$2:$K$332,7,0)</f>
        <v>Materia prima</v>
      </c>
      <c r="I801" s="137" t="str">
        <f t="shared" si="25"/>
        <v>EEAFPRSPMI04#EEQAFPRSPMI04#EECAFPRSPMI04#NETA BR</v>
      </c>
      <c r="J801" s="106" t="s">
        <v>9382</v>
      </c>
      <c r="K801" s="106" t="s">
        <v>9383</v>
      </c>
      <c r="L801" s="106" t="s">
        <v>9384</v>
      </c>
      <c r="M801" s="106" t="s">
        <v>424</v>
      </c>
      <c r="N801" s="106" t="s">
        <v>9385</v>
      </c>
      <c r="O801" s="106"/>
      <c r="P801" s="106" t="s">
        <v>9386</v>
      </c>
      <c r="Q801" s="106" t="s">
        <v>9387</v>
      </c>
      <c r="R801" s="106" t="s">
        <v>9388</v>
      </c>
      <c r="S801" s="106" t="s">
        <v>429</v>
      </c>
      <c r="T801" s="106" t="s">
        <v>430</v>
      </c>
      <c r="U801" s="106"/>
      <c r="V801" s="106">
        <v>3</v>
      </c>
      <c r="W801" s="106" t="str">
        <f t="shared" si="24"/>
        <v>NETA BR</v>
      </c>
      <c r="X801" s="106" t="s">
        <v>431</v>
      </c>
      <c r="Y801" s="106"/>
    </row>
    <row r="802" spans="1:25" x14ac:dyDescent="0.2">
      <c r="A802" s="7"/>
      <c r="B802" s="7"/>
      <c r="C802" s="98" t="str">
        <f>VLOOKUP(G802,TCR!$E$2:$K$332,2,0)</f>
        <v>VENDV</v>
      </c>
      <c r="D802" s="98" t="str">
        <f>VLOOKUP(G802,TCR!$E$2:$K$332,3,0)</f>
        <v>Ricavi variabili commodity al PCE - Energia Elettrica</v>
      </c>
      <c r="E802" s="98" t="str">
        <f>VLOOKUP(G802,TCR!$E$2:$K$332,4,0)</f>
        <v>MTPRV</v>
      </c>
      <c r="F802" s="98" t="str">
        <f>VLOOKUP(G802,TCR!$E$2:$K$332,5,0)</f>
        <v>Materia prima variabile</v>
      </c>
      <c r="G802" s="98" t="s">
        <v>255</v>
      </c>
      <c r="H802" s="98" t="str">
        <f>VLOOKUP(G802,TCR!$E$2:$K$332,7,0)</f>
        <v>Materia prima</v>
      </c>
      <c r="I802" s="137" t="str">
        <f t="shared" si="25"/>
        <v>EEAFPRSPMI03#EEQAFPRSPMI03#EECAFPRSPMI03#NETA BR</v>
      </c>
      <c r="J802" s="106" t="s">
        <v>7519</v>
      </c>
      <c r="K802" s="106" t="s">
        <v>7520</v>
      </c>
      <c r="L802" s="106" t="s">
        <v>7521</v>
      </c>
      <c r="M802" s="106" t="s">
        <v>424</v>
      </c>
      <c r="N802" s="106" t="s">
        <v>7522</v>
      </c>
      <c r="O802" s="106"/>
      <c r="P802" s="106" t="s">
        <v>7523</v>
      </c>
      <c r="Q802" s="106" t="s">
        <v>7524</v>
      </c>
      <c r="R802" s="106" t="s">
        <v>7525</v>
      </c>
      <c r="S802" s="106">
        <v>701036</v>
      </c>
      <c r="T802" s="106" t="s">
        <v>430</v>
      </c>
      <c r="U802" s="106"/>
      <c r="V802" s="106">
        <v>3</v>
      </c>
      <c r="W802" s="106" t="str">
        <f t="shared" si="24"/>
        <v>NETA BR</v>
      </c>
      <c r="X802" s="106" t="s">
        <v>431</v>
      </c>
      <c r="Y802" s="106"/>
    </row>
    <row r="803" spans="1:25" x14ac:dyDescent="0.2">
      <c r="A803" s="7"/>
      <c r="B803" s="7"/>
      <c r="C803" s="98" t="str">
        <f>VLOOKUP(G803,TCR!$E$2:$K$332,2,0)</f>
        <v>VENDV</v>
      </c>
      <c r="D803" s="98" t="str">
        <f>VLOOKUP(G803,TCR!$E$2:$K$332,3,0)</f>
        <v>Ricavi variabili commodity al PCE - Energia Elettrica</v>
      </c>
      <c r="E803" s="98" t="str">
        <f>VLOOKUP(G803,TCR!$E$2:$K$332,4,0)</f>
        <v>MTPRV</v>
      </c>
      <c r="F803" s="98" t="str">
        <f>VLOOKUP(G803,TCR!$E$2:$K$332,5,0)</f>
        <v>Materia prima variabile</v>
      </c>
      <c r="G803" s="98" t="s">
        <v>255</v>
      </c>
      <c r="H803" s="98" t="str">
        <f>VLOOKUP(G803,TCR!$E$2:$K$332,7,0)</f>
        <v>Materia prima</v>
      </c>
      <c r="I803" s="137" t="str">
        <f t="shared" si="25"/>
        <v>EEAFPRSMAX04#EEQAFPRSMAX04#EECAFPRSMAX04#NETA BR</v>
      </c>
      <c r="J803" s="106" t="s">
        <v>6867</v>
      </c>
      <c r="K803" s="106" t="s">
        <v>6868</v>
      </c>
      <c r="L803" s="106" t="s">
        <v>6869</v>
      </c>
      <c r="M803" s="106" t="s">
        <v>424</v>
      </c>
      <c r="N803" s="106" t="s">
        <v>6870</v>
      </c>
      <c r="O803" s="106"/>
      <c r="P803" s="106" t="s">
        <v>6871</v>
      </c>
      <c r="Q803" s="106" t="s">
        <v>6872</v>
      </c>
      <c r="R803" s="106" t="s">
        <v>6873</v>
      </c>
      <c r="S803" s="106">
        <v>701036</v>
      </c>
      <c r="T803" s="106" t="s">
        <v>430</v>
      </c>
      <c r="U803" s="106"/>
      <c r="V803" s="106">
        <v>3</v>
      </c>
      <c r="W803" s="106" t="str">
        <f t="shared" si="24"/>
        <v>NETA BR</v>
      </c>
      <c r="X803" s="106" t="s">
        <v>431</v>
      </c>
      <c r="Y803" s="106"/>
    </row>
    <row r="804" spans="1:25" x14ac:dyDescent="0.2">
      <c r="A804" s="7"/>
      <c r="B804" s="7"/>
      <c r="C804" s="98" t="str">
        <f>VLOOKUP(G804,TCR!$E$2:$K$332,2,0)</f>
        <v>VENDV</v>
      </c>
      <c r="D804" s="98" t="str">
        <f>VLOOKUP(G804,TCR!$E$2:$K$332,3,0)</f>
        <v>Ricavi variabili commodity al PCE - Energia Elettrica</v>
      </c>
      <c r="E804" s="98" t="str">
        <f>VLOOKUP(G804,TCR!$E$2:$K$332,4,0)</f>
        <v>MTPRV</v>
      </c>
      <c r="F804" s="98" t="str">
        <f>VLOOKUP(G804,TCR!$E$2:$K$332,5,0)</f>
        <v>Materia prima variabile</v>
      </c>
      <c r="G804" s="98" t="s">
        <v>255</v>
      </c>
      <c r="H804" s="98" t="str">
        <f>VLOOKUP(G804,TCR!$E$2:$K$332,7,0)</f>
        <v>Materia prima</v>
      </c>
      <c r="I804" s="137" t="str">
        <f t="shared" si="25"/>
        <v>EEAFPPAPMI101#EEQAFPPAPMI101#EECAFPPAPMI101#NETA BR</v>
      </c>
      <c r="J804" s="106" t="s">
        <v>3742</v>
      </c>
      <c r="K804" s="106" t="s">
        <v>3743</v>
      </c>
      <c r="L804" s="106" t="s">
        <v>3744</v>
      </c>
      <c r="M804" s="106" t="s">
        <v>424</v>
      </c>
      <c r="N804" s="106" t="s">
        <v>3745</v>
      </c>
      <c r="O804" s="106"/>
      <c r="P804" s="106" t="s">
        <v>3746</v>
      </c>
      <c r="Q804" s="106" t="s">
        <v>3747</v>
      </c>
      <c r="R804" s="106" t="s">
        <v>3748</v>
      </c>
      <c r="S804" s="106">
        <v>701036</v>
      </c>
      <c r="T804" s="106" t="s">
        <v>430</v>
      </c>
      <c r="U804" s="106"/>
      <c r="V804" s="106">
        <v>3</v>
      </c>
      <c r="W804" s="106" t="str">
        <f t="shared" si="24"/>
        <v>NETA BR</v>
      </c>
      <c r="X804" s="106" t="s">
        <v>431</v>
      </c>
      <c r="Y804" s="106"/>
    </row>
    <row r="805" spans="1:25" x14ac:dyDescent="0.2">
      <c r="A805" s="7"/>
      <c r="B805" s="7"/>
      <c r="C805" s="98" t="str">
        <f>VLOOKUP(G805,TCR!$E$2:$K$332,2,0)</f>
        <v>VENDV</v>
      </c>
      <c r="D805" s="98" t="str">
        <f>VLOOKUP(G805,TCR!$E$2:$K$332,3,0)</f>
        <v>Ricavi variabili commodity al PCE - Energia Elettrica</v>
      </c>
      <c r="E805" s="98" t="str">
        <f>VLOOKUP(G805,TCR!$E$2:$K$332,4,0)</f>
        <v>MTPRV</v>
      </c>
      <c r="F805" s="98" t="str">
        <f>VLOOKUP(G805,TCR!$E$2:$K$332,5,0)</f>
        <v>Materia prima variabile</v>
      </c>
      <c r="G805" s="98" t="s">
        <v>255</v>
      </c>
      <c r="H805" s="98" t="str">
        <f>VLOOKUP(G805,TCR!$E$2:$K$332,7,0)</f>
        <v>Materia prima</v>
      </c>
      <c r="I805" s="137" t="str">
        <f t="shared" si="25"/>
        <v>EEAFPBCPMI101#EEQAFPBCPMI101#EECAFPBCPMI101#NETA BR</v>
      </c>
      <c r="J805" s="106" t="s">
        <v>5933</v>
      </c>
      <c r="K805" s="106" t="s">
        <v>5934</v>
      </c>
      <c r="L805" s="106" t="s">
        <v>5935</v>
      </c>
      <c r="M805" s="106" t="s">
        <v>424</v>
      </c>
      <c r="N805" s="106" t="s">
        <v>5936</v>
      </c>
      <c r="O805" s="106"/>
      <c r="P805" s="106" t="s">
        <v>5937</v>
      </c>
      <c r="Q805" s="106" t="s">
        <v>5938</v>
      </c>
      <c r="R805" s="106" t="s">
        <v>5939</v>
      </c>
      <c r="S805" s="106">
        <v>701036</v>
      </c>
      <c r="T805" s="106" t="s">
        <v>430</v>
      </c>
      <c r="U805" s="106"/>
      <c r="V805" s="106">
        <v>3</v>
      </c>
      <c r="W805" s="106" t="str">
        <f t="shared" si="24"/>
        <v>NETA BR</v>
      </c>
      <c r="X805" s="106" t="s">
        <v>431</v>
      </c>
      <c r="Y805" s="106"/>
    </row>
    <row r="806" spans="1:25" x14ac:dyDescent="0.2">
      <c r="A806" s="7"/>
      <c r="B806" s="7"/>
      <c r="C806" s="98" t="str">
        <f>VLOOKUP(G806,TCR!$E$2:$K$332,2,0)</f>
        <v>VENDV</v>
      </c>
      <c r="D806" s="98" t="str">
        <f>VLOOKUP(G806,TCR!$E$2:$K$332,3,0)</f>
        <v>Ricavi variabili commodity al PCE - Energia Elettrica</v>
      </c>
      <c r="E806" s="98" t="str">
        <f>VLOOKUP(G806,TCR!$E$2:$K$332,4,0)</f>
        <v>MTPRV</v>
      </c>
      <c r="F806" s="98" t="str">
        <f>VLOOKUP(G806,TCR!$E$2:$K$332,5,0)</f>
        <v>Materia prima variabile</v>
      </c>
      <c r="G806" s="98" t="s">
        <v>255</v>
      </c>
      <c r="H806" s="98" t="str">
        <f>VLOOKUP(G806,TCR!$E$2:$K$332,7,0)</f>
        <v>Materia prima</v>
      </c>
      <c r="I806" s="137" t="str">
        <f t="shared" si="25"/>
        <v>EEAFPBCPMI01#EEQAFPBCPMI01#EECAFPBCPMI01#NETA BR</v>
      </c>
      <c r="J806" s="106" t="s">
        <v>6241</v>
      </c>
      <c r="K806" s="106" t="s">
        <v>6242</v>
      </c>
      <c r="L806" s="106" t="s">
        <v>6243</v>
      </c>
      <c r="M806" s="106" t="s">
        <v>424</v>
      </c>
      <c r="N806" s="106" t="s">
        <v>6244</v>
      </c>
      <c r="O806" s="106"/>
      <c r="P806" s="106" t="s">
        <v>6245</v>
      </c>
      <c r="Q806" s="106" t="s">
        <v>6246</v>
      </c>
      <c r="R806" s="106" t="s">
        <v>6247</v>
      </c>
      <c r="S806" s="106">
        <v>701036</v>
      </c>
      <c r="T806" s="106" t="s">
        <v>430</v>
      </c>
      <c r="U806" s="106"/>
      <c r="V806" s="106">
        <v>3</v>
      </c>
      <c r="W806" s="106" t="str">
        <f t="shared" si="24"/>
        <v>NETA BR</v>
      </c>
      <c r="X806" s="106" t="s">
        <v>431</v>
      </c>
      <c r="Y806" s="106"/>
    </row>
    <row r="807" spans="1:25" x14ac:dyDescent="0.2">
      <c r="A807" s="7"/>
      <c r="B807" s="7"/>
      <c r="C807" s="98" t="str">
        <f>VLOOKUP(G807,TCR!$E$2:$K$332,2,0)</f>
        <v>VENDV</v>
      </c>
      <c r="D807" s="98" t="str">
        <f>VLOOKUP(G807,TCR!$E$2:$K$332,3,0)</f>
        <v>Ricavi variabili commodity al PCE - Energia Elettrica</v>
      </c>
      <c r="E807" s="98" t="str">
        <f>VLOOKUP(G807,TCR!$E$2:$K$332,4,0)</f>
        <v>MTPRV</v>
      </c>
      <c r="F807" s="98" t="str">
        <f>VLOOKUP(G807,TCR!$E$2:$K$332,5,0)</f>
        <v>Materia prima variabile</v>
      </c>
      <c r="G807" s="98" t="s">
        <v>255</v>
      </c>
      <c r="H807" s="98" t="str">
        <f>VLOOKUP(G807,TCR!$E$2:$K$332,7,0)</f>
        <v>Materia prima</v>
      </c>
      <c r="I807" s="137" t="str">
        <f t="shared" si="25"/>
        <v>EEAFPBCMIC101#EEQAFPBCMIC101#EECAFPBCMIC101#NETA BR</v>
      </c>
      <c r="J807" s="106" t="s">
        <v>7653</v>
      </c>
      <c r="K807" s="106" t="s">
        <v>7654</v>
      </c>
      <c r="L807" s="106" t="s">
        <v>7655</v>
      </c>
      <c r="M807" s="106" t="s">
        <v>424</v>
      </c>
      <c r="N807" s="106" t="s">
        <v>7656</v>
      </c>
      <c r="O807" s="106"/>
      <c r="P807" s="106" t="s">
        <v>7657</v>
      </c>
      <c r="Q807" s="106" t="s">
        <v>7658</v>
      </c>
      <c r="R807" s="106" t="s">
        <v>7659</v>
      </c>
      <c r="S807" s="106">
        <v>701036</v>
      </c>
      <c r="T807" s="106" t="s">
        <v>430</v>
      </c>
      <c r="U807" s="106"/>
      <c r="V807" s="106">
        <v>3</v>
      </c>
      <c r="W807" s="106" t="str">
        <f t="shared" si="24"/>
        <v>NETA BR</v>
      </c>
      <c r="X807" s="106" t="s">
        <v>431</v>
      </c>
      <c r="Y807" s="106"/>
    </row>
    <row r="808" spans="1:25" x14ac:dyDescent="0.2">
      <c r="A808" s="7"/>
      <c r="B808" s="7"/>
      <c r="C808" s="98" t="str">
        <f>VLOOKUP(G808,TCR!$E$2:$K$332,2,0)</f>
        <v>VENDV</v>
      </c>
      <c r="D808" s="98" t="str">
        <f>VLOOKUP(G808,TCR!$E$2:$K$332,3,0)</f>
        <v>Ricavi variabili commodity al PCE - Energia Elettrica</v>
      </c>
      <c r="E808" s="98" t="str">
        <f>VLOOKUP(G808,TCR!$E$2:$K$332,4,0)</f>
        <v>MTPRV</v>
      </c>
      <c r="F808" s="98" t="str">
        <f>VLOOKUP(G808,TCR!$E$2:$K$332,5,0)</f>
        <v>Materia prima variabile</v>
      </c>
      <c r="G808" s="141" t="s">
        <v>255</v>
      </c>
      <c r="H808" s="98" t="str">
        <f>VLOOKUP(G808,TCR!$E$2:$K$332,7,0)</f>
        <v>Materia prima</v>
      </c>
      <c r="I808" s="137" t="str">
        <f t="shared" si="25"/>
        <v>EE_FPBCMIC01#EEQFPBCMIC01#EECFPBCMIC01#NETA BR</v>
      </c>
      <c r="J808" s="106" t="s">
        <v>5954</v>
      </c>
      <c r="K808" s="106" t="s">
        <v>5955</v>
      </c>
      <c r="L808" s="106" t="s">
        <v>5956</v>
      </c>
      <c r="M808" s="106" t="s">
        <v>424</v>
      </c>
      <c r="N808" s="106" t="s">
        <v>5957</v>
      </c>
      <c r="O808" s="106"/>
      <c r="P808" s="106" t="s">
        <v>5958</v>
      </c>
      <c r="Q808" s="106" t="s">
        <v>5959</v>
      </c>
      <c r="R808" s="106" t="s">
        <v>5960</v>
      </c>
      <c r="S808" s="106">
        <v>701036</v>
      </c>
      <c r="T808" s="106" t="s">
        <v>430</v>
      </c>
      <c r="U808" s="106"/>
      <c r="V808" s="106">
        <v>3</v>
      </c>
      <c r="W808" s="106" t="str">
        <f t="shared" si="24"/>
        <v>NETA BR</v>
      </c>
      <c r="X808" s="106" t="s">
        <v>431</v>
      </c>
      <c r="Y808" s="106"/>
    </row>
    <row r="809" spans="1:25" x14ac:dyDescent="0.2">
      <c r="A809" s="7"/>
      <c r="B809" s="7"/>
      <c r="C809" s="179" t="str">
        <f>VLOOKUP(G809,TCR!$E$2:$K$332,2,0)</f>
        <v>VENDV</v>
      </c>
      <c r="D809" s="179" t="str">
        <f>VLOOKUP(G809,TCR!$E$2:$K$332,3,0)</f>
        <v>Ricavi variabili commodity al PCE - Energia Elettrica</v>
      </c>
      <c r="E809" s="179" t="str">
        <f>VLOOKUP(G809,TCR!$E$2:$K$332,4,0)</f>
        <v>MTPRV</v>
      </c>
      <c r="F809" s="179" t="str">
        <f>VLOOKUP(G809,TCR!$E$2:$K$332,5,0)</f>
        <v>Materia prima variabile</v>
      </c>
      <c r="G809" s="179" t="s">
        <v>255</v>
      </c>
      <c r="H809" s="179" t="str">
        <f>VLOOKUP(G809,TCR!$E$2:$K$332,7,0)</f>
        <v>Materia prima</v>
      </c>
      <c r="I809" s="137" t="str">
        <f t="shared" si="25"/>
        <v>EEAFPBCMIC01#EEQAFPBCMIC01#EECAFPBCMIC01#NETA BR</v>
      </c>
      <c r="J809" s="106" t="s">
        <v>9250</v>
      </c>
      <c r="K809" s="106" t="s">
        <v>9251</v>
      </c>
      <c r="L809" s="106" t="s">
        <v>5956</v>
      </c>
      <c r="M809" s="106" t="s">
        <v>424</v>
      </c>
      <c r="N809" s="106" t="s">
        <v>9252</v>
      </c>
      <c r="O809" s="106"/>
      <c r="P809" s="106" t="s">
        <v>9253</v>
      </c>
      <c r="Q809" s="106" t="s">
        <v>9254</v>
      </c>
      <c r="R809" s="106" t="s">
        <v>5960</v>
      </c>
      <c r="S809" s="106" t="s">
        <v>429</v>
      </c>
      <c r="T809" s="106" t="s">
        <v>430</v>
      </c>
      <c r="U809" s="106"/>
      <c r="V809" s="106">
        <v>3</v>
      </c>
      <c r="W809" s="106" t="str">
        <f t="shared" si="24"/>
        <v>NETA BR</v>
      </c>
      <c r="X809" s="106" t="s">
        <v>431</v>
      </c>
      <c r="Y809" s="106"/>
    </row>
    <row r="810" spans="1:25" x14ac:dyDescent="0.2">
      <c r="A810" s="139"/>
      <c r="B810" s="7"/>
      <c r="C810" s="179" t="str">
        <f>VLOOKUP(G810,TCR!$E$2:$K$332,2,0)</f>
        <v>VENDV</v>
      </c>
      <c r="D810" s="179" t="str">
        <f>VLOOKUP(G810,TCR!$E$2:$K$332,3,0)</f>
        <v>Ricavi variabili commodity al PCE - Energia Elettrica</v>
      </c>
      <c r="E810" s="179" t="str">
        <f>VLOOKUP(G810,TCR!$E$2:$K$332,4,0)</f>
        <v>MTPRV</v>
      </c>
      <c r="F810" s="179" t="str">
        <f>VLOOKUP(G810,TCR!$E$2:$K$332,5,0)</f>
        <v>Materia prima variabile</v>
      </c>
      <c r="G810" s="179" t="s">
        <v>255</v>
      </c>
      <c r="H810" s="179" t="str">
        <f>VLOOKUP(G810,TCR!$E$2:$K$332,7,0)</f>
        <v>Materia prima</v>
      </c>
      <c r="I810" s="137" t="str">
        <f t="shared" si="25"/>
        <v>EEAFPATPMI10#EEQAFPATPMI10#EECAFPATPMI10#NETA BR</v>
      </c>
      <c r="J810" s="106" t="s">
        <v>3486</v>
      </c>
      <c r="K810" s="106" t="s">
        <v>3487</v>
      </c>
      <c r="L810" s="106" t="s">
        <v>3488</v>
      </c>
      <c r="M810" s="106" t="s">
        <v>424</v>
      </c>
      <c r="N810" s="106" t="s">
        <v>3489</v>
      </c>
      <c r="O810" s="106"/>
      <c r="P810" s="106" t="s">
        <v>3490</v>
      </c>
      <c r="Q810" s="106" t="s">
        <v>3491</v>
      </c>
      <c r="R810" s="106" t="s">
        <v>3492</v>
      </c>
      <c r="S810" s="106">
        <v>701036</v>
      </c>
      <c r="T810" s="106" t="s">
        <v>430</v>
      </c>
      <c r="U810" s="106"/>
      <c r="V810" s="106">
        <v>3</v>
      </c>
      <c r="W810" s="106" t="str">
        <f t="shared" si="24"/>
        <v>NETA BR</v>
      </c>
      <c r="X810" s="106" t="s">
        <v>431</v>
      </c>
      <c r="Y810" s="106"/>
    </row>
    <row r="811" spans="1:25" x14ac:dyDescent="0.2">
      <c r="A811" s="7"/>
      <c r="B811" s="7"/>
      <c r="C811" s="179" t="str">
        <f>VLOOKUP(G811,TCR!$E$2:$K$332,2,0)</f>
        <v>VENDV</v>
      </c>
      <c r="D811" s="179" t="str">
        <f>VLOOKUP(G811,TCR!$E$2:$K$332,3,0)</f>
        <v>Ricavi variabili commodity al PCE - Energia Elettrica</v>
      </c>
      <c r="E811" s="179" t="str">
        <f>VLOOKUP(G811,TCR!$E$2:$K$332,4,0)</f>
        <v>MTPRV</v>
      </c>
      <c r="F811" s="179" t="str">
        <f>VLOOKUP(G811,TCR!$E$2:$K$332,5,0)</f>
        <v>Materia prima variabile</v>
      </c>
      <c r="G811" s="179" t="s">
        <v>255</v>
      </c>
      <c r="H811" s="179" t="str">
        <f>VLOOKUP(G811,TCR!$E$2:$K$332,7,0)</f>
        <v>Materia prima</v>
      </c>
      <c r="I811" s="137" t="str">
        <f t="shared" si="25"/>
        <v>EE_FPATPMI10#EEQFPATPMI10#EECFPATPMI10#NETA BR</v>
      </c>
      <c r="J811" s="106" t="s">
        <v>8368</v>
      </c>
      <c r="K811" s="106" t="s">
        <v>8369</v>
      </c>
      <c r="L811" s="106" t="s">
        <v>3488</v>
      </c>
      <c r="M811" s="106" t="s">
        <v>424</v>
      </c>
      <c r="N811" s="106" t="s">
        <v>8370</v>
      </c>
      <c r="O811" s="106"/>
      <c r="P811" s="106" t="s">
        <v>8371</v>
      </c>
      <c r="Q811" s="106" t="s">
        <v>8372</v>
      </c>
      <c r="R811" s="106" t="s">
        <v>3492</v>
      </c>
      <c r="S811" s="106">
        <v>701036</v>
      </c>
      <c r="T811" s="106" t="s">
        <v>430</v>
      </c>
      <c r="U811" s="106"/>
      <c r="V811" s="106">
        <v>3</v>
      </c>
      <c r="W811" s="106" t="str">
        <f t="shared" si="24"/>
        <v>NETA BR</v>
      </c>
      <c r="X811" s="106" t="s">
        <v>431</v>
      </c>
      <c r="Y811" s="106"/>
    </row>
    <row r="812" spans="1:25" x14ac:dyDescent="0.2">
      <c r="A812" s="7"/>
      <c r="B812" s="69"/>
      <c r="C812" s="179" t="str">
        <f>VLOOKUP(G812,TCR!$E$2:$K$332,2,0)</f>
        <v>VENDV</v>
      </c>
      <c r="D812" s="179" t="str">
        <f>VLOOKUP(G812,TCR!$E$2:$K$332,3,0)</f>
        <v>Ricavi variabili commodity al PCE - Energia Elettrica</v>
      </c>
      <c r="E812" s="179" t="str">
        <f>VLOOKUP(G812,TCR!$E$2:$K$332,4,0)</f>
        <v>MTPRV</v>
      </c>
      <c r="F812" s="179" t="str">
        <f>VLOOKUP(G812,TCR!$E$2:$K$332,5,0)</f>
        <v>Materia prima variabile</v>
      </c>
      <c r="G812" s="179" t="s">
        <v>255</v>
      </c>
      <c r="H812" s="179" t="str">
        <f>VLOOKUP(G812,TCR!$E$2:$K$332,7,0)</f>
        <v>Materia prima</v>
      </c>
      <c r="I812" s="137" t="str">
        <f t="shared" si="25"/>
        <v>EEAFPATPMI09#EEQAFPATPMI09#EECAFPATPMI09#NETA BR</v>
      </c>
      <c r="J812" s="106" t="s">
        <v>7227</v>
      </c>
      <c r="K812" s="106" t="s">
        <v>7228</v>
      </c>
      <c r="L812" s="106" t="s">
        <v>7229</v>
      </c>
      <c r="M812" s="106" t="s">
        <v>424</v>
      </c>
      <c r="N812" s="106" t="s">
        <v>7230</v>
      </c>
      <c r="O812" s="106"/>
      <c r="P812" s="106" t="s">
        <v>7231</v>
      </c>
      <c r="Q812" s="106" t="s">
        <v>7232</v>
      </c>
      <c r="R812" s="106" t="s">
        <v>7233</v>
      </c>
      <c r="S812" s="106">
        <v>701036</v>
      </c>
      <c r="T812" s="106" t="s">
        <v>430</v>
      </c>
      <c r="U812" s="106"/>
      <c r="V812" s="106">
        <v>3</v>
      </c>
      <c r="W812" s="106" t="str">
        <f t="shared" si="24"/>
        <v>NETA BR</v>
      </c>
      <c r="X812" s="106" t="s">
        <v>431</v>
      </c>
      <c r="Y812" s="106"/>
    </row>
    <row r="813" spans="1:25" x14ac:dyDescent="0.2">
      <c r="A813" s="69"/>
      <c r="B813" s="69"/>
      <c r="C813" s="179" t="str">
        <f>VLOOKUP(G813,TCR!$E$2:$K$332,2,0)</f>
        <v>VENDV</v>
      </c>
      <c r="D813" s="179" t="str">
        <f>VLOOKUP(G813,TCR!$E$2:$K$332,3,0)</f>
        <v>Ricavi variabili commodity al PCE - Energia Elettrica</v>
      </c>
      <c r="E813" s="179" t="str">
        <f>VLOOKUP(G813,TCR!$E$2:$K$332,4,0)</f>
        <v>MTPRV</v>
      </c>
      <c r="F813" s="179" t="str">
        <f>VLOOKUP(G813,TCR!$E$2:$K$332,5,0)</f>
        <v>Materia prima variabile</v>
      </c>
      <c r="G813" s="179" t="s">
        <v>255</v>
      </c>
      <c r="H813" s="179" t="str">
        <f>VLOOKUP(G813,TCR!$E$2:$K$332,7,0)</f>
        <v>Materia prima</v>
      </c>
      <c r="I813" s="137" t="str">
        <f t="shared" si="25"/>
        <v>EE_FPATPMI08#EEQFPATPMI08#EECFPATPMI08#NETA BR</v>
      </c>
      <c r="J813" s="106" t="s">
        <v>5893</v>
      </c>
      <c r="K813" s="106" t="s">
        <v>5894</v>
      </c>
      <c r="L813" s="106" t="s">
        <v>5895</v>
      </c>
      <c r="M813" s="106" t="s">
        <v>424</v>
      </c>
      <c r="N813" s="106" t="s">
        <v>5896</v>
      </c>
      <c r="O813" s="106"/>
      <c r="P813" s="106" t="s">
        <v>5897</v>
      </c>
      <c r="Q813" s="106" t="s">
        <v>5898</v>
      </c>
      <c r="R813" s="106" t="s">
        <v>5899</v>
      </c>
      <c r="S813" s="106">
        <v>701036</v>
      </c>
      <c r="T813" s="106" t="s">
        <v>430</v>
      </c>
      <c r="U813" s="106"/>
      <c r="V813" s="106">
        <v>3</v>
      </c>
      <c r="W813" s="106" t="str">
        <f t="shared" si="24"/>
        <v>NETA BR</v>
      </c>
      <c r="X813" s="106" t="s">
        <v>431</v>
      </c>
      <c r="Y813" s="106"/>
    </row>
    <row r="814" spans="1:25" x14ac:dyDescent="0.2">
      <c r="A814" s="69"/>
      <c r="B814" s="69"/>
      <c r="C814" s="179" t="str">
        <f>VLOOKUP(G814,TCR!$E$2:$K$332,2,0)</f>
        <v>VENDV</v>
      </c>
      <c r="D814" s="179" t="str">
        <f>VLOOKUP(G814,TCR!$E$2:$K$332,3,0)</f>
        <v>Ricavi variabili commodity al PCE - Energia Elettrica</v>
      </c>
      <c r="E814" s="179" t="str">
        <f>VLOOKUP(G814,TCR!$E$2:$K$332,4,0)</f>
        <v>MTPRV</v>
      </c>
      <c r="F814" s="179" t="str">
        <f>VLOOKUP(G814,TCR!$E$2:$K$332,5,0)</f>
        <v>Materia prima variabile</v>
      </c>
      <c r="G814" s="179" t="s">
        <v>255</v>
      </c>
      <c r="H814" s="179" t="str">
        <f>VLOOKUP(G814,TCR!$E$2:$K$332,7,0)</f>
        <v>Materia prima</v>
      </c>
      <c r="I814" s="137" t="str">
        <f t="shared" si="25"/>
        <v>EE_FPATPMI06#EEQFPATPMI06#EECFPATPMI06#NETA BR</v>
      </c>
      <c r="J814" s="106" t="s">
        <v>6440</v>
      </c>
      <c r="K814" s="106" t="s">
        <v>6441</v>
      </c>
      <c r="L814" s="106" t="s">
        <v>6442</v>
      </c>
      <c r="M814" s="106" t="s">
        <v>424</v>
      </c>
      <c r="N814" s="106" t="s">
        <v>6443</v>
      </c>
      <c r="O814" s="106"/>
      <c r="P814" s="106" t="s">
        <v>6444</v>
      </c>
      <c r="Q814" s="106" t="s">
        <v>6445</v>
      </c>
      <c r="R814" s="106" t="s">
        <v>6446</v>
      </c>
      <c r="S814" s="106">
        <v>701036</v>
      </c>
      <c r="T814" s="106" t="s">
        <v>430</v>
      </c>
      <c r="U814" s="106"/>
      <c r="V814" s="106">
        <v>3</v>
      </c>
      <c r="W814" s="106" t="str">
        <f t="shared" si="24"/>
        <v>NETA BR</v>
      </c>
      <c r="X814" s="106" t="s">
        <v>431</v>
      </c>
      <c r="Y814" s="106"/>
    </row>
    <row r="815" spans="1:25" x14ac:dyDescent="0.2">
      <c r="A815" s="69"/>
      <c r="B815" s="69"/>
      <c r="C815" s="98" t="str">
        <f>VLOOKUP(G815,TCR!$E$2:$K$332,2,0)</f>
        <v>VENDV</v>
      </c>
      <c r="D815" s="98" t="str">
        <f>VLOOKUP(G815,TCR!$E$2:$K$332,3,0)</f>
        <v>Ricavi variabili commodity al PCE - Energia Elettrica</v>
      </c>
      <c r="E815" s="98" t="str">
        <f>VLOOKUP(G815,TCR!$E$2:$K$332,4,0)</f>
        <v>MTPRV</v>
      </c>
      <c r="F815" s="98" t="str">
        <f>VLOOKUP(G815,TCR!$E$2:$K$332,5,0)</f>
        <v>Materia prima variabile</v>
      </c>
      <c r="G815" s="98" t="s">
        <v>255</v>
      </c>
      <c r="H815" s="98" t="str">
        <f>VLOOKUP(G815,TCR!$E$2:$K$332,7,0)</f>
        <v>Materia prima</v>
      </c>
      <c r="I815" s="137" t="str">
        <f t="shared" si="25"/>
        <v>EEAFPATPMI06#EEQAFPATPMI06#EECAFPATPMI06#NETA BR</v>
      </c>
      <c r="J815" s="106" t="s">
        <v>6569</v>
      </c>
      <c r="K815" s="106" t="s">
        <v>6570</v>
      </c>
      <c r="L815" s="106" t="s">
        <v>6442</v>
      </c>
      <c r="M815" s="106" t="s">
        <v>424</v>
      </c>
      <c r="N815" s="106" t="s">
        <v>6571</v>
      </c>
      <c r="O815" s="106"/>
      <c r="P815" s="106" t="s">
        <v>6572</v>
      </c>
      <c r="Q815" s="106" t="s">
        <v>6573</v>
      </c>
      <c r="R815" s="106" t="s">
        <v>6446</v>
      </c>
      <c r="S815" s="106">
        <v>701036</v>
      </c>
      <c r="T815" s="106" t="s">
        <v>430</v>
      </c>
      <c r="U815" s="106"/>
      <c r="V815" s="106">
        <v>3</v>
      </c>
      <c r="W815" s="106" t="str">
        <f t="shared" si="24"/>
        <v>NETA BR</v>
      </c>
      <c r="X815" s="106" t="s">
        <v>431</v>
      </c>
      <c r="Y815" s="106"/>
    </row>
    <row r="816" spans="1:25" x14ac:dyDescent="0.2">
      <c r="A816" s="7"/>
      <c r="B816" s="7"/>
      <c r="C816" s="98" t="str">
        <f>VLOOKUP(G816,TCR!$E$2:$K$332,2,0)</f>
        <v>VENDV</v>
      </c>
      <c r="D816" s="98" t="str">
        <f>VLOOKUP(G816,TCR!$E$2:$K$332,3,0)</f>
        <v>Ricavi variabili commodity al PCE - Energia Elettrica</v>
      </c>
      <c r="E816" s="98" t="str">
        <f>VLOOKUP(G816,TCR!$E$2:$K$332,4,0)</f>
        <v>MTPRV</v>
      </c>
      <c r="F816" s="98" t="str">
        <f>VLOOKUP(G816,TCR!$E$2:$K$332,5,0)</f>
        <v>Materia prima variabile</v>
      </c>
      <c r="G816" s="98" t="s">
        <v>255</v>
      </c>
      <c r="H816" s="98" t="str">
        <f>VLOOKUP(G816,TCR!$E$2:$K$332,7,0)</f>
        <v>Materia prima</v>
      </c>
      <c r="I816" s="137" t="str">
        <f t="shared" si="25"/>
        <v>EE_FPATPMI04#EEQFPATPMI04#EECFPATPMI04#NETA BR</v>
      </c>
      <c r="J816" s="106" t="s">
        <v>8569</v>
      </c>
      <c r="K816" s="106" t="s">
        <v>8570</v>
      </c>
      <c r="L816" s="106" t="s">
        <v>8571</v>
      </c>
      <c r="M816" s="106" t="s">
        <v>424</v>
      </c>
      <c r="N816" s="106" t="s">
        <v>8572</v>
      </c>
      <c r="O816" s="106"/>
      <c r="P816" s="106" t="s">
        <v>8573</v>
      </c>
      <c r="Q816" s="106" t="s">
        <v>8574</v>
      </c>
      <c r="R816" s="106" t="s">
        <v>8575</v>
      </c>
      <c r="S816" s="106">
        <v>701036</v>
      </c>
      <c r="T816" s="106" t="s">
        <v>430</v>
      </c>
      <c r="U816" s="106"/>
      <c r="V816" s="106">
        <v>3</v>
      </c>
      <c r="W816" s="106" t="str">
        <f t="shared" si="24"/>
        <v>NETA BR</v>
      </c>
      <c r="X816" s="106" t="s">
        <v>431</v>
      </c>
      <c r="Y816" s="106"/>
    </row>
    <row r="817" spans="1:25" x14ac:dyDescent="0.2">
      <c r="A817" s="7"/>
      <c r="B817" s="7"/>
      <c r="C817" s="98" t="str">
        <f>VLOOKUP(G817,TCR!$E$2:$K$332,2,0)</f>
        <v>VENDV</v>
      </c>
      <c r="D817" s="98" t="str">
        <f>VLOOKUP(G817,TCR!$E$2:$K$332,3,0)</f>
        <v>Ricavi variabili commodity al PCE - Energia Elettrica</v>
      </c>
      <c r="E817" s="98" t="str">
        <f>VLOOKUP(G817,TCR!$E$2:$K$332,4,0)</f>
        <v>MTPRV</v>
      </c>
      <c r="F817" s="98" t="str">
        <f>VLOOKUP(G817,TCR!$E$2:$K$332,5,0)</f>
        <v>Materia prima variabile</v>
      </c>
      <c r="G817" s="98" t="s">
        <v>255</v>
      </c>
      <c r="H817" s="98" t="str">
        <f>VLOOKUP(G817,TCR!$E$2:$K$332,7,0)</f>
        <v>Materia prima</v>
      </c>
      <c r="I817" s="137" t="str">
        <f t="shared" si="25"/>
        <v>EEAFPATPMI02#EEQAFPATPMI02#EECAFPATPMI02#NETA BR</v>
      </c>
      <c r="J817" s="106" t="s">
        <v>6543</v>
      </c>
      <c r="K817" s="106" t="s">
        <v>6544</v>
      </c>
      <c r="L817" s="106" t="s">
        <v>6545</v>
      </c>
      <c r="M817" s="106" t="s">
        <v>424</v>
      </c>
      <c r="N817" s="106" t="s">
        <v>6546</v>
      </c>
      <c r="O817" s="106"/>
      <c r="P817" s="106" t="s">
        <v>6547</v>
      </c>
      <c r="Q817" s="106" t="s">
        <v>6548</v>
      </c>
      <c r="R817" s="106" t="s">
        <v>6549</v>
      </c>
      <c r="S817" s="106">
        <v>701036</v>
      </c>
      <c r="T817" s="106" t="s">
        <v>430</v>
      </c>
      <c r="U817" s="106"/>
      <c r="V817" s="106">
        <v>3</v>
      </c>
      <c r="W817" s="106" t="str">
        <f t="shared" si="24"/>
        <v>NETA BR</v>
      </c>
      <c r="X817" s="106" t="s">
        <v>431</v>
      </c>
      <c r="Y817" s="106"/>
    </row>
    <row r="818" spans="1:25" x14ac:dyDescent="0.2">
      <c r="A818" s="7"/>
      <c r="B818" s="7"/>
      <c r="C818" s="98" t="str">
        <f>VLOOKUP(G818,TCR!$E$2:$K$332,2,0)</f>
        <v>VENDV</v>
      </c>
      <c r="D818" s="98" t="str">
        <f>VLOOKUP(G818,TCR!$E$2:$K$332,3,0)</f>
        <v>Ricavi variabili commodity al PCE - Energia Elettrica</v>
      </c>
      <c r="E818" s="98" t="str">
        <f>VLOOKUP(G818,TCR!$E$2:$K$332,4,0)</f>
        <v>MTPRV</v>
      </c>
      <c r="F818" s="98" t="str">
        <f>VLOOKUP(G818,TCR!$E$2:$K$332,5,0)</f>
        <v>Materia prima variabile</v>
      </c>
      <c r="G818" s="98" t="s">
        <v>255</v>
      </c>
      <c r="H818" s="98" t="str">
        <f>VLOOKUP(G818,TCR!$E$2:$K$332,7,0)</f>
        <v>Materia prima</v>
      </c>
      <c r="I818" s="137" t="str">
        <f t="shared" si="25"/>
        <v>EE_FPATMIC10#EEQFPATMIC10#EECFPATMIC10#NETA BR</v>
      </c>
      <c r="J818" s="106" t="s">
        <v>7027</v>
      </c>
      <c r="K818" s="106" t="s">
        <v>7028</v>
      </c>
      <c r="L818" s="106" t="s">
        <v>7029</v>
      </c>
      <c r="M818" s="106" t="s">
        <v>424</v>
      </c>
      <c r="N818" s="106" t="s">
        <v>7030</v>
      </c>
      <c r="O818" s="106"/>
      <c r="P818" s="106" t="s">
        <v>7031</v>
      </c>
      <c r="Q818" s="106" t="s">
        <v>7032</v>
      </c>
      <c r="R818" s="106" t="s">
        <v>7033</v>
      </c>
      <c r="S818" s="106">
        <v>701036</v>
      </c>
      <c r="T818" s="106" t="s">
        <v>430</v>
      </c>
      <c r="U818" s="106"/>
      <c r="V818" s="106">
        <v>3</v>
      </c>
      <c r="W818" s="106" t="str">
        <f t="shared" si="24"/>
        <v>NETA BR</v>
      </c>
      <c r="X818" s="106" t="s">
        <v>431</v>
      </c>
      <c r="Y818" s="106"/>
    </row>
    <row r="819" spans="1:25" x14ac:dyDescent="0.2">
      <c r="A819" s="7"/>
      <c r="B819" s="7"/>
      <c r="C819" s="98" t="str">
        <f>VLOOKUP(G819,TCR!$E$2:$K$332,2,0)</f>
        <v>VENDV</v>
      </c>
      <c r="D819" s="98" t="str">
        <f>VLOOKUP(G819,TCR!$E$2:$K$332,3,0)</f>
        <v>Ricavi variabili commodity al PCE - Energia Elettrica</v>
      </c>
      <c r="E819" s="98" t="str">
        <f>VLOOKUP(G819,TCR!$E$2:$K$332,4,0)</f>
        <v>MTPRV</v>
      </c>
      <c r="F819" s="98" t="str">
        <f>VLOOKUP(G819,TCR!$E$2:$K$332,5,0)</f>
        <v>Materia prima variabile</v>
      </c>
      <c r="G819" s="98" t="s">
        <v>255</v>
      </c>
      <c r="H819" s="98" t="str">
        <f>VLOOKUP(G819,TCR!$E$2:$K$332,7,0)</f>
        <v>Materia prima</v>
      </c>
      <c r="I819" s="137" t="str">
        <f t="shared" si="25"/>
        <v>EEAFPATMIC10#EEQAFPATMIC10#EECAFPATMIC10#NETA BR</v>
      </c>
      <c r="J819" s="106" t="s">
        <v>7222</v>
      </c>
      <c r="K819" s="106" t="s">
        <v>7223</v>
      </c>
      <c r="L819" s="106" t="s">
        <v>7029</v>
      </c>
      <c r="M819" s="106" t="s">
        <v>424</v>
      </c>
      <c r="N819" s="106" t="s">
        <v>7224</v>
      </c>
      <c r="O819" s="106"/>
      <c r="P819" s="106" t="s">
        <v>7225</v>
      </c>
      <c r="Q819" s="106" t="s">
        <v>7226</v>
      </c>
      <c r="R819" s="106" t="s">
        <v>7033</v>
      </c>
      <c r="S819" s="106">
        <v>701036</v>
      </c>
      <c r="T819" s="106" t="s">
        <v>430</v>
      </c>
      <c r="U819" s="106"/>
      <c r="V819" s="106">
        <v>3</v>
      </c>
      <c r="W819" s="106" t="str">
        <f t="shared" si="24"/>
        <v>NETA BR</v>
      </c>
      <c r="X819" s="106" t="s">
        <v>431</v>
      </c>
      <c r="Y819" s="106"/>
    </row>
    <row r="820" spans="1:25" x14ac:dyDescent="0.2">
      <c r="A820" s="7"/>
      <c r="B820" s="7"/>
      <c r="C820" s="98" t="str">
        <f>VLOOKUP(G820,TCR!$E$2:$K$332,2,0)</f>
        <v>VENDV</v>
      </c>
      <c r="D820" s="98" t="str">
        <f>VLOOKUP(G820,TCR!$E$2:$K$332,3,0)</f>
        <v>Ricavi variabili commodity al PCE - Energia Elettrica</v>
      </c>
      <c r="E820" s="98" t="str">
        <f>VLOOKUP(G820,TCR!$E$2:$K$332,4,0)</f>
        <v>MTPRV</v>
      </c>
      <c r="F820" s="98" t="str">
        <f>VLOOKUP(G820,TCR!$E$2:$K$332,5,0)</f>
        <v>Materia prima variabile</v>
      </c>
      <c r="G820" s="98" t="s">
        <v>255</v>
      </c>
      <c r="H820" s="98" t="str">
        <f>VLOOKUP(G820,TCR!$E$2:$K$332,7,0)</f>
        <v>Materia prima</v>
      </c>
      <c r="I820" s="137" t="str">
        <f t="shared" si="25"/>
        <v>EEAFPATMIC09#EEQAFPATMIC09#EECAFPATMIC09#NETA BR</v>
      </c>
      <c r="J820" s="106" t="s">
        <v>8266</v>
      </c>
      <c r="K820" s="106" t="s">
        <v>8267</v>
      </c>
      <c r="L820" s="106" t="s">
        <v>8268</v>
      </c>
      <c r="M820" s="106" t="s">
        <v>424</v>
      </c>
      <c r="N820" s="106" t="s">
        <v>8269</v>
      </c>
      <c r="O820" s="106"/>
      <c r="P820" s="106" t="s">
        <v>8270</v>
      </c>
      <c r="Q820" s="106" t="s">
        <v>8271</v>
      </c>
      <c r="R820" s="106" t="s">
        <v>8272</v>
      </c>
      <c r="S820" s="106">
        <v>701036</v>
      </c>
      <c r="T820" s="106" t="s">
        <v>430</v>
      </c>
      <c r="U820" s="106"/>
      <c r="V820" s="106">
        <v>3</v>
      </c>
      <c r="W820" s="106" t="str">
        <f t="shared" si="24"/>
        <v>NETA BR</v>
      </c>
      <c r="X820" s="106" t="s">
        <v>431</v>
      </c>
      <c r="Y820" s="106"/>
    </row>
    <row r="821" spans="1:25" x14ac:dyDescent="0.2">
      <c r="A821" s="7"/>
      <c r="B821" s="7"/>
      <c r="C821" s="98" t="str">
        <f>VLOOKUP(G821,TCR!$E$2:$K$332,2,0)</f>
        <v>VENDV</v>
      </c>
      <c r="D821" s="98" t="str">
        <f>VLOOKUP(G821,TCR!$E$2:$K$332,3,0)</f>
        <v>Ricavi variabili commodity al PCE - Energia Elettrica</v>
      </c>
      <c r="E821" s="98" t="str">
        <f>VLOOKUP(G821,TCR!$E$2:$K$332,4,0)</f>
        <v>MTPRV</v>
      </c>
      <c r="F821" s="98" t="str">
        <f>VLOOKUP(G821,TCR!$E$2:$K$332,5,0)</f>
        <v>Materia prima variabile</v>
      </c>
      <c r="G821" s="98" t="s">
        <v>255</v>
      </c>
      <c r="H821" s="98" t="str">
        <f>VLOOKUP(G821,TCR!$E$2:$K$332,7,0)</f>
        <v>Materia prima</v>
      </c>
      <c r="I821" s="137" t="str">
        <f t="shared" si="25"/>
        <v>EE_FPATMIC08#EEQFPATMIC08#EECFPATMIC08#NETA BR</v>
      </c>
      <c r="J821" s="106" t="s">
        <v>9198</v>
      </c>
      <c r="K821" s="106" t="s">
        <v>9199</v>
      </c>
      <c r="L821" s="106" t="s">
        <v>9200</v>
      </c>
      <c r="M821" s="106" t="s">
        <v>424</v>
      </c>
      <c r="N821" s="106" t="s">
        <v>9201</v>
      </c>
      <c r="O821" s="106"/>
      <c r="P821" s="106" t="s">
        <v>9202</v>
      </c>
      <c r="Q821" s="106" t="s">
        <v>9203</v>
      </c>
      <c r="R821" s="106" t="s">
        <v>9204</v>
      </c>
      <c r="S821" s="106" t="s">
        <v>429</v>
      </c>
      <c r="T821" s="106" t="s">
        <v>430</v>
      </c>
      <c r="U821" s="106"/>
      <c r="V821" s="106">
        <v>3</v>
      </c>
      <c r="W821" s="106" t="str">
        <f t="shared" si="24"/>
        <v>NETA BR</v>
      </c>
      <c r="X821" s="106" t="s">
        <v>431</v>
      </c>
      <c r="Y821" s="106"/>
    </row>
    <row r="822" spans="1:25" x14ac:dyDescent="0.2">
      <c r="A822" s="7"/>
      <c r="B822" s="7"/>
      <c r="C822" s="98" t="str">
        <f>VLOOKUP(G822,TCR!$E$2:$K$332,2,0)</f>
        <v>VENDV</v>
      </c>
      <c r="D822" s="98" t="str">
        <f>VLOOKUP(G822,TCR!$E$2:$K$332,3,0)</f>
        <v>Ricavi variabili commodity al PCE - Energia Elettrica</v>
      </c>
      <c r="E822" s="98" t="str">
        <f>VLOOKUP(G822,TCR!$E$2:$K$332,4,0)</f>
        <v>MTPRV</v>
      </c>
      <c r="F822" s="98" t="str">
        <f>VLOOKUP(G822,TCR!$E$2:$K$332,5,0)</f>
        <v>Materia prima variabile</v>
      </c>
      <c r="G822" s="98" t="s">
        <v>255</v>
      </c>
      <c r="H822" s="98" t="str">
        <f>VLOOKUP(G822,TCR!$E$2:$K$332,7,0)</f>
        <v>Materia prima</v>
      </c>
      <c r="I822" s="137" t="str">
        <f t="shared" si="25"/>
        <v>EEAFPATMIC08#EEQAFPATMIC08#EECAFPATMIC08#NETA BR</v>
      </c>
      <c r="J822" s="106" t="s">
        <v>9469</v>
      </c>
      <c r="K822" s="106" t="s">
        <v>9470</v>
      </c>
      <c r="L822" s="106" t="s">
        <v>9200</v>
      </c>
      <c r="M822" s="106" t="s">
        <v>424</v>
      </c>
      <c r="N822" s="106" t="s">
        <v>9471</v>
      </c>
      <c r="O822" s="106"/>
      <c r="P822" s="106" t="s">
        <v>9472</v>
      </c>
      <c r="Q822" s="106" t="s">
        <v>9473</v>
      </c>
      <c r="R822" s="106" t="s">
        <v>9204</v>
      </c>
      <c r="S822" s="106" t="s">
        <v>429</v>
      </c>
      <c r="T822" s="106" t="s">
        <v>430</v>
      </c>
      <c r="U822" s="106"/>
      <c r="V822" s="106">
        <v>3</v>
      </c>
      <c r="W822" s="106" t="str">
        <f t="shared" si="24"/>
        <v>NETA BR</v>
      </c>
      <c r="X822" s="106" t="s">
        <v>431</v>
      </c>
      <c r="Y822" s="106"/>
    </row>
    <row r="823" spans="1:25" x14ac:dyDescent="0.2">
      <c r="A823" s="7"/>
      <c r="B823" s="7"/>
      <c r="C823" s="98" t="str">
        <f>VLOOKUP(G823,TCR!$E$2:$K$332,2,0)</f>
        <v>VENDV</v>
      </c>
      <c r="D823" s="98" t="str">
        <f>VLOOKUP(G823,TCR!$E$2:$K$332,3,0)</f>
        <v>Ricavi variabili commodity al PCE - Energia Elettrica</v>
      </c>
      <c r="E823" s="98" t="str">
        <f>VLOOKUP(G823,TCR!$E$2:$K$332,4,0)</f>
        <v>MTPRV</v>
      </c>
      <c r="F823" s="98" t="str">
        <f>VLOOKUP(G823,TCR!$E$2:$K$332,5,0)</f>
        <v>Materia prima variabile</v>
      </c>
      <c r="G823" s="98" t="s">
        <v>255</v>
      </c>
      <c r="H823" s="98" t="str">
        <f>VLOOKUP(G823,TCR!$E$2:$K$332,7,0)</f>
        <v>Materia prima</v>
      </c>
      <c r="I823" s="137" t="str">
        <f t="shared" si="25"/>
        <v>EEAFPATMIC07#EEQAFPATMIC07#EECAFPATMIC07#NETA BR</v>
      </c>
      <c r="J823" s="106" t="s">
        <v>6309</v>
      </c>
      <c r="K823" s="106" t="s">
        <v>6310</v>
      </c>
      <c r="L823" s="106" t="s">
        <v>6311</v>
      </c>
      <c r="M823" s="106" t="s">
        <v>424</v>
      </c>
      <c r="N823" s="106" t="s">
        <v>6312</v>
      </c>
      <c r="O823" s="106"/>
      <c r="P823" s="106" t="s">
        <v>6313</v>
      </c>
      <c r="Q823" s="106" t="s">
        <v>6314</v>
      </c>
      <c r="R823" s="106" t="s">
        <v>6315</v>
      </c>
      <c r="S823" s="106">
        <v>701036</v>
      </c>
      <c r="T823" s="106" t="s">
        <v>430</v>
      </c>
      <c r="U823" s="106"/>
      <c r="V823" s="106">
        <v>3</v>
      </c>
      <c r="W823" s="106" t="str">
        <f t="shared" si="24"/>
        <v>NETA BR</v>
      </c>
      <c r="X823" s="106" t="s">
        <v>431</v>
      </c>
      <c r="Y823" s="106"/>
    </row>
    <row r="824" spans="1:25" x14ac:dyDescent="0.2">
      <c r="A824" s="7"/>
      <c r="B824" s="7"/>
      <c r="C824" s="98" t="str">
        <f>VLOOKUP(G824,TCR!$E$2:$K$332,2,0)</f>
        <v>VENDV</v>
      </c>
      <c r="D824" s="98" t="str">
        <f>VLOOKUP(G824,TCR!$E$2:$K$332,3,0)</f>
        <v>Ricavi variabili commodity al PCE - Energia Elettrica</v>
      </c>
      <c r="E824" s="98" t="str">
        <f>VLOOKUP(G824,TCR!$E$2:$K$332,4,0)</f>
        <v>MTPRV</v>
      </c>
      <c r="F824" s="98" t="str">
        <f>VLOOKUP(G824,TCR!$E$2:$K$332,5,0)</f>
        <v>Materia prima variabile</v>
      </c>
      <c r="G824" s="98" t="s">
        <v>255</v>
      </c>
      <c r="H824" s="98" t="str">
        <f>VLOOKUP(G824,TCR!$E$2:$K$332,7,0)</f>
        <v>Materia prima</v>
      </c>
      <c r="I824" s="137" t="str">
        <f t="shared" si="25"/>
        <v>EE_FPATMIC06#EEQFPATMIC06#EECFPATMIC06#NETA BR</v>
      </c>
      <c r="J824" s="106" t="s">
        <v>7528</v>
      </c>
      <c r="K824" s="106" t="s">
        <v>7529</v>
      </c>
      <c r="L824" s="106" t="s">
        <v>7530</v>
      </c>
      <c r="M824" s="106" t="s">
        <v>424</v>
      </c>
      <c r="N824" s="106" t="s">
        <v>7531</v>
      </c>
      <c r="O824" s="106"/>
      <c r="P824" s="106" t="s">
        <v>7532</v>
      </c>
      <c r="Q824" s="106" t="s">
        <v>7533</v>
      </c>
      <c r="R824" s="106" t="s">
        <v>7534</v>
      </c>
      <c r="S824" s="106">
        <v>701036</v>
      </c>
      <c r="T824" s="106" t="s">
        <v>430</v>
      </c>
      <c r="U824" s="106"/>
      <c r="V824" s="106">
        <v>3</v>
      </c>
      <c r="W824" s="106" t="str">
        <f t="shared" si="24"/>
        <v>NETA BR</v>
      </c>
      <c r="X824" s="106" t="s">
        <v>431</v>
      </c>
      <c r="Y824" s="106"/>
    </row>
    <row r="825" spans="1:25" x14ac:dyDescent="0.2">
      <c r="A825" s="7"/>
      <c r="B825" s="7"/>
      <c r="C825" s="98" t="str">
        <f>VLOOKUP(G825,TCR!$E$2:$K$332,2,0)</f>
        <v>VENDV</v>
      </c>
      <c r="D825" s="98" t="str">
        <f>VLOOKUP(G825,TCR!$E$2:$K$332,3,0)</f>
        <v>Ricavi variabili commodity al PCE - Energia Elettrica</v>
      </c>
      <c r="E825" s="98" t="str">
        <f>VLOOKUP(G825,TCR!$E$2:$K$332,4,0)</f>
        <v>MTPRV</v>
      </c>
      <c r="F825" s="98" t="str">
        <f>VLOOKUP(G825,TCR!$E$2:$K$332,5,0)</f>
        <v>Materia prima variabile</v>
      </c>
      <c r="G825" s="98" t="s">
        <v>255</v>
      </c>
      <c r="H825" s="98" t="str">
        <f>VLOOKUP(G825,TCR!$E$2:$K$332,7,0)</f>
        <v>Materia prima</v>
      </c>
      <c r="I825" s="137" t="str">
        <f t="shared" si="25"/>
        <v>EEAFPATMIC06#EEQAFPATMIC06#EECAFPATMIC06#NETA BR</v>
      </c>
      <c r="J825" s="106" t="s">
        <v>7622</v>
      </c>
      <c r="K825" s="106" t="s">
        <v>7623</v>
      </c>
      <c r="L825" s="106" t="s">
        <v>7530</v>
      </c>
      <c r="M825" s="106" t="s">
        <v>424</v>
      </c>
      <c r="N825" s="106" t="s">
        <v>7624</v>
      </c>
      <c r="O825" s="106"/>
      <c r="P825" s="106" t="s">
        <v>7625</v>
      </c>
      <c r="Q825" s="106" t="s">
        <v>7626</v>
      </c>
      <c r="R825" s="106" t="s">
        <v>7534</v>
      </c>
      <c r="S825" s="106">
        <v>701036</v>
      </c>
      <c r="T825" s="106" t="s">
        <v>430</v>
      </c>
      <c r="U825" s="106"/>
      <c r="V825" s="106">
        <v>3</v>
      </c>
      <c r="W825" s="106" t="str">
        <f t="shared" si="24"/>
        <v>NETA BR</v>
      </c>
      <c r="X825" s="106" t="s">
        <v>431</v>
      </c>
      <c r="Y825" s="106"/>
    </row>
    <row r="826" spans="1:25" x14ac:dyDescent="0.2">
      <c r="A826" s="7"/>
      <c r="B826" s="7"/>
      <c r="C826" s="98" t="str">
        <f>VLOOKUP(G826,TCR!$E$2:$K$332,2,0)</f>
        <v>VENDV</v>
      </c>
      <c r="D826" s="98" t="str">
        <f>VLOOKUP(G826,TCR!$E$2:$K$332,3,0)</f>
        <v>Ricavi variabili commodity al PCE - Energia Elettrica</v>
      </c>
      <c r="E826" s="98" t="str">
        <f>VLOOKUP(G826,TCR!$E$2:$K$332,4,0)</f>
        <v>MTPRV</v>
      </c>
      <c r="F826" s="98" t="str">
        <f>VLOOKUP(G826,TCR!$E$2:$K$332,5,0)</f>
        <v>Materia prima variabile</v>
      </c>
      <c r="G826" s="141" t="s">
        <v>255</v>
      </c>
      <c r="H826" s="98" t="str">
        <f>VLOOKUP(G826,TCR!$E$2:$K$332,7,0)</f>
        <v>Materia prima</v>
      </c>
      <c r="I826" s="137" t="str">
        <f t="shared" si="25"/>
        <v>EEAFPATMIC05#EEQAFPATMIC05#EECAFPATMIC05#NETA BR</v>
      </c>
      <c r="J826" s="106" t="s">
        <v>7917</v>
      </c>
      <c r="K826" s="106" t="s">
        <v>7918</v>
      </c>
      <c r="L826" s="106" t="s">
        <v>7919</v>
      </c>
      <c r="M826" s="106" t="s">
        <v>424</v>
      </c>
      <c r="N826" s="106" t="s">
        <v>7920</v>
      </c>
      <c r="O826" s="106"/>
      <c r="P826" s="106" t="s">
        <v>7921</v>
      </c>
      <c r="Q826" s="106" t="s">
        <v>7922</v>
      </c>
      <c r="R826" s="106" t="s">
        <v>7923</v>
      </c>
      <c r="S826" s="106">
        <v>701036</v>
      </c>
      <c r="T826" s="106" t="s">
        <v>430</v>
      </c>
      <c r="U826" s="106"/>
      <c r="V826" s="106">
        <v>3</v>
      </c>
      <c r="W826" s="106" t="str">
        <f t="shared" si="24"/>
        <v>NETA BR</v>
      </c>
      <c r="X826" s="106" t="s">
        <v>431</v>
      </c>
      <c r="Y826" s="106"/>
    </row>
    <row r="827" spans="1:25" x14ac:dyDescent="0.2">
      <c r="A827" s="7"/>
      <c r="B827" s="7"/>
      <c r="C827" s="98" t="str">
        <f>VLOOKUP(G827,TCR!$E$2:$K$332,2,0)</f>
        <v>VENDV</v>
      </c>
      <c r="D827" s="98" t="str">
        <f>VLOOKUP(G827,TCR!$E$2:$K$332,3,0)</f>
        <v>Ricavi variabili commodity al PCE - Energia Elettrica</v>
      </c>
      <c r="E827" s="98" t="str">
        <f>VLOOKUP(G827,TCR!$E$2:$K$332,4,0)</f>
        <v>MTPRV</v>
      </c>
      <c r="F827" s="98" t="str">
        <f>VLOOKUP(G827,TCR!$E$2:$K$332,5,0)</f>
        <v>Materia prima variabile</v>
      </c>
      <c r="G827" s="141" t="s">
        <v>255</v>
      </c>
      <c r="H827" s="98" t="str">
        <f>VLOOKUP(G827,TCR!$E$2:$K$332,7,0)</f>
        <v>Materia prima</v>
      </c>
      <c r="I827" s="137" t="str">
        <f t="shared" si="25"/>
        <v>EE_FPATMIC05#EEQFPATMIC05#EECFPATMIC05#NETA BR</v>
      </c>
      <c r="J827" s="106" t="s">
        <v>8679</v>
      </c>
      <c r="K827" s="106" t="s">
        <v>8680</v>
      </c>
      <c r="L827" s="106" t="s">
        <v>7919</v>
      </c>
      <c r="M827" s="106" t="s">
        <v>424</v>
      </c>
      <c r="N827" s="106" t="s">
        <v>8681</v>
      </c>
      <c r="O827" s="106"/>
      <c r="P827" s="106" t="s">
        <v>8682</v>
      </c>
      <c r="Q827" s="106" t="s">
        <v>8683</v>
      </c>
      <c r="R827" s="106" t="s">
        <v>7923</v>
      </c>
      <c r="S827" s="106">
        <v>701036</v>
      </c>
      <c r="T827" s="106" t="s">
        <v>430</v>
      </c>
      <c r="U827" s="106"/>
      <c r="V827" s="106">
        <v>3</v>
      </c>
      <c r="W827" s="106" t="str">
        <f t="shared" si="24"/>
        <v>NETA BR</v>
      </c>
      <c r="X827" s="106" t="s">
        <v>431</v>
      </c>
      <c r="Y827" s="106"/>
    </row>
    <row r="828" spans="1:25" x14ac:dyDescent="0.2">
      <c r="A828" s="7"/>
      <c r="B828" s="7"/>
      <c r="C828" s="98" t="str">
        <f>VLOOKUP(G828,TCR!$E$2:$K$332,2,0)</f>
        <v>VENDV</v>
      </c>
      <c r="D828" s="98" t="str">
        <f>VLOOKUP(G828,TCR!$E$2:$K$332,3,0)</f>
        <v>Ricavi variabili commodity al PCE - Energia Elettrica</v>
      </c>
      <c r="E828" s="98" t="str">
        <f>VLOOKUP(G828,TCR!$E$2:$K$332,4,0)</f>
        <v>MTPRV</v>
      </c>
      <c r="F828" s="98" t="str">
        <f>VLOOKUP(G828,TCR!$E$2:$K$332,5,0)</f>
        <v>Materia prima variabile</v>
      </c>
      <c r="G828" s="98" t="s">
        <v>255</v>
      </c>
      <c r="H828" s="98" t="str">
        <f>VLOOKUP(G828,TCR!$E$2:$K$332,7,0)</f>
        <v>Materia prima</v>
      </c>
      <c r="I828" s="137" t="str">
        <f t="shared" si="25"/>
        <v>EE_FPATMIC04#EEQFPATMIC04#EECFPATMIC04#NETA BR</v>
      </c>
      <c r="J828" s="106" t="s">
        <v>5327</v>
      </c>
      <c r="K828" s="106" t="s">
        <v>5328</v>
      </c>
      <c r="L828" s="106" t="s">
        <v>5329</v>
      </c>
      <c r="M828" s="106" t="s">
        <v>424</v>
      </c>
      <c r="N828" s="106" t="s">
        <v>5330</v>
      </c>
      <c r="O828" s="106"/>
      <c r="P828" s="106" t="s">
        <v>5331</v>
      </c>
      <c r="Q828" s="106" t="s">
        <v>5332</v>
      </c>
      <c r="R828" s="106" t="s">
        <v>5333</v>
      </c>
      <c r="S828" s="106">
        <v>701036</v>
      </c>
      <c r="T828" s="106" t="s">
        <v>430</v>
      </c>
      <c r="U828" s="106"/>
      <c r="V828" s="106">
        <v>3</v>
      </c>
      <c r="W828" s="106" t="str">
        <f t="shared" si="24"/>
        <v>NETA BR</v>
      </c>
      <c r="X828" s="106" t="s">
        <v>431</v>
      </c>
      <c r="Y828" s="106"/>
    </row>
    <row r="829" spans="1:25" x14ac:dyDescent="0.2">
      <c r="A829" s="7"/>
      <c r="B829" s="7"/>
      <c r="C829" s="98" t="str">
        <f>VLOOKUP(G829,TCR!$E$2:$K$332,2,0)</f>
        <v>VENDV</v>
      </c>
      <c r="D829" s="98" t="str">
        <f>VLOOKUP(G829,TCR!$E$2:$K$332,3,0)</f>
        <v>Ricavi variabili commodity al PCE - Energia Elettrica</v>
      </c>
      <c r="E829" s="98" t="str">
        <f>VLOOKUP(G829,TCR!$E$2:$K$332,4,0)</f>
        <v>MTPRV</v>
      </c>
      <c r="F829" s="98" t="str">
        <f>VLOOKUP(G829,TCR!$E$2:$K$332,5,0)</f>
        <v>Materia prima variabile</v>
      </c>
      <c r="G829" s="98" t="s">
        <v>255</v>
      </c>
      <c r="H829" s="98" t="str">
        <f>VLOOKUP(G829,TCR!$E$2:$K$332,7,0)</f>
        <v>Materia prima</v>
      </c>
      <c r="I829" s="137" t="str">
        <f t="shared" si="25"/>
        <v>EEAFPATMIC04#EEQAFPATMIC04#EECAFPATMIC04#NETA BR</v>
      </c>
      <c r="J829" s="106" t="s">
        <v>7170</v>
      </c>
      <c r="K829" s="106" t="s">
        <v>7171</v>
      </c>
      <c r="L829" s="106" t="s">
        <v>5329</v>
      </c>
      <c r="M829" s="106" t="s">
        <v>424</v>
      </c>
      <c r="N829" s="106" t="s">
        <v>7172</v>
      </c>
      <c r="O829" s="106"/>
      <c r="P829" s="106" t="s">
        <v>7173</v>
      </c>
      <c r="Q829" s="106" t="s">
        <v>7174</v>
      </c>
      <c r="R829" s="106" t="s">
        <v>5333</v>
      </c>
      <c r="S829" s="106">
        <v>701036</v>
      </c>
      <c r="T829" s="106" t="s">
        <v>430</v>
      </c>
      <c r="U829" s="106"/>
      <c r="V829" s="106">
        <v>3</v>
      </c>
      <c r="W829" s="106" t="str">
        <f t="shared" si="24"/>
        <v>NETA BR</v>
      </c>
      <c r="X829" s="106" t="s">
        <v>431</v>
      </c>
      <c r="Y829" s="106"/>
    </row>
    <row r="830" spans="1:25" x14ac:dyDescent="0.2">
      <c r="A830" s="7"/>
      <c r="B830" s="7"/>
      <c r="C830" s="98" t="str">
        <f>VLOOKUP(G830,TCR!$E$2:$K$332,2,0)</f>
        <v>VENDV</v>
      </c>
      <c r="D830" s="98" t="str">
        <f>VLOOKUP(G830,TCR!$E$2:$K$332,3,0)</f>
        <v>Ricavi variabili commodity al PCE - Energia Elettrica</v>
      </c>
      <c r="E830" s="98" t="str">
        <f>VLOOKUP(G830,TCR!$E$2:$K$332,4,0)</f>
        <v>MTPRV</v>
      </c>
      <c r="F830" s="98" t="str">
        <f>VLOOKUP(G830,TCR!$E$2:$K$332,5,0)</f>
        <v>Materia prima variabile</v>
      </c>
      <c r="G830" s="98" t="s">
        <v>255</v>
      </c>
      <c r="H830" s="98" t="str">
        <f>VLOOKUP(G830,TCR!$E$2:$K$332,7,0)</f>
        <v>Materia prima</v>
      </c>
      <c r="I830" s="137" t="str">
        <f t="shared" si="25"/>
        <v>EEAFPATMIC03#EEQAFPATMIC03#EECAFPATMIC03#NETA BR</v>
      </c>
      <c r="J830" s="106" t="s">
        <v>6681</v>
      </c>
      <c r="K830" s="106" t="s">
        <v>6682</v>
      </c>
      <c r="L830" s="106" t="s">
        <v>6683</v>
      </c>
      <c r="M830" s="106" t="s">
        <v>424</v>
      </c>
      <c r="N830" s="106" t="s">
        <v>6684</v>
      </c>
      <c r="O830" s="106"/>
      <c r="P830" s="106" t="s">
        <v>6685</v>
      </c>
      <c r="Q830" s="106" t="s">
        <v>6686</v>
      </c>
      <c r="R830" s="106" t="s">
        <v>6687</v>
      </c>
      <c r="S830" s="106">
        <v>701036</v>
      </c>
      <c r="T830" s="106" t="s">
        <v>430</v>
      </c>
      <c r="U830" s="106"/>
      <c r="V830" s="106">
        <v>3</v>
      </c>
      <c r="W830" s="106" t="str">
        <f t="shared" si="24"/>
        <v>NETA BR</v>
      </c>
      <c r="X830" s="106" t="s">
        <v>431</v>
      </c>
      <c r="Y830" s="106"/>
    </row>
    <row r="831" spans="1:25" x14ac:dyDescent="0.2">
      <c r="A831" s="7"/>
      <c r="B831" s="7"/>
      <c r="C831" s="98" t="str">
        <f>VLOOKUP(G831,TCR!$E$2:$K$332,2,0)</f>
        <v>VENDV</v>
      </c>
      <c r="D831" s="98" t="str">
        <f>VLOOKUP(G831,TCR!$E$2:$K$332,3,0)</f>
        <v>Ricavi variabili commodity al PCE - Energia Elettrica</v>
      </c>
      <c r="E831" s="98" t="str">
        <f>VLOOKUP(G831,TCR!$E$2:$K$332,4,0)</f>
        <v>MTPRV</v>
      </c>
      <c r="F831" s="98" t="str">
        <f>VLOOKUP(G831,TCR!$E$2:$K$332,5,0)</f>
        <v>Materia prima variabile</v>
      </c>
      <c r="G831" s="98" t="s">
        <v>255</v>
      </c>
      <c r="H831" s="98" t="str">
        <f>VLOOKUP(G831,TCR!$E$2:$K$332,7,0)</f>
        <v>Materia prima</v>
      </c>
      <c r="I831" s="137" t="str">
        <f t="shared" si="25"/>
        <v>EE_FPATMIC03#EEQFPATMIC03#EECFPATMIC03#NETA BR</v>
      </c>
      <c r="J831" s="106" t="s">
        <v>7335</v>
      </c>
      <c r="K831" s="106" t="s">
        <v>7336</v>
      </c>
      <c r="L831" s="106" t="s">
        <v>6683</v>
      </c>
      <c r="M831" s="106" t="s">
        <v>424</v>
      </c>
      <c r="N831" s="106" t="s">
        <v>7337</v>
      </c>
      <c r="O831" s="106"/>
      <c r="P831" s="106" t="s">
        <v>7338</v>
      </c>
      <c r="Q831" s="106" t="s">
        <v>7339</v>
      </c>
      <c r="R831" s="106" t="s">
        <v>6687</v>
      </c>
      <c r="S831" s="106">
        <v>701036</v>
      </c>
      <c r="T831" s="106" t="s">
        <v>430</v>
      </c>
      <c r="U831" s="106"/>
      <c r="V831" s="106">
        <v>3</v>
      </c>
      <c r="W831" s="106" t="str">
        <f t="shared" si="24"/>
        <v>NETA BR</v>
      </c>
      <c r="X831" s="106" t="s">
        <v>431</v>
      </c>
      <c r="Y831" s="106"/>
    </row>
    <row r="832" spans="1:25" x14ac:dyDescent="0.2">
      <c r="A832" s="69"/>
      <c r="B832" s="7"/>
      <c r="C832" s="98" t="str">
        <f>VLOOKUP(G832,TCR!$E$2:$K$332,2,0)</f>
        <v>VENDV</v>
      </c>
      <c r="D832" s="98" t="str">
        <f>VLOOKUP(G832,TCR!$E$2:$K$332,3,0)</f>
        <v>Ricavi variabili commodity al PCE - Energia Elettrica</v>
      </c>
      <c r="E832" s="98" t="str">
        <f>VLOOKUP(G832,TCR!$E$2:$K$332,4,0)</f>
        <v>MTPRV</v>
      </c>
      <c r="F832" s="98" t="str">
        <f>VLOOKUP(G832,TCR!$E$2:$K$332,5,0)</f>
        <v>Materia prima variabile</v>
      </c>
      <c r="G832" s="98" t="s">
        <v>255</v>
      </c>
      <c r="H832" s="98" t="str">
        <f>VLOOKUP(G832,TCR!$E$2:$K$332,7,0)</f>
        <v>Materia prima</v>
      </c>
      <c r="I832" s="137" t="str">
        <f t="shared" si="25"/>
        <v>EEAFPATMIC02#EEQAFPATMIC02#EECAFPATMIC02#NETA BR</v>
      </c>
      <c r="J832" s="106" t="s">
        <v>1513</v>
      </c>
      <c r="K832" s="106" t="s">
        <v>1514</v>
      </c>
      <c r="L832" s="106" t="s">
        <v>1515</v>
      </c>
      <c r="M832" s="106" t="s">
        <v>424</v>
      </c>
      <c r="N832" s="106" t="s">
        <v>1516</v>
      </c>
      <c r="O832" s="106"/>
      <c r="P832" s="106" t="s">
        <v>1517</v>
      </c>
      <c r="Q832" s="106" t="s">
        <v>1518</v>
      </c>
      <c r="R832" s="106" t="s">
        <v>1519</v>
      </c>
      <c r="S832" s="106">
        <v>701036</v>
      </c>
      <c r="T832" s="106" t="s">
        <v>430</v>
      </c>
      <c r="U832" s="106"/>
      <c r="V832" s="106">
        <v>3</v>
      </c>
      <c r="W832" s="106" t="str">
        <f t="shared" si="24"/>
        <v>NETA BR</v>
      </c>
      <c r="X832" s="106" t="s">
        <v>431</v>
      </c>
      <c r="Y832" s="106"/>
    </row>
    <row r="833" spans="1:25" x14ac:dyDescent="0.2">
      <c r="A833" s="7"/>
      <c r="B833" s="7"/>
      <c r="C833" s="98" t="str">
        <f>VLOOKUP(G833,TCR!$E$2:$K$332,2,0)</f>
        <v>VENDV</v>
      </c>
      <c r="D833" s="98" t="str">
        <f>VLOOKUP(G833,TCR!$E$2:$K$332,3,0)</f>
        <v>Ricavi variabili commodity al PCE - Energia Elettrica</v>
      </c>
      <c r="E833" s="98" t="str">
        <f>VLOOKUP(G833,TCR!$E$2:$K$332,4,0)</f>
        <v>MTPRV</v>
      </c>
      <c r="F833" s="98" t="str">
        <f>VLOOKUP(G833,TCR!$E$2:$K$332,5,0)</f>
        <v>Materia prima variabile</v>
      </c>
      <c r="G833" s="98" t="s">
        <v>255</v>
      </c>
      <c r="H833" s="98" t="str">
        <f>VLOOKUP(G833,TCR!$E$2:$K$332,7,0)</f>
        <v>Materia prima</v>
      </c>
      <c r="I833" s="137" t="str">
        <f t="shared" si="25"/>
        <v>EEAFPATMIC01#EEQAFPATMIC01#EECAFPATMIC01#NETA BR</v>
      </c>
      <c r="J833" s="106" t="s">
        <v>6217</v>
      </c>
      <c r="K833" s="106" t="s">
        <v>6218</v>
      </c>
      <c r="L833" s="106" t="s">
        <v>6219</v>
      </c>
      <c r="M833" s="106" t="s">
        <v>424</v>
      </c>
      <c r="N833" s="106" t="s">
        <v>6220</v>
      </c>
      <c r="O833" s="106"/>
      <c r="P833" s="106" t="s">
        <v>6221</v>
      </c>
      <c r="Q833" s="106" t="s">
        <v>6222</v>
      </c>
      <c r="R833" s="106" t="s">
        <v>6223</v>
      </c>
      <c r="S833" s="106">
        <v>701036</v>
      </c>
      <c r="T833" s="106" t="s">
        <v>430</v>
      </c>
      <c r="U833" s="106"/>
      <c r="V833" s="106">
        <v>3</v>
      </c>
      <c r="W833" s="106" t="str">
        <f t="shared" si="24"/>
        <v>NETA BR</v>
      </c>
      <c r="X833" s="106" t="s">
        <v>431</v>
      </c>
      <c r="Y833" s="106"/>
    </row>
    <row r="834" spans="1:25" x14ac:dyDescent="0.2">
      <c r="A834" s="7"/>
      <c r="B834" s="7"/>
      <c r="C834" s="98" t="str">
        <f>VLOOKUP(G834,TCR!$E$2:$K$332,2,0)</f>
        <v>VENDV</v>
      </c>
      <c r="D834" s="98" t="str">
        <f>VLOOKUP(G834,TCR!$E$2:$K$332,3,0)</f>
        <v>Ricavi variabili commodity al PCE - Energia Elettrica</v>
      </c>
      <c r="E834" s="98" t="str">
        <f>VLOOKUP(G834,TCR!$E$2:$K$332,4,0)</f>
        <v>MTPRV</v>
      </c>
      <c r="F834" s="98" t="str">
        <f>VLOOKUP(G834,TCR!$E$2:$K$332,5,0)</f>
        <v>Materia prima variabile</v>
      </c>
      <c r="G834" s="98" t="s">
        <v>255</v>
      </c>
      <c r="H834" s="98" t="str">
        <f>VLOOKUP(G834,TCR!$E$2:$K$332,7,0)</f>
        <v>Materia prima</v>
      </c>
      <c r="I834" s="137" t="str">
        <f t="shared" si="25"/>
        <v>EE_FPATMIC01#EEQFPATMIC01#EECFPATMIC01#NETA BR</v>
      </c>
      <c r="J834" s="106" t="s">
        <v>7500</v>
      </c>
      <c r="K834" s="106" t="s">
        <v>7501</v>
      </c>
      <c r="L834" s="106" t="s">
        <v>6219</v>
      </c>
      <c r="M834" s="106" t="s">
        <v>424</v>
      </c>
      <c r="N834" s="106" t="s">
        <v>7502</v>
      </c>
      <c r="O834" s="106"/>
      <c r="P834" s="106" t="s">
        <v>7503</v>
      </c>
      <c r="Q834" s="106" t="s">
        <v>7504</v>
      </c>
      <c r="R834" s="106" t="s">
        <v>6223</v>
      </c>
      <c r="S834" s="106">
        <v>701036</v>
      </c>
      <c r="T834" s="106" t="s">
        <v>430</v>
      </c>
      <c r="U834" s="106"/>
      <c r="V834" s="106">
        <v>3</v>
      </c>
      <c r="W834" s="106" t="str">
        <f t="shared" ref="W834:W897" si="26">IF(V834=3,"NETA BR",IF(V834=8,"NETA BM"))</f>
        <v>NETA BR</v>
      </c>
      <c r="X834" s="106" t="s">
        <v>431</v>
      </c>
      <c r="Y834" s="106"/>
    </row>
    <row r="835" spans="1:25" x14ac:dyDescent="0.2">
      <c r="A835" s="7"/>
      <c r="B835" s="7"/>
      <c r="C835" s="98" t="str">
        <f>VLOOKUP(G835,TCR!$E$2:$K$332,2,0)</f>
        <v>VENDV</v>
      </c>
      <c r="D835" s="98" t="str">
        <f>VLOOKUP(G835,TCR!$E$2:$K$332,3,0)</f>
        <v>Ricavi variabili commodity al PCE - Energia Elettrica</v>
      </c>
      <c r="E835" s="98" t="str">
        <f>VLOOKUP(G835,TCR!$E$2:$K$332,4,0)</f>
        <v>MTPRV</v>
      </c>
      <c r="F835" s="98" t="str">
        <f>VLOOKUP(G835,TCR!$E$2:$K$332,5,0)</f>
        <v>Materia prima variabile</v>
      </c>
      <c r="G835" s="98" t="s">
        <v>255</v>
      </c>
      <c r="H835" s="98" t="str">
        <f>VLOOKUP(G835,TCR!$E$2:$K$332,7,0)</f>
        <v>Materia prima</v>
      </c>
      <c r="I835" s="137" t="str">
        <f t="shared" ref="I835:I898" si="27">IF(LEFT($G835,7)="CONSUMO","CONSUMO",CONCATENATE(K835,"#",N835,"#",Q835,"#",W835))</f>
        <v>EEAFPATMAX10#EEQAFPATMAX10#EECAFPATMAX10#NETA BR</v>
      </c>
      <c r="J835" s="106" t="s">
        <v>5587</v>
      </c>
      <c r="K835" s="106" t="s">
        <v>5588</v>
      </c>
      <c r="L835" s="106" t="s">
        <v>5589</v>
      </c>
      <c r="M835" s="106" t="s">
        <v>424</v>
      </c>
      <c r="N835" s="106" t="s">
        <v>5590</v>
      </c>
      <c r="O835" s="106"/>
      <c r="P835" s="106" t="s">
        <v>5591</v>
      </c>
      <c r="Q835" s="106" t="s">
        <v>5592</v>
      </c>
      <c r="R835" s="106" t="s">
        <v>5593</v>
      </c>
      <c r="S835" s="106">
        <v>701036</v>
      </c>
      <c r="T835" s="106" t="s">
        <v>430</v>
      </c>
      <c r="U835" s="106"/>
      <c r="V835" s="106">
        <v>3</v>
      </c>
      <c r="W835" s="106" t="str">
        <f t="shared" si="26"/>
        <v>NETA BR</v>
      </c>
      <c r="X835" s="106" t="s">
        <v>431</v>
      </c>
      <c r="Y835" s="106"/>
    </row>
    <row r="836" spans="1:25" x14ac:dyDescent="0.2">
      <c r="A836" s="7"/>
      <c r="B836" s="7"/>
      <c r="C836" s="98" t="str">
        <f>VLOOKUP(G836,TCR!$E$2:$K$332,2,0)</f>
        <v>VENDV</v>
      </c>
      <c r="D836" s="98" t="str">
        <f>VLOOKUP(G836,TCR!$E$2:$K$332,3,0)</f>
        <v>Ricavi variabili commodity al PCE - Energia Elettrica</v>
      </c>
      <c r="E836" s="98" t="str">
        <f>VLOOKUP(G836,TCR!$E$2:$K$332,4,0)</f>
        <v>MTPRV</v>
      </c>
      <c r="F836" s="98" t="str">
        <f>VLOOKUP(G836,TCR!$E$2:$K$332,5,0)</f>
        <v>Materia prima variabile</v>
      </c>
      <c r="G836" s="141" t="s">
        <v>255</v>
      </c>
      <c r="H836" s="98" t="str">
        <f>VLOOKUP(G836,TCR!$E$2:$K$332,7,0)</f>
        <v>Materia prima</v>
      </c>
      <c r="I836" s="137" t="str">
        <f t="shared" si="27"/>
        <v>EEAFPATMAX08#EEQAFPATMAX08#EECAFPATMAX08#NETA BR</v>
      </c>
      <c r="J836" s="106" t="s">
        <v>7608</v>
      </c>
      <c r="K836" s="106" t="s">
        <v>7609</v>
      </c>
      <c r="L836" s="106" t="s">
        <v>7610</v>
      </c>
      <c r="M836" s="106" t="s">
        <v>424</v>
      </c>
      <c r="N836" s="106" t="s">
        <v>7611</v>
      </c>
      <c r="O836" s="106"/>
      <c r="P836" s="106" t="s">
        <v>7612</v>
      </c>
      <c r="Q836" s="106" t="s">
        <v>7613</v>
      </c>
      <c r="R836" s="106" t="s">
        <v>7614</v>
      </c>
      <c r="S836" s="106">
        <v>701036</v>
      </c>
      <c r="T836" s="106" t="s">
        <v>430</v>
      </c>
      <c r="U836" s="106"/>
      <c r="V836" s="106">
        <v>3</v>
      </c>
      <c r="W836" s="106" t="str">
        <f t="shared" si="26"/>
        <v>NETA BR</v>
      </c>
      <c r="X836" s="106" t="s">
        <v>431</v>
      </c>
      <c r="Y836" s="106"/>
    </row>
    <row r="837" spans="1:25" x14ac:dyDescent="0.2">
      <c r="A837" s="7"/>
      <c r="B837" s="7"/>
      <c r="C837" s="98" t="str">
        <f>VLOOKUP(G837,TCR!$E$2:$K$332,2,0)</f>
        <v>VENDV</v>
      </c>
      <c r="D837" s="98" t="str">
        <f>VLOOKUP(G837,TCR!$E$2:$K$332,3,0)</f>
        <v>Ricavi variabili commodity al PCE - Energia Elettrica</v>
      </c>
      <c r="E837" s="98" t="str">
        <f>VLOOKUP(G837,TCR!$E$2:$K$332,4,0)</f>
        <v>MTPRV</v>
      </c>
      <c r="F837" s="98" t="str">
        <f>VLOOKUP(G837,TCR!$E$2:$K$332,5,0)</f>
        <v>Materia prima variabile</v>
      </c>
      <c r="G837" s="98" t="s">
        <v>255</v>
      </c>
      <c r="H837" s="98" t="str">
        <f>VLOOKUP(G837,TCR!$E$2:$K$332,7,0)</f>
        <v>Materia prima</v>
      </c>
      <c r="I837" s="137" t="str">
        <f t="shared" si="27"/>
        <v>EEAFPAGPMI701#EEQAFPAGPMI701#EECAFPAGPMI701#NETA BR</v>
      </c>
      <c r="J837" s="106" t="s">
        <v>9440</v>
      </c>
      <c r="K837" s="106" t="s">
        <v>9441</v>
      </c>
      <c r="L837" s="106" t="s">
        <v>9442</v>
      </c>
      <c r="M837" s="106" t="s">
        <v>424</v>
      </c>
      <c r="N837" s="106" t="s">
        <v>9443</v>
      </c>
      <c r="O837" s="106"/>
      <c r="P837" s="106" t="s">
        <v>9444</v>
      </c>
      <c r="Q837" s="106" t="s">
        <v>9445</v>
      </c>
      <c r="R837" s="106" t="s">
        <v>9446</v>
      </c>
      <c r="S837" s="106" t="s">
        <v>429</v>
      </c>
      <c r="T837" s="106" t="s">
        <v>430</v>
      </c>
      <c r="U837" s="106"/>
      <c r="V837" s="106">
        <v>3</v>
      </c>
      <c r="W837" s="106" t="str">
        <f t="shared" si="26"/>
        <v>NETA BR</v>
      </c>
      <c r="X837" s="106" t="s">
        <v>431</v>
      </c>
      <c r="Y837" s="106"/>
    </row>
    <row r="838" spans="1:25" x14ac:dyDescent="0.2">
      <c r="A838" s="7"/>
      <c r="B838" s="7"/>
      <c r="C838" s="98" t="str">
        <f>VLOOKUP(G838,TCR!$E$2:$K$332,2,0)</f>
        <v>VENDV</v>
      </c>
      <c r="D838" s="98" t="str">
        <f>VLOOKUP(G838,TCR!$E$2:$K$332,3,0)</f>
        <v>Ricavi variabili commodity al PCE - Energia Elettrica</v>
      </c>
      <c r="E838" s="98" t="str">
        <f>VLOOKUP(G838,TCR!$E$2:$K$332,4,0)</f>
        <v>MTPRV</v>
      </c>
      <c r="F838" s="98" t="str">
        <f>VLOOKUP(G838,TCR!$E$2:$K$332,5,0)</f>
        <v>Materia prima variabile</v>
      </c>
      <c r="G838" s="98" t="s">
        <v>255</v>
      </c>
      <c r="H838" s="98" t="str">
        <f>VLOOKUP(G838,TCR!$E$2:$K$332,7,0)</f>
        <v>Materia prima</v>
      </c>
      <c r="I838" s="137" t="str">
        <f t="shared" si="27"/>
        <v>EEAFPAGPMI601#EEQAFPAGPMI601#EECAFPAGPMI601#NETA BR</v>
      </c>
      <c r="J838" s="106" t="s">
        <v>7680</v>
      </c>
      <c r="K838" s="106" t="s">
        <v>7681</v>
      </c>
      <c r="L838" s="106" t="s">
        <v>7682</v>
      </c>
      <c r="M838" s="106" t="s">
        <v>424</v>
      </c>
      <c r="N838" s="106" t="s">
        <v>7683</v>
      </c>
      <c r="O838" s="106"/>
      <c r="P838" s="106" t="s">
        <v>7684</v>
      </c>
      <c r="Q838" s="106" t="s">
        <v>7685</v>
      </c>
      <c r="R838" s="106" t="s">
        <v>7686</v>
      </c>
      <c r="S838" s="106">
        <v>701036</v>
      </c>
      <c r="T838" s="106" t="s">
        <v>430</v>
      </c>
      <c r="U838" s="106"/>
      <c r="V838" s="106">
        <v>3</v>
      </c>
      <c r="W838" s="106" t="str">
        <f t="shared" si="26"/>
        <v>NETA BR</v>
      </c>
      <c r="X838" s="106" t="s">
        <v>431</v>
      </c>
      <c r="Y838" s="106"/>
    </row>
    <row r="839" spans="1:25" x14ac:dyDescent="0.2">
      <c r="A839" s="7"/>
      <c r="B839" s="7"/>
      <c r="C839" s="98" t="str">
        <f>VLOOKUP(G839,TCR!$E$2:$K$332,2,0)</f>
        <v>VENDV</v>
      </c>
      <c r="D839" s="98" t="str">
        <f>VLOOKUP(G839,TCR!$E$2:$K$332,3,0)</f>
        <v>Ricavi variabili commodity al PCE - Energia Elettrica</v>
      </c>
      <c r="E839" s="98" t="str">
        <f>VLOOKUP(G839,TCR!$E$2:$K$332,4,0)</f>
        <v>MTPRV</v>
      </c>
      <c r="F839" s="98" t="str">
        <f>VLOOKUP(G839,TCR!$E$2:$K$332,5,0)</f>
        <v>Materia prima variabile</v>
      </c>
      <c r="G839" s="141" t="s">
        <v>255</v>
      </c>
      <c r="H839" s="98" t="str">
        <f>VLOOKUP(G839,TCR!$E$2:$K$332,7,0)</f>
        <v>Materia prima</v>
      </c>
      <c r="I839" s="137" t="str">
        <f t="shared" si="27"/>
        <v>EE_FPAGPMI601#EEQFPAGPMI601#EECFPAGPMI601#NETA BR</v>
      </c>
      <c r="J839" s="106" t="s">
        <v>9059</v>
      </c>
      <c r="K839" s="106" t="s">
        <v>9060</v>
      </c>
      <c r="L839" s="106" t="s">
        <v>7682</v>
      </c>
      <c r="M839" s="106" t="s">
        <v>424</v>
      </c>
      <c r="N839" s="106" t="s">
        <v>9061</v>
      </c>
      <c r="O839" s="106"/>
      <c r="P839" s="106" t="s">
        <v>9062</v>
      </c>
      <c r="Q839" s="106" t="s">
        <v>9063</v>
      </c>
      <c r="R839" s="106" t="s">
        <v>7686</v>
      </c>
      <c r="S839" s="106" t="s">
        <v>429</v>
      </c>
      <c r="T839" s="106" t="s">
        <v>430</v>
      </c>
      <c r="U839" s="106"/>
      <c r="V839" s="106">
        <v>3</v>
      </c>
      <c r="W839" s="106" t="str">
        <f t="shared" si="26"/>
        <v>NETA BR</v>
      </c>
      <c r="X839" s="106" t="s">
        <v>431</v>
      </c>
      <c r="Y839" s="106"/>
    </row>
    <row r="840" spans="1:25" x14ac:dyDescent="0.2">
      <c r="A840" s="69"/>
      <c r="B840" s="7"/>
      <c r="C840" s="98" t="str">
        <f>VLOOKUP(G840,TCR!$E$2:$K$332,2,0)</f>
        <v>VENDV</v>
      </c>
      <c r="D840" s="98" t="str">
        <f>VLOOKUP(G840,TCR!$E$2:$K$332,3,0)</f>
        <v>Ricavi variabili commodity al PCE - Energia Elettrica</v>
      </c>
      <c r="E840" s="98" t="str">
        <f>VLOOKUP(G840,TCR!$E$2:$K$332,4,0)</f>
        <v>MTPRV</v>
      </c>
      <c r="F840" s="98" t="str">
        <f>VLOOKUP(G840,TCR!$E$2:$K$332,5,0)</f>
        <v>Materia prima variabile</v>
      </c>
      <c r="G840" s="98" t="s">
        <v>255</v>
      </c>
      <c r="H840" s="98" t="str">
        <f>VLOOKUP(G840,TCR!$E$2:$K$332,7,0)</f>
        <v>Materia prima</v>
      </c>
      <c r="I840" s="137" t="str">
        <f t="shared" si="27"/>
        <v>EEAFPAGPMI401#EEQAFPAGPMI401#EECAFPAGPMI401#NETA BR</v>
      </c>
      <c r="J840" s="106" t="s">
        <v>9114</v>
      </c>
      <c r="K840" s="106" t="s">
        <v>9115</v>
      </c>
      <c r="L840" s="106" t="s">
        <v>9116</v>
      </c>
      <c r="M840" s="106" t="s">
        <v>424</v>
      </c>
      <c r="N840" s="106" t="s">
        <v>9117</v>
      </c>
      <c r="O840" s="106"/>
      <c r="P840" s="106" t="s">
        <v>9118</v>
      </c>
      <c r="Q840" s="106" t="s">
        <v>9119</v>
      </c>
      <c r="R840" s="106" t="s">
        <v>9120</v>
      </c>
      <c r="S840" s="106" t="s">
        <v>429</v>
      </c>
      <c r="T840" s="106" t="s">
        <v>430</v>
      </c>
      <c r="U840" s="106"/>
      <c r="V840" s="106">
        <v>3</v>
      </c>
      <c r="W840" s="106" t="str">
        <f t="shared" si="26"/>
        <v>NETA BR</v>
      </c>
      <c r="X840" s="106" t="s">
        <v>431</v>
      </c>
      <c r="Y840" s="106"/>
    </row>
    <row r="841" spans="1:25" x14ac:dyDescent="0.2">
      <c r="A841" s="7"/>
      <c r="B841" s="7"/>
      <c r="C841" s="98" t="str">
        <f>VLOOKUP(G841,TCR!$E$2:$K$332,2,0)</f>
        <v>VENDV</v>
      </c>
      <c r="D841" s="98" t="str">
        <f>VLOOKUP(G841,TCR!$E$2:$K$332,3,0)</f>
        <v>Ricavi variabili commodity al PCE - Energia Elettrica</v>
      </c>
      <c r="E841" s="98" t="str">
        <f>VLOOKUP(G841,TCR!$E$2:$K$332,4,0)</f>
        <v>MTPRV</v>
      </c>
      <c r="F841" s="98" t="str">
        <f>VLOOKUP(G841,TCR!$E$2:$K$332,5,0)</f>
        <v>Materia prima variabile</v>
      </c>
      <c r="G841" s="98" t="s">
        <v>255</v>
      </c>
      <c r="H841" s="98" t="str">
        <f>VLOOKUP(G841,TCR!$E$2:$K$332,7,0)</f>
        <v>Materia prima</v>
      </c>
      <c r="I841" s="137" t="str">
        <f t="shared" si="27"/>
        <v>EEAFPAGPMI301#EEQAFPAGPMI301#EECAFPAGPMI301#NETA BR</v>
      </c>
      <c r="J841" s="106" t="s">
        <v>6196</v>
      </c>
      <c r="K841" s="106" t="s">
        <v>6197</v>
      </c>
      <c r="L841" s="106" t="s">
        <v>6198</v>
      </c>
      <c r="M841" s="106" t="s">
        <v>424</v>
      </c>
      <c r="N841" s="106" t="s">
        <v>6199</v>
      </c>
      <c r="O841" s="106"/>
      <c r="P841" s="106" t="s">
        <v>6200</v>
      </c>
      <c r="Q841" s="106" t="s">
        <v>6201</v>
      </c>
      <c r="R841" s="106" t="s">
        <v>6202</v>
      </c>
      <c r="S841" s="106">
        <v>701036</v>
      </c>
      <c r="T841" s="106" t="s">
        <v>430</v>
      </c>
      <c r="U841" s="106"/>
      <c r="V841" s="106">
        <v>3</v>
      </c>
      <c r="W841" s="106" t="str">
        <f t="shared" si="26"/>
        <v>NETA BR</v>
      </c>
      <c r="X841" s="106" t="s">
        <v>431</v>
      </c>
      <c r="Y841" s="106"/>
    </row>
    <row r="842" spans="1:25" x14ac:dyDescent="0.2">
      <c r="A842" s="7"/>
      <c r="B842" s="7"/>
      <c r="C842" s="98" t="str">
        <f>VLOOKUP(G842,TCR!$E$2:$K$332,2,0)</f>
        <v>VENDV</v>
      </c>
      <c r="D842" s="98" t="str">
        <f>VLOOKUP(G842,TCR!$E$2:$K$332,3,0)</f>
        <v>Ricavi variabili commodity al PCE - Energia Elettrica</v>
      </c>
      <c r="E842" s="98" t="str">
        <f>VLOOKUP(G842,TCR!$E$2:$K$332,4,0)</f>
        <v>MTPRV</v>
      </c>
      <c r="F842" s="98" t="str">
        <f>VLOOKUP(G842,TCR!$E$2:$K$332,5,0)</f>
        <v>Materia prima variabile</v>
      </c>
      <c r="G842" s="141" t="s">
        <v>255</v>
      </c>
      <c r="H842" s="98" t="str">
        <f>VLOOKUP(G842,TCR!$E$2:$K$332,7,0)</f>
        <v>Materia prima</v>
      </c>
      <c r="I842" s="137" t="str">
        <f t="shared" si="27"/>
        <v>EE_FPAGPMI301#EEQFPAGPMI301#EECFPAGPMI301#NETA BR</v>
      </c>
      <c r="J842" s="106" t="s">
        <v>6943</v>
      </c>
      <c r="K842" s="106" t="s">
        <v>6944</v>
      </c>
      <c r="L842" s="106" t="s">
        <v>6198</v>
      </c>
      <c r="M842" s="106" t="s">
        <v>424</v>
      </c>
      <c r="N842" s="106" t="s">
        <v>6945</v>
      </c>
      <c r="O842" s="106"/>
      <c r="P842" s="106" t="s">
        <v>6946</v>
      </c>
      <c r="Q842" s="106" t="s">
        <v>6947</v>
      </c>
      <c r="R842" s="106" t="s">
        <v>6202</v>
      </c>
      <c r="S842" s="106">
        <v>701036</v>
      </c>
      <c r="T842" s="106" t="s">
        <v>430</v>
      </c>
      <c r="U842" s="106"/>
      <c r="V842" s="106">
        <v>3</v>
      </c>
      <c r="W842" s="106" t="str">
        <f t="shared" si="26"/>
        <v>NETA BR</v>
      </c>
      <c r="X842" s="106" t="s">
        <v>431</v>
      </c>
      <c r="Y842" s="106"/>
    </row>
    <row r="843" spans="1:25" x14ac:dyDescent="0.2">
      <c r="A843" s="7"/>
      <c r="B843" s="7"/>
      <c r="C843" s="98" t="str">
        <f>VLOOKUP(G843,TCR!$E$2:$K$332,2,0)</f>
        <v>VENDV</v>
      </c>
      <c r="D843" s="98" t="str">
        <f>VLOOKUP(G843,TCR!$E$2:$K$332,3,0)</f>
        <v>Ricavi variabili commodity al PCE - Energia Elettrica</v>
      </c>
      <c r="E843" s="98" t="str">
        <f>VLOOKUP(G843,TCR!$E$2:$K$332,4,0)</f>
        <v>MTPRV</v>
      </c>
      <c r="F843" s="98" t="str">
        <f>VLOOKUP(G843,TCR!$E$2:$K$332,5,0)</f>
        <v>Materia prima variabile</v>
      </c>
      <c r="G843" s="98" t="s">
        <v>255</v>
      </c>
      <c r="H843" s="98" t="str">
        <f>VLOOKUP(G843,TCR!$E$2:$K$332,7,0)</f>
        <v>Materia prima</v>
      </c>
      <c r="I843" s="137" t="str">
        <f t="shared" si="27"/>
        <v>EE_FPAGMIC801#EEQFPAGMIC801#EECFPAGMIC801#NETA BR</v>
      </c>
      <c r="J843" s="106" t="s">
        <v>8610</v>
      </c>
      <c r="K843" s="106" t="s">
        <v>8611</v>
      </c>
      <c r="L843" s="106" t="s">
        <v>8612</v>
      </c>
      <c r="M843" s="106" t="s">
        <v>424</v>
      </c>
      <c r="N843" s="106" t="s">
        <v>8613</v>
      </c>
      <c r="O843" s="106"/>
      <c r="P843" s="106" t="s">
        <v>8614</v>
      </c>
      <c r="Q843" s="106" t="s">
        <v>8615</v>
      </c>
      <c r="R843" s="106" t="s">
        <v>8616</v>
      </c>
      <c r="S843" s="106">
        <v>701036</v>
      </c>
      <c r="T843" s="106" t="s">
        <v>430</v>
      </c>
      <c r="U843" s="106"/>
      <c r="V843" s="106">
        <v>3</v>
      </c>
      <c r="W843" s="106" t="str">
        <f t="shared" si="26"/>
        <v>NETA BR</v>
      </c>
      <c r="X843" s="106" t="s">
        <v>431</v>
      </c>
      <c r="Y843" s="106"/>
    </row>
    <row r="844" spans="1:25" x14ac:dyDescent="0.2">
      <c r="A844" s="7"/>
      <c r="B844" s="7"/>
      <c r="C844" s="98" t="str">
        <f>VLOOKUP(G844,TCR!$E$2:$K$332,2,0)</f>
        <v>VENDV</v>
      </c>
      <c r="D844" s="98" t="str">
        <f>VLOOKUP(G844,TCR!$E$2:$K$332,3,0)</f>
        <v>Ricavi variabili commodity al PCE - Energia Elettrica</v>
      </c>
      <c r="E844" s="98" t="str">
        <f>VLOOKUP(G844,TCR!$E$2:$K$332,4,0)</f>
        <v>MTPRV</v>
      </c>
      <c r="F844" s="98" t="str">
        <f>VLOOKUP(G844,TCR!$E$2:$K$332,5,0)</f>
        <v>Materia prima variabile</v>
      </c>
      <c r="G844" s="98" t="s">
        <v>255</v>
      </c>
      <c r="H844" s="98" t="str">
        <f>VLOOKUP(G844,TCR!$E$2:$K$332,7,0)</f>
        <v>Materia prima</v>
      </c>
      <c r="I844" s="137" t="str">
        <f t="shared" si="27"/>
        <v>EE_FPAGMIC701#EEQFPAGMIC701#EECFPAGMIC701#NETA BR</v>
      </c>
      <c r="J844" s="106" t="s">
        <v>6991</v>
      </c>
      <c r="K844" s="106" t="s">
        <v>6992</v>
      </c>
      <c r="L844" s="106" t="s">
        <v>6993</v>
      </c>
      <c r="M844" s="106" t="s">
        <v>424</v>
      </c>
      <c r="N844" s="106" t="s">
        <v>6994</v>
      </c>
      <c r="O844" s="106"/>
      <c r="P844" s="106" t="s">
        <v>6995</v>
      </c>
      <c r="Q844" s="106" t="s">
        <v>6996</v>
      </c>
      <c r="R844" s="106" t="s">
        <v>6997</v>
      </c>
      <c r="S844" s="106">
        <v>701036</v>
      </c>
      <c r="T844" s="106" t="s">
        <v>430</v>
      </c>
      <c r="U844" s="106"/>
      <c r="V844" s="106">
        <v>3</v>
      </c>
      <c r="W844" s="106" t="str">
        <f t="shared" si="26"/>
        <v>NETA BR</v>
      </c>
      <c r="X844" s="106" t="s">
        <v>431</v>
      </c>
      <c r="Y844" s="106"/>
    </row>
    <row r="845" spans="1:25" x14ac:dyDescent="0.2">
      <c r="A845" s="7"/>
      <c r="B845" s="69"/>
      <c r="C845" s="98" t="str">
        <f>VLOOKUP(G845,TCR!$E$2:$K$332,2,0)</f>
        <v>VENDV</v>
      </c>
      <c r="D845" s="98" t="str">
        <f>VLOOKUP(G845,TCR!$E$2:$K$332,3,0)</f>
        <v>Ricavi variabili commodity al PCE - Energia Elettrica</v>
      </c>
      <c r="E845" s="98" t="str">
        <f>VLOOKUP(G845,TCR!$E$2:$K$332,4,0)</f>
        <v>MTPRV</v>
      </c>
      <c r="F845" s="98" t="str">
        <f>VLOOKUP(G845,TCR!$E$2:$K$332,5,0)</f>
        <v>Materia prima variabile</v>
      </c>
      <c r="G845" s="141" t="s">
        <v>255</v>
      </c>
      <c r="H845" s="98" t="str">
        <f>VLOOKUP(G845,TCR!$E$2:$K$332,7,0)</f>
        <v>Materia prima</v>
      </c>
      <c r="I845" s="137" t="str">
        <f t="shared" si="27"/>
        <v>EEAFPAGMIC701#EEQAFPAGMIC701#EECAFPAGMIC701#NETA BR</v>
      </c>
      <c r="J845" s="106" t="s">
        <v>8125</v>
      </c>
      <c r="K845" s="106" t="s">
        <v>8126</v>
      </c>
      <c r="L845" s="106" t="s">
        <v>6993</v>
      </c>
      <c r="M845" s="106" t="s">
        <v>424</v>
      </c>
      <c r="N845" s="106" t="s">
        <v>8127</v>
      </c>
      <c r="O845" s="106"/>
      <c r="P845" s="106" t="s">
        <v>8128</v>
      </c>
      <c r="Q845" s="106" t="s">
        <v>8129</v>
      </c>
      <c r="R845" s="106" t="s">
        <v>6997</v>
      </c>
      <c r="S845" s="106">
        <v>701036</v>
      </c>
      <c r="T845" s="106" t="s">
        <v>430</v>
      </c>
      <c r="U845" s="106"/>
      <c r="V845" s="106">
        <v>3</v>
      </c>
      <c r="W845" s="106" t="str">
        <f t="shared" si="26"/>
        <v>NETA BR</v>
      </c>
      <c r="X845" s="106" t="s">
        <v>431</v>
      </c>
      <c r="Y845" s="106"/>
    </row>
    <row r="846" spans="1:25" x14ac:dyDescent="0.2">
      <c r="A846" s="7"/>
      <c r="B846" s="7"/>
      <c r="C846" s="98" t="str">
        <f>VLOOKUP(G846,TCR!$E$2:$K$332,2,0)</f>
        <v>VENDV</v>
      </c>
      <c r="D846" s="98" t="str">
        <f>VLOOKUP(G846,TCR!$E$2:$K$332,3,0)</f>
        <v>Ricavi variabili commodity al PCE - Energia Elettrica</v>
      </c>
      <c r="E846" s="98" t="str">
        <f>VLOOKUP(G846,TCR!$E$2:$K$332,4,0)</f>
        <v>MTPRV</v>
      </c>
      <c r="F846" s="98" t="str">
        <f>VLOOKUP(G846,TCR!$E$2:$K$332,5,0)</f>
        <v>Materia prima variabile</v>
      </c>
      <c r="G846" s="98" t="s">
        <v>255</v>
      </c>
      <c r="H846" s="98" t="str">
        <f>VLOOKUP(G846,TCR!$E$2:$K$332,7,0)</f>
        <v>Materia prima</v>
      </c>
      <c r="I846" s="137" t="str">
        <f t="shared" si="27"/>
        <v>EEAFPAGMIC601#EEQAFPAGMIC601#EECAFPAGMIC601#NETA BR</v>
      </c>
      <c r="J846" s="106" t="s">
        <v>6132</v>
      </c>
      <c r="K846" s="106" t="s">
        <v>6133</v>
      </c>
      <c r="L846" s="106" t="s">
        <v>6134</v>
      </c>
      <c r="M846" s="106" t="s">
        <v>424</v>
      </c>
      <c r="N846" s="106" t="s">
        <v>6135</v>
      </c>
      <c r="O846" s="106"/>
      <c r="P846" s="106" t="s">
        <v>6136</v>
      </c>
      <c r="Q846" s="106" t="s">
        <v>6137</v>
      </c>
      <c r="R846" s="106" t="s">
        <v>6138</v>
      </c>
      <c r="S846" s="106">
        <v>701036</v>
      </c>
      <c r="T846" s="106" t="s">
        <v>430</v>
      </c>
      <c r="U846" s="106"/>
      <c r="V846" s="106">
        <v>3</v>
      </c>
      <c r="W846" s="106" t="str">
        <f t="shared" si="26"/>
        <v>NETA BR</v>
      </c>
      <c r="X846" s="106" t="s">
        <v>431</v>
      </c>
      <c r="Y846" s="106"/>
    </row>
    <row r="847" spans="1:25" x14ac:dyDescent="0.2">
      <c r="A847" s="7"/>
      <c r="B847" s="7"/>
      <c r="C847" s="98" t="str">
        <f>VLOOKUP(G847,TCR!$E$2:$K$332,2,0)</f>
        <v>VENDV</v>
      </c>
      <c r="D847" s="98" t="str">
        <f>VLOOKUP(G847,TCR!$E$2:$K$332,3,0)</f>
        <v>Ricavi variabili commodity al PCE - Energia Elettrica</v>
      </c>
      <c r="E847" s="98" t="str">
        <f>VLOOKUP(G847,TCR!$E$2:$K$332,4,0)</f>
        <v>MTPRV</v>
      </c>
      <c r="F847" s="98" t="str">
        <f>VLOOKUP(G847,TCR!$E$2:$K$332,5,0)</f>
        <v>Materia prima variabile</v>
      </c>
      <c r="G847" s="98" t="s">
        <v>255</v>
      </c>
      <c r="H847" s="98" t="str">
        <f>VLOOKUP(G847,TCR!$E$2:$K$332,7,0)</f>
        <v>Materia prima</v>
      </c>
      <c r="I847" s="137" t="str">
        <f t="shared" si="27"/>
        <v>EE_FPAGMIC601#EEQFPAGMIC601#EECFPAGMIC601#NETA BR</v>
      </c>
      <c r="J847" s="106" t="s">
        <v>6512</v>
      </c>
      <c r="K847" s="106" t="s">
        <v>6513</v>
      </c>
      <c r="L847" s="106" t="s">
        <v>6134</v>
      </c>
      <c r="M847" s="106" t="s">
        <v>424</v>
      </c>
      <c r="N847" s="106" t="s">
        <v>6514</v>
      </c>
      <c r="O847" s="106"/>
      <c r="P847" s="106" t="s">
        <v>6515</v>
      </c>
      <c r="Q847" s="106" t="s">
        <v>6516</v>
      </c>
      <c r="R847" s="106" t="s">
        <v>6138</v>
      </c>
      <c r="S847" s="106">
        <v>701036</v>
      </c>
      <c r="T847" s="106" t="s">
        <v>430</v>
      </c>
      <c r="U847" s="106"/>
      <c r="V847" s="106">
        <v>3</v>
      </c>
      <c r="W847" s="106" t="str">
        <f t="shared" si="26"/>
        <v>NETA BR</v>
      </c>
      <c r="X847" s="106" t="s">
        <v>431</v>
      </c>
      <c r="Y847" s="106"/>
    </row>
    <row r="848" spans="1:25" x14ac:dyDescent="0.2">
      <c r="A848" s="7"/>
      <c r="B848" s="7"/>
      <c r="C848" s="98" t="str">
        <f>VLOOKUP(G848,TCR!$E$2:$K$332,2,0)</f>
        <v>VENDV</v>
      </c>
      <c r="D848" s="98" t="str">
        <f>VLOOKUP(G848,TCR!$E$2:$K$332,3,0)</f>
        <v>Ricavi variabili commodity al PCE - Energia Elettrica</v>
      </c>
      <c r="E848" s="98" t="str">
        <f>VLOOKUP(G848,TCR!$E$2:$K$332,4,0)</f>
        <v>MTPRV</v>
      </c>
      <c r="F848" s="98" t="str">
        <f>VLOOKUP(G848,TCR!$E$2:$K$332,5,0)</f>
        <v>Materia prima variabile</v>
      </c>
      <c r="G848" s="141" t="s">
        <v>255</v>
      </c>
      <c r="H848" s="98" t="str">
        <f>VLOOKUP(G848,TCR!$E$2:$K$332,7,0)</f>
        <v>Materia prima</v>
      </c>
      <c r="I848" s="137" t="str">
        <f t="shared" si="27"/>
        <v>EEAFPAGMIC501#EEQAFPAGMIC501#EECAFPAGMIC501#NETA BR</v>
      </c>
      <c r="J848" s="106" t="s">
        <v>9124</v>
      </c>
      <c r="K848" s="106" t="s">
        <v>9125</v>
      </c>
      <c r="L848" s="106" t="s">
        <v>9126</v>
      </c>
      <c r="M848" s="106" t="s">
        <v>424</v>
      </c>
      <c r="N848" s="106" t="s">
        <v>9127</v>
      </c>
      <c r="O848" s="106"/>
      <c r="P848" s="106" t="s">
        <v>9128</v>
      </c>
      <c r="Q848" s="106" t="s">
        <v>9129</v>
      </c>
      <c r="R848" s="106" t="s">
        <v>9130</v>
      </c>
      <c r="S848" s="106" t="s">
        <v>429</v>
      </c>
      <c r="T848" s="106" t="s">
        <v>430</v>
      </c>
      <c r="U848" s="106"/>
      <c r="V848" s="106">
        <v>3</v>
      </c>
      <c r="W848" s="106" t="str">
        <f t="shared" si="26"/>
        <v>NETA BR</v>
      </c>
      <c r="X848" s="106" t="s">
        <v>431</v>
      </c>
      <c r="Y848" s="106"/>
    </row>
    <row r="849" spans="1:25" x14ac:dyDescent="0.2">
      <c r="A849" s="7"/>
      <c r="B849" s="7"/>
      <c r="C849" s="98" t="str">
        <f>VLOOKUP(G849,TCR!$E$2:$K$332,2,0)</f>
        <v>VENDV</v>
      </c>
      <c r="D849" s="98" t="str">
        <f>VLOOKUP(G849,TCR!$E$2:$K$332,3,0)</f>
        <v>Ricavi variabili commodity al PCE - Energia Elettrica</v>
      </c>
      <c r="E849" s="98" t="str">
        <f>VLOOKUP(G849,TCR!$E$2:$K$332,4,0)</f>
        <v>MTPRV</v>
      </c>
      <c r="F849" s="98" t="str">
        <f>VLOOKUP(G849,TCR!$E$2:$K$332,5,0)</f>
        <v>Materia prima variabile</v>
      </c>
      <c r="G849" s="98" t="s">
        <v>255</v>
      </c>
      <c r="H849" s="98" t="str">
        <f>VLOOKUP(G849,TCR!$E$2:$K$332,7,0)</f>
        <v>Materia prima</v>
      </c>
      <c r="I849" s="137" t="str">
        <f t="shared" si="27"/>
        <v>EE_FPAGMIC501#EEQFPAGMIC501#EECFPAGMIC501#NETA BR</v>
      </c>
      <c r="J849" s="106" t="s">
        <v>9395</v>
      </c>
      <c r="K849" s="106" t="s">
        <v>9396</v>
      </c>
      <c r="L849" s="106" t="s">
        <v>9126</v>
      </c>
      <c r="M849" s="106" t="s">
        <v>424</v>
      </c>
      <c r="N849" s="106" t="s">
        <v>9397</v>
      </c>
      <c r="O849" s="106"/>
      <c r="P849" s="106" t="s">
        <v>9398</v>
      </c>
      <c r="Q849" s="106" t="s">
        <v>9399</v>
      </c>
      <c r="R849" s="106" t="s">
        <v>9130</v>
      </c>
      <c r="S849" s="106" t="s">
        <v>429</v>
      </c>
      <c r="T849" s="106" t="s">
        <v>430</v>
      </c>
      <c r="U849" s="106"/>
      <c r="V849" s="106">
        <v>3</v>
      </c>
      <c r="W849" s="106" t="str">
        <f t="shared" si="26"/>
        <v>NETA BR</v>
      </c>
      <c r="X849" s="106" t="s">
        <v>431</v>
      </c>
      <c r="Y849" s="106"/>
    </row>
    <row r="850" spans="1:25" x14ac:dyDescent="0.2">
      <c r="A850" s="7"/>
      <c r="B850" s="7"/>
      <c r="C850" s="98" t="str">
        <f>VLOOKUP(G850,TCR!$E$2:$K$332,2,0)</f>
        <v>VENDV</v>
      </c>
      <c r="D850" s="98" t="str">
        <f>VLOOKUP(G850,TCR!$E$2:$K$332,3,0)</f>
        <v>Ricavi variabili commodity al PCE - Energia Elettrica</v>
      </c>
      <c r="E850" s="98" t="str">
        <f>VLOOKUP(G850,TCR!$E$2:$K$332,4,0)</f>
        <v>MTPRV</v>
      </c>
      <c r="F850" s="98" t="str">
        <f>VLOOKUP(G850,TCR!$E$2:$K$332,5,0)</f>
        <v>Materia prima variabile</v>
      </c>
      <c r="G850" s="98" t="s">
        <v>255</v>
      </c>
      <c r="H850" s="98" t="str">
        <f>VLOOKUP(G850,TCR!$E$2:$K$332,7,0)</f>
        <v>Materia prima</v>
      </c>
      <c r="I850" s="137" t="str">
        <f t="shared" si="27"/>
        <v>EEAFPAGMIC401#EEQAFPAGMIC401#EECAFPAGMIC401#NETA BR</v>
      </c>
      <c r="J850" s="106" t="s">
        <v>967</v>
      </c>
      <c r="K850" s="106" t="s">
        <v>968</v>
      </c>
      <c r="L850" s="106" t="s">
        <v>969</v>
      </c>
      <c r="M850" s="106" t="s">
        <v>424</v>
      </c>
      <c r="N850" s="106" t="s">
        <v>970</v>
      </c>
      <c r="O850" s="106"/>
      <c r="P850" s="106" t="s">
        <v>971</v>
      </c>
      <c r="Q850" s="106" t="s">
        <v>972</v>
      </c>
      <c r="R850" s="106" t="s">
        <v>973</v>
      </c>
      <c r="S850" s="106">
        <v>701036</v>
      </c>
      <c r="T850" s="106" t="s">
        <v>430</v>
      </c>
      <c r="U850" s="106"/>
      <c r="V850" s="106">
        <v>3</v>
      </c>
      <c r="W850" s="106" t="str">
        <f t="shared" si="26"/>
        <v>NETA BR</v>
      </c>
      <c r="X850" s="106" t="s">
        <v>431</v>
      </c>
      <c r="Y850" s="106"/>
    </row>
    <row r="851" spans="1:25" x14ac:dyDescent="0.2">
      <c r="A851" s="7"/>
      <c r="B851" s="7"/>
      <c r="C851" s="98" t="str">
        <f>VLOOKUP(G851,TCR!$E$2:$K$332,2,0)</f>
        <v>VENDV</v>
      </c>
      <c r="D851" s="98" t="str">
        <f>VLOOKUP(G851,TCR!$E$2:$K$332,3,0)</f>
        <v>Ricavi variabili commodity al PCE - Energia Elettrica</v>
      </c>
      <c r="E851" s="98" t="str">
        <f>VLOOKUP(G851,TCR!$E$2:$K$332,4,0)</f>
        <v>MTPRV</v>
      </c>
      <c r="F851" s="98" t="str">
        <f>VLOOKUP(G851,TCR!$E$2:$K$332,5,0)</f>
        <v>Materia prima variabile</v>
      </c>
      <c r="G851" s="141" t="s">
        <v>255</v>
      </c>
      <c r="H851" s="98" t="str">
        <f>VLOOKUP(G851,TCR!$E$2:$K$332,7,0)</f>
        <v>Materia prima</v>
      </c>
      <c r="I851" s="137" t="str">
        <f t="shared" si="27"/>
        <v>EE_FPAGMIC301#EEQFPAGMIC301#EECFPAGMIC301#NETA BR</v>
      </c>
      <c r="J851" s="106" t="s">
        <v>1128</v>
      </c>
      <c r="K851" s="106" t="s">
        <v>1129</v>
      </c>
      <c r="L851" s="106" t="s">
        <v>1130</v>
      </c>
      <c r="M851" s="106" t="s">
        <v>424</v>
      </c>
      <c r="N851" s="106" t="s">
        <v>1131</v>
      </c>
      <c r="O851" s="106"/>
      <c r="P851" s="106" t="s">
        <v>1132</v>
      </c>
      <c r="Q851" s="106" t="s">
        <v>1133</v>
      </c>
      <c r="R851" s="106" t="s">
        <v>1134</v>
      </c>
      <c r="S851" s="106">
        <v>701036</v>
      </c>
      <c r="T851" s="106" t="s">
        <v>430</v>
      </c>
      <c r="U851" s="106"/>
      <c r="V851" s="106">
        <v>3</v>
      </c>
      <c r="W851" s="106" t="str">
        <f t="shared" si="26"/>
        <v>NETA BR</v>
      </c>
      <c r="X851" s="106" t="s">
        <v>431</v>
      </c>
      <c r="Y851" s="106"/>
    </row>
    <row r="852" spans="1:25" x14ac:dyDescent="0.2">
      <c r="A852" s="7"/>
      <c r="B852" s="7"/>
      <c r="C852" s="98" t="str">
        <f>VLOOKUP(G852,TCR!$E$2:$K$332,2,0)</f>
        <v>VENDV</v>
      </c>
      <c r="D852" s="98" t="str">
        <f>VLOOKUP(G852,TCR!$E$2:$K$332,3,0)</f>
        <v>Ricavi variabili commodity al PCE - Energia Elettrica</v>
      </c>
      <c r="E852" s="98" t="str">
        <f>VLOOKUP(G852,TCR!$E$2:$K$332,4,0)</f>
        <v>MTPRV</v>
      </c>
      <c r="F852" s="98" t="str">
        <f>VLOOKUP(G852,TCR!$E$2:$K$332,5,0)</f>
        <v>Materia prima variabile</v>
      </c>
      <c r="G852" s="98" t="s">
        <v>255</v>
      </c>
      <c r="H852" s="98" t="str">
        <f>VLOOKUP(G852,TCR!$E$2:$K$332,7,0)</f>
        <v>Materia prima</v>
      </c>
      <c r="I852" s="137" t="str">
        <f t="shared" si="27"/>
        <v>EEAFPAGMIC301#EEQAFPAGMIC301#EECAFPAGMIC301#NETA BR</v>
      </c>
      <c r="J852" s="106" t="s">
        <v>8057</v>
      </c>
      <c r="K852" s="106" t="s">
        <v>8058</v>
      </c>
      <c r="L852" s="106" t="s">
        <v>1130</v>
      </c>
      <c r="M852" s="106" t="s">
        <v>424</v>
      </c>
      <c r="N852" s="106" t="s">
        <v>8059</v>
      </c>
      <c r="O852" s="106"/>
      <c r="P852" s="106" t="s">
        <v>8060</v>
      </c>
      <c r="Q852" s="106" t="s">
        <v>8061</v>
      </c>
      <c r="R852" s="106" t="s">
        <v>1134</v>
      </c>
      <c r="S852" s="106">
        <v>701036</v>
      </c>
      <c r="T852" s="106" t="s">
        <v>430</v>
      </c>
      <c r="U852" s="106"/>
      <c r="V852" s="106">
        <v>3</v>
      </c>
      <c r="W852" s="106" t="str">
        <f t="shared" si="26"/>
        <v>NETA BR</v>
      </c>
      <c r="X852" s="106" t="s">
        <v>431</v>
      </c>
      <c r="Y852" s="106"/>
    </row>
    <row r="853" spans="1:25" x14ac:dyDescent="0.2">
      <c r="A853" s="7"/>
      <c r="B853" s="7"/>
      <c r="C853" s="98" t="str">
        <f>VLOOKUP(G853,TCR!$E$2:$K$332,2,0)</f>
        <v>VENDV</v>
      </c>
      <c r="D853" s="98" t="str">
        <f>VLOOKUP(G853,TCR!$E$2:$K$332,3,0)</f>
        <v>Ricavi variabili commodity al PCE - Energia Elettrica</v>
      </c>
      <c r="E853" s="98" t="str">
        <f>VLOOKUP(G853,TCR!$E$2:$K$332,4,0)</f>
        <v>MTPRV</v>
      </c>
      <c r="F853" s="98" t="str">
        <f>VLOOKUP(G853,TCR!$E$2:$K$332,5,0)</f>
        <v>Materia prima variabile</v>
      </c>
      <c r="G853" s="98" t="s">
        <v>255</v>
      </c>
      <c r="H853" s="98" t="str">
        <f>VLOOKUP(G853,TCR!$E$2:$K$332,7,0)</f>
        <v>Materia prima</v>
      </c>
      <c r="I853" s="137" t="str">
        <f t="shared" si="27"/>
        <v>EE_FPAAGIP01#EEQFPAAGIP01#EECFPAAGIP01#NETA BR</v>
      </c>
      <c r="J853" s="106" t="s">
        <v>3821</v>
      </c>
      <c r="K853" s="106" t="s">
        <v>3822</v>
      </c>
      <c r="L853" s="106" t="s">
        <v>3823</v>
      </c>
      <c r="M853" s="106" t="s">
        <v>424</v>
      </c>
      <c r="N853" s="106" t="s">
        <v>3824</v>
      </c>
      <c r="O853" s="106"/>
      <c r="P853" s="106" t="s">
        <v>3825</v>
      </c>
      <c r="Q853" s="106" t="s">
        <v>3826</v>
      </c>
      <c r="R853" s="106" t="s">
        <v>3827</v>
      </c>
      <c r="S853" s="106">
        <v>701036</v>
      </c>
      <c r="T853" s="106" t="s">
        <v>430</v>
      </c>
      <c r="U853" s="106"/>
      <c r="V853" s="106">
        <v>3</v>
      </c>
      <c r="W853" s="106" t="str">
        <f t="shared" si="26"/>
        <v>NETA BR</v>
      </c>
      <c r="X853" s="106" t="s">
        <v>431</v>
      </c>
      <c r="Y853" s="106"/>
    </row>
    <row r="854" spans="1:25" x14ac:dyDescent="0.2">
      <c r="A854" s="7"/>
      <c r="B854" s="7"/>
      <c r="C854" s="98" t="str">
        <f>VLOOKUP(G854,TCR!$E$2:$K$332,2,0)</f>
        <v>VENDV</v>
      </c>
      <c r="D854" s="98" t="str">
        <f>VLOOKUP(G854,TCR!$E$2:$K$332,3,0)</f>
        <v>Ricavi variabili commodity al PCE - Energia Elettrica</v>
      </c>
      <c r="E854" s="98" t="str">
        <f>VLOOKUP(G854,TCR!$E$2:$K$332,4,0)</f>
        <v>MTPRV</v>
      </c>
      <c r="F854" s="98" t="str">
        <f>VLOOKUP(G854,TCR!$E$2:$K$332,5,0)</f>
        <v>Materia prima variabile</v>
      </c>
      <c r="G854" s="141" t="s">
        <v>255</v>
      </c>
      <c r="H854" s="98" t="str">
        <f>VLOOKUP(G854,TCR!$E$2:$K$332,7,0)</f>
        <v>Materia prima</v>
      </c>
      <c r="I854" s="137" t="str">
        <f t="shared" si="27"/>
        <v>EEAFPAAGIP01#EEQAFPAAGIP01#EECAFPAAGIP01#NETA BR</v>
      </c>
      <c r="J854" s="106" t="s">
        <v>3973</v>
      </c>
      <c r="K854" s="106" t="s">
        <v>3974</v>
      </c>
      <c r="L854" s="106" t="s">
        <v>3823</v>
      </c>
      <c r="M854" s="106" t="s">
        <v>424</v>
      </c>
      <c r="N854" s="106" t="s">
        <v>3975</v>
      </c>
      <c r="O854" s="106"/>
      <c r="P854" s="106" t="s">
        <v>3976</v>
      </c>
      <c r="Q854" s="106" t="s">
        <v>3977</v>
      </c>
      <c r="R854" s="106" t="s">
        <v>3827</v>
      </c>
      <c r="S854" s="106">
        <v>701036</v>
      </c>
      <c r="T854" s="106" t="s">
        <v>430</v>
      </c>
      <c r="U854" s="106"/>
      <c r="V854" s="106">
        <v>3</v>
      </c>
      <c r="W854" s="106" t="str">
        <f t="shared" si="26"/>
        <v>NETA BR</v>
      </c>
      <c r="X854" s="106" t="s">
        <v>431</v>
      </c>
      <c r="Y854" s="106"/>
    </row>
    <row r="855" spans="1:25" x14ac:dyDescent="0.2">
      <c r="A855" s="7"/>
      <c r="B855" s="7"/>
      <c r="C855" s="98" t="str">
        <f>VLOOKUP(G855,TCR!$E$2:$K$332,2,0)</f>
        <v>VENDV</v>
      </c>
      <c r="D855" s="98" t="str">
        <f>VLOOKUP(G855,TCR!$E$2:$K$332,3,0)</f>
        <v>Ricavi variabili commodity al PCE - Energia Elettrica</v>
      </c>
      <c r="E855" s="98" t="str">
        <f>VLOOKUP(G855,TCR!$E$2:$K$332,4,0)</f>
        <v>MTPRV</v>
      </c>
      <c r="F855" s="98" t="str">
        <f>VLOOKUP(G855,TCR!$E$2:$K$332,5,0)</f>
        <v>Materia prima variabile</v>
      </c>
      <c r="G855" s="98" t="s">
        <v>255</v>
      </c>
      <c r="H855" s="98" t="str">
        <f>VLOOKUP(G855,TCR!$E$2:$K$332,7,0)</f>
        <v>Materia prima</v>
      </c>
      <c r="I855" s="137" t="str">
        <f t="shared" si="27"/>
        <v>EEAFPVAMIC201#EEQAFPVAMIC201#EECAFPVAMIC201#NETA BR</v>
      </c>
      <c r="J855" s="106" t="s">
        <v>7244</v>
      </c>
      <c r="K855" s="106" t="s">
        <v>7245</v>
      </c>
      <c r="L855" s="106" t="s">
        <v>7246</v>
      </c>
      <c r="M855" s="106" t="s">
        <v>424</v>
      </c>
      <c r="N855" s="106" t="s">
        <v>7247</v>
      </c>
      <c r="O855" s="106"/>
      <c r="P855" s="106" t="s">
        <v>7248</v>
      </c>
      <c r="Q855" s="106" t="s">
        <v>7249</v>
      </c>
      <c r="R855" s="106" t="s">
        <v>7250</v>
      </c>
      <c r="S855" s="106">
        <v>701036</v>
      </c>
      <c r="T855" s="106" t="s">
        <v>430</v>
      </c>
      <c r="U855" s="106"/>
      <c r="V855" s="106">
        <v>3</v>
      </c>
      <c r="W855" s="106" t="str">
        <f t="shared" si="26"/>
        <v>NETA BR</v>
      </c>
      <c r="X855" s="106" t="s">
        <v>431</v>
      </c>
      <c r="Y855" s="106"/>
    </row>
    <row r="856" spans="1:25" x14ac:dyDescent="0.2">
      <c r="A856" s="7"/>
      <c r="B856" s="7"/>
      <c r="C856" s="98" t="str">
        <f>VLOOKUP(G856,TCR!$E$2:$K$332,2,0)</f>
        <v>VENDV</v>
      </c>
      <c r="D856" s="98" t="str">
        <f>VLOOKUP(G856,TCR!$E$2:$K$332,3,0)</f>
        <v>Ricavi variabili commodity al PCE - Energia Elettrica</v>
      </c>
      <c r="E856" s="98" t="str">
        <f>VLOOKUP(G856,TCR!$E$2:$K$332,4,0)</f>
        <v>MTPRV</v>
      </c>
      <c r="F856" s="98" t="str">
        <f>VLOOKUP(G856,TCR!$E$2:$K$332,5,0)</f>
        <v>Materia prima variabile</v>
      </c>
      <c r="G856" s="98" t="s">
        <v>255</v>
      </c>
      <c r="H856" s="98" t="str">
        <f>VLOOKUP(G856,TCR!$E$2:$K$332,7,0)</f>
        <v>Materia prima</v>
      </c>
      <c r="I856" s="137" t="str">
        <f t="shared" si="27"/>
        <v>EE_FPVAMIC201#EEQFPVAMIC201#EECFPVAMIC201#NETA BR</v>
      </c>
      <c r="J856" s="106" t="s">
        <v>9218</v>
      </c>
      <c r="K856" s="106" t="s">
        <v>9219</v>
      </c>
      <c r="L856" s="106" t="s">
        <v>7246</v>
      </c>
      <c r="M856" s="106" t="s">
        <v>424</v>
      </c>
      <c r="N856" s="106" t="s">
        <v>9220</v>
      </c>
      <c r="O856" s="106"/>
      <c r="P856" s="106" t="s">
        <v>9221</v>
      </c>
      <c r="Q856" s="106" t="s">
        <v>9222</v>
      </c>
      <c r="R856" s="106" t="s">
        <v>7250</v>
      </c>
      <c r="S856" s="106" t="s">
        <v>429</v>
      </c>
      <c r="T856" s="106" t="s">
        <v>430</v>
      </c>
      <c r="U856" s="106"/>
      <c r="V856" s="106">
        <v>3</v>
      </c>
      <c r="W856" s="106" t="str">
        <f t="shared" si="26"/>
        <v>NETA BR</v>
      </c>
      <c r="X856" s="106" t="s">
        <v>431</v>
      </c>
      <c r="Y856" s="106"/>
    </row>
    <row r="857" spans="1:25" x14ac:dyDescent="0.2">
      <c r="A857" s="7"/>
      <c r="B857" s="7"/>
      <c r="C857" s="98" t="str">
        <f>VLOOKUP(G857,TCR!$E$2:$K$332,2,0)</f>
        <v>VENDV</v>
      </c>
      <c r="D857" s="98" t="str">
        <f>VLOOKUP(G857,TCR!$E$2:$K$332,3,0)</f>
        <v>Ricavi variabili commodity al PCE - Energia Elettrica</v>
      </c>
      <c r="E857" s="98" t="str">
        <f>VLOOKUP(G857,TCR!$E$2:$K$332,4,0)</f>
        <v>MTPRV</v>
      </c>
      <c r="F857" s="98" t="str">
        <f>VLOOKUP(G857,TCR!$E$2:$K$332,5,0)</f>
        <v>Materia prima variabile</v>
      </c>
      <c r="G857" s="141" t="s">
        <v>255</v>
      </c>
      <c r="H857" s="98" t="str">
        <f>VLOOKUP(G857,TCR!$E$2:$K$332,7,0)</f>
        <v>Materia prima</v>
      </c>
      <c r="I857" s="137" t="str">
        <f t="shared" si="27"/>
        <v>EE_FPPAPMI401#EEQFPPAPMI401#EECFPPAPMI401#NETA BR</v>
      </c>
      <c r="J857" s="106" t="s">
        <v>6536</v>
      </c>
      <c r="K857" s="106" t="s">
        <v>6537</v>
      </c>
      <c r="L857" s="106" t="s">
        <v>6538</v>
      </c>
      <c r="M857" s="106" t="s">
        <v>424</v>
      </c>
      <c r="N857" s="106" t="s">
        <v>6539</v>
      </c>
      <c r="O857" s="106"/>
      <c r="P857" s="106" t="s">
        <v>6540</v>
      </c>
      <c r="Q857" s="106" t="s">
        <v>6541</v>
      </c>
      <c r="R857" s="106" t="s">
        <v>6542</v>
      </c>
      <c r="S857" s="106">
        <v>701036</v>
      </c>
      <c r="T857" s="106" t="s">
        <v>430</v>
      </c>
      <c r="U857" s="106"/>
      <c r="V857" s="106">
        <v>3</v>
      </c>
      <c r="W857" s="106" t="str">
        <f t="shared" si="26"/>
        <v>NETA BR</v>
      </c>
      <c r="X857" s="106" t="s">
        <v>431</v>
      </c>
      <c r="Y857" s="106"/>
    </row>
    <row r="858" spans="1:25" x14ac:dyDescent="0.2">
      <c r="A858" s="7"/>
      <c r="B858" s="7"/>
      <c r="C858" s="98" t="str">
        <f>VLOOKUP(G858,TCR!$E$2:$K$332,2,0)</f>
        <v>VENDV</v>
      </c>
      <c r="D858" s="98" t="str">
        <f>VLOOKUP(G858,TCR!$E$2:$K$332,3,0)</f>
        <v>Ricavi variabili commodity al PCE - Energia Elettrica</v>
      </c>
      <c r="E858" s="98" t="str">
        <f>VLOOKUP(G858,TCR!$E$2:$K$332,4,0)</f>
        <v>MTPRV</v>
      </c>
      <c r="F858" s="98" t="str">
        <f>VLOOKUP(G858,TCR!$E$2:$K$332,5,0)</f>
        <v>Materia prima variabile</v>
      </c>
      <c r="G858" s="98" t="s">
        <v>255</v>
      </c>
      <c r="H858" s="98" t="str">
        <f>VLOOKUP(G858,TCR!$E$2:$K$332,7,0)</f>
        <v>Materia prima</v>
      </c>
      <c r="I858" s="137" t="str">
        <f t="shared" si="27"/>
        <v>EEAFPPAPMI401#EEQAFPPAPMI401#EECAFPPAPMI401#NETA BR</v>
      </c>
      <c r="J858" s="106" t="s">
        <v>7718</v>
      </c>
      <c r="K858" s="106" t="s">
        <v>7719</v>
      </c>
      <c r="L858" s="106" t="s">
        <v>6538</v>
      </c>
      <c r="M858" s="106" t="s">
        <v>424</v>
      </c>
      <c r="N858" s="106" t="s">
        <v>7720</v>
      </c>
      <c r="O858" s="106"/>
      <c r="P858" s="106" t="s">
        <v>7721</v>
      </c>
      <c r="Q858" s="106" t="s">
        <v>7722</v>
      </c>
      <c r="R858" s="106" t="s">
        <v>6542</v>
      </c>
      <c r="S858" s="106">
        <v>701036</v>
      </c>
      <c r="T858" s="106" t="s">
        <v>430</v>
      </c>
      <c r="U858" s="106"/>
      <c r="V858" s="106">
        <v>3</v>
      </c>
      <c r="W858" s="106" t="str">
        <f t="shared" si="26"/>
        <v>NETA BR</v>
      </c>
      <c r="X858" s="106" t="s">
        <v>431</v>
      </c>
      <c r="Y858" s="106"/>
    </row>
    <row r="859" spans="1:25" x14ac:dyDescent="0.2">
      <c r="A859" s="7"/>
      <c r="B859" s="7"/>
      <c r="C859" s="98" t="str">
        <f>VLOOKUP(G859,TCR!$E$2:$K$332,2,0)</f>
        <v>VENDV</v>
      </c>
      <c r="D859" s="98" t="str">
        <f>VLOOKUP(G859,TCR!$E$2:$K$332,3,0)</f>
        <v>Ricavi variabili commodity al PCE - Energia Elettrica</v>
      </c>
      <c r="E859" s="98" t="str">
        <f>VLOOKUP(G859,TCR!$E$2:$K$332,4,0)</f>
        <v>MTPRV</v>
      </c>
      <c r="F859" s="98" t="str">
        <f>VLOOKUP(G859,TCR!$E$2:$K$332,5,0)</f>
        <v>Materia prima variabile</v>
      </c>
      <c r="G859" s="98" t="s">
        <v>255</v>
      </c>
      <c r="H859" s="98" t="str">
        <f>VLOOKUP(G859,TCR!$E$2:$K$332,7,0)</f>
        <v>Materia prima</v>
      </c>
      <c r="I859" s="137" t="str">
        <f t="shared" si="27"/>
        <v>EE_FPPAPMI301#EEQFPPAPMI301#EECFPPAPMI301#NETA BR</v>
      </c>
      <c r="J859" s="106" t="s">
        <v>7201</v>
      </c>
      <c r="K859" s="106" t="s">
        <v>7202</v>
      </c>
      <c r="L859" s="106" t="s">
        <v>7203</v>
      </c>
      <c r="M859" s="106" t="s">
        <v>424</v>
      </c>
      <c r="N859" s="106" t="s">
        <v>7204</v>
      </c>
      <c r="O859" s="106"/>
      <c r="P859" s="106" t="s">
        <v>7205</v>
      </c>
      <c r="Q859" s="106" t="s">
        <v>7206</v>
      </c>
      <c r="R859" s="106" t="s">
        <v>7207</v>
      </c>
      <c r="S859" s="106">
        <v>701036</v>
      </c>
      <c r="T859" s="106" t="s">
        <v>430</v>
      </c>
      <c r="U859" s="106"/>
      <c r="V859" s="106">
        <v>3</v>
      </c>
      <c r="W859" s="106" t="str">
        <f t="shared" si="26"/>
        <v>NETA BR</v>
      </c>
      <c r="X859" s="106" t="s">
        <v>431</v>
      </c>
      <c r="Y859" s="106"/>
    </row>
    <row r="860" spans="1:25" x14ac:dyDescent="0.2">
      <c r="A860" s="69"/>
      <c r="B860" s="69"/>
      <c r="C860" s="98" t="str">
        <f>VLOOKUP(G860,TCR!$E$2:$K$332,2,0)</f>
        <v>VENDV</v>
      </c>
      <c r="D860" s="98" t="str">
        <f>VLOOKUP(G860,TCR!$E$2:$K$332,3,0)</f>
        <v>Ricavi variabili commodity al PCE - Energia Elettrica</v>
      </c>
      <c r="E860" s="98" t="str">
        <f>VLOOKUP(G860,TCR!$E$2:$K$332,4,0)</f>
        <v>MTPRV</v>
      </c>
      <c r="F860" s="98" t="str">
        <f>VLOOKUP(G860,TCR!$E$2:$K$332,5,0)</f>
        <v>Materia prima variabile</v>
      </c>
      <c r="G860" s="141" t="s">
        <v>255</v>
      </c>
      <c r="H860" s="98" t="str">
        <f>VLOOKUP(G860,TCR!$E$2:$K$332,7,0)</f>
        <v>Materia prima</v>
      </c>
      <c r="I860" s="137" t="str">
        <f t="shared" si="27"/>
        <v>EEAFPPAPMI301#EEQAFPPAPMI301#EECAFPPAPMI301#NETA BR</v>
      </c>
      <c r="J860" s="106" t="s">
        <v>8418</v>
      </c>
      <c r="K860" s="106" t="s">
        <v>8419</v>
      </c>
      <c r="L860" s="106" t="s">
        <v>7203</v>
      </c>
      <c r="M860" s="106" t="s">
        <v>424</v>
      </c>
      <c r="N860" s="106" t="s">
        <v>8420</v>
      </c>
      <c r="O860" s="106"/>
      <c r="P860" s="106" t="s">
        <v>8421</v>
      </c>
      <c r="Q860" s="106" t="s">
        <v>8422</v>
      </c>
      <c r="R860" s="106" t="s">
        <v>7207</v>
      </c>
      <c r="S860" s="106">
        <v>701036</v>
      </c>
      <c r="T860" s="106" t="s">
        <v>430</v>
      </c>
      <c r="U860" s="106"/>
      <c r="V860" s="106">
        <v>3</v>
      </c>
      <c r="W860" s="106" t="str">
        <f t="shared" si="26"/>
        <v>NETA BR</v>
      </c>
      <c r="X860" s="106" t="s">
        <v>431</v>
      </c>
      <c r="Y860" s="106"/>
    </row>
    <row r="861" spans="1:25" x14ac:dyDescent="0.2">
      <c r="A861" s="7"/>
      <c r="B861" s="7"/>
      <c r="C861" s="98" t="str">
        <f>VLOOKUP(G861,TCR!$E$2:$K$332,2,0)</f>
        <v>VENDV</v>
      </c>
      <c r="D861" s="98" t="str">
        <f>VLOOKUP(G861,TCR!$E$2:$K$332,3,0)</f>
        <v>Ricavi variabili commodity al PCE - Energia Elettrica</v>
      </c>
      <c r="E861" s="98" t="str">
        <f>VLOOKUP(G861,TCR!$E$2:$K$332,4,0)</f>
        <v>MTPRV</v>
      </c>
      <c r="F861" s="98" t="str">
        <f>VLOOKUP(G861,TCR!$E$2:$K$332,5,0)</f>
        <v>Materia prima variabile</v>
      </c>
      <c r="G861" s="98" t="s">
        <v>255</v>
      </c>
      <c r="H861" s="98" t="str">
        <f>VLOOKUP(G861,TCR!$E$2:$K$332,7,0)</f>
        <v>Materia prima</v>
      </c>
      <c r="I861" s="137" t="str">
        <f t="shared" si="27"/>
        <v>EEAFPPAMTB01#EEQAFPPAMTB01#EECAFPPAMTB01#NETA BR</v>
      </c>
      <c r="J861" s="106" t="s">
        <v>7254</v>
      </c>
      <c r="K861" s="106" t="s">
        <v>7255</v>
      </c>
      <c r="L861" s="106" t="s">
        <v>7256</v>
      </c>
      <c r="M861" s="106" t="s">
        <v>424</v>
      </c>
      <c r="N861" s="106" t="s">
        <v>7257</v>
      </c>
      <c r="O861" s="106"/>
      <c r="P861" s="106" t="s">
        <v>7258</v>
      </c>
      <c r="Q861" s="106" t="s">
        <v>7259</v>
      </c>
      <c r="R861" s="106" t="s">
        <v>7260</v>
      </c>
      <c r="S861" s="106">
        <v>701036</v>
      </c>
      <c r="T861" s="106" t="s">
        <v>430</v>
      </c>
      <c r="U861" s="106"/>
      <c r="V861" s="106">
        <v>3</v>
      </c>
      <c r="W861" s="106" t="str">
        <f t="shared" si="26"/>
        <v>NETA BR</v>
      </c>
      <c r="X861" s="106" t="s">
        <v>431</v>
      </c>
      <c r="Y861" s="106"/>
    </row>
    <row r="862" spans="1:25" x14ac:dyDescent="0.2">
      <c r="A862" s="7"/>
      <c r="B862" s="7"/>
      <c r="C862" s="98" t="str">
        <f>VLOOKUP(G862,TCR!$E$2:$K$332,2,0)</f>
        <v>VENDV</v>
      </c>
      <c r="D862" s="98" t="str">
        <f>VLOOKUP(G862,TCR!$E$2:$K$332,3,0)</f>
        <v>Ricavi variabili commodity al PCE - Energia Elettrica</v>
      </c>
      <c r="E862" s="98" t="str">
        <f>VLOOKUP(G862,TCR!$E$2:$K$332,4,0)</f>
        <v>MTPRV</v>
      </c>
      <c r="F862" s="98" t="str">
        <f>VLOOKUP(G862,TCR!$E$2:$K$332,5,0)</f>
        <v>Materia prima variabile</v>
      </c>
      <c r="G862" s="98" t="s">
        <v>255</v>
      </c>
      <c r="H862" s="98" t="str">
        <f>VLOOKUP(G862,TCR!$E$2:$K$332,7,0)</f>
        <v>Materia prima</v>
      </c>
      <c r="I862" s="137" t="str">
        <f t="shared" si="27"/>
        <v>EE_FPPAMTA101#EEQFPPAMTA101#EECFPPAMTA101#NETA BR</v>
      </c>
      <c r="J862" s="106" t="s">
        <v>7889</v>
      </c>
      <c r="K862" s="106" t="s">
        <v>7890</v>
      </c>
      <c r="L862" s="106" t="s">
        <v>7891</v>
      </c>
      <c r="M862" s="106" t="s">
        <v>424</v>
      </c>
      <c r="N862" s="106" t="s">
        <v>7892</v>
      </c>
      <c r="O862" s="106"/>
      <c r="P862" s="106" t="s">
        <v>7893</v>
      </c>
      <c r="Q862" s="106" t="s">
        <v>7894</v>
      </c>
      <c r="R862" s="106" t="s">
        <v>7895</v>
      </c>
      <c r="S862" s="106">
        <v>701036</v>
      </c>
      <c r="T862" s="106" t="s">
        <v>430</v>
      </c>
      <c r="U862" s="106"/>
      <c r="V862" s="106">
        <v>3</v>
      </c>
      <c r="W862" s="106" t="str">
        <f t="shared" si="26"/>
        <v>NETA BR</v>
      </c>
      <c r="X862" s="106" t="s">
        <v>431</v>
      </c>
      <c r="Y862" s="106"/>
    </row>
    <row r="863" spans="1:25" x14ac:dyDescent="0.2">
      <c r="A863" s="7"/>
      <c r="B863" s="7"/>
      <c r="C863" s="98" t="str">
        <f>VLOOKUP(G863,TCR!$E$2:$K$332,2,0)</f>
        <v>VENDV</v>
      </c>
      <c r="D863" s="98" t="str">
        <f>VLOOKUP(G863,TCR!$E$2:$K$332,3,0)</f>
        <v>Ricavi variabili commodity al PCE - Energia Elettrica</v>
      </c>
      <c r="E863" s="98" t="str">
        <f>VLOOKUP(G863,TCR!$E$2:$K$332,4,0)</f>
        <v>MTPRV</v>
      </c>
      <c r="F863" s="98" t="str">
        <f>VLOOKUP(G863,TCR!$E$2:$K$332,5,0)</f>
        <v>Materia prima variabile</v>
      </c>
      <c r="G863" s="98" t="s">
        <v>255</v>
      </c>
      <c r="H863" s="98" t="str">
        <f>VLOOKUP(G863,TCR!$E$2:$K$332,7,0)</f>
        <v>Materia prima</v>
      </c>
      <c r="I863" s="137" t="str">
        <f t="shared" si="27"/>
        <v>EEAFPPAMTA101#EEQAFPPAMTA101#EECAFPPAMTA101#NETA BR</v>
      </c>
      <c r="J863" s="106" t="s">
        <v>8226</v>
      </c>
      <c r="K863" s="106" t="s">
        <v>8227</v>
      </c>
      <c r="L863" s="106" t="s">
        <v>7891</v>
      </c>
      <c r="M863" s="106" t="s">
        <v>424</v>
      </c>
      <c r="N863" s="106" t="s">
        <v>8228</v>
      </c>
      <c r="O863" s="106"/>
      <c r="P863" s="106" t="s">
        <v>8229</v>
      </c>
      <c r="Q863" s="106" t="s">
        <v>8230</v>
      </c>
      <c r="R863" s="106" t="s">
        <v>7895</v>
      </c>
      <c r="S863" s="106">
        <v>701036</v>
      </c>
      <c r="T863" s="106" t="s">
        <v>430</v>
      </c>
      <c r="U863" s="106"/>
      <c r="V863" s="106">
        <v>3</v>
      </c>
      <c r="W863" s="106" t="str">
        <f t="shared" si="26"/>
        <v>NETA BR</v>
      </c>
      <c r="X863" s="106" t="s">
        <v>431</v>
      </c>
      <c r="Y863" s="106"/>
    </row>
    <row r="864" spans="1:25" x14ac:dyDescent="0.2">
      <c r="A864" s="7"/>
      <c r="B864" s="7"/>
      <c r="C864" s="98" t="str">
        <f>VLOOKUP(G864,TCR!$E$2:$K$332,2,0)</f>
        <v>VENDV</v>
      </c>
      <c r="D864" s="98" t="str">
        <f>VLOOKUP(G864,TCR!$E$2:$K$332,3,0)</f>
        <v>Ricavi variabili commodity al PCE - Energia Elettrica</v>
      </c>
      <c r="E864" s="98" t="str">
        <f>VLOOKUP(G864,TCR!$E$2:$K$332,4,0)</f>
        <v>MTPRV</v>
      </c>
      <c r="F864" s="98" t="str">
        <f>VLOOKUP(G864,TCR!$E$2:$K$332,5,0)</f>
        <v>Materia prima variabile</v>
      </c>
      <c r="G864" s="141" t="s">
        <v>255</v>
      </c>
      <c r="H864" s="98" t="str">
        <f>VLOOKUP(G864,TCR!$E$2:$K$332,7,0)</f>
        <v>Materia prima</v>
      </c>
      <c r="I864" s="137" t="str">
        <f t="shared" si="27"/>
        <v>EE_FPPAMTA01#EEQFPPAMTA01#EECFPPAMTA01#NETA BR</v>
      </c>
      <c r="J864" s="106" t="s">
        <v>6889</v>
      </c>
      <c r="K864" s="106" t="s">
        <v>6890</v>
      </c>
      <c r="L864" s="106" t="s">
        <v>6891</v>
      </c>
      <c r="M864" s="106" t="s">
        <v>424</v>
      </c>
      <c r="N864" s="106" t="s">
        <v>6892</v>
      </c>
      <c r="O864" s="106"/>
      <c r="P864" s="106" t="s">
        <v>6893</v>
      </c>
      <c r="Q864" s="106" t="s">
        <v>6894</v>
      </c>
      <c r="R864" s="106" t="s">
        <v>6895</v>
      </c>
      <c r="S864" s="106">
        <v>701036</v>
      </c>
      <c r="T864" s="106" t="s">
        <v>430</v>
      </c>
      <c r="U864" s="106"/>
      <c r="V864" s="106">
        <v>3</v>
      </c>
      <c r="W864" s="106" t="str">
        <f t="shared" si="26"/>
        <v>NETA BR</v>
      </c>
      <c r="X864" s="106" t="s">
        <v>431</v>
      </c>
      <c r="Y864" s="106"/>
    </row>
    <row r="865" spans="1:25" x14ac:dyDescent="0.2">
      <c r="A865" s="7"/>
      <c r="B865" s="7"/>
      <c r="C865" s="98" t="str">
        <f>VLOOKUP(G865,TCR!$E$2:$K$332,2,0)</f>
        <v>VENDV</v>
      </c>
      <c r="D865" s="98" t="str">
        <f>VLOOKUP(G865,TCR!$E$2:$K$332,3,0)</f>
        <v>Ricavi variabili commodity al PCE - Energia Elettrica</v>
      </c>
      <c r="E865" s="98" t="str">
        <f>VLOOKUP(G865,TCR!$E$2:$K$332,4,0)</f>
        <v>MTPRV</v>
      </c>
      <c r="F865" s="98" t="str">
        <f>VLOOKUP(G865,TCR!$E$2:$K$332,5,0)</f>
        <v>Materia prima variabile</v>
      </c>
      <c r="G865" s="98" t="s">
        <v>255</v>
      </c>
      <c r="H865" s="98" t="str">
        <f>VLOOKUP(G865,TCR!$E$2:$K$332,7,0)</f>
        <v>Materia prima</v>
      </c>
      <c r="I865" s="137" t="str">
        <f t="shared" si="27"/>
        <v>EEAFPPAMTA01#EEQAFPPAMTA01#EECAFPPAMTA01#NETA BR</v>
      </c>
      <c r="J865" s="106" t="s">
        <v>7847</v>
      </c>
      <c r="K865" s="106" t="s">
        <v>7848</v>
      </c>
      <c r="L865" s="106" t="s">
        <v>6891</v>
      </c>
      <c r="M865" s="106" t="s">
        <v>424</v>
      </c>
      <c r="N865" s="106" t="s">
        <v>7849</v>
      </c>
      <c r="O865" s="106"/>
      <c r="P865" s="106" t="s">
        <v>7850</v>
      </c>
      <c r="Q865" s="106" t="s">
        <v>7851</v>
      </c>
      <c r="R865" s="106" t="s">
        <v>6895</v>
      </c>
      <c r="S865" s="106">
        <v>701036</v>
      </c>
      <c r="T865" s="106" t="s">
        <v>430</v>
      </c>
      <c r="U865" s="106"/>
      <c r="V865" s="106">
        <v>3</v>
      </c>
      <c r="W865" s="106" t="str">
        <f t="shared" si="26"/>
        <v>NETA BR</v>
      </c>
      <c r="X865" s="106" t="s">
        <v>431</v>
      </c>
      <c r="Y865" s="106"/>
    </row>
    <row r="866" spans="1:25" x14ac:dyDescent="0.2">
      <c r="A866" s="7"/>
      <c r="B866" s="7"/>
      <c r="C866" s="98" t="str">
        <f>VLOOKUP(G866,TCR!$E$2:$K$332,2,0)</f>
        <v>VENDV</v>
      </c>
      <c r="D866" s="98" t="str">
        <f>VLOOKUP(G866,TCR!$E$2:$K$332,3,0)</f>
        <v>Ricavi variabili commodity al PCE - Energia Elettrica</v>
      </c>
      <c r="E866" s="98" t="str">
        <f>VLOOKUP(G866,TCR!$E$2:$K$332,4,0)</f>
        <v>MTPRV</v>
      </c>
      <c r="F866" s="98" t="str">
        <f>VLOOKUP(G866,TCR!$E$2:$K$332,5,0)</f>
        <v>Materia prima variabile</v>
      </c>
      <c r="G866" s="98" t="s">
        <v>255</v>
      </c>
      <c r="H866" s="98" t="str">
        <f>VLOOKUP(G866,TCR!$E$2:$K$332,7,0)</f>
        <v>Materia prima</v>
      </c>
      <c r="I866" s="137" t="str">
        <f t="shared" si="27"/>
        <v>EEAFPPAMIC401#EEQAFPPAMIC401#EECAFPPAMIC401#NETA BR</v>
      </c>
      <c r="J866" s="106" t="s">
        <v>6189</v>
      </c>
      <c r="K866" s="106" t="s">
        <v>6190</v>
      </c>
      <c r="L866" s="106" t="s">
        <v>6191</v>
      </c>
      <c r="M866" s="106" t="s">
        <v>424</v>
      </c>
      <c r="N866" s="106" t="s">
        <v>6192</v>
      </c>
      <c r="O866" s="106"/>
      <c r="P866" s="106" t="s">
        <v>6193</v>
      </c>
      <c r="Q866" s="106" t="s">
        <v>6194</v>
      </c>
      <c r="R866" s="106" t="s">
        <v>6195</v>
      </c>
      <c r="S866" s="106">
        <v>701036</v>
      </c>
      <c r="T866" s="106" t="s">
        <v>430</v>
      </c>
      <c r="U866" s="106"/>
      <c r="V866" s="106">
        <v>3</v>
      </c>
      <c r="W866" s="106" t="str">
        <f t="shared" si="26"/>
        <v>NETA BR</v>
      </c>
      <c r="X866" s="106" t="s">
        <v>431</v>
      </c>
      <c r="Y866" s="106"/>
    </row>
    <row r="867" spans="1:25" x14ac:dyDescent="0.2">
      <c r="A867" s="7"/>
      <c r="B867" s="7"/>
      <c r="C867" s="98" t="str">
        <f>VLOOKUP(G867,TCR!$E$2:$K$332,2,0)</f>
        <v>VENDV</v>
      </c>
      <c r="D867" s="98" t="str">
        <f>VLOOKUP(G867,TCR!$E$2:$K$332,3,0)</f>
        <v>Ricavi variabili commodity al PCE - Energia Elettrica</v>
      </c>
      <c r="E867" s="98" t="str">
        <f>VLOOKUP(G867,TCR!$E$2:$K$332,4,0)</f>
        <v>MTPRV</v>
      </c>
      <c r="F867" s="98" t="str">
        <f>VLOOKUP(G867,TCR!$E$2:$K$332,5,0)</f>
        <v>Materia prima variabile</v>
      </c>
      <c r="G867" s="98" t="s">
        <v>255</v>
      </c>
      <c r="H867" s="98" t="str">
        <f>VLOOKUP(G867,TCR!$E$2:$K$332,7,0)</f>
        <v>Materia prima</v>
      </c>
      <c r="I867" s="137" t="str">
        <f t="shared" si="27"/>
        <v>EE_FPPAMIC401#EEQFPPAMIC401#EECFPPAMIC401#NETA BR</v>
      </c>
      <c r="J867" s="106" t="s">
        <v>8929</v>
      </c>
      <c r="K867" s="106" t="s">
        <v>8930</v>
      </c>
      <c r="L867" s="106" t="s">
        <v>6191</v>
      </c>
      <c r="M867" s="106" t="s">
        <v>424</v>
      </c>
      <c r="N867" s="106" t="s">
        <v>8931</v>
      </c>
      <c r="O867" s="106"/>
      <c r="P867" s="106" t="s">
        <v>8932</v>
      </c>
      <c r="Q867" s="106" t="s">
        <v>8933</v>
      </c>
      <c r="R867" s="106" t="s">
        <v>6195</v>
      </c>
      <c r="S867" s="106" t="s">
        <v>429</v>
      </c>
      <c r="T867" s="106" t="s">
        <v>430</v>
      </c>
      <c r="U867" s="106"/>
      <c r="V867" s="106">
        <v>3</v>
      </c>
      <c r="W867" s="106" t="str">
        <f t="shared" si="26"/>
        <v>NETA BR</v>
      </c>
      <c r="X867" s="106" t="s">
        <v>431</v>
      </c>
      <c r="Y867" s="106"/>
    </row>
    <row r="868" spans="1:25" x14ac:dyDescent="0.2">
      <c r="A868" s="7"/>
      <c r="B868" s="7"/>
      <c r="C868" s="98" t="str">
        <f>VLOOKUP(G868,TCR!$E$2:$K$332,2,0)</f>
        <v>VENDV</v>
      </c>
      <c r="D868" s="98" t="str">
        <f>VLOOKUP(G868,TCR!$E$2:$K$332,3,0)</f>
        <v>Ricavi variabili commodity al PCE - Energia Elettrica</v>
      </c>
      <c r="E868" s="98" t="str">
        <f>VLOOKUP(G868,TCR!$E$2:$K$332,4,0)</f>
        <v>MTPRV</v>
      </c>
      <c r="F868" s="98" t="str">
        <f>VLOOKUP(G868,TCR!$E$2:$K$332,5,0)</f>
        <v>Materia prima variabile</v>
      </c>
      <c r="G868" s="98" t="s">
        <v>255</v>
      </c>
      <c r="H868" s="98" t="str">
        <f>VLOOKUP(G868,TCR!$E$2:$K$332,7,0)</f>
        <v>Materia prima</v>
      </c>
      <c r="I868" s="137" t="str">
        <f t="shared" si="27"/>
        <v>EEAFPPAMIC301#EEQAFPPAMIC301#EECAFPPAMIC301#NETA BR</v>
      </c>
      <c r="J868" s="106" t="s">
        <v>7371</v>
      </c>
      <c r="K868" s="106" t="s">
        <v>7372</v>
      </c>
      <c r="L868" s="106" t="s">
        <v>7373</v>
      </c>
      <c r="M868" s="106" t="s">
        <v>424</v>
      </c>
      <c r="N868" s="106" t="s">
        <v>7374</v>
      </c>
      <c r="O868" s="106"/>
      <c r="P868" s="106" t="s">
        <v>7375</v>
      </c>
      <c r="Q868" s="106" t="s">
        <v>7376</v>
      </c>
      <c r="R868" s="106" t="s">
        <v>7377</v>
      </c>
      <c r="S868" s="106">
        <v>701036</v>
      </c>
      <c r="T868" s="106" t="s">
        <v>430</v>
      </c>
      <c r="U868" s="106"/>
      <c r="V868" s="106">
        <v>3</v>
      </c>
      <c r="W868" s="106" t="str">
        <f t="shared" si="26"/>
        <v>NETA BR</v>
      </c>
      <c r="X868" s="106" t="s">
        <v>431</v>
      </c>
      <c r="Y868" s="106"/>
    </row>
    <row r="869" spans="1:25" x14ac:dyDescent="0.2">
      <c r="A869" s="7"/>
      <c r="B869" s="69"/>
      <c r="C869" s="98" t="str">
        <f>VLOOKUP(G869,TCR!$E$2:$K$332,2,0)</f>
        <v>VENDV</v>
      </c>
      <c r="D869" s="98" t="str">
        <f>VLOOKUP(G869,TCR!$E$2:$K$332,3,0)</f>
        <v>Ricavi variabili commodity al PCE - Energia Elettrica</v>
      </c>
      <c r="E869" s="98" t="str">
        <f>VLOOKUP(G869,TCR!$E$2:$K$332,4,0)</f>
        <v>MTPRV</v>
      </c>
      <c r="F869" s="98" t="str">
        <f>VLOOKUP(G869,TCR!$E$2:$K$332,5,0)</f>
        <v>Materia prima variabile</v>
      </c>
      <c r="G869" s="98" t="s">
        <v>255</v>
      </c>
      <c r="H869" s="98" t="str">
        <f>VLOOKUP(G869,TCR!$E$2:$K$332,7,0)</f>
        <v>Materia prima</v>
      </c>
      <c r="I869" s="137" t="str">
        <f t="shared" si="27"/>
        <v>EE_FPPAMIC301#EEQFPPAMIC301#EECFPPAMIC301#NETA BR</v>
      </c>
      <c r="J869" s="106" t="s">
        <v>7862</v>
      </c>
      <c r="K869" s="106" t="s">
        <v>7863</v>
      </c>
      <c r="L869" s="106" t="s">
        <v>7373</v>
      </c>
      <c r="M869" s="106" t="s">
        <v>424</v>
      </c>
      <c r="N869" s="106" t="s">
        <v>7864</v>
      </c>
      <c r="O869" s="106"/>
      <c r="P869" s="106" t="s">
        <v>7865</v>
      </c>
      <c r="Q869" s="106" t="s">
        <v>7866</v>
      </c>
      <c r="R869" s="106" t="s">
        <v>7377</v>
      </c>
      <c r="S869" s="106">
        <v>701036</v>
      </c>
      <c r="T869" s="106" t="s">
        <v>430</v>
      </c>
      <c r="U869" s="106"/>
      <c r="V869" s="106">
        <v>3</v>
      </c>
      <c r="W869" s="106" t="str">
        <f t="shared" si="26"/>
        <v>NETA BR</v>
      </c>
      <c r="X869" s="106" t="s">
        <v>431</v>
      </c>
      <c r="Y869" s="106"/>
    </row>
    <row r="870" spans="1:25" x14ac:dyDescent="0.2">
      <c r="A870" s="7"/>
      <c r="B870" s="7"/>
      <c r="C870" s="98" t="str">
        <f>VLOOKUP(G870,TCR!$E$2:$K$332,2,0)</f>
        <v>VENDV</v>
      </c>
      <c r="D870" s="98" t="str">
        <f>VLOOKUP(G870,TCR!$E$2:$K$332,3,0)</f>
        <v>Ricavi variabili commodity al PCE - Energia Elettrica</v>
      </c>
      <c r="E870" s="98" t="str">
        <f>VLOOKUP(G870,TCR!$E$2:$K$332,4,0)</f>
        <v>MTPRV</v>
      </c>
      <c r="F870" s="98" t="str">
        <f>VLOOKUP(G870,TCR!$E$2:$K$332,5,0)</f>
        <v>Materia prima variabile</v>
      </c>
      <c r="G870" s="98" t="s">
        <v>255</v>
      </c>
      <c r="H870" s="98" t="str">
        <f>VLOOKUP(G870,TCR!$E$2:$K$332,7,0)</f>
        <v>Materia prima</v>
      </c>
      <c r="I870" s="137" t="str">
        <f t="shared" si="27"/>
        <v>EE_FPPAMIC201#EEQFPPAMIC201#EECFPPAMIC201#NETA BR</v>
      </c>
      <c r="J870" s="106" t="s">
        <v>1965</v>
      </c>
      <c r="K870" s="106" t="s">
        <v>1966</v>
      </c>
      <c r="L870" s="106" t="s">
        <v>1967</v>
      </c>
      <c r="M870" s="106" t="s">
        <v>424</v>
      </c>
      <c r="N870" s="106" t="s">
        <v>1968</v>
      </c>
      <c r="O870" s="106"/>
      <c r="P870" s="106" t="s">
        <v>1969</v>
      </c>
      <c r="Q870" s="106" t="s">
        <v>1970</v>
      </c>
      <c r="R870" s="106" t="s">
        <v>1971</v>
      </c>
      <c r="S870" s="106">
        <v>701036</v>
      </c>
      <c r="T870" s="106" t="s">
        <v>430</v>
      </c>
      <c r="U870" s="106"/>
      <c r="V870" s="106">
        <v>3</v>
      </c>
      <c r="W870" s="106" t="str">
        <f t="shared" si="26"/>
        <v>NETA BR</v>
      </c>
      <c r="X870" s="106" t="s">
        <v>431</v>
      </c>
      <c r="Y870" s="106"/>
    </row>
    <row r="871" spans="1:25" x14ac:dyDescent="0.2">
      <c r="A871" s="7"/>
      <c r="B871" s="7"/>
      <c r="C871" s="98" t="str">
        <f>VLOOKUP(G871,TCR!$E$2:$K$332,2,0)</f>
        <v>VENDV</v>
      </c>
      <c r="D871" s="98" t="str">
        <f>VLOOKUP(G871,TCR!$E$2:$K$332,3,0)</f>
        <v>Ricavi variabili commodity al PCE - Energia Elettrica</v>
      </c>
      <c r="E871" s="98" t="str">
        <f>VLOOKUP(G871,TCR!$E$2:$K$332,4,0)</f>
        <v>MTPRV</v>
      </c>
      <c r="F871" s="98" t="str">
        <f>VLOOKUP(G871,TCR!$E$2:$K$332,5,0)</f>
        <v>Materia prima variabile</v>
      </c>
      <c r="G871" s="98" t="s">
        <v>255</v>
      </c>
      <c r="H871" s="98" t="str">
        <f>VLOOKUP(G871,TCR!$E$2:$K$332,7,0)</f>
        <v>Materia prima</v>
      </c>
      <c r="I871" s="137" t="str">
        <f t="shared" si="27"/>
        <v>EEAFPPAMIC201#EEQAFPPAMIC201#EECAFPPAMIC201#NETA BR</v>
      </c>
      <c r="J871" s="106" t="s">
        <v>8628</v>
      </c>
      <c r="K871" s="106" t="s">
        <v>8629</v>
      </c>
      <c r="L871" s="106" t="s">
        <v>1967</v>
      </c>
      <c r="M871" s="106" t="s">
        <v>424</v>
      </c>
      <c r="N871" s="106" t="s">
        <v>8630</v>
      </c>
      <c r="O871" s="106"/>
      <c r="P871" s="106" t="s">
        <v>8631</v>
      </c>
      <c r="Q871" s="106" t="s">
        <v>8632</v>
      </c>
      <c r="R871" s="106" t="s">
        <v>1971</v>
      </c>
      <c r="S871" s="106">
        <v>701036</v>
      </c>
      <c r="T871" s="106" t="s">
        <v>430</v>
      </c>
      <c r="U871" s="106"/>
      <c r="V871" s="106">
        <v>3</v>
      </c>
      <c r="W871" s="106" t="str">
        <f t="shared" si="26"/>
        <v>NETA BR</v>
      </c>
      <c r="X871" s="106" t="s">
        <v>431</v>
      </c>
      <c r="Y871" s="106"/>
    </row>
    <row r="872" spans="1:25" x14ac:dyDescent="0.2">
      <c r="A872" s="7"/>
      <c r="B872" s="7"/>
      <c r="C872" s="98" t="str">
        <f>VLOOKUP(G872,TCR!$E$2:$K$332,2,0)</f>
        <v>VENDV</v>
      </c>
      <c r="D872" s="98" t="str">
        <f>VLOOKUP(G872,TCR!$E$2:$K$332,3,0)</f>
        <v>Ricavi variabili commodity al PCE - Energia Elettrica</v>
      </c>
      <c r="E872" s="98" t="str">
        <f>VLOOKUP(G872,TCR!$E$2:$K$332,4,0)</f>
        <v>MTPRV</v>
      </c>
      <c r="F872" s="98" t="str">
        <f>VLOOKUP(G872,TCR!$E$2:$K$332,5,0)</f>
        <v>Materia prima variabile</v>
      </c>
      <c r="G872" s="98" t="s">
        <v>255</v>
      </c>
      <c r="H872" s="98" t="str">
        <f>VLOOKUP(G872,TCR!$E$2:$K$332,7,0)</f>
        <v>Materia prima</v>
      </c>
      <c r="I872" s="137" t="str">
        <f t="shared" si="27"/>
        <v>EE_FPPAMIC01#EEQFPPAMIC01#EECFPPAMIC01#NETA BR</v>
      </c>
      <c r="J872" s="106" t="s">
        <v>3048</v>
      </c>
      <c r="K872" s="106" t="s">
        <v>3049</v>
      </c>
      <c r="L872" s="106" t="s">
        <v>3050</v>
      </c>
      <c r="M872" s="106" t="s">
        <v>424</v>
      </c>
      <c r="N872" s="106" t="s">
        <v>3051</v>
      </c>
      <c r="O872" s="106"/>
      <c r="P872" s="106" t="s">
        <v>3052</v>
      </c>
      <c r="Q872" s="106" t="s">
        <v>3053</v>
      </c>
      <c r="R872" s="106" t="s">
        <v>3054</v>
      </c>
      <c r="S872" s="106">
        <v>701036</v>
      </c>
      <c r="T872" s="106" t="s">
        <v>430</v>
      </c>
      <c r="U872" s="106"/>
      <c r="V872" s="106">
        <v>3</v>
      </c>
      <c r="W872" s="106" t="str">
        <f t="shared" si="26"/>
        <v>NETA BR</v>
      </c>
      <c r="X872" s="106" t="s">
        <v>431</v>
      </c>
      <c r="Y872" s="106"/>
    </row>
    <row r="873" spans="1:25" x14ac:dyDescent="0.2">
      <c r="A873" s="69"/>
      <c r="B873" s="69"/>
      <c r="C873" s="98" t="str">
        <f>VLOOKUP(G873,TCR!$E$2:$K$332,2,0)</f>
        <v>VENDV</v>
      </c>
      <c r="D873" s="98" t="str">
        <f>VLOOKUP(G873,TCR!$E$2:$K$332,3,0)</f>
        <v>Ricavi variabili commodity al PCE - Energia Elettrica</v>
      </c>
      <c r="E873" s="98" t="str">
        <f>VLOOKUP(G873,TCR!$E$2:$K$332,4,0)</f>
        <v>MTPRV</v>
      </c>
      <c r="F873" s="98" t="str">
        <f>VLOOKUP(G873,TCR!$E$2:$K$332,5,0)</f>
        <v>Materia prima variabile</v>
      </c>
      <c r="G873" s="98" t="s">
        <v>255</v>
      </c>
      <c r="H873" s="98" t="str">
        <f>VLOOKUP(G873,TCR!$E$2:$K$332,7,0)</f>
        <v>Materia prima</v>
      </c>
      <c r="I873" s="137" t="str">
        <f t="shared" si="27"/>
        <v>EEAFPPAMIC01#EEQAFPPAMIC01#EECAFPPAMIC01#NETA BR</v>
      </c>
      <c r="J873" s="106" t="s">
        <v>8137</v>
      </c>
      <c r="K873" s="106" t="s">
        <v>8138</v>
      </c>
      <c r="L873" s="106" t="s">
        <v>3050</v>
      </c>
      <c r="M873" s="106" t="s">
        <v>424</v>
      </c>
      <c r="N873" s="106" t="s">
        <v>8139</v>
      </c>
      <c r="O873" s="106"/>
      <c r="P873" s="106" t="s">
        <v>8140</v>
      </c>
      <c r="Q873" s="106" t="s">
        <v>8141</v>
      </c>
      <c r="R873" s="106" t="s">
        <v>3054</v>
      </c>
      <c r="S873" s="106">
        <v>701036</v>
      </c>
      <c r="T873" s="106" t="s">
        <v>430</v>
      </c>
      <c r="U873" s="106"/>
      <c r="V873" s="106">
        <v>3</v>
      </c>
      <c r="W873" s="106" t="str">
        <f t="shared" si="26"/>
        <v>NETA BR</v>
      </c>
      <c r="X873" s="106" t="s">
        <v>431</v>
      </c>
      <c r="Y873" s="106"/>
    </row>
    <row r="874" spans="1:25" x14ac:dyDescent="0.2">
      <c r="A874" s="69"/>
      <c r="B874" s="69"/>
      <c r="C874" s="98" t="str">
        <f>VLOOKUP(G874,TCR!$E$2:$K$332,2,0)</f>
        <v>VENDV</v>
      </c>
      <c r="D874" s="98" t="str">
        <f>VLOOKUP(G874,TCR!$E$2:$K$332,3,0)</f>
        <v>Ricavi variabili commodity al PCE - Energia Elettrica</v>
      </c>
      <c r="E874" s="98" t="str">
        <f>VLOOKUP(G874,TCR!$E$2:$K$332,4,0)</f>
        <v>MTPRV</v>
      </c>
      <c r="F874" s="98" t="str">
        <f>VLOOKUP(G874,TCR!$E$2:$K$332,5,0)</f>
        <v>Materia prima variabile</v>
      </c>
      <c r="G874" s="98" t="s">
        <v>255</v>
      </c>
      <c r="H874" s="98" t="str">
        <f>VLOOKUP(G874,TCR!$E$2:$K$332,7,0)</f>
        <v>Materia prima</v>
      </c>
      <c r="I874" s="137" t="str">
        <f t="shared" si="27"/>
        <v>EEAFPAGPMI101#EEQAFPAGPMI101#EECAFPAGPMI101#NETA BR</v>
      </c>
      <c r="J874" s="106" t="s">
        <v>7077</v>
      </c>
      <c r="K874" s="106" t="s">
        <v>7078</v>
      </c>
      <c r="L874" s="106" t="s">
        <v>7079</v>
      </c>
      <c r="M874" s="106" t="s">
        <v>424</v>
      </c>
      <c r="N874" s="106" t="s">
        <v>7080</v>
      </c>
      <c r="O874" s="106"/>
      <c r="P874" s="106" t="s">
        <v>7081</v>
      </c>
      <c r="Q874" s="106" t="s">
        <v>7082</v>
      </c>
      <c r="R874" s="106" t="s">
        <v>7083</v>
      </c>
      <c r="S874" s="106">
        <v>701036</v>
      </c>
      <c r="T874" s="106" t="s">
        <v>430</v>
      </c>
      <c r="U874" s="106"/>
      <c r="V874" s="106">
        <v>3</v>
      </c>
      <c r="W874" s="106" t="str">
        <f t="shared" si="26"/>
        <v>NETA BR</v>
      </c>
      <c r="X874" s="106" t="s">
        <v>431</v>
      </c>
      <c r="Y874" s="106"/>
    </row>
    <row r="875" spans="1:25" x14ac:dyDescent="0.2">
      <c r="A875" s="69"/>
      <c r="B875" s="69"/>
      <c r="C875" s="98" t="str">
        <f>VLOOKUP(G875,TCR!$E$2:$K$332,2,0)</f>
        <v>VENDV</v>
      </c>
      <c r="D875" s="98" t="str">
        <f>VLOOKUP(G875,TCR!$E$2:$K$332,3,0)</f>
        <v>Ricavi variabili commodity al PCE - Energia Elettrica</v>
      </c>
      <c r="E875" s="98" t="str">
        <f>VLOOKUP(G875,TCR!$E$2:$K$332,4,0)</f>
        <v>MTPRV</v>
      </c>
      <c r="F875" s="98" t="str">
        <f>VLOOKUP(G875,TCR!$E$2:$K$332,5,0)</f>
        <v>Materia prima variabile</v>
      </c>
      <c r="G875" s="141" t="s">
        <v>255</v>
      </c>
      <c r="H875" s="98" t="str">
        <f>VLOOKUP(G875,TCR!$E$2:$K$332,7,0)</f>
        <v>Materia prima</v>
      </c>
      <c r="I875" s="137" t="str">
        <f t="shared" si="27"/>
        <v>EE_FPAGPMI101#EEQFPAGPMI101#EECFPAGPMI101#NETA BR</v>
      </c>
      <c r="J875" s="106" t="s">
        <v>8823</v>
      </c>
      <c r="K875" s="106" t="s">
        <v>8824</v>
      </c>
      <c r="L875" s="106" t="s">
        <v>7079</v>
      </c>
      <c r="M875" s="106" t="s">
        <v>424</v>
      </c>
      <c r="N875" s="106" t="s">
        <v>8825</v>
      </c>
      <c r="O875" s="106"/>
      <c r="P875" s="106" t="s">
        <v>8826</v>
      </c>
      <c r="Q875" s="106" t="s">
        <v>8827</v>
      </c>
      <c r="R875" s="106" t="s">
        <v>7083</v>
      </c>
      <c r="S875" s="106">
        <v>701036</v>
      </c>
      <c r="T875" s="106" t="s">
        <v>430</v>
      </c>
      <c r="U875" s="106"/>
      <c r="V875" s="106">
        <v>3</v>
      </c>
      <c r="W875" s="106" t="str">
        <f t="shared" si="26"/>
        <v>NETA BR</v>
      </c>
      <c r="X875" s="106" t="s">
        <v>431</v>
      </c>
      <c r="Y875" s="106"/>
    </row>
    <row r="876" spans="1:25" x14ac:dyDescent="0.2">
      <c r="A876" s="69"/>
      <c r="B876" s="69"/>
      <c r="C876" s="98" t="str">
        <f>VLOOKUP(G876,TCR!$E$2:$K$332,2,0)</f>
        <v>VENDV</v>
      </c>
      <c r="D876" s="98" t="str">
        <f>VLOOKUP(G876,TCR!$E$2:$K$332,3,0)</f>
        <v>Ricavi variabili commodity al PCE - Energia Elettrica</v>
      </c>
      <c r="E876" s="98" t="str">
        <f>VLOOKUP(G876,TCR!$E$2:$K$332,4,0)</f>
        <v>MTPRV</v>
      </c>
      <c r="F876" s="98" t="str">
        <f>VLOOKUP(G876,TCR!$E$2:$K$332,5,0)</f>
        <v>Materia prima variabile</v>
      </c>
      <c r="G876" s="141" t="s">
        <v>255</v>
      </c>
      <c r="H876" s="98" t="str">
        <f>VLOOKUP(G876,TCR!$E$2:$K$332,7,0)</f>
        <v>Materia prima</v>
      </c>
      <c r="I876" s="137" t="str">
        <f t="shared" si="27"/>
        <v>EEAFPAGPMI01#EEQAFPAGPMI01#EECAFPAGPMI01#NETA BR</v>
      </c>
      <c r="J876" s="106" t="s">
        <v>8302</v>
      </c>
      <c r="K876" s="106" t="s">
        <v>8303</v>
      </c>
      <c r="L876" s="106" t="s">
        <v>8304</v>
      </c>
      <c r="M876" s="106" t="s">
        <v>424</v>
      </c>
      <c r="N876" s="106" t="s">
        <v>8305</v>
      </c>
      <c r="O876" s="106"/>
      <c r="P876" s="106" t="s">
        <v>8306</v>
      </c>
      <c r="Q876" s="106" t="s">
        <v>8307</v>
      </c>
      <c r="R876" s="106" t="s">
        <v>8308</v>
      </c>
      <c r="S876" s="106">
        <v>701036</v>
      </c>
      <c r="T876" s="106" t="s">
        <v>430</v>
      </c>
      <c r="U876" s="106"/>
      <c r="V876" s="106">
        <v>3</v>
      </c>
      <c r="W876" s="106" t="str">
        <f t="shared" si="26"/>
        <v>NETA BR</v>
      </c>
      <c r="X876" s="106" t="s">
        <v>431</v>
      </c>
      <c r="Y876" s="106"/>
    </row>
    <row r="877" spans="1:25" x14ac:dyDescent="0.2">
      <c r="A877" s="69"/>
      <c r="B877" s="69"/>
      <c r="C877" s="98" t="str">
        <f>VLOOKUP(G877,TCR!$E$2:$K$332,2,0)</f>
        <v>VENDV</v>
      </c>
      <c r="D877" s="98" t="str">
        <f>VLOOKUP(G877,TCR!$E$2:$K$332,3,0)</f>
        <v>Ricavi variabili commodity al PCE - Energia Elettrica</v>
      </c>
      <c r="E877" s="98" t="str">
        <f>VLOOKUP(G877,TCR!$E$2:$K$332,4,0)</f>
        <v>MTPRV</v>
      </c>
      <c r="F877" s="98" t="str">
        <f>VLOOKUP(G877,TCR!$E$2:$K$332,5,0)</f>
        <v>Materia prima variabile</v>
      </c>
      <c r="G877" s="98" t="s">
        <v>255</v>
      </c>
      <c r="H877" s="98" t="str">
        <f>VLOOKUP(G877,TCR!$E$2:$K$332,7,0)</f>
        <v>Materia prima</v>
      </c>
      <c r="I877" s="137" t="str">
        <f t="shared" si="27"/>
        <v>EE_FPAGMIC201#EEQFPAGMIC201#EECFPAGMIC201#NETA BR</v>
      </c>
      <c r="J877" s="106" t="s">
        <v>8090</v>
      </c>
      <c r="K877" s="106" t="s">
        <v>8091</v>
      </c>
      <c r="L877" s="106" t="s">
        <v>8092</v>
      </c>
      <c r="M877" s="106" t="s">
        <v>424</v>
      </c>
      <c r="N877" s="106" t="s">
        <v>8093</v>
      </c>
      <c r="O877" s="106"/>
      <c r="P877" s="106" t="s">
        <v>8094</v>
      </c>
      <c r="Q877" s="106" t="s">
        <v>8095</v>
      </c>
      <c r="R877" s="106" t="s">
        <v>8096</v>
      </c>
      <c r="S877" s="106">
        <v>701036</v>
      </c>
      <c r="T877" s="106" t="s">
        <v>430</v>
      </c>
      <c r="U877" s="106"/>
      <c r="V877" s="106">
        <v>3</v>
      </c>
      <c r="W877" s="106" t="str">
        <f t="shared" si="26"/>
        <v>NETA BR</v>
      </c>
      <c r="X877" s="106" t="s">
        <v>431</v>
      </c>
      <c r="Y877" s="106"/>
    </row>
    <row r="878" spans="1:25" x14ac:dyDescent="0.2">
      <c r="A878" s="69"/>
      <c r="B878" s="69"/>
      <c r="C878" s="98" t="str">
        <f>VLOOKUP(G878,TCR!$E$2:$K$332,2,0)</f>
        <v>VENDV</v>
      </c>
      <c r="D878" s="98" t="str">
        <f>VLOOKUP(G878,TCR!$E$2:$K$332,3,0)</f>
        <v>Ricavi variabili commodity al PCE - Energia Elettrica</v>
      </c>
      <c r="E878" s="98" t="str">
        <f>VLOOKUP(G878,TCR!$E$2:$K$332,4,0)</f>
        <v>MTPRV</v>
      </c>
      <c r="F878" s="98" t="str">
        <f>VLOOKUP(G878,TCR!$E$2:$K$332,5,0)</f>
        <v>Materia prima variabile</v>
      </c>
      <c r="G878" s="98" t="s">
        <v>255</v>
      </c>
      <c r="H878" s="98" t="str">
        <f>VLOOKUP(G878,TCR!$E$2:$K$332,7,0)</f>
        <v>Materia prima</v>
      </c>
      <c r="I878" s="137" t="str">
        <f t="shared" si="27"/>
        <v>EEAFPAGMIC201#EEQAFPAGMIC201#EECAFPAGMIC201#NETA BR</v>
      </c>
      <c r="J878" s="106" t="s">
        <v>9011</v>
      </c>
      <c r="K878" s="106" t="s">
        <v>9012</v>
      </c>
      <c r="L878" s="106" t="s">
        <v>8092</v>
      </c>
      <c r="M878" s="106" t="s">
        <v>424</v>
      </c>
      <c r="N878" s="106" t="s">
        <v>9013</v>
      </c>
      <c r="O878" s="106"/>
      <c r="P878" s="106" t="s">
        <v>9014</v>
      </c>
      <c r="Q878" s="106" t="s">
        <v>9015</v>
      </c>
      <c r="R878" s="106" t="s">
        <v>8096</v>
      </c>
      <c r="S878" s="106" t="s">
        <v>429</v>
      </c>
      <c r="T878" s="106" t="s">
        <v>430</v>
      </c>
      <c r="U878" s="106"/>
      <c r="V878" s="106">
        <v>3</v>
      </c>
      <c r="W878" s="106" t="str">
        <f t="shared" si="26"/>
        <v>NETA BR</v>
      </c>
      <c r="X878" s="106" t="s">
        <v>431</v>
      </c>
      <c r="Y878" s="106"/>
    </row>
    <row r="879" spans="1:25" x14ac:dyDescent="0.2">
      <c r="A879" s="69"/>
      <c r="B879" s="69"/>
      <c r="C879" s="98" t="str">
        <f>VLOOKUP(G879,TCR!$E$2:$K$332,2,0)</f>
        <v>VENDV</v>
      </c>
      <c r="D879" s="98" t="str">
        <f>VLOOKUP(G879,TCR!$E$2:$K$332,3,0)</f>
        <v>Ricavi variabili commodity al PCE - Energia Elettrica</v>
      </c>
      <c r="E879" s="98" t="str">
        <f>VLOOKUP(G879,TCR!$E$2:$K$332,4,0)</f>
        <v>MTPRV</v>
      </c>
      <c r="F879" s="98" t="str">
        <f>VLOOKUP(G879,TCR!$E$2:$K$332,5,0)</f>
        <v>Materia prima variabile</v>
      </c>
      <c r="G879" s="98" t="s">
        <v>255</v>
      </c>
      <c r="H879" s="98" t="str">
        <f>VLOOKUP(G879,TCR!$E$2:$K$332,7,0)</f>
        <v>Materia prima</v>
      </c>
      <c r="I879" s="137" t="str">
        <f t="shared" si="27"/>
        <v>EE_FPAGMIC101#EEQFPAGMIC101#EECFPAGMIC101#NETA BR</v>
      </c>
      <c r="J879" s="106" t="s">
        <v>1916</v>
      </c>
      <c r="K879" s="106" t="s">
        <v>1917</v>
      </c>
      <c r="L879" s="106" t="s">
        <v>1918</v>
      </c>
      <c r="M879" s="106" t="s">
        <v>424</v>
      </c>
      <c r="N879" s="106" t="s">
        <v>1919</v>
      </c>
      <c r="O879" s="106"/>
      <c r="P879" s="106" t="s">
        <v>1920</v>
      </c>
      <c r="Q879" s="106" t="s">
        <v>1921</v>
      </c>
      <c r="R879" s="106" t="s">
        <v>1922</v>
      </c>
      <c r="S879" s="106">
        <v>701036</v>
      </c>
      <c r="T879" s="106" t="s">
        <v>430</v>
      </c>
      <c r="U879" s="106"/>
      <c r="V879" s="106">
        <v>3</v>
      </c>
      <c r="W879" s="106" t="str">
        <f t="shared" si="26"/>
        <v>NETA BR</v>
      </c>
      <c r="X879" s="106" t="s">
        <v>431</v>
      </c>
      <c r="Y879" s="106"/>
    </row>
    <row r="880" spans="1:25" x14ac:dyDescent="0.2">
      <c r="A880" s="69"/>
      <c r="B880" s="69"/>
      <c r="C880" s="98" t="str">
        <f>VLOOKUP(G880,TCR!$E$2:$K$332,2,0)</f>
        <v>VENDV</v>
      </c>
      <c r="D880" s="98" t="str">
        <f>VLOOKUP(G880,TCR!$E$2:$K$332,3,0)</f>
        <v>Ricavi variabili commodity al PCE - Energia Elettrica</v>
      </c>
      <c r="E880" s="98" t="str">
        <f>VLOOKUP(G880,TCR!$E$2:$K$332,4,0)</f>
        <v>MTPRV</v>
      </c>
      <c r="F880" s="98" t="str">
        <f>VLOOKUP(G880,TCR!$E$2:$K$332,5,0)</f>
        <v>Materia prima variabile</v>
      </c>
      <c r="G880" s="141" t="s">
        <v>255</v>
      </c>
      <c r="H880" s="98" t="str">
        <f>VLOOKUP(G880,TCR!$E$2:$K$332,7,0)</f>
        <v>Materia prima</v>
      </c>
      <c r="I880" s="137" t="str">
        <f t="shared" si="27"/>
        <v>EEAFPAGMIC101#EEQAFPAGMIC101#EECAFPAGMIC101#NETA BR</v>
      </c>
      <c r="J880" s="106" t="s">
        <v>6079</v>
      </c>
      <c r="K880" s="106" t="s">
        <v>6080</v>
      </c>
      <c r="L880" s="106" t="s">
        <v>1918</v>
      </c>
      <c r="M880" s="106" t="s">
        <v>424</v>
      </c>
      <c r="N880" s="106" t="s">
        <v>6081</v>
      </c>
      <c r="O880" s="106"/>
      <c r="P880" s="106" t="s">
        <v>6082</v>
      </c>
      <c r="Q880" s="106" t="s">
        <v>6083</v>
      </c>
      <c r="R880" s="106" t="s">
        <v>1922</v>
      </c>
      <c r="S880" s="106">
        <v>701036</v>
      </c>
      <c r="T880" s="106" t="s">
        <v>430</v>
      </c>
      <c r="U880" s="106"/>
      <c r="V880" s="106">
        <v>3</v>
      </c>
      <c r="W880" s="106" t="str">
        <f t="shared" si="26"/>
        <v>NETA BR</v>
      </c>
      <c r="X880" s="106" t="s">
        <v>431</v>
      </c>
      <c r="Y880" s="106"/>
    </row>
    <row r="881" spans="1:25" x14ac:dyDescent="0.2">
      <c r="A881" s="69"/>
      <c r="B881" s="69"/>
      <c r="C881" s="98" t="str">
        <f>VLOOKUP(G881,TCR!$E$2:$K$332,2,0)</f>
        <v>VENDV</v>
      </c>
      <c r="D881" s="98" t="str">
        <f>VLOOKUP(G881,TCR!$E$2:$K$332,3,0)</f>
        <v>Ricavi variabili commodity al PCE - Energia Elettrica</v>
      </c>
      <c r="E881" s="98" t="str">
        <f>VLOOKUP(G881,TCR!$E$2:$K$332,4,0)</f>
        <v>MTPRV</v>
      </c>
      <c r="F881" s="98" t="str">
        <f>VLOOKUP(G881,TCR!$E$2:$K$332,5,0)</f>
        <v>Materia prima variabile</v>
      </c>
      <c r="G881" s="141" t="s">
        <v>255</v>
      </c>
      <c r="H881" s="98" t="str">
        <f>VLOOKUP(G881,TCR!$E$2:$K$332,7,0)</f>
        <v>Materia prima</v>
      </c>
      <c r="I881" s="137" t="str">
        <f t="shared" si="27"/>
        <v>EEAFPAGMIC01#EEQAFPAGMIC01#EECAFPAGMIC01#NETA BR</v>
      </c>
      <c r="J881" s="106" t="s">
        <v>7215</v>
      </c>
      <c r="K881" s="106" t="s">
        <v>7216</v>
      </c>
      <c r="L881" s="106" t="s">
        <v>7217</v>
      </c>
      <c r="M881" s="106" t="s">
        <v>424</v>
      </c>
      <c r="N881" s="106" t="s">
        <v>7218</v>
      </c>
      <c r="O881" s="106"/>
      <c r="P881" s="106" t="s">
        <v>7219</v>
      </c>
      <c r="Q881" s="106" t="s">
        <v>7220</v>
      </c>
      <c r="R881" s="106" t="s">
        <v>7221</v>
      </c>
      <c r="S881" s="106">
        <v>701036</v>
      </c>
      <c r="T881" s="106" t="s">
        <v>430</v>
      </c>
      <c r="U881" s="106"/>
      <c r="V881" s="106">
        <v>3</v>
      </c>
      <c r="W881" s="106" t="str">
        <f t="shared" si="26"/>
        <v>NETA BR</v>
      </c>
      <c r="X881" s="106" t="s">
        <v>431</v>
      </c>
      <c r="Y881" s="106"/>
    </row>
    <row r="882" spans="1:25" x14ac:dyDescent="0.2">
      <c r="A882" s="69"/>
      <c r="B882" s="69"/>
      <c r="C882" s="98" t="str">
        <f>VLOOKUP(G882,TCR!$E$2:$K$332,2,0)</f>
        <v>VENDV</v>
      </c>
      <c r="D882" s="98" t="str">
        <f>VLOOKUP(G882,TCR!$E$2:$K$332,3,0)</f>
        <v>Ricavi variabili commodity al PCE - Energia Elettrica</v>
      </c>
      <c r="E882" s="98" t="str">
        <f>VLOOKUP(G882,TCR!$E$2:$K$332,4,0)</f>
        <v>MTPRV</v>
      </c>
      <c r="F882" s="98" t="str">
        <f>VLOOKUP(G882,TCR!$E$2:$K$332,5,0)</f>
        <v>Materia prima variabile</v>
      </c>
      <c r="G882" s="98" t="s">
        <v>255</v>
      </c>
      <c r="H882" s="98" t="str">
        <f>VLOOKUP(G882,TCR!$E$2:$K$332,7,0)</f>
        <v>Materia prima</v>
      </c>
      <c r="I882" s="137" t="str">
        <f t="shared" si="27"/>
        <v>EE_FPAGMIC01#EEQFPAGMIC01#EECFPAGMIC01#NETA BR</v>
      </c>
      <c r="J882" s="106" t="s">
        <v>9318</v>
      </c>
      <c r="K882" s="106" t="s">
        <v>9319</v>
      </c>
      <c r="L882" s="106" t="s">
        <v>7217</v>
      </c>
      <c r="M882" s="106" t="s">
        <v>424</v>
      </c>
      <c r="N882" s="106" t="s">
        <v>9320</v>
      </c>
      <c r="O882" s="106"/>
      <c r="P882" s="106" t="s">
        <v>9321</v>
      </c>
      <c r="Q882" s="106" t="s">
        <v>9322</v>
      </c>
      <c r="R882" s="106" t="s">
        <v>7221</v>
      </c>
      <c r="S882" s="106" t="s">
        <v>429</v>
      </c>
      <c r="T882" s="106" t="s">
        <v>430</v>
      </c>
      <c r="U882" s="106"/>
      <c r="V882" s="106">
        <v>3</v>
      </c>
      <c r="W882" s="106" t="str">
        <f t="shared" si="26"/>
        <v>NETA BR</v>
      </c>
      <c r="X882" s="106" t="s">
        <v>431</v>
      </c>
      <c r="Y882" s="106"/>
    </row>
    <row r="883" spans="1:25" x14ac:dyDescent="0.2">
      <c r="A883" s="69"/>
      <c r="B883" s="69"/>
      <c r="C883" s="98" t="str">
        <f>VLOOKUP(G883,TCR!$E$2:$K$332,2,0)</f>
        <v>VENDV</v>
      </c>
      <c r="D883" s="98" t="str">
        <f>VLOOKUP(G883,TCR!$E$2:$K$332,3,0)</f>
        <v>Ricavi variabili commodity al PCE - Energia Elettrica</v>
      </c>
      <c r="E883" s="98" t="str">
        <f>VLOOKUP(G883,TCR!$E$2:$K$332,4,0)</f>
        <v>MTPRV</v>
      </c>
      <c r="F883" s="98" t="str">
        <f>VLOOKUP(G883,TCR!$E$2:$K$332,5,0)</f>
        <v>Materia prima variabile</v>
      </c>
      <c r="G883" s="98" t="s">
        <v>255</v>
      </c>
      <c r="H883" s="98" t="str">
        <f>VLOOKUP(G883,TCR!$E$2:$K$332,7,0)</f>
        <v>Materia prima</v>
      </c>
      <c r="I883" s="137" t="str">
        <f t="shared" si="27"/>
        <v>EEAFPAGMAX101#EEQAFPAGMAX101#EECAFPAGMAX101#NETA BR</v>
      </c>
      <c r="J883" s="106" t="s">
        <v>6375</v>
      </c>
      <c r="K883" s="106" t="s">
        <v>6376</v>
      </c>
      <c r="L883" s="106" t="s">
        <v>6377</v>
      </c>
      <c r="M883" s="106" t="s">
        <v>424</v>
      </c>
      <c r="N883" s="106" t="s">
        <v>6378</v>
      </c>
      <c r="O883" s="106"/>
      <c r="P883" s="106" t="s">
        <v>6379</v>
      </c>
      <c r="Q883" s="106" t="s">
        <v>6380</v>
      </c>
      <c r="R883" s="106" t="s">
        <v>6381</v>
      </c>
      <c r="S883" s="106">
        <v>701036</v>
      </c>
      <c r="T883" s="106" t="s">
        <v>430</v>
      </c>
      <c r="U883" s="106"/>
      <c r="V883" s="106">
        <v>3</v>
      </c>
      <c r="W883" s="106" t="str">
        <f t="shared" si="26"/>
        <v>NETA BR</v>
      </c>
      <c r="X883" s="106" t="s">
        <v>431</v>
      </c>
      <c r="Y883" s="106"/>
    </row>
    <row r="884" spans="1:25" x14ac:dyDescent="0.2">
      <c r="A884" s="7"/>
      <c r="B884" s="7"/>
      <c r="C884" s="98" t="str">
        <f>VLOOKUP(G884,TCR!$E$2:$K$332,2,0)</f>
        <v>VENDV</v>
      </c>
      <c r="D884" s="98" t="str">
        <f>VLOOKUP(G884,TCR!$E$2:$K$332,3,0)</f>
        <v>Ricavi variabili commodity al PCE - Energia Elettrica</v>
      </c>
      <c r="E884" s="98" t="str">
        <f>VLOOKUP(G884,TCR!$E$2:$K$332,4,0)</f>
        <v>MTPRV</v>
      </c>
      <c r="F884" s="98" t="str">
        <f>VLOOKUP(G884,TCR!$E$2:$K$332,5,0)</f>
        <v>Materia prima variabile</v>
      </c>
      <c r="G884" s="98" t="s">
        <v>255</v>
      </c>
      <c r="H884" s="98" t="str">
        <f>VLOOKUP(G884,TCR!$E$2:$K$332,7,0)</f>
        <v>Materia prima</v>
      </c>
      <c r="I884" s="137" t="str">
        <f t="shared" si="27"/>
        <v>NE_V_MYENGNGT#NE_Q_MYENGNGT#NE_C_MYENGNGT#NETA BR</v>
      </c>
      <c r="J884" s="106" t="s">
        <v>536</v>
      </c>
      <c r="K884" s="106" t="s">
        <v>537</v>
      </c>
      <c r="L884" s="106" t="s">
        <v>538</v>
      </c>
      <c r="M884" s="106"/>
      <c r="N884" s="106" t="s">
        <v>539</v>
      </c>
      <c r="O884" s="106"/>
      <c r="P884" s="106" t="s">
        <v>540</v>
      </c>
      <c r="Q884" s="106" t="s">
        <v>541</v>
      </c>
      <c r="R884" s="106" t="s">
        <v>542</v>
      </c>
      <c r="S884" s="106"/>
      <c r="T884" s="106"/>
      <c r="U884" s="106"/>
      <c r="V884" s="106">
        <v>3</v>
      </c>
      <c r="W884" s="106" t="str">
        <f t="shared" si="26"/>
        <v>NETA BR</v>
      </c>
      <c r="X884" s="106"/>
      <c r="Y884" s="106"/>
    </row>
    <row r="885" spans="1:25" x14ac:dyDescent="0.2">
      <c r="A885" s="7"/>
      <c r="B885" s="7"/>
      <c r="C885" s="98" t="str">
        <f>VLOOKUP(G885,TCR!$E$2:$K$332,2,0)</f>
        <v>VENDV</v>
      </c>
      <c r="D885" s="98" t="str">
        <f>VLOOKUP(G885,TCR!$E$2:$K$332,3,0)</f>
        <v>Ricavi variabili commodity al PCE - Energia Elettrica</v>
      </c>
      <c r="E885" s="98" t="str">
        <f>VLOOKUP(G885,TCR!$E$2:$K$332,4,0)</f>
        <v>MTPRV</v>
      </c>
      <c r="F885" s="98" t="str">
        <f>VLOOKUP(G885,TCR!$E$2:$K$332,5,0)</f>
        <v>Materia prima variabile</v>
      </c>
      <c r="G885" s="98" t="s">
        <v>255</v>
      </c>
      <c r="H885" s="98" t="str">
        <f>VLOOKUP(G885,TCR!$E$2:$K$332,7,0)</f>
        <v>Materia prima</v>
      </c>
      <c r="I885" s="137" t="str">
        <f t="shared" si="27"/>
        <v>NE_V_MYENGH24#NE_Q_MYENGH24#NE_C_MYENGH24#NETA BR</v>
      </c>
      <c r="J885" s="106" t="s">
        <v>2154</v>
      </c>
      <c r="K885" s="106" t="s">
        <v>2155</v>
      </c>
      <c r="L885" s="106" t="s">
        <v>2156</v>
      </c>
      <c r="M885" s="106"/>
      <c r="N885" s="106" t="s">
        <v>2157</v>
      </c>
      <c r="O885" s="106"/>
      <c r="P885" s="106" t="s">
        <v>2158</v>
      </c>
      <c r="Q885" s="106" t="s">
        <v>2159</v>
      </c>
      <c r="R885" s="106" t="s">
        <v>542</v>
      </c>
      <c r="S885" s="106"/>
      <c r="T885" s="106"/>
      <c r="U885" s="106"/>
      <c r="V885" s="106">
        <v>3</v>
      </c>
      <c r="W885" s="106" t="str">
        <f t="shared" si="26"/>
        <v>NETA BR</v>
      </c>
      <c r="X885" s="106"/>
      <c r="Y885" s="106"/>
    </row>
    <row r="886" spans="1:25" x14ac:dyDescent="0.2">
      <c r="A886" s="7"/>
      <c r="B886" s="7"/>
      <c r="C886" s="98" t="str">
        <f>VLOOKUP(G886,TCR!$E$2:$K$332,2,0)</f>
        <v>VENDV</v>
      </c>
      <c r="D886" s="98" t="str">
        <f>VLOOKUP(G886,TCR!$E$2:$K$332,3,0)</f>
        <v>Ricavi variabili commodity al PCE - Energia Elettrica</v>
      </c>
      <c r="E886" s="98" t="str">
        <f>VLOOKUP(G886,TCR!$E$2:$K$332,4,0)</f>
        <v>MTPRV</v>
      </c>
      <c r="F886" s="98" t="str">
        <f>VLOOKUP(G886,TCR!$E$2:$K$332,5,0)</f>
        <v>Materia prima variabile</v>
      </c>
      <c r="G886" s="141" t="s">
        <v>255</v>
      </c>
      <c r="H886" s="98" t="str">
        <f>VLOOKUP(G886,TCR!$E$2:$K$332,7,0)</f>
        <v>Materia prima</v>
      </c>
      <c r="I886" s="137" t="str">
        <f t="shared" si="27"/>
        <v>NE_V_MYENGDAY#NE_Q_MYENGDAY#NE_C_MYENGDAY#NETA BR</v>
      </c>
      <c r="J886" s="106" t="s">
        <v>3082</v>
      </c>
      <c r="K886" s="106" t="s">
        <v>3083</v>
      </c>
      <c r="L886" s="106" t="s">
        <v>3084</v>
      </c>
      <c r="M886" s="106"/>
      <c r="N886" s="106" t="s">
        <v>2259</v>
      </c>
      <c r="O886" s="106"/>
      <c r="P886" s="106" t="s">
        <v>2260</v>
      </c>
      <c r="Q886" s="106" t="s">
        <v>2261</v>
      </c>
      <c r="R886" s="106" t="s">
        <v>542</v>
      </c>
      <c r="S886" s="106"/>
      <c r="T886" s="106"/>
      <c r="U886" s="106"/>
      <c r="V886" s="106">
        <v>3</v>
      </c>
      <c r="W886" s="106" t="str">
        <f t="shared" si="26"/>
        <v>NETA BR</v>
      </c>
      <c r="X886" s="106"/>
      <c r="Y886" s="106"/>
    </row>
    <row r="887" spans="1:25" x14ac:dyDescent="0.2">
      <c r="A887" s="7"/>
      <c r="B887" s="7"/>
      <c r="C887" s="98" t="str">
        <f>VLOOKUP(G887,TCR!$E$2:$K$332,2,0)</f>
        <v>VENDV</v>
      </c>
      <c r="D887" s="98" t="str">
        <f>VLOOKUP(G887,TCR!$E$2:$K$332,3,0)</f>
        <v>Ricavi variabili commodity al PCE - Energia Elettrica</v>
      </c>
      <c r="E887" s="98" t="str">
        <f>VLOOKUP(G887,TCR!$E$2:$K$332,4,0)</f>
        <v>MTPRV</v>
      </c>
      <c r="F887" s="98" t="str">
        <f>VLOOKUP(G887,TCR!$E$2:$K$332,5,0)</f>
        <v>Materia prima variabile</v>
      </c>
      <c r="G887" s="141" t="s">
        <v>255</v>
      </c>
      <c r="H887" s="98" t="str">
        <f>VLOOKUP(G887,TCR!$E$2:$K$332,7,0)</f>
        <v>Materia prima</v>
      </c>
      <c r="I887" s="137" t="str">
        <f t="shared" si="27"/>
        <v>EE_PE#EEQPE#EECPE#NETA BR</v>
      </c>
      <c r="J887" s="106" t="s">
        <v>2281</v>
      </c>
      <c r="K887" s="106" t="s">
        <v>2282</v>
      </c>
      <c r="L887" s="106" t="s">
        <v>2283</v>
      </c>
      <c r="M887" s="106" t="s">
        <v>424</v>
      </c>
      <c r="N887" s="106" t="s">
        <v>1302</v>
      </c>
      <c r="O887" s="106"/>
      <c r="P887" s="106" t="s">
        <v>1303</v>
      </c>
      <c r="Q887" s="106" t="s">
        <v>1304</v>
      </c>
      <c r="R887" s="106" t="s">
        <v>1305</v>
      </c>
      <c r="S887" s="106">
        <v>701036</v>
      </c>
      <c r="T887" s="106" t="s">
        <v>430</v>
      </c>
      <c r="U887" s="106"/>
      <c r="V887" s="106">
        <v>3</v>
      </c>
      <c r="W887" s="106" t="str">
        <f t="shared" si="26"/>
        <v>NETA BR</v>
      </c>
      <c r="X887" s="106" t="s">
        <v>431</v>
      </c>
      <c r="Y887" s="106"/>
    </row>
    <row r="888" spans="1:25" x14ac:dyDescent="0.2">
      <c r="A888" s="7"/>
      <c r="B888" s="7"/>
      <c r="C888" s="98" t="str">
        <f>VLOOKUP(G888,TCR!$E$2:$K$332,2,0)</f>
        <v>VENDV</v>
      </c>
      <c r="D888" s="98" t="str">
        <f>VLOOKUP(G888,TCR!$E$2:$K$332,3,0)</f>
        <v>Ricavi variabili commodity al PCE - Energia Elettrica</v>
      </c>
      <c r="E888" s="98" t="str">
        <f>VLOOKUP(G888,TCR!$E$2:$K$332,4,0)</f>
        <v>MTPRV</v>
      </c>
      <c r="F888" s="98" t="str">
        <f>VLOOKUP(G888,TCR!$E$2:$K$332,5,0)</f>
        <v>Materia prima variabile</v>
      </c>
      <c r="G888" s="141" t="s">
        <v>255</v>
      </c>
      <c r="H888" s="98" t="str">
        <f>VLOOKUP(G888,TCR!$E$2:$K$332,7,0)</f>
        <v>Materia prima</v>
      </c>
      <c r="I888" s="137" t="str">
        <f t="shared" si="27"/>
        <v>EEBPE#EEQBPE#EECBPE#NETA BR</v>
      </c>
      <c r="J888" s="106" t="s">
        <v>4350</v>
      </c>
      <c r="K888" s="106" t="s">
        <v>4351</v>
      </c>
      <c r="L888" s="106" t="s">
        <v>2283</v>
      </c>
      <c r="M888" s="106" t="s">
        <v>424</v>
      </c>
      <c r="N888" s="106" t="s">
        <v>4352</v>
      </c>
      <c r="O888" s="106"/>
      <c r="P888" s="106" t="s">
        <v>4353</v>
      </c>
      <c r="Q888" s="106" t="s">
        <v>4354</v>
      </c>
      <c r="R888" s="106" t="s">
        <v>1305</v>
      </c>
      <c r="S888" s="106">
        <v>701036</v>
      </c>
      <c r="T888" s="106" t="s">
        <v>430</v>
      </c>
      <c r="U888" s="106"/>
      <c r="V888" s="106">
        <v>3</v>
      </c>
      <c r="W888" s="106" t="str">
        <f t="shared" si="26"/>
        <v>NETA BR</v>
      </c>
      <c r="X888" s="106" t="s">
        <v>431</v>
      </c>
      <c r="Y888" s="106"/>
    </row>
    <row r="889" spans="1:25" x14ac:dyDescent="0.2">
      <c r="A889" s="7"/>
      <c r="B889" s="69"/>
      <c r="C889" s="98" t="str">
        <f>VLOOKUP(G889,TCR!$E$2:$K$332,2,0)</f>
        <v>VENDV</v>
      </c>
      <c r="D889" s="98" t="str">
        <f>VLOOKUP(G889,TCR!$E$2:$K$332,3,0)</f>
        <v>Ricavi variabili commodity al PCE - Energia Elettrica</v>
      </c>
      <c r="E889" s="98" t="str">
        <f>VLOOKUP(G889,TCR!$E$2:$K$332,4,0)</f>
        <v>MTPRV</v>
      </c>
      <c r="F889" s="98" t="str">
        <f>VLOOKUP(G889,TCR!$E$2:$K$332,5,0)</f>
        <v>Materia prima variabile</v>
      </c>
      <c r="G889" s="98" t="s">
        <v>255</v>
      </c>
      <c r="H889" s="98" t="str">
        <f>VLOOKUP(G889,TCR!$E$2:$K$332,7,0)</f>
        <v>Materia prima</v>
      </c>
      <c r="I889" s="137" t="str">
        <f t="shared" si="27"/>
        <v>EEAPE#EEQAPE#EECAPE#NETA BR</v>
      </c>
      <c r="J889" s="106" t="s">
        <v>6055</v>
      </c>
      <c r="K889" s="106" t="s">
        <v>6056</v>
      </c>
      <c r="L889" s="106" t="s">
        <v>2283</v>
      </c>
      <c r="M889" s="106" t="s">
        <v>424</v>
      </c>
      <c r="N889" s="106" t="s">
        <v>6057</v>
      </c>
      <c r="O889" s="106"/>
      <c r="P889" s="106" t="s">
        <v>6058</v>
      </c>
      <c r="Q889" s="106" t="s">
        <v>6059</v>
      </c>
      <c r="R889" s="106" t="s">
        <v>1305</v>
      </c>
      <c r="S889" s="106">
        <v>701036</v>
      </c>
      <c r="T889" s="106" t="s">
        <v>430</v>
      </c>
      <c r="U889" s="106"/>
      <c r="V889" s="106">
        <v>3</v>
      </c>
      <c r="W889" s="106" t="str">
        <f t="shared" si="26"/>
        <v>NETA BR</v>
      </c>
      <c r="X889" s="106" t="s">
        <v>431</v>
      </c>
      <c r="Y889" s="106"/>
    </row>
    <row r="890" spans="1:25" x14ac:dyDescent="0.2">
      <c r="A890" s="139"/>
      <c r="B890" s="7" t="s">
        <v>9525</v>
      </c>
      <c r="C890" s="98" t="str">
        <f>VLOOKUP(G890,TCR!$E$2:$K$332,2,0)</f>
        <v>TRASPV</v>
      </c>
      <c r="D890" s="98" t="str">
        <f>VLOOKUP(G890,TCR!$E$2:$K$332,3,0)</f>
        <v>Ricavi logistica primaria - Trasporto Energia Elettrica - variabile</v>
      </c>
      <c r="E890" s="98" t="str">
        <f>VLOOKUP(G890,TCR!$E$2:$K$332,4,0)</f>
        <v>DISPV</v>
      </c>
      <c r="F890" s="98" t="str">
        <f>VLOOKUP(G890,TCR!$E$2:$K$332,5,0)</f>
        <v>Dispacciamento variabile</v>
      </c>
      <c r="G890" s="98" t="s">
        <v>176</v>
      </c>
      <c r="H890" s="98" t="str">
        <f>VLOOKUP(G890,TCR!$E$2:$K$332,7,0)</f>
        <v>Altri oneri dispacciamento quota var</v>
      </c>
      <c r="I890" s="137" t="str">
        <f t="shared" si="27"/>
        <v>EE_PD1#EEQPD1#EECPD1#NETA BR</v>
      </c>
      <c r="J890" s="106" t="s">
        <v>3444</v>
      </c>
      <c r="K890" s="106" t="s">
        <v>3445</v>
      </c>
      <c r="L890" s="106" t="s">
        <v>3446</v>
      </c>
      <c r="M890" s="106" t="s">
        <v>488</v>
      </c>
      <c r="N890" s="106" t="s">
        <v>3447</v>
      </c>
      <c r="O890" s="106"/>
      <c r="P890" s="106" t="s">
        <v>3448</v>
      </c>
      <c r="Q890" s="106" t="s">
        <v>3449</v>
      </c>
      <c r="R890" s="106" t="s">
        <v>3450</v>
      </c>
      <c r="S890" s="106">
        <v>702144</v>
      </c>
      <c r="T890" s="106" t="s">
        <v>1106</v>
      </c>
      <c r="U890" s="106"/>
      <c r="V890" s="106">
        <v>3</v>
      </c>
      <c r="W890" s="106" t="str">
        <f t="shared" si="26"/>
        <v>NETA BR</v>
      </c>
      <c r="X890" s="106" t="s">
        <v>495</v>
      </c>
      <c r="Y890" s="106"/>
    </row>
    <row r="891" spans="1:25" x14ac:dyDescent="0.2">
      <c r="A891" s="7"/>
      <c r="B891" s="7" t="s">
        <v>9525</v>
      </c>
      <c r="C891" s="98" t="str">
        <f>VLOOKUP(G891,TCR!$E$2:$K$332,2,0)</f>
        <v>TRASPV</v>
      </c>
      <c r="D891" s="98" t="str">
        <f>VLOOKUP(G891,TCR!$E$2:$K$332,3,0)</f>
        <v>Ricavi logistica primaria - Trasporto Energia Elettrica - variabile</v>
      </c>
      <c r="E891" s="98" t="str">
        <f>VLOOKUP(G891,TCR!$E$2:$K$332,4,0)</f>
        <v>DISPV</v>
      </c>
      <c r="F891" s="98" t="str">
        <f>VLOOKUP(G891,TCR!$E$2:$K$332,5,0)</f>
        <v>Dispacciamento variabile</v>
      </c>
      <c r="G891" s="98" t="s">
        <v>176</v>
      </c>
      <c r="H891" s="98" t="str">
        <f>VLOOKUP(G891,TCR!$E$2:$K$332,7,0)</f>
        <v>Altri oneri dispacciamento quota var</v>
      </c>
      <c r="I891" s="137" t="str">
        <f t="shared" si="27"/>
        <v>EEBPD1#EEQBPD1#EECBPD1#NETA BR</v>
      </c>
      <c r="J891" s="106" t="s">
        <v>7982</v>
      </c>
      <c r="K891" s="106" t="s">
        <v>7983</v>
      </c>
      <c r="L891" s="106" t="s">
        <v>3446</v>
      </c>
      <c r="M891" s="106" t="s">
        <v>488</v>
      </c>
      <c r="N891" s="106" t="s">
        <v>7984</v>
      </c>
      <c r="O891" s="106"/>
      <c r="P891" s="106" t="s">
        <v>7985</v>
      </c>
      <c r="Q891" s="106" t="s">
        <v>7986</v>
      </c>
      <c r="R891" s="106" t="s">
        <v>3450</v>
      </c>
      <c r="S891" s="106">
        <v>702144</v>
      </c>
      <c r="T891" s="106" t="s">
        <v>1106</v>
      </c>
      <c r="U891" s="106"/>
      <c r="V891" s="106">
        <v>3</v>
      </c>
      <c r="W891" s="106" t="str">
        <f t="shared" si="26"/>
        <v>NETA BR</v>
      </c>
      <c r="X891" s="106" t="s">
        <v>495</v>
      </c>
      <c r="Y891" s="106"/>
    </row>
    <row r="892" spans="1:25" x14ac:dyDescent="0.2">
      <c r="A892" s="69"/>
      <c r="B892" s="7" t="s">
        <v>65</v>
      </c>
      <c r="C892" s="98" t="str">
        <f>VLOOKUP(G892,TCR!$E$2:$K$332,2,0)</f>
        <v>TRASPV</v>
      </c>
      <c r="D892" s="98" t="str">
        <f>VLOOKUP(G892,TCR!$E$2:$K$332,3,0)</f>
        <v>Ricavi logistica primaria - Trasporto Energia Elettrica - variabile</v>
      </c>
      <c r="E892" s="98" t="str">
        <f>VLOOKUP(G892,TCR!$E$2:$K$332,4,0)</f>
        <v>DISPV</v>
      </c>
      <c r="F892" s="98" t="str">
        <f>VLOOKUP(G892,TCR!$E$2:$K$332,5,0)</f>
        <v>Dispacciamento variabile</v>
      </c>
      <c r="G892" s="141" t="s">
        <v>112</v>
      </c>
      <c r="H892" s="98" t="str">
        <f>VLOOKUP(G892,TCR!$E$2:$K$332,7,0)</f>
        <v>PD</v>
      </c>
      <c r="I892" s="137" t="str">
        <f t="shared" si="27"/>
        <v>EEBPD#EEQBPD#EECBPD#NETA BR</v>
      </c>
      <c r="J892" s="106" t="s">
        <v>1098</v>
      </c>
      <c r="K892" s="106" t="s">
        <v>1099</v>
      </c>
      <c r="L892" s="106" t="s">
        <v>1100</v>
      </c>
      <c r="M892" s="106" t="s">
        <v>488</v>
      </c>
      <c r="N892" s="106" t="s">
        <v>1101</v>
      </c>
      <c r="O892" s="106"/>
      <c r="P892" s="106" t="s">
        <v>1102</v>
      </c>
      <c r="Q892" s="106" t="s">
        <v>1103</v>
      </c>
      <c r="R892" s="106" t="s">
        <v>1104</v>
      </c>
      <c r="S892" s="106">
        <v>702144</v>
      </c>
      <c r="T892" s="106" t="s">
        <v>1106</v>
      </c>
      <c r="U892" s="106"/>
      <c r="V892" s="106">
        <v>3</v>
      </c>
      <c r="W892" s="106" t="str">
        <f t="shared" si="26"/>
        <v>NETA BR</v>
      </c>
      <c r="X892" s="106" t="s">
        <v>495</v>
      </c>
      <c r="Y892" s="106"/>
    </row>
    <row r="893" spans="1:25" x14ac:dyDescent="0.2">
      <c r="A893" s="7"/>
      <c r="B893" s="7" t="s">
        <v>65</v>
      </c>
      <c r="C893" s="98" t="str">
        <f>VLOOKUP(G893,TCR!$E$2:$K$332,2,0)</f>
        <v>TRASPV</v>
      </c>
      <c r="D893" s="98" t="str">
        <f>VLOOKUP(G893,TCR!$E$2:$K$332,3,0)</f>
        <v>Ricavi logistica primaria - Trasporto Energia Elettrica - variabile</v>
      </c>
      <c r="E893" s="98" t="str">
        <f>VLOOKUP(G893,TCR!$E$2:$K$332,4,0)</f>
        <v>DISPV</v>
      </c>
      <c r="F893" s="98" t="str">
        <f>VLOOKUP(G893,TCR!$E$2:$K$332,5,0)</f>
        <v>Dispacciamento variabile</v>
      </c>
      <c r="G893" s="141" t="s">
        <v>112</v>
      </c>
      <c r="H893" s="98" t="str">
        <f>VLOOKUP(G893,TCR!$E$2:$K$332,7,0)</f>
        <v>PD</v>
      </c>
      <c r="I893" s="137" t="str">
        <f t="shared" si="27"/>
        <v>NE_PM_QDISP#NE_Q_PM_QDISP#NE_C_PM_QDISP#NETA BR</v>
      </c>
      <c r="J893" s="106" t="s">
        <v>2201</v>
      </c>
      <c r="K893" s="106" t="s">
        <v>2202</v>
      </c>
      <c r="L893" s="106" t="s">
        <v>1100</v>
      </c>
      <c r="M893" s="106" t="s">
        <v>488</v>
      </c>
      <c r="N893" s="106" t="s">
        <v>2203</v>
      </c>
      <c r="O893" s="106"/>
      <c r="P893" s="106" t="s">
        <v>2204</v>
      </c>
      <c r="Q893" s="106" t="s">
        <v>2205</v>
      </c>
      <c r="R893" s="106" t="s">
        <v>1104</v>
      </c>
      <c r="S893" s="106">
        <v>702144</v>
      </c>
      <c r="T893" s="106" t="s">
        <v>1106</v>
      </c>
      <c r="U893" s="106"/>
      <c r="V893" s="106">
        <v>3</v>
      </c>
      <c r="W893" s="106" t="str">
        <f t="shared" si="26"/>
        <v>NETA BR</v>
      </c>
      <c r="X893" s="106" t="s">
        <v>495</v>
      </c>
      <c r="Y893" s="106"/>
    </row>
    <row r="894" spans="1:25" x14ac:dyDescent="0.2">
      <c r="A894" s="7"/>
      <c r="B894" s="7" t="s">
        <v>65</v>
      </c>
      <c r="C894" s="98" t="str">
        <f>VLOOKUP(G894,TCR!$E$2:$K$332,2,0)</f>
        <v>TRASPV</v>
      </c>
      <c r="D894" s="98" t="str">
        <f>VLOOKUP(G894,TCR!$E$2:$K$332,3,0)</f>
        <v>Ricavi logistica primaria - Trasporto Energia Elettrica - variabile</v>
      </c>
      <c r="E894" s="98" t="str">
        <f>VLOOKUP(G894,TCR!$E$2:$K$332,4,0)</f>
        <v>DISPV</v>
      </c>
      <c r="F894" s="98" t="str">
        <f>VLOOKUP(G894,TCR!$E$2:$K$332,5,0)</f>
        <v>Dispacciamento variabile</v>
      </c>
      <c r="G894" s="98" t="s">
        <v>112</v>
      </c>
      <c r="H894" s="98" t="str">
        <f>VLOOKUP(G894,TCR!$E$2:$K$332,7,0)</f>
        <v>PD</v>
      </c>
      <c r="I894" s="137" t="str">
        <f t="shared" si="27"/>
        <v>EE_PD#EEQPD#EECPD#NETA BR</v>
      </c>
      <c r="J894" s="106" t="s">
        <v>4378</v>
      </c>
      <c r="K894" s="106" t="s">
        <v>4379</v>
      </c>
      <c r="L894" s="106" t="s">
        <v>1100</v>
      </c>
      <c r="M894" s="106" t="s">
        <v>488</v>
      </c>
      <c r="N894" s="106" t="s">
        <v>4380</v>
      </c>
      <c r="O894" s="106"/>
      <c r="P894" s="106" t="s">
        <v>4381</v>
      </c>
      <c r="Q894" s="106" t="s">
        <v>4382</v>
      </c>
      <c r="R894" s="106" t="s">
        <v>1104</v>
      </c>
      <c r="S894" s="106">
        <v>702144</v>
      </c>
      <c r="T894" s="106" t="s">
        <v>1106</v>
      </c>
      <c r="U894" s="106"/>
      <c r="V894" s="106">
        <v>3</v>
      </c>
      <c r="W894" s="106" t="str">
        <f t="shared" si="26"/>
        <v>NETA BR</v>
      </c>
      <c r="X894" s="106" t="s">
        <v>495</v>
      </c>
      <c r="Y894" s="106"/>
    </row>
    <row r="895" spans="1:25" x14ac:dyDescent="0.2">
      <c r="A895" s="7"/>
      <c r="B895" s="7" t="s">
        <v>65</v>
      </c>
      <c r="C895" s="98" t="str">
        <f>VLOOKUP(G895,TCR!$E$2:$K$332,2,0)</f>
        <v>TRASPV</v>
      </c>
      <c r="D895" s="98" t="str">
        <f>VLOOKUP(G895,TCR!$E$2:$K$332,3,0)</f>
        <v>Ricavi logistica primaria - Trasporto Energia Elettrica - variabile</v>
      </c>
      <c r="E895" s="98" t="str">
        <f>VLOOKUP(G895,TCR!$E$2:$K$332,4,0)</f>
        <v>DISPV</v>
      </c>
      <c r="F895" s="98" t="str">
        <f>VLOOKUP(G895,TCR!$E$2:$K$332,5,0)</f>
        <v>Dispacciamento variabile</v>
      </c>
      <c r="G895" s="98" t="s">
        <v>112</v>
      </c>
      <c r="H895" s="98" t="str">
        <f>VLOOKUP(G895,TCR!$E$2:$K$332,7,0)</f>
        <v>PD</v>
      </c>
      <c r="I895" s="137" t="str">
        <f t="shared" si="27"/>
        <v>EEAPD#EEQAPD#EECAPD#NETA BR</v>
      </c>
      <c r="J895" s="106" t="s">
        <v>9417</v>
      </c>
      <c r="K895" s="106" t="s">
        <v>9418</v>
      </c>
      <c r="L895" s="106" t="s">
        <v>1100</v>
      </c>
      <c r="M895" s="106" t="s">
        <v>488</v>
      </c>
      <c r="N895" s="106" t="s">
        <v>9419</v>
      </c>
      <c r="O895" s="106"/>
      <c r="P895" s="106" t="s">
        <v>9420</v>
      </c>
      <c r="Q895" s="106" t="s">
        <v>9421</v>
      </c>
      <c r="R895" s="106" t="s">
        <v>1104</v>
      </c>
      <c r="S895" s="106" t="s">
        <v>1105</v>
      </c>
      <c r="T895" s="106" t="s">
        <v>1106</v>
      </c>
      <c r="U895" s="106"/>
      <c r="V895" s="106">
        <v>3</v>
      </c>
      <c r="W895" s="106" t="str">
        <f t="shared" si="26"/>
        <v>NETA BR</v>
      </c>
      <c r="X895" s="106" t="s">
        <v>495</v>
      </c>
      <c r="Y895" s="106"/>
    </row>
    <row r="896" spans="1:25" x14ac:dyDescent="0.2">
      <c r="A896" s="7"/>
      <c r="B896" s="7"/>
      <c r="C896" s="98" t="str">
        <f>VLOOKUP(G896,TCR!$E$2:$K$332,2,0)</f>
        <v>PCVV</v>
      </c>
      <c r="D896" s="98" t="str">
        <f>VLOOKUP(G896,TCR!$E$2:$K$332,3,0)</f>
        <v>Ricavi da PCV variabile</v>
      </c>
      <c r="E896" s="98" t="str">
        <f>VLOOKUP(G896,TCR!$E$2:$K$332,4,0)</f>
        <v>COMMV</v>
      </c>
      <c r="F896" s="98" t="str">
        <f>VLOOKUP(G896,TCR!$E$2:$K$332,5,0)</f>
        <v>Componente variabile Costi Commercializzazione</v>
      </c>
      <c r="G896" s="98" t="s">
        <v>188</v>
      </c>
      <c r="H896" s="98" t="str">
        <f>VLOOKUP(G896,TCR!$E$2:$K$332,7,0)</f>
        <v>PCV variabile</v>
      </c>
      <c r="I896" s="137" t="str">
        <f t="shared" si="27"/>
        <v>EE_PCV3#EEQPCV3#EECPCV3#NETA BR</v>
      </c>
      <c r="J896" s="106" t="s">
        <v>3176</v>
      </c>
      <c r="K896" s="106" t="s">
        <v>3177</v>
      </c>
      <c r="L896" s="106" t="s">
        <v>3178</v>
      </c>
      <c r="M896" s="106" t="s">
        <v>424</v>
      </c>
      <c r="N896" s="106" t="s">
        <v>3179</v>
      </c>
      <c r="O896" s="106"/>
      <c r="P896" s="106" t="s">
        <v>3180</v>
      </c>
      <c r="Q896" s="106" t="s">
        <v>3181</v>
      </c>
      <c r="R896" s="106" t="s">
        <v>3182</v>
      </c>
      <c r="S896" s="106">
        <v>701036</v>
      </c>
      <c r="T896" s="106" t="s">
        <v>430</v>
      </c>
      <c r="U896" s="106"/>
      <c r="V896" s="106">
        <v>3</v>
      </c>
      <c r="W896" s="106" t="str">
        <f t="shared" si="26"/>
        <v>NETA BR</v>
      </c>
      <c r="X896" s="106" t="s">
        <v>431</v>
      </c>
      <c r="Y896" s="106"/>
    </row>
    <row r="897" spans="1:25" x14ac:dyDescent="0.2">
      <c r="A897" s="7"/>
      <c r="B897" s="7"/>
      <c r="C897" s="98" t="str">
        <f>VLOOKUP(G897,TCR!$E$2:$K$332,2,0)</f>
        <v>PCVF</v>
      </c>
      <c r="D897" s="98" t="str">
        <f>VLOOKUP(G897,TCR!$E$2:$K$332,3,0)</f>
        <v>Ricavi da componente fissa PCV</v>
      </c>
      <c r="E897" s="98" t="str">
        <f>VLOOKUP(G897,TCR!$E$2:$K$332,4,0)</f>
        <v>COMMF</v>
      </c>
      <c r="F897" s="98" t="str">
        <f>VLOOKUP(G897,TCR!$E$2:$K$332,5,0)</f>
        <v>Componente fissa Costi Commercializzazione</v>
      </c>
      <c r="G897" s="98" t="s">
        <v>189</v>
      </c>
      <c r="H897" s="98" t="str">
        <f>VLOOKUP(G897,TCR!$E$2:$K$332,7,0)</f>
        <v>PCV fissa</v>
      </c>
      <c r="I897" s="137" t="str">
        <f t="shared" si="27"/>
        <v>EE_PCV1#EEQPCV1#EECPCV1#NETA BR</v>
      </c>
      <c r="J897" s="106" t="s">
        <v>4097</v>
      </c>
      <c r="K897" s="106" t="s">
        <v>4098</v>
      </c>
      <c r="L897" s="106" t="s">
        <v>4099</v>
      </c>
      <c r="M897" s="106" t="s">
        <v>424</v>
      </c>
      <c r="N897" s="106" t="s">
        <v>4100</v>
      </c>
      <c r="O897" s="106"/>
      <c r="P897" s="106" t="s">
        <v>4101</v>
      </c>
      <c r="Q897" s="106" t="s">
        <v>4102</v>
      </c>
      <c r="R897" s="106" t="s">
        <v>4103</v>
      </c>
      <c r="S897" s="106">
        <v>701036</v>
      </c>
      <c r="T897" s="106" t="s">
        <v>430</v>
      </c>
      <c r="U897" s="106"/>
      <c r="V897" s="106">
        <v>3</v>
      </c>
      <c r="W897" s="106" t="str">
        <f t="shared" si="26"/>
        <v>NETA BR</v>
      </c>
      <c r="X897" s="106" t="s">
        <v>431</v>
      </c>
      <c r="Y897" s="106"/>
    </row>
    <row r="898" spans="1:25" x14ac:dyDescent="0.2">
      <c r="A898" s="7"/>
      <c r="B898" s="7"/>
      <c r="C898" s="98" t="str">
        <f>VLOOKUP(G898,TCR!$E$2:$K$332,2,0)</f>
        <v>VENDV</v>
      </c>
      <c r="D898" s="98" t="str">
        <f>VLOOKUP(G898,TCR!$E$2:$K$332,3,0)</f>
        <v>Ricavi variabili commodity al PCE - Energia Elettrica</v>
      </c>
      <c r="E898" s="98" t="str">
        <f>VLOOKUP(G898,TCR!$E$2:$K$332,4,0)</f>
        <v>MTPRV</v>
      </c>
      <c r="F898" s="98" t="str">
        <f>VLOOKUP(G898,TCR!$E$2:$K$332,5,0)</f>
        <v>Materia prima variabile</v>
      </c>
      <c r="G898" s="98" t="s">
        <v>255</v>
      </c>
      <c r="H898" s="98" t="str">
        <f>VLOOKUP(G898,TCR!$E$2:$K$332,7,0)</f>
        <v>Materia prima</v>
      </c>
      <c r="I898" s="137" t="str">
        <f t="shared" si="27"/>
        <v>EE_CCA#EEQCCA#EECCCA#NETA BR</v>
      </c>
      <c r="J898" s="106" t="s">
        <v>6517</v>
      </c>
      <c r="K898" s="106" t="s">
        <v>6518</v>
      </c>
      <c r="L898" s="106" t="s">
        <v>6519</v>
      </c>
      <c r="M898" s="106" t="s">
        <v>424</v>
      </c>
      <c r="N898" s="106" t="s">
        <v>6520</v>
      </c>
      <c r="O898" s="106"/>
      <c r="P898" s="106" t="s">
        <v>6521</v>
      </c>
      <c r="Q898" s="106" t="s">
        <v>6522</v>
      </c>
      <c r="R898" s="106" t="s">
        <v>6523</v>
      </c>
      <c r="S898" s="106">
        <v>701036</v>
      </c>
      <c r="T898" s="106" t="s">
        <v>430</v>
      </c>
      <c r="U898" s="106"/>
      <c r="V898" s="106">
        <v>3</v>
      </c>
      <c r="W898" s="106" t="str">
        <f t="shared" ref="W898:W961" si="28">IF(V898=3,"NETA BR",IF(V898=8,"NETA BM"))</f>
        <v>NETA BR</v>
      </c>
      <c r="X898" s="106" t="s">
        <v>431</v>
      </c>
      <c r="Y898" s="106"/>
    </row>
    <row r="899" spans="1:25" x14ac:dyDescent="0.2">
      <c r="A899" s="7"/>
      <c r="B899" s="7" t="s">
        <v>69</v>
      </c>
      <c r="C899" s="103" t="str">
        <f>VLOOKUP(G899,TCR!$E$2:$K$332,2,0)</f>
        <v>BRIC</v>
      </c>
      <c r="D899" s="103" t="str">
        <f>VLOOKUP(G899,TCR!$E$2:$K$332,3,0)</f>
        <v>Ricavi Bundle</v>
      </c>
      <c r="E899" s="103" t="str">
        <f>VLOOKUP(G899,TCR!$E$2:$K$332,4,0)</f>
        <v>BRIC</v>
      </c>
      <c r="F899" s="103" t="str">
        <f>VLOOKUP(G899,TCR!$E$2:$K$332,5,0)</f>
        <v>Ricavi Bundle</v>
      </c>
      <c r="G899" s="103" t="s">
        <v>11499</v>
      </c>
      <c r="H899" s="103" t="str">
        <f>VLOOKUP(G899,TCR!$E$2:$K$332,7,0)</f>
        <v>Sconto Bundle LED</v>
      </c>
      <c r="I899" s="137" t="str">
        <f t="shared" ref="I899:I962" si="29">IF(LEFT($G899,7)="CONSUMO","CONSUMO",CONCATENATE(K899,"#",N899,"#",Q899,"#",W899))</f>
        <v>NE_V_SCLEDSRV#NE_Q_SCLEDSRV#NE_C_SCLEDSRV#NETA BR</v>
      </c>
      <c r="J899" s="106" t="s">
        <v>5751</v>
      </c>
      <c r="K899" s="106" t="s">
        <v>5752</v>
      </c>
      <c r="L899" s="106" t="s">
        <v>5753</v>
      </c>
      <c r="M899" s="106"/>
      <c r="N899" s="106" t="s">
        <v>5754</v>
      </c>
      <c r="O899" s="106"/>
      <c r="P899" s="106" t="s">
        <v>5755</v>
      </c>
      <c r="Q899" s="106" t="s">
        <v>5756</v>
      </c>
      <c r="R899" s="106" t="s">
        <v>5757</v>
      </c>
      <c r="S899" s="106"/>
      <c r="T899" s="106"/>
      <c r="U899" s="106"/>
      <c r="V899" s="106">
        <v>3</v>
      </c>
      <c r="W899" s="106" t="str">
        <f t="shared" si="28"/>
        <v>NETA BR</v>
      </c>
      <c r="X899" s="106"/>
      <c r="Y899" s="106"/>
    </row>
    <row r="900" spans="1:25" x14ac:dyDescent="0.2">
      <c r="A900" s="7"/>
      <c r="B900" s="7"/>
      <c r="C900" s="103" t="str">
        <f>VLOOKUP(G900,TCR!$E$2:$K$332,2,0)</f>
        <v>BRIC</v>
      </c>
      <c r="D900" s="103" t="str">
        <f>VLOOKUP(G900,TCR!$E$2:$K$332,3,0)</f>
        <v>Ricavi Bundle</v>
      </c>
      <c r="E900" s="103" t="str">
        <f>VLOOKUP(G900,TCR!$E$2:$K$332,4,0)</f>
        <v>BRIC</v>
      </c>
      <c r="F900" s="103" t="str">
        <f>VLOOKUP(G900,TCR!$E$2:$K$332,5,0)</f>
        <v>Ricavi Bundle</v>
      </c>
      <c r="G900" s="103" t="s">
        <v>11499</v>
      </c>
      <c r="H900" s="103" t="str">
        <f>VLOOKUP(G900,TCR!$E$2:$K$332,7,0)</f>
        <v>Sconto Bundle LED</v>
      </c>
      <c r="I900" s="137" t="str">
        <f t="shared" si="29"/>
        <v>NE_V_SCLED#NE_Q_SCLED#NE_C_SCLED#NETA BR</v>
      </c>
      <c r="J900" s="106" t="s">
        <v>5334</v>
      </c>
      <c r="K900" s="106" t="s">
        <v>5335</v>
      </c>
      <c r="L900" s="106" t="s">
        <v>5336</v>
      </c>
      <c r="M900" s="106"/>
      <c r="N900" s="106" t="s">
        <v>5337</v>
      </c>
      <c r="O900" s="106"/>
      <c r="P900" s="106" t="s">
        <v>5338</v>
      </c>
      <c r="Q900" s="106" t="s">
        <v>5339</v>
      </c>
      <c r="R900" s="106" t="s">
        <v>5340</v>
      </c>
      <c r="S900" s="106"/>
      <c r="T900" s="106"/>
      <c r="U900" s="106"/>
      <c r="V900" s="106">
        <v>3</v>
      </c>
      <c r="W900" s="106" t="str">
        <f t="shared" si="28"/>
        <v>NETA BR</v>
      </c>
      <c r="X900" s="106"/>
      <c r="Y900" s="106"/>
    </row>
    <row r="901" spans="1:25" x14ac:dyDescent="0.2">
      <c r="A901" s="7"/>
      <c r="B901" s="7" t="s">
        <v>70</v>
      </c>
      <c r="C901" s="98" t="str">
        <f>VLOOKUP(G901,TCR!$E$2:$K$332,2,0)</f>
        <v>VENDF</v>
      </c>
      <c r="D901" s="98" t="str">
        <f>VLOOKUP(G901,TCR!$E$2:$K$332,3,0)</f>
        <v>Ricavi commodity - componente fissa Energia Elettrica</v>
      </c>
      <c r="E901" s="98" t="str">
        <f>VLOOKUP(G901,TCR!$E$2:$K$332,4,0)</f>
        <v>MTPRF</v>
      </c>
      <c r="F901" s="98" t="str">
        <f>VLOOKUP(G901,TCR!$E$2:$K$332,5,0)</f>
        <v>Materia prima fissa</v>
      </c>
      <c r="G901" s="98" t="s">
        <v>320</v>
      </c>
      <c r="H901" s="98" t="str">
        <f>VLOOKUP(G901,TCR!$E$2:$K$332,7,0)</f>
        <v>componente generica ven fissa</v>
      </c>
      <c r="I901" s="137" t="str">
        <f t="shared" si="29"/>
        <v>NE_V_MYENGFIX#NE_Q_MYENGFIX#NE_C_MYENGFIX#NETA BR</v>
      </c>
      <c r="J901" s="106" t="s">
        <v>3028</v>
      </c>
      <c r="K901" s="106" t="s">
        <v>3029</v>
      </c>
      <c r="L901" s="106" t="s">
        <v>3030</v>
      </c>
      <c r="M901" s="106" t="s">
        <v>424</v>
      </c>
      <c r="N901" s="106" t="s">
        <v>3031</v>
      </c>
      <c r="O901" s="106"/>
      <c r="P901" s="106" t="s">
        <v>3032</v>
      </c>
      <c r="Q901" s="106" t="s">
        <v>3033</v>
      </c>
      <c r="R901" s="106" t="s">
        <v>3034</v>
      </c>
      <c r="S901" s="106">
        <v>701036</v>
      </c>
      <c r="T901" s="106" t="s">
        <v>557</v>
      </c>
      <c r="U901" s="106" t="s">
        <v>3035</v>
      </c>
      <c r="V901" s="106">
        <v>3</v>
      </c>
      <c r="W901" s="106" t="str">
        <f t="shared" si="28"/>
        <v>NETA BR</v>
      </c>
      <c r="X901" s="106" t="s">
        <v>424</v>
      </c>
      <c r="Y901" s="106"/>
    </row>
    <row r="902" spans="1:25" x14ac:dyDescent="0.2">
      <c r="A902" s="7"/>
      <c r="B902" s="7"/>
      <c r="C902" s="102" t="str">
        <f>VLOOKUP(G902,TCR!$E$2:$K$332,2,0)</f>
        <v>BRIC</v>
      </c>
      <c r="D902" s="102" t="str">
        <f>VLOOKUP(G902,TCR!$E$2:$K$332,3,0)</f>
        <v>Ricavi Bundle</v>
      </c>
      <c r="E902" s="102" t="str">
        <f>VLOOKUP(G902,TCR!$E$2:$K$332,4,0)</f>
        <v>BRIC</v>
      </c>
      <c r="F902" s="102" t="str">
        <f>VLOOKUP(G902,TCR!$E$2:$K$332,5,0)</f>
        <v>Ricavi Bundle</v>
      </c>
      <c r="G902" s="103" t="s">
        <v>11377</v>
      </c>
      <c r="H902" s="102" t="str">
        <f>VLOOKUP(G902,TCR!$E$2:$K$332,7,0)</f>
        <v>Bundle LED</v>
      </c>
      <c r="I902" s="137" t="str">
        <f t="shared" si="29"/>
        <v>NE_V_LED#NE_Q_LED#NE_C_LED#NETA BR</v>
      </c>
      <c r="J902" s="106" t="s">
        <v>4971</v>
      </c>
      <c r="K902" s="106" t="s">
        <v>4972</v>
      </c>
      <c r="L902" s="106" t="s">
        <v>4973</v>
      </c>
      <c r="M902" s="106" t="s">
        <v>442</v>
      </c>
      <c r="N902" s="106" t="s">
        <v>4974</v>
      </c>
      <c r="O902" s="106"/>
      <c r="P902" s="106" t="s">
        <v>4975</v>
      </c>
      <c r="Q902" s="106" t="s">
        <v>4976</v>
      </c>
      <c r="R902" s="106" t="s">
        <v>4977</v>
      </c>
      <c r="S902" s="106">
        <v>700052</v>
      </c>
      <c r="T902" s="106" t="s">
        <v>4978</v>
      </c>
      <c r="U902" s="106" t="s">
        <v>4979</v>
      </c>
      <c r="V902" s="106">
        <v>3</v>
      </c>
      <c r="W902" s="106" t="str">
        <f t="shared" si="28"/>
        <v>NETA BR</v>
      </c>
      <c r="X902" s="106" t="s">
        <v>442</v>
      </c>
      <c r="Y902" s="106" t="s">
        <v>9695</v>
      </c>
    </row>
    <row r="903" spans="1:25" x14ac:dyDescent="0.2">
      <c r="A903" s="69"/>
      <c r="B903" s="69"/>
      <c r="C903" s="71" t="str">
        <f>VLOOKUP(G903,TCR!$E$2:$K$332,2,0)</f>
        <v>LAVO</v>
      </c>
      <c r="D903" s="71" t="str">
        <f>VLOOKUP(G903,TCR!$E$2:$K$332,3,0)</f>
        <v>Lavori</v>
      </c>
      <c r="E903" s="71" t="str">
        <f>VLOOKUP(G903,TCR!$E$2:$K$332,4,0)</f>
        <v>LAVO</v>
      </c>
      <c r="F903" s="71" t="str">
        <f>VLOOKUP(G903,TCR!$E$2:$K$332,5,0)</f>
        <v>Lavori</v>
      </c>
      <c r="G903" s="71" t="s">
        <v>35</v>
      </c>
      <c r="H903" s="71" t="str">
        <f>VLOOKUP(G903,TCR!$E$2:$K$332,7,0)</f>
        <v>pose, subentri, riaperture</v>
      </c>
      <c r="I903" s="137" t="str">
        <f t="shared" si="29"/>
        <v>S-PW-005#QUOTAS-PW-005#COMPS-PW-005#NETA BR</v>
      </c>
      <c r="J903" s="106" t="s">
        <v>5820</v>
      </c>
      <c r="K903" s="106" t="s">
        <v>5821</v>
      </c>
      <c r="L903" s="106" t="s">
        <v>5822</v>
      </c>
      <c r="M903" s="106" t="s">
        <v>442</v>
      </c>
      <c r="N903" s="106" t="s">
        <v>5823</v>
      </c>
      <c r="O903" s="106"/>
      <c r="P903" s="106" t="s">
        <v>5824</v>
      </c>
      <c r="Q903" s="106" t="s">
        <v>5825</v>
      </c>
      <c r="R903" s="106" t="s">
        <v>5826</v>
      </c>
      <c r="S903" s="106">
        <v>730825</v>
      </c>
      <c r="T903" s="106" t="s">
        <v>834</v>
      </c>
      <c r="U903" s="106"/>
      <c r="V903" s="106">
        <v>3</v>
      </c>
      <c r="W903" s="106" t="str">
        <f t="shared" si="28"/>
        <v>NETA BR</v>
      </c>
      <c r="X903" s="106" t="s">
        <v>835</v>
      </c>
      <c r="Y903" s="106"/>
    </row>
    <row r="904" spans="1:25" x14ac:dyDescent="0.2">
      <c r="A904" s="69"/>
      <c r="B904" s="69"/>
      <c r="C904" s="98" t="str">
        <f>VLOOKUP(G904,TCR!$E$2:$K$332,2,0)</f>
        <v>VENDV</v>
      </c>
      <c r="D904" s="98" t="str">
        <f>VLOOKUP(G904,TCR!$E$2:$K$332,3,0)</f>
        <v>Ricavi variabili commodity al PCE - Energia Elettrica</v>
      </c>
      <c r="E904" s="98" t="str">
        <f>VLOOKUP(G904,TCR!$E$2:$K$332,4,0)</f>
        <v>SBI</v>
      </c>
      <c r="F904" s="98" t="str">
        <f>VLOOKUP(G904,TCR!$E$2:$K$332,5,0)</f>
        <v>Sbilanciamento</v>
      </c>
      <c r="G904" s="98" t="s">
        <v>11340</v>
      </c>
      <c r="H904" s="98" t="str">
        <f>VLOOKUP(G904,TCR!$E$2:$K$332,7,0)</f>
        <v>Perdite sbilanciamento</v>
      </c>
      <c r="I904" s="137" t="str">
        <f t="shared" si="29"/>
        <v>NE_PM_QPERDISP#NE_Q_PM_QPERDISP#NE_C_PM_QPERDISP#NETA BR</v>
      </c>
      <c r="J904" s="106" t="s">
        <v>1587</v>
      </c>
      <c r="K904" s="106" t="s">
        <v>1588</v>
      </c>
      <c r="L904" s="106" t="s">
        <v>1589</v>
      </c>
      <c r="M904" s="106" t="s">
        <v>424</v>
      </c>
      <c r="N904" s="106" t="s">
        <v>1590</v>
      </c>
      <c r="O904" s="106"/>
      <c r="P904" s="106" t="s">
        <v>1591</v>
      </c>
      <c r="Q904" s="106" t="s">
        <v>1592</v>
      </c>
      <c r="R904" s="106" t="s">
        <v>1593</v>
      </c>
      <c r="S904" s="106">
        <v>701036</v>
      </c>
      <c r="T904" s="106" t="s">
        <v>430</v>
      </c>
      <c r="U904" s="106"/>
      <c r="V904" s="106">
        <v>3</v>
      </c>
      <c r="W904" s="106" t="str">
        <f t="shared" si="28"/>
        <v>NETA BR</v>
      </c>
      <c r="X904" s="106" t="s">
        <v>431</v>
      </c>
      <c r="Y904" s="106"/>
    </row>
    <row r="905" spans="1:25" x14ac:dyDescent="0.2">
      <c r="A905" s="69"/>
      <c r="B905" s="7"/>
      <c r="C905" s="98" t="str">
        <f>VLOOKUP(G905,TCR!$E$2:$K$332,2,0)</f>
        <v>VENDV</v>
      </c>
      <c r="D905" s="98" t="str">
        <f>VLOOKUP(G905,TCR!$E$2:$K$332,3,0)</f>
        <v>Ricavi variabili commodity al PCE - Energia Elettrica</v>
      </c>
      <c r="E905" s="98" t="str">
        <f>VLOOKUP(G905,TCR!$E$2:$K$332,4,0)</f>
        <v>MTPRV</v>
      </c>
      <c r="F905" s="98" t="str">
        <f>VLOOKUP(G905,TCR!$E$2:$K$332,5,0)</f>
        <v>Materia prima variabile</v>
      </c>
      <c r="G905" s="98" t="s">
        <v>192</v>
      </c>
      <c r="H905" s="98" t="str">
        <f>VLOOKUP(G905,TCR!$E$2:$K$332,7,0)</f>
        <v>Perdite</v>
      </c>
      <c r="I905" s="137" t="str">
        <f t="shared" si="29"/>
        <v>VOCE_EM002#QUOTA_EM002#COMP_EM002#NETA BR</v>
      </c>
      <c r="J905" s="106" t="s">
        <v>8005</v>
      </c>
      <c r="K905" s="106" t="s">
        <v>8006</v>
      </c>
      <c r="L905" s="106" t="s">
        <v>8007</v>
      </c>
      <c r="M905" s="106" t="s">
        <v>424</v>
      </c>
      <c r="N905" s="106" t="s">
        <v>8008</v>
      </c>
      <c r="O905" s="106"/>
      <c r="P905" s="106" t="s">
        <v>8009</v>
      </c>
      <c r="Q905" s="106" t="s">
        <v>8010</v>
      </c>
      <c r="R905" s="106" t="s">
        <v>8011</v>
      </c>
      <c r="S905" s="106">
        <v>701036</v>
      </c>
      <c r="T905" s="106" t="s">
        <v>430</v>
      </c>
      <c r="U905" s="106"/>
      <c r="V905" s="106">
        <v>3</v>
      </c>
      <c r="W905" s="106" t="str">
        <f t="shared" si="28"/>
        <v>NETA BR</v>
      </c>
      <c r="X905" s="106" t="s">
        <v>431</v>
      </c>
      <c r="Y905" s="106"/>
    </row>
    <row r="906" spans="1:25" x14ac:dyDescent="0.2">
      <c r="A906" s="7"/>
      <c r="B906" s="7" t="s">
        <v>65</v>
      </c>
      <c r="C906" s="98" t="str">
        <f>VLOOKUP(G906,TCR!$E$2:$K$332,2,0)</f>
        <v>VENDV</v>
      </c>
      <c r="D906" s="98" t="str">
        <f>VLOOKUP(G906,TCR!$E$2:$K$332,3,0)</f>
        <v>Ricavi variabili commodity al PCE - Energia Elettrica</v>
      </c>
      <c r="E906" s="98" t="str">
        <f>VLOOKUP(G906,TCR!$E$2:$K$332,4,0)</f>
        <v>SCONV</v>
      </c>
      <c r="F906" s="98" t="str">
        <f>VLOOKUP(G906,TCR!$E$2:$K$332,5,0)</f>
        <v>Sconti Variabili</v>
      </c>
      <c r="G906" s="98" t="s">
        <v>11346</v>
      </c>
      <c r="H906" s="98" t="str">
        <f>VLOOKUP(G906,TCR!$E$2:$K$332,7,0)</f>
        <v>sconti perdite bilanciamento</v>
      </c>
      <c r="I906" s="137" t="str">
        <f t="shared" si="29"/>
        <v>NE_PM_QPSCOSBI#NE_Q_PM_QPSCOSBI#NE_C_PM_QPSCOSBI#NETA BR</v>
      </c>
      <c r="J906" s="106" t="s">
        <v>746</v>
      </c>
      <c r="K906" s="106" t="s">
        <v>747</v>
      </c>
      <c r="L906" s="106" t="s">
        <v>748</v>
      </c>
      <c r="M906" s="106" t="s">
        <v>488</v>
      </c>
      <c r="N906" s="106" t="s">
        <v>749</v>
      </c>
      <c r="O906" s="106"/>
      <c r="P906" s="106" t="s">
        <v>750</v>
      </c>
      <c r="Q906" s="106" t="s">
        <v>751</v>
      </c>
      <c r="R906" s="106" t="s">
        <v>752</v>
      </c>
      <c r="S906" s="106">
        <v>702357</v>
      </c>
      <c r="T906" s="106" t="s">
        <v>706</v>
      </c>
      <c r="U906" s="106" t="s">
        <v>753</v>
      </c>
      <c r="V906" s="106">
        <v>3</v>
      </c>
      <c r="W906" s="106" t="str">
        <f t="shared" si="28"/>
        <v>NETA BR</v>
      </c>
      <c r="X906" s="106" t="s">
        <v>754</v>
      </c>
      <c r="Y906" s="106"/>
    </row>
    <row r="907" spans="1:25" x14ac:dyDescent="0.2">
      <c r="A907" s="69"/>
      <c r="B907" s="7"/>
      <c r="C907" s="98" t="str">
        <f>VLOOKUP(G907,TCR!$E$2:$K$332,2,0)</f>
        <v>VENDV</v>
      </c>
      <c r="D907" s="98" t="str">
        <f>VLOOKUP(G907,TCR!$E$2:$K$332,3,0)</f>
        <v>Ricavi variabili commodity al PCE - Energia Elettrica</v>
      </c>
      <c r="E907" s="98" t="str">
        <f>VLOOKUP(G907,TCR!$E$2:$K$332,4,0)</f>
        <v>MTPRV</v>
      </c>
      <c r="F907" s="98" t="str">
        <f>VLOOKUP(G907,TCR!$E$2:$K$332,5,0)</f>
        <v>Materia prima variabile</v>
      </c>
      <c r="G907" s="98" t="s">
        <v>192</v>
      </c>
      <c r="H907" s="98" t="str">
        <f>VLOOKUP(G907,TCR!$E$2:$K$332,7,0)</f>
        <v>Perdite</v>
      </c>
      <c r="I907" s="137" t="str">
        <f t="shared" si="29"/>
        <v>NE_PR_V_MYENGNGT#NE_Q_MYENGNGT#NE_C_MYENGNGT#NETA BR</v>
      </c>
      <c r="J907" s="106" t="s">
        <v>2855</v>
      </c>
      <c r="K907" s="106" t="s">
        <v>2856</v>
      </c>
      <c r="L907" s="106" t="s">
        <v>2857</v>
      </c>
      <c r="M907" s="106" t="s">
        <v>424</v>
      </c>
      <c r="N907" s="106" t="s">
        <v>539</v>
      </c>
      <c r="O907" s="106"/>
      <c r="P907" s="106" t="s">
        <v>540</v>
      </c>
      <c r="Q907" s="106" t="s">
        <v>541</v>
      </c>
      <c r="R907" s="106" t="s">
        <v>542</v>
      </c>
      <c r="S907" s="106">
        <v>701036</v>
      </c>
      <c r="T907" s="106" t="s">
        <v>557</v>
      </c>
      <c r="U907" s="106" t="s">
        <v>558</v>
      </c>
      <c r="V907" s="106">
        <v>3</v>
      </c>
      <c r="W907" s="106" t="str">
        <f t="shared" si="28"/>
        <v>NETA BR</v>
      </c>
      <c r="X907" s="106" t="s">
        <v>424</v>
      </c>
      <c r="Y907" s="106"/>
    </row>
    <row r="908" spans="1:25" x14ac:dyDescent="0.2">
      <c r="A908" s="7"/>
      <c r="B908" s="7"/>
      <c r="C908" s="98" t="str">
        <f>VLOOKUP(G908,TCR!$E$2:$K$332,2,0)</f>
        <v>VENDV</v>
      </c>
      <c r="D908" s="98" t="str">
        <f>VLOOKUP(G908,TCR!$E$2:$K$332,3,0)</f>
        <v>Ricavi variabili commodity al PCE - Energia Elettrica</v>
      </c>
      <c r="E908" s="98" t="str">
        <f>VLOOKUP(G908,TCR!$E$2:$K$332,4,0)</f>
        <v>MTPRV</v>
      </c>
      <c r="F908" s="98" t="str">
        <f>VLOOKUP(G908,TCR!$E$2:$K$332,5,0)</f>
        <v>Materia prima variabile</v>
      </c>
      <c r="G908" s="98" t="s">
        <v>192</v>
      </c>
      <c r="H908" s="98" t="str">
        <f>VLOOKUP(G908,TCR!$E$2:$K$332,7,0)</f>
        <v>Perdite</v>
      </c>
      <c r="I908" s="137" t="str">
        <f t="shared" si="29"/>
        <v>NE_PR_V_MYENGH24#NE_Q_MYENGH24#NE_C_MYENGH24#NETA BR</v>
      </c>
      <c r="J908" s="106" t="s">
        <v>4759</v>
      </c>
      <c r="K908" s="106" t="s">
        <v>4760</v>
      </c>
      <c r="L908" s="106" t="s">
        <v>4761</v>
      </c>
      <c r="M908" s="106" t="s">
        <v>424</v>
      </c>
      <c r="N908" s="106" t="s">
        <v>2157</v>
      </c>
      <c r="O908" s="106"/>
      <c r="P908" s="106" t="s">
        <v>2158</v>
      </c>
      <c r="Q908" s="106" t="s">
        <v>2159</v>
      </c>
      <c r="R908" s="106" t="s">
        <v>542</v>
      </c>
      <c r="S908" s="106">
        <v>701036</v>
      </c>
      <c r="T908" s="106" t="s">
        <v>557</v>
      </c>
      <c r="U908" s="106" t="s">
        <v>558</v>
      </c>
      <c r="V908" s="106">
        <v>3</v>
      </c>
      <c r="W908" s="106" t="str">
        <f t="shared" si="28"/>
        <v>NETA BR</v>
      </c>
      <c r="X908" s="106" t="s">
        <v>424</v>
      </c>
      <c r="Y908" s="106"/>
    </row>
    <row r="909" spans="1:25" x14ac:dyDescent="0.2">
      <c r="A909" s="139"/>
      <c r="B909" s="7"/>
      <c r="C909" s="98" t="str">
        <f>VLOOKUP(G909,TCR!$E$2:$K$332,2,0)</f>
        <v>VENDV</v>
      </c>
      <c r="D909" s="98" t="str">
        <f>VLOOKUP(G909,TCR!$E$2:$K$332,3,0)</f>
        <v>Ricavi variabili commodity al PCE - Energia Elettrica</v>
      </c>
      <c r="E909" s="98" t="str">
        <f>VLOOKUP(G909,TCR!$E$2:$K$332,4,0)</f>
        <v>MTPRV</v>
      </c>
      <c r="F909" s="98" t="str">
        <f>VLOOKUP(G909,TCR!$E$2:$K$332,5,0)</f>
        <v>Materia prima variabile</v>
      </c>
      <c r="G909" s="98" t="s">
        <v>192</v>
      </c>
      <c r="H909" s="98" t="str">
        <f>VLOOKUP(G909,TCR!$E$2:$K$332,7,0)</f>
        <v>Perdite</v>
      </c>
      <c r="I909" s="137" t="str">
        <f t="shared" si="29"/>
        <v>NE_PR_V_MYENGDAY#NE_Q_MYENGDAY#NE_C_MYENGDAY#NETA BR</v>
      </c>
      <c r="J909" s="106" t="s">
        <v>2256</v>
      </c>
      <c r="K909" s="106" t="s">
        <v>2257</v>
      </c>
      <c r="L909" s="106" t="s">
        <v>2258</v>
      </c>
      <c r="M909" s="106" t="s">
        <v>424</v>
      </c>
      <c r="N909" s="106" t="s">
        <v>2259</v>
      </c>
      <c r="O909" s="106"/>
      <c r="P909" s="106" t="s">
        <v>2260</v>
      </c>
      <c r="Q909" s="106" t="s">
        <v>2261</v>
      </c>
      <c r="R909" s="106" t="s">
        <v>542</v>
      </c>
      <c r="S909" s="106">
        <v>701036</v>
      </c>
      <c r="T909" s="106" t="s">
        <v>557</v>
      </c>
      <c r="U909" s="106" t="s">
        <v>558</v>
      </c>
      <c r="V909" s="106">
        <v>3</v>
      </c>
      <c r="W909" s="106" t="str">
        <f t="shared" si="28"/>
        <v>NETA BR</v>
      </c>
      <c r="X909" s="106" t="s">
        <v>424</v>
      </c>
      <c r="Y909" s="106"/>
    </row>
    <row r="910" spans="1:25" x14ac:dyDescent="0.2">
      <c r="A910" s="7"/>
      <c r="B910" s="7"/>
      <c r="C910" s="98" t="str">
        <f>VLOOKUP(G910,TCR!$E$2:$K$332,2,0)</f>
        <v>VENDV</v>
      </c>
      <c r="D910" s="98" t="str">
        <f>VLOOKUP(G910,TCR!$E$2:$K$332,3,0)</f>
        <v>Ricavi variabili commodity al PCE - Energia Elettrica</v>
      </c>
      <c r="E910" s="98" t="str">
        <f>VLOOKUP(G910,TCR!$E$2:$K$332,4,0)</f>
        <v>MTPRV</v>
      </c>
      <c r="F910" s="98" t="str">
        <f>VLOOKUP(G910,TCR!$E$2:$K$332,5,0)</f>
        <v>Materia prima variabile</v>
      </c>
      <c r="G910" s="98" t="s">
        <v>192</v>
      </c>
      <c r="H910" s="98" t="str">
        <f>VLOOKUP(G910,TCR!$E$2:$K$332,7,0)</f>
        <v>Perdite</v>
      </c>
      <c r="I910" s="137" t="str">
        <f t="shared" si="29"/>
        <v>EE_PERD_PPPC14_M#EEQFPPPC14#EECFPPPC14#NETA BR</v>
      </c>
      <c r="J910" s="106" t="s">
        <v>4913</v>
      </c>
      <c r="K910" s="106" t="s">
        <v>4914</v>
      </c>
      <c r="L910" s="106" t="s">
        <v>4915</v>
      </c>
      <c r="M910" s="106" t="s">
        <v>424</v>
      </c>
      <c r="N910" s="106" t="s">
        <v>1741</v>
      </c>
      <c r="O910" s="106"/>
      <c r="P910" s="106" t="s">
        <v>1742</v>
      </c>
      <c r="Q910" s="106" t="s">
        <v>1743</v>
      </c>
      <c r="R910" s="106" t="s">
        <v>1744</v>
      </c>
      <c r="S910" s="106">
        <v>701036</v>
      </c>
      <c r="T910" s="106" t="s">
        <v>430</v>
      </c>
      <c r="U910" s="106"/>
      <c r="V910" s="106">
        <v>3</v>
      </c>
      <c r="W910" s="106" t="str">
        <f t="shared" si="28"/>
        <v>NETA BR</v>
      </c>
      <c r="X910" s="106" t="s">
        <v>431</v>
      </c>
      <c r="Y910" s="106"/>
    </row>
    <row r="911" spans="1:25" x14ac:dyDescent="0.2">
      <c r="A911" s="69"/>
      <c r="B911" s="7"/>
      <c r="C911" s="98" t="str">
        <f>VLOOKUP(G911,TCR!$E$2:$K$332,2,0)</f>
        <v>VENDV</v>
      </c>
      <c r="D911" s="98" t="str">
        <f>VLOOKUP(G911,TCR!$E$2:$K$332,3,0)</f>
        <v>Ricavi variabili commodity al PCE - Energia Elettrica</v>
      </c>
      <c r="E911" s="98" t="str">
        <f>VLOOKUP(G911,TCR!$E$2:$K$332,4,0)</f>
        <v>MTPRV</v>
      </c>
      <c r="F911" s="98" t="str">
        <f>VLOOKUP(G911,TCR!$E$2:$K$332,5,0)</f>
        <v>Materia prima variabile</v>
      </c>
      <c r="G911" s="98" t="s">
        <v>192</v>
      </c>
      <c r="H911" s="98" t="str">
        <f>VLOOKUP(G911,TCR!$E$2:$K$332,7,0)</f>
        <v>Perdite</v>
      </c>
      <c r="I911" s="137" t="str">
        <f t="shared" si="29"/>
        <v>EE_PERD_PTCSV3_M#EEQ_FPTCSV3#EEC_FPTCSV3#NETA BR</v>
      </c>
      <c r="J911" s="106" t="s">
        <v>6224</v>
      </c>
      <c r="K911" s="106" t="s">
        <v>6225</v>
      </c>
      <c r="L911" s="106" t="s">
        <v>6226</v>
      </c>
      <c r="M911" s="106" t="s">
        <v>424</v>
      </c>
      <c r="N911" s="106" t="s">
        <v>6227</v>
      </c>
      <c r="O911" s="106"/>
      <c r="P911" s="106" t="s">
        <v>6228</v>
      </c>
      <c r="Q911" s="106" t="s">
        <v>6229</v>
      </c>
      <c r="R911" s="106" t="s">
        <v>6230</v>
      </c>
      <c r="S911" s="106">
        <v>701036</v>
      </c>
      <c r="T911" s="106" t="s">
        <v>430</v>
      </c>
      <c r="U911" s="106"/>
      <c r="V911" s="106">
        <v>3</v>
      </c>
      <c r="W911" s="106" t="str">
        <f t="shared" si="28"/>
        <v>NETA BR</v>
      </c>
      <c r="X911" s="106" t="s">
        <v>431</v>
      </c>
      <c r="Y911" s="106"/>
    </row>
    <row r="912" spans="1:25" x14ac:dyDescent="0.2">
      <c r="A912" s="7"/>
      <c r="B912" s="7"/>
      <c r="C912" s="98" t="str">
        <f>VLOOKUP(G912,TCR!$E$2:$K$332,2,0)</f>
        <v>VENDV</v>
      </c>
      <c r="D912" s="98" t="str">
        <f>VLOOKUP(G912,TCR!$E$2:$K$332,3,0)</f>
        <v>Ricavi variabili commodity al PCE - Energia Elettrica</v>
      </c>
      <c r="E912" s="98" t="str">
        <f>VLOOKUP(G912,TCR!$E$2:$K$332,4,0)</f>
        <v>MTPRV</v>
      </c>
      <c r="F912" s="98" t="str">
        <f>VLOOKUP(G912,TCR!$E$2:$K$332,5,0)</f>
        <v>Materia prima variabile</v>
      </c>
      <c r="G912" s="98" t="s">
        <v>192</v>
      </c>
      <c r="H912" s="98" t="str">
        <f>VLOOKUP(G912,TCR!$E$2:$K$332,7,0)</f>
        <v>Perdite</v>
      </c>
      <c r="I912" s="137" t="str">
        <f t="shared" si="29"/>
        <v>EE_PERD_PTCSV2_M#EEQ_FPTCSV2#EEC_FPTCSV2#NETA BR</v>
      </c>
      <c r="J912" s="106" t="s">
        <v>4118</v>
      </c>
      <c r="K912" s="106" t="s">
        <v>4119</v>
      </c>
      <c r="L912" s="106" t="s">
        <v>4120</v>
      </c>
      <c r="M912" s="106" t="s">
        <v>424</v>
      </c>
      <c r="N912" s="106" t="s">
        <v>4121</v>
      </c>
      <c r="O912" s="106"/>
      <c r="P912" s="106" t="s">
        <v>4122</v>
      </c>
      <c r="Q912" s="106" t="s">
        <v>4123</v>
      </c>
      <c r="R912" s="106" t="s">
        <v>2752</v>
      </c>
      <c r="S912" s="106">
        <v>701036</v>
      </c>
      <c r="T912" s="106" t="s">
        <v>430</v>
      </c>
      <c r="U912" s="106"/>
      <c r="V912" s="106">
        <v>3</v>
      </c>
      <c r="W912" s="106" t="str">
        <f t="shared" si="28"/>
        <v>NETA BR</v>
      </c>
      <c r="X912" s="106" t="s">
        <v>431</v>
      </c>
      <c r="Y912" s="106"/>
    </row>
    <row r="913" spans="1:25" x14ac:dyDescent="0.2">
      <c r="A913" s="7"/>
      <c r="B913" s="7"/>
      <c r="C913" s="98" t="str">
        <f>VLOOKUP(G913,TCR!$E$2:$K$332,2,0)</f>
        <v>VENDV</v>
      </c>
      <c r="D913" s="98" t="str">
        <f>VLOOKUP(G913,TCR!$E$2:$K$332,3,0)</f>
        <v>Ricavi variabili commodity al PCE - Energia Elettrica</v>
      </c>
      <c r="E913" s="98" t="str">
        <f>VLOOKUP(G913,TCR!$E$2:$K$332,4,0)</f>
        <v>MTPRV</v>
      </c>
      <c r="F913" s="98" t="str">
        <f>VLOOKUP(G913,TCR!$E$2:$K$332,5,0)</f>
        <v>Materia prima variabile</v>
      </c>
      <c r="G913" s="98" t="s">
        <v>192</v>
      </c>
      <c r="H913" s="98" t="str">
        <f>VLOOKUP(G913,TCR!$E$2:$K$332,7,0)</f>
        <v>Perdite</v>
      </c>
      <c r="I913" s="137" t="str">
        <f t="shared" si="29"/>
        <v>EE_PERD_PTCSV1_M#EEQFPTCSV1#EECFPTCSV1#NETA BR</v>
      </c>
      <c r="J913" s="106" t="s">
        <v>9284</v>
      </c>
      <c r="K913" s="106" t="s">
        <v>9285</v>
      </c>
      <c r="L913" s="106" t="s">
        <v>9286</v>
      </c>
      <c r="M913" s="106" t="s">
        <v>424</v>
      </c>
      <c r="N913" s="106" t="s">
        <v>9174</v>
      </c>
      <c r="O913" s="106"/>
      <c r="P913" s="106" t="s">
        <v>9175</v>
      </c>
      <c r="Q913" s="106" t="s">
        <v>9176</v>
      </c>
      <c r="R913" s="106" t="s">
        <v>6942</v>
      </c>
      <c r="S913" s="106" t="s">
        <v>429</v>
      </c>
      <c r="T913" s="106" t="s">
        <v>430</v>
      </c>
      <c r="U913" s="106"/>
      <c r="V913" s="106">
        <v>3</v>
      </c>
      <c r="W913" s="106" t="str">
        <f t="shared" si="28"/>
        <v>NETA BR</v>
      </c>
      <c r="X913" s="106" t="s">
        <v>431</v>
      </c>
      <c r="Y913" s="106"/>
    </row>
    <row r="914" spans="1:25" x14ac:dyDescent="0.2">
      <c r="A914" s="7"/>
      <c r="B914" s="7"/>
      <c r="C914" s="98" t="str">
        <f>VLOOKUP(G914,TCR!$E$2:$K$332,2,0)</f>
        <v>VENDV</v>
      </c>
      <c r="D914" s="98" t="str">
        <f>VLOOKUP(G914,TCR!$E$2:$K$332,3,0)</f>
        <v>Ricavi variabili commodity al PCE - Energia Elettrica</v>
      </c>
      <c r="E914" s="98" t="str">
        <f>VLOOKUP(G914,TCR!$E$2:$K$332,4,0)</f>
        <v>MTPRV</v>
      </c>
      <c r="F914" s="98" t="str">
        <f>VLOOKUP(G914,TCR!$E$2:$K$332,5,0)</f>
        <v>Materia prima variabile</v>
      </c>
      <c r="G914" s="98" t="s">
        <v>192</v>
      </c>
      <c r="H914" s="98" t="str">
        <f>VLOOKUP(G914,TCR!$E$2:$K$332,7,0)</f>
        <v>Perdite</v>
      </c>
      <c r="I914" s="137" t="str">
        <f t="shared" si="29"/>
        <v>EE_PERD_PPPC17_M#EEQFPPPC17#EECFPPPC17#NETA BR</v>
      </c>
      <c r="J914" s="106" t="s">
        <v>3196</v>
      </c>
      <c r="K914" s="106" t="s">
        <v>3197</v>
      </c>
      <c r="L914" s="106" t="s">
        <v>3198</v>
      </c>
      <c r="M914" s="106" t="s">
        <v>424</v>
      </c>
      <c r="N914" s="106" t="s">
        <v>2175</v>
      </c>
      <c r="O914" s="106"/>
      <c r="P914" s="106" t="s">
        <v>2176</v>
      </c>
      <c r="Q914" s="106" t="s">
        <v>2177</v>
      </c>
      <c r="R914" s="106" t="s">
        <v>2178</v>
      </c>
      <c r="S914" s="106">
        <v>701036</v>
      </c>
      <c r="T914" s="106" t="s">
        <v>430</v>
      </c>
      <c r="U914" s="106"/>
      <c r="V914" s="106">
        <v>3</v>
      </c>
      <c r="W914" s="106" t="str">
        <f t="shared" si="28"/>
        <v>NETA BR</v>
      </c>
      <c r="X914" s="106" t="s">
        <v>431</v>
      </c>
      <c r="Y914" s="106"/>
    </row>
    <row r="915" spans="1:25" x14ac:dyDescent="0.2">
      <c r="A915" s="7"/>
      <c r="B915" s="7"/>
      <c r="C915" s="98" t="str">
        <f>VLOOKUP(G915,TCR!$E$2:$K$332,2,0)</f>
        <v>VENDV</v>
      </c>
      <c r="D915" s="98" t="str">
        <f>VLOOKUP(G915,TCR!$E$2:$K$332,3,0)</f>
        <v>Ricavi variabili commodity al PCE - Energia Elettrica</v>
      </c>
      <c r="E915" s="98" t="str">
        <f>VLOOKUP(G915,TCR!$E$2:$K$332,4,0)</f>
        <v>MTPRV</v>
      </c>
      <c r="F915" s="98" t="str">
        <f>VLOOKUP(G915,TCR!$E$2:$K$332,5,0)</f>
        <v>Materia prima variabile</v>
      </c>
      <c r="G915" s="98" t="s">
        <v>192</v>
      </c>
      <c r="H915" s="98" t="str">
        <f>VLOOKUP(G915,TCR!$E$2:$K$332,7,0)</f>
        <v>Perdite</v>
      </c>
      <c r="I915" s="137" t="str">
        <f t="shared" si="29"/>
        <v>EE_PERD_PPPC16_M#EEQFPPPC16#EECFPPPC16#NETA BR</v>
      </c>
      <c r="J915" s="106" t="s">
        <v>4143</v>
      </c>
      <c r="K915" s="106" t="s">
        <v>4144</v>
      </c>
      <c r="L915" s="106" t="s">
        <v>4145</v>
      </c>
      <c r="M915" s="106" t="s">
        <v>424</v>
      </c>
      <c r="N915" s="106" t="s">
        <v>4146</v>
      </c>
      <c r="O915" s="106"/>
      <c r="P915" s="106" t="s">
        <v>4147</v>
      </c>
      <c r="Q915" s="106" t="s">
        <v>4148</v>
      </c>
      <c r="R915" s="106" t="s">
        <v>3195</v>
      </c>
      <c r="S915" s="106">
        <v>701036</v>
      </c>
      <c r="T915" s="106" t="s">
        <v>430</v>
      </c>
      <c r="U915" s="106"/>
      <c r="V915" s="106">
        <v>3</v>
      </c>
      <c r="W915" s="106" t="str">
        <f t="shared" si="28"/>
        <v>NETA BR</v>
      </c>
      <c r="X915" s="106" t="s">
        <v>431</v>
      </c>
      <c r="Y915" s="106"/>
    </row>
    <row r="916" spans="1:25" x14ac:dyDescent="0.2">
      <c r="A916" s="7"/>
      <c r="B916" s="7"/>
      <c r="C916" s="98" t="str">
        <f>VLOOKUP(G916,TCR!$E$2:$K$332,2,0)</f>
        <v>VENDV</v>
      </c>
      <c r="D916" s="98" t="str">
        <f>VLOOKUP(G916,TCR!$E$2:$K$332,3,0)</f>
        <v>Ricavi variabili commodity al PCE - Energia Elettrica</v>
      </c>
      <c r="E916" s="98" t="str">
        <f>VLOOKUP(G916,TCR!$E$2:$K$332,4,0)</f>
        <v>MTPRV</v>
      </c>
      <c r="F916" s="98" t="str">
        <f>VLOOKUP(G916,TCR!$E$2:$K$332,5,0)</f>
        <v>Materia prima variabile</v>
      </c>
      <c r="G916" s="98" t="s">
        <v>192</v>
      </c>
      <c r="H916" s="98" t="str">
        <f>VLOOKUP(G916,TCR!$E$2:$K$332,7,0)</f>
        <v>Perdite</v>
      </c>
      <c r="I916" s="137" t="str">
        <f t="shared" si="29"/>
        <v>EE_PERD_PPPC13_M#EEQFPPPC13#EECFPPPC13#NETA BR</v>
      </c>
      <c r="J916" s="106" t="s">
        <v>2371</v>
      </c>
      <c r="K916" s="106" t="s">
        <v>2372</v>
      </c>
      <c r="L916" s="106" t="s">
        <v>2373</v>
      </c>
      <c r="M916" s="106" t="s">
        <v>424</v>
      </c>
      <c r="N916" s="106" t="s">
        <v>1251</v>
      </c>
      <c r="O916" s="106"/>
      <c r="P916" s="106" t="s">
        <v>1252</v>
      </c>
      <c r="Q916" s="106" t="s">
        <v>1253</v>
      </c>
      <c r="R916" s="106" t="s">
        <v>1254</v>
      </c>
      <c r="S916" s="106">
        <v>701036</v>
      </c>
      <c r="T916" s="106" t="s">
        <v>430</v>
      </c>
      <c r="U916" s="106"/>
      <c r="V916" s="106">
        <v>3</v>
      </c>
      <c r="W916" s="106" t="str">
        <f t="shared" si="28"/>
        <v>NETA BR</v>
      </c>
      <c r="X916" s="106" t="s">
        <v>431</v>
      </c>
      <c r="Y916" s="106"/>
    </row>
    <row r="917" spans="1:25" x14ac:dyDescent="0.2">
      <c r="A917" s="7"/>
      <c r="B917" s="7"/>
      <c r="C917" s="98" t="str">
        <f>VLOOKUP(G917,TCR!$E$2:$K$332,2,0)</f>
        <v>VENDV</v>
      </c>
      <c r="D917" s="98" t="str">
        <f>VLOOKUP(G917,TCR!$E$2:$K$332,3,0)</f>
        <v>Ricavi variabili commodity al PCE - Energia Elettrica</v>
      </c>
      <c r="E917" s="98" t="str">
        <f>VLOOKUP(G917,TCR!$E$2:$K$332,4,0)</f>
        <v>MTPRV</v>
      </c>
      <c r="F917" s="98" t="str">
        <f>VLOOKUP(G917,TCR!$E$2:$K$332,5,0)</f>
        <v>Materia prima variabile</v>
      </c>
      <c r="G917" s="98" t="s">
        <v>192</v>
      </c>
      <c r="H917" s="98" t="str">
        <f>VLOOKUP(G917,TCR!$E$2:$K$332,7,0)</f>
        <v>Perdite</v>
      </c>
      <c r="I917" s="137" t="str">
        <f t="shared" si="29"/>
        <v>EE_PERD_PPPC03_M#EEQFPPPC03#EECFPPPC03#NETA BR</v>
      </c>
      <c r="J917" s="106" t="s">
        <v>4510</v>
      </c>
      <c r="K917" s="106" t="s">
        <v>4511</v>
      </c>
      <c r="L917" s="106" t="s">
        <v>4512</v>
      </c>
      <c r="M917" s="106" t="s">
        <v>424</v>
      </c>
      <c r="N917" s="106" t="s">
        <v>2766</v>
      </c>
      <c r="O917" s="106"/>
      <c r="P917" s="106" t="s">
        <v>2767</v>
      </c>
      <c r="Q917" s="106" t="s">
        <v>2768</v>
      </c>
      <c r="R917" s="106" t="s">
        <v>2769</v>
      </c>
      <c r="S917" s="106">
        <v>701036</v>
      </c>
      <c r="T917" s="106" t="s">
        <v>430</v>
      </c>
      <c r="U917" s="106"/>
      <c r="V917" s="106">
        <v>3</v>
      </c>
      <c r="W917" s="106" t="str">
        <f t="shared" si="28"/>
        <v>NETA BR</v>
      </c>
      <c r="X917" s="106" t="s">
        <v>431</v>
      </c>
      <c r="Y917" s="106"/>
    </row>
    <row r="918" spans="1:25" x14ac:dyDescent="0.2">
      <c r="A918" s="7"/>
      <c r="B918" s="7"/>
      <c r="C918" s="98" t="str">
        <f>VLOOKUP(G918,TCR!$E$2:$K$332,2,0)</f>
        <v>VENDV</v>
      </c>
      <c r="D918" s="98" t="str">
        <f>VLOOKUP(G918,TCR!$E$2:$K$332,3,0)</f>
        <v>Ricavi variabili commodity al PCE - Energia Elettrica</v>
      </c>
      <c r="E918" s="98" t="str">
        <f>VLOOKUP(G918,TCR!$E$2:$K$332,4,0)</f>
        <v>MTPRV</v>
      </c>
      <c r="F918" s="98" t="str">
        <f>VLOOKUP(G918,TCR!$E$2:$K$332,5,0)</f>
        <v>Materia prima variabile</v>
      </c>
      <c r="G918" s="141" t="s">
        <v>192</v>
      </c>
      <c r="H918" s="98" t="str">
        <f>VLOOKUP(G918,TCR!$E$2:$K$332,7,0)</f>
        <v>Perdite</v>
      </c>
      <c r="I918" s="137" t="str">
        <f t="shared" si="29"/>
        <v>EE_PERD_PPPC12_M#EEQFPPPC12#EECFPPPC12#NETA BR</v>
      </c>
      <c r="J918" s="106" t="s">
        <v>5227</v>
      </c>
      <c r="K918" s="106" t="s">
        <v>5228</v>
      </c>
      <c r="L918" s="106" t="s">
        <v>4512</v>
      </c>
      <c r="M918" s="106" t="s">
        <v>424</v>
      </c>
      <c r="N918" s="106" t="s">
        <v>5229</v>
      </c>
      <c r="O918" s="106"/>
      <c r="P918" s="106" t="s">
        <v>5230</v>
      </c>
      <c r="Q918" s="106" t="s">
        <v>5231</v>
      </c>
      <c r="R918" s="106" t="s">
        <v>1254</v>
      </c>
      <c r="S918" s="106">
        <v>701036</v>
      </c>
      <c r="T918" s="106" t="s">
        <v>430</v>
      </c>
      <c r="U918" s="106"/>
      <c r="V918" s="106">
        <v>3</v>
      </c>
      <c r="W918" s="106" t="str">
        <f t="shared" si="28"/>
        <v>NETA BR</v>
      </c>
      <c r="X918" s="106" t="s">
        <v>431</v>
      </c>
      <c r="Y918" s="106"/>
    </row>
    <row r="919" spans="1:25" x14ac:dyDescent="0.2">
      <c r="A919" s="7"/>
      <c r="B919" s="7"/>
      <c r="C919" s="98" t="str">
        <f>VLOOKUP(G919,TCR!$E$2:$K$332,2,0)</f>
        <v>VENDV</v>
      </c>
      <c r="D919" s="98" t="str">
        <f>VLOOKUP(G919,TCR!$E$2:$K$332,3,0)</f>
        <v>Ricavi variabili commodity al PCE - Energia Elettrica</v>
      </c>
      <c r="E919" s="98" t="str">
        <f>VLOOKUP(G919,TCR!$E$2:$K$332,4,0)</f>
        <v>MTPRV</v>
      </c>
      <c r="F919" s="98" t="str">
        <f>VLOOKUP(G919,TCR!$E$2:$K$332,5,0)</f>
        <v>Materia prima variabile</v>
      </c>
      <c r="G919" s="98" t="s">
        <v>192</v>
      </c>
      <c r="H919" s="98" t="str">
        <f>VLOOKUP(G919,TCR!$E$2:$K$332,7,0)</f>
        <v>Perdite</v>
      </c>
      <c r="I919" s="137" t="str">
        <f t="shared" si="29"/>
        <v>EE_PERD_PPPC10_M#EEQ_FPPPC10#EEC_FPPPC10#NETA BR</v>
      </c>
      <c r="J919" s="106" t="s">
        <v>5314</v>
      </c>
      <c r="K919" s="106" t="s">
        <v>5315</v>
      </c>
      <c r="L919" s="106" t="s">
        <v>5316</v>
      </c>
      <c r="M919" s="106" t="s">
        <v>424</v>
      </c>
      <c r="N919" s="106" t="s">
        <v>1155</v>
      </c>
      <c r="O919" s="106"/>
      <c r="P919" s="106" t="s">
        <v>1156</v>
      </c>
      <c r="Q919" s="106" t="s">
        <v>1157</v>
      </c>
      <c r="R919" s="106" t="s">
        <v>1158</v>
      </c>
      <c r="S919" s="106">
        <v>701036</v>
      </c>
      <c r="T919" s="106" t="s">
        <v>430</v>
      </c>
      <c r="U919" s="106"/>
      <c r="V919" s="106">
        <v>3</v>
      </c>
      <c r="W919" s="106" t="str">
        <f t="shared" si="28"/>
        <v>NETA BR</v>
      </c>
      <c r="X919" s="106" t="s">
        <v>431</v>
      </c>
      <c r="Y919" s="106"/>
    </row>
    <row r="920" spans="1:25" x14ac:dyDescent="0.2">
      <c r="A920" s="7"/>
      <c r="B920" s="69"/>
      <c r="C920" s="98" t="str">
        <f>VLOOKUP(G920,TCR!$E$2:$K$332,2,0)</f>
        <v>VENDV</v>
      </c>
      <c r="D920" s="98" t="str">
        <f>VLOOKUP(G920,TCR!$E$2:$K$332,3,0)</f>
        <v>Ricavi variabili commodity al PCE - Energia Elettrica</v>
      </c>
      <c r="E920" s="98" t="str">
        <f>VLOOKUP(G920,TCR!$E$2:$K$332,4,0)</f>
        <v>MTPRV</v>
      </c>
      <c r="F920" s="98" t="str">
        <f>VLOOKUP(G920,TCR!$E$2:$K$332,5,0)</f>
        <v>Materia prima variabile</v>
      </c>
      <c r="G920" s="98" t="s">
        <v>192</v>
      </c>
      <c r="H920" s="98" t="str">
        <f>VLOOKUP(G920,TCR!$E$2:$K$332,7,0)</f>
        <v>Perdite</v>
      </c>
      <c r="I920" s="137" t="str">
        <f t="shared" si="29"/>
        <v>EE_PERD_PPPC08_M#EEQFPPPC08#EECFPPPC08#NETA BR</v>
      </c>
      <c r="J920" s="106" t="s">
        <v>8351</v>
      </c>
      <c r="K920" s="106" t="s">
        <v>8352</v>
      </c>
      <c r="L920" s="106" t="s">
        <v>8353</v>
      </c>
      <c r="M920" s="106" t="s">
        <v>424</v>
      </c>
      <c r="N920" s="106" t="s">
        <v>8354</v>
      </c>
      <c r="O920" s="106"/>
      <c r="P920" s="106" t="s">
        <v>8355</v>
      </c>
      <c r="Q920" s="106" t="s">
        <v>8356</v>
      </c>
      <c r="R920" s="106" t="s">
        <v>6003</v>
      </c>
      <c r="S920" s="106">
        <v>701036</v>
      </c>
      <c r="T920" s="106" t="s">
        <v>430</v>
      </c>
      <c r="U920" s="106"/>
      <c r="V920" s="106">
        <v>3</v>
      </c>
      <c r="W920" s="106" t="str">
        <f t="shared" si="28"/>
        <v>NETA BR</v>
      </c>
      <c r="X920" s="106" t="s">
        <v>431</v>
      </c>
      <c r="Y920" s="106"/>
    </row>
    <row r="921" spans="1:25" x14ac:dyDescent="0.2">
      <c r="A921" s="7"/>
      <c r="B921" s="7"/>
      <c r="C921" s="98" t="str">
        <f>VLOOKUP(G921,TCR!$E$2:$K$332,2,0)</f>
        <v>VENDV</v>
      </c>
      <c r="D921" s="98" t="str">
        <f>VLOOKUP(G921,TCR!$E$2:$K$332,3,0)</f>
        <v>Ricavi variabili commodity al PCE - Energia Elettrica</v>
      </c>
      <c r="E921" s="98" t="str">
        <f>VLOOKUP(G921,TCR!$E$2:$K$332,4,0)</f>
        <v>MTPRV</v>
      </c>
      <c r="F921" s="98" t="str">
        <f>VLOOKUP(G921,TCR!$E$2:$K$332,5,0)</f>
        <v>Materia prima variabile</v>
      </c>
      <c r="G921" s="98" t="s">
        <v>192</v>
      </c>
      <c r="H921" s="98" t="str">
        <f>VLOOKUP(G921,TCR!$E$2:$K$332,7,0)</f>
        <v>Perdite</v>
      </c>
      <c r="I921" s="137" t="str">
        <f t="shared" si="29"/>
        <v>EE_PERD_PPPC06_M#EEQFPPPC06#EECFPPPC06#NETA BR</v>
      </c>
      <c r="J921" s="106" t="s">
        <v>1372</v>
      </c>
      <c r="K921" s="106" t="s">
        <v>1373</v>
      </c>
      <c r="L921" s="106" t="s">
        <v>1374</v>
      </c>
      <c r="M921" s="106" t="s">
        <v>424</v>
      </c>
      <c r="N921" s="106" t="s">
        <v>1375</v>
      </c>
      <c r="O921" s="106"/>
      <c r="P921" s="106" t="s">
        <v>1376</v>
      </c>
      <c r="Q921" s="106" t="s">
        <v>1377</v>
      </c>
      <c r="R921" s="106" t="s">
        <v>1378</v>
      </c>
      <c r="S921" s="106">
        <v>701036</v>
      </c>
      <c r="T921" s="106" t="s">
        <v>430</v>
      </c>
      <c r="U921" s="106"/>
      <c r="V921" s="106">
        <v>3</v>
      </c>
      <c r="W921" s="106" t="str">
        <f t="shared" si="28"/>
        <v>NETA BR</v>
      </c>
      <c r="X921" s="106" t="s">
        <v>431</v>
      </c>
      <c r="Y921" s="106"/>
    </row>
    <row r="922" spans="1:25" x14ac:dyDescent="0.2">
      <c r="A922" s="7"/>
      <c r="B922" s="7"/>
      <c r="C922" s="98" t="str">
        <f>VLOOKUP(G922,TCR!$E$2:$K$332,2,0)</f>
        <v>VENDV</v>
      </c>
      <c r="D922" s="98" t="str">
        <f>VLOOKUP(G922,TCR!$E$2:$K$332,3,0)</f>
        <v>Ricavi variabili commodity al PCE - Energia Elettrica</v>
      </c>
      <c r="E922" s="98" t="str">
        <f>VLOOKUP(G922,TCR!$E$2:$K$332,4,0)</f>
        <v>MTPRV</v>
      </c>
      <c r="F922" s="98" t="str">
        <f>VLOOKUP(G922,TCR!$E$2:$K$332,5,0)</f>
        <v>Materia prima variabile</v>
      </c>
      <c r="G922" s="98" t="s">
        <v>192</v>
      </c>
      <c r="H922" s="98" t="str">
        <f>VLOOKUP(G922,TCR!$E$2:$K$332,7,0)</f>
        <v>Perdite</v>
      </c>
      <c r="I922" s="137" t="str">
        <f t="shared" si="29"/>
        <v>EE_PERD_PPPC04_M#EEQFPPPC04#EECFPPPC04#NETA BR</v>
      </c>
      <c r="J922" s="106" t="s">
        <v>910</v>
      </c>
      <c r="K922" s="106" t="s">
        <v>911</v>
      </c>
      <c r="L922" s="106" t="s">
        <v>912</v>
      </c>
      <c r="M922" s="106" t="s">
        <v>424</v>
      </c>
      <c r="N922" s="106" t="s">
        <v>913</v>
      </c>
      <c r="O922" s="106"/>
      <c r="P922" s="106" t="s">
        <v>914</v>
      </c>
      <c r="Q922" s="106" t="s">
        <v>915</v>
      </c>
      <c r="R922" s="106" t="s">
        <v>916</v>
      </c>
      <c r="S922" s="106">
        <v>701036</v>
      </c>
      <c r="T922" s="106" t="s">
        <v>430</v>
      </c>
      <c r="U922" s="106"/>
      <c r="V922" s="106">
        <v>3</v>
      </c>
      <c r="W922" s="106" t="str">
        <f t="shared" si="28"/>
        <v>NETA BR</v>
      </c>
      <c r="X922" s="106" t="s">
        <v>431</v>
      </c>
      <c r="Y922" s="106"/>
    </row>
    <row r="923" spans="1:25" x14ac:dyDescent="0.2">
      <c r="A923" s="7"/>
      <c r="B923" s="7"/>
      <c r="C923" s="98" t="str">
        <f>VLOOKUP(G923,TCR!$E$2:$K$332,2,0)</f>
        <v>VENDV</v>
      </c>
      <c r="D923" s="98" t="str">
        <f>VLOOKUP(G923,TCR!$E$2:$K$332,3,0)</f>
        <v>Ricavi variabili commodity al PCE - Energia Elettrica</v>
      </c>
      <c r="E923" s="98" t="str">
        <f>VLOOKUP(G923,TCR!$E$2:$K$332,4,0)</f>
        <v>MTPRV</v>
      </c>
      <c r="F923" s="98" t="str">
        <f>VLOOKUP(G923,TCR!$E$2:$K$332,5,0)</f>
        <v>Materia prima variabile</v>
      </c>
      <c r="G923" s="141" t="s">
        <v>192</v>
      </c>
      <c r="H923" s="98" t="str">
        <f>VLOOKUP(G923,TCR!$E$2:$K$332,7,0)</f>
        <v>Perdite</v>
      </c>
      <c r="I923" s="137" t="str">
        <f t="shared" si="29"/>
        <v>EE_PERD_PPPC02_M#EEQFPPPC02#EECFPPPC02#NETA BR</v>
      </c>
      <c r="J923" s="106" t="s">
        <v>8024</v>
      </c>
      <c r="K923" s="106" t="s">
        <v>8025</v>
      </c>
      <c r="L923" s="106" t="s">
        <v>8026</v>
      </c>
      <c r="M923" s="106" t="s">
        <v>424</v>
      </c>
      <c r="N923" s="106" t="s">
        <v>6808</v>
      </c>
      <c r="O923" s="106"/>
      <c r="P923" s="106" t="s">
        <v>6809</v>
      </c>
      <c r="Q923" s="106" t="s">
        <v>6810</v>
      </c>
      <c r="R923" s="106" t="s">
        <v>2769</v>
      </c>
      <c r="S923" s="106">
        <v>701036</v>
      </c>
      <c r="T923" s="106" t="s">
        <v>430</v>
      </c>
      <c r="U923" s="106"/>
      <c r="V923" s="106">
        <v>3</v>
      </c>
      <c r="W923" s="106" t="str">
        <f t="shared" si="28"/>
        <v>NETA BR</v>
      </c>
      <c r="X923" s="106" t="s">
        <v>431</v>
      </c>
      <c r="Y923" s="106"/>
    </row>
    <row r="924" spans="1:25" x14ac:dyDescent="0.2">
      <c r="A924" s="7"/>
      <c r="B924" s="7"/>
      <c r="C924" s="98" t="str">
        <f>VLOOKUP(G924,TCR!$E$2:$K$332,2,0)</f>
        <v>VENDV</v>
      </c>
      <c r="D924" s="98" t="str">
        <f>VLOOKUP(G924,TCR!$E$2:$K$332,3,0)</f>
        <v>Ricavi variabili commodity al PCE - Energia Elettrica</v>
      </c>
      <c r="E924" s="98" t="str">
        <f>VLOOKUP(G924,TCR!$E$2:$K$332,4,0)</f>
        <v>MTPRV</v>
      </c>
      <c r="F924" s="98" t="str">
        <f>VLOOKUP(G924,TCR!$E$2:$K$332,5,0)</f>
        <v>Materia prima variabile</v>
      </c>
      <c r="G924" s="98" t="s">
        <v>192</v>
      </c>
      <c r="H924" s="98" t="str">
        <f>VLOOKUP(G924,TCR!$E$2:$K$332,7,0)</f>
        <v>Perdite</v>
      </c>
      <c r="I924" s="137" t="str">
        <f t="shared" si="29"/>
        <v>NE_PERD_PE_FIX_2#NE_PE_FIX_2#NE_PE_FIX#NETA BR</v>
      </c>
      <c r="J924" s="106" t="s">
        <v>3104</v>
      </c>
      <c r="K924" s="106" t="s">
        <v>3105</v>
      </c>
      <c r="L924" s="106" t="s">
        <v>3106</v>
      </c>
      <c r="M924" s="106" t="s">
        <v>424</v>
      </c>
      <c r="N924" s="106" t="s">
        <v>2207</v>
      </c>
      <c r="O924" s="106"/>
      <c r="P924" s="106" t="s">
        <v>664</v>
      </c>
      <c r="Q924" s="106" t="s">
        <v>662</v>
      </c>
      <c r="R924" s="106" t="s">
        <v>665</v>
      </c>
      <c r="S924" s="106">
        <v>701036</v>
      </c>
      <c r="T924" s="106" t="s">
        <v>430</v>
      </c>
      <c r="U924" s="106"/>
      <c r="V924" s="106">
        <v>3</v>
      </c>
      <c r="W924" s="106" t="str">
        <f t="shared" si="28"/>
        <v>NETA BR</v>
      </c>
      <c r="X924" s="106" t="s">
        <v>431</v>
      </c>
      <c r="Y924" s="106"/>
    </row>
    <row r="925" spans="1:25" x14ac:dyDescent="0.2">
      <c r="A925" s="178"/>
      <c r="B925" s="7"/>
      <c r="C925" s="98" t="str">
        <f>VLOOKUP(G925,TCR!$E$2:$K$332,2,0)</f>
        <v>VENDV</v>
      </c>
      <c r="D925" s="98" t="str">
        <f>VLOOKUP(G925,TCR!$E$2:$K$332,3,0)</f>
        <v>Ricavi variabili commodity al PCE - Energia Elettrica</v>
      </c>
      <c r="E925" s="98" t="str">
        <f>VLOOKUP(G925,TCR!$E$2:$K$332,4,0)</f>
        <v>MTPRV</v>
      </c>
      <c r="F925" s="98" t="str">
        <f>VLOOKUP(G925,TCR!$E$2:$K$332,5,0)</f>
        <v>Materia prima variabile</v>
      </c>
      <c r="G925" s="98" t="s">
        <v>192</v>
      </c>
      <c r="H925" s="98" t="str">
        <f>VLOOKUP(G925,TCR!$E$2:$K$332,7,0)</f>
        <v>Perdite</v>
      </c>
      <c r="I925" s="137" t="str">
        <f t="shared" si="29"/>
        <v>NE_PERD_PE_FIX_2#NE_PE_FIX#NE_PE_FIX#NETA BR</v>
      </c>
      <c r="J925" s="106" t="s">
        <v>3104</v>
      </c>
      <c r="K925" s="106" t="s">
        <v>3105</v>
      </c>
      <c r="L925" s="106" t="s">
        <v>3106</v>
      </c>
      <c r="M925" s="106" t="s">
        <v>424</v>
      </c>
      <c r="N925" s="106" t="s">
        <v>662</v>
      </c>
      <c r="O925" s="106"/>
      <c r="P925" s="106" t="s">
        <v>664</v>
      </c>
      <c r="Q925" s="106" t="s">
        <v>662</v>
      </c>
      <c r="R925" s="106" t="s">
        <v>665</v>
      </c>
      <c r="S925" s="106">
        <v>701036</v>
      </c>
      <c r="T925" s="106" t="s">
        <v>430</v>
      </c>
      <c r="U925" s="106"/>
      <c r="V925" s="106">
        <v>3</v>
      </c>
      <c r="W925" s="106" t="str">
        <f t="shared" si="28"/>
        <v>NETA BR</v>
      </c>
      <c r="X925" s="106" t="s">
        <v>431</v>
      </c>
      <c r="Y925" s="106"/>
    </row>
    <row r="926" spans="1:25" ht="13.5" x14ac:dyDescent="0.2">
      <c r="A926" s="6"/>
      <c r="B926" s="69"/>
      <c r="C926" s="98" t="str">
        <f>VLOOKUP(G926,TCR!$E$2:$K$332,2,0)</f>
        <v>VENDV</v>
      </c>
      <c r="D926" s="98" t="str">
        <f>VLOOKUP(G926,TCR!$E$2:$K$332,3,0)</f>
        <v>Ricavi variabili commodity al PCE - Energia Elettrica</v>
      </c>
      <c r="E926" s="98" t="str">
        <f>VLOOKUP(G926,TCR!$E$2:$K$332,4,0)</f>
        <v>MTPRV</v>
      </c>
      <c r="F926" s="98" t="str">
        <f>VLOOKUP(G926,TCR!$E$2:$K$332,5,0)</f>
        <v>Materia prima variabile</v>
      </c>
      <c r="G926" s="141" t="s">
        <v>192</v>
      </c>
      <c r="H926" s="98" t="str">
        <f>VLOOKUP(G926,TCR!$E$2:$K$332,7,0)</f>
        <v>Perdite</v>
      </c>
      <c r="I926" s="137" t="str">
        <f t="shared" si="29"/>
        <v>NE_PM_QPERDRET#NE_Q_PM_QPERDRET#NE_C_PM_QPERDRET#NETA BR</v>
      </c>
      <c r="J926" s="106" t="s">
        <v>2608</v>
      </c>
      <c r="K926" s="106" t="s">
        <v>2609</v>
      </c>
      <c r="L926" s="106" t="s">
        <v>2610</v>
      </c>
      <c r="M926" s="106" t="s">
        <v>424</v>
      </c>
      <c r="N926" s="106" t="s">
        <v>2611</v>
      </c>
      <c r="O926" s="106"/>
      <c r="P926" s="106" t="s">
        <v>2612</v>
      </c>
      <c r="Q926" s="106" t="s">
        <v>2613</v>
      </c>
      <c r="R926" s="106" t="s">
        <v>2614</v>
      </c>
      <c r="S926" s="106">
        <v>701036</v>
      </c>
      <c r="T926" s="106" t="s">
        <v>430</v>
      </c>
      <c r="U926" s="106"/>
      <c r="V926" s="106">
        <v>3</v>
      </c>
      <c r="W926" s="106" t="str">
        <f t="shared" si="28"/>
        <v>NETA BR</v>
      </c>
      <c r="X926" s="106" t="s">
        <v>431</v>
      </c>
      <c r="Y926" s="106"/>
    </row>
    <row r="927" spans="1:25" x14ac:dyDescent="0.2">
      <c r="A927" s="69"/>
      <c r="B927" s="69"/>
      <c r="C927" s="98" t="str">
        <f>VLOOKUP(G927,TCR!$E$2:$K$332,2,0)</f>
        <v>TRASPV</v>
      </c>
      <c r="D927" s="98" t="str">
        <f>VLOOKUP(G927,TCR!$E$2:$K$332,3,0)</f>
        <v>Ricavi logistica primaria - Trasporto Energia Elettrica - variabile</v>
      </c>
      <c r="E927" s="98" t="str">
        <f>VLOOKUP(G927,TCR!$E$2:$K$332,4,0)</f>
        <v>DISPV</v>
      </c>
      <c r="F927" s="98" t="str">
        <f>VLOOKUP(G927,TCR!$E$2:$K$332,5,0)</f>
        <v>Dispacciamento variabile</v>
      </c>
      <c r="G927" s="98" t="s">
        <v>11505</v>
      </c>
      <c r="H927" s="98" t="str">
        <f>VLOOKUP(G927,TCR!$E$2:$K$332,7,0)</f>
        <v>Perdite Art 73 Del 111/06</v>
      </c>
      <c r="I927" s="137" t="str">
        <f t="shared" si="29"/>
        <v>NE_PM_QPART73#NE_Q_PM_QPART73#NE_C_PM_QPART73#NETA BR</v>
      </c>
      <c r="J927" s="106" t="s">
        <v>1347</v>
      </c>
      <c r="K927" s="106" t="s">
        <v>1348</v>
      </c>
      <c r="L927" s="106" t="s">
        <v>1349</v>
      </c>
      <c r="M927" s="106" t="s">
        <v>424</v>
      </c>
      <c r="N927" s="106" t="s">
        <v>1350</v>
      </c>
      <c r="O927" s="106"/>
      <c r="P927" s="106" t="s">
        <v>1351</v>
      </c>
      <c r="Q927" s="106" t="s">
        <v>1352</v>
      </c>
      <c r="R927" s="106" t="s">
        <v>1353</v>
      </c>
      <c r="S927" s="106">
        <v>701036</v>
      </c>
      <c r="T927" s="106" t="s">
        <v>430</v>
      </c>
      <c r="U927" s="106"/>
      <c r="V927" s="106">
        <v>3</v>
      </c>
      <c r="W927" s="106" t="str">
        <f t="shared" si="28"/>
        <v>NETA BR</v>
      </c>
      <c r="X927" s="106" t="s">
        <v>431</v>
      </c>
      <c r="Y927" s="106"/>
    </row>
    <row r="928" spans="1:25" x14ac:dyDescent="0.2">
      <c r="A928" s="69"/>
      <c r="B928" s="7"/>
      <c r="C928" s="98" t="str">
        <f>VLOOKUP(G928,TCR!$E$2:$K$332,2,0)</f>
        <v>TRASPV</v>
      </c>
      <c r="D928" s="98" t="str">
        <f>VLOOKUP(G928,TCR!$E$2:$K$332,3,0)</f>
        <v>Ricavi logistica primaria - Trasporto Energia Elettrica - variabile</v>
      </c>
      <c r="E928" s="98" t="str">
        <f>VLOOKUP(G928,TCR!$E$2:$K$332,4,0)</f>
        <v>DISPV</v>
      </c>
      <c r="F928" s="98" t="str">
        <f>VLOOKUP(G928,TCR!$E$2:$K$332,5,0)</f>
        <v>Dispacciamento variabile</v>
      </c>
      <c r="G928" s="141" t="s">
        <v>11500</v>
      </c>
      <c r="H928" s="98" t="str">
        <f>VLOOKUP(G928,TCR!$E$2:$K$332,7,0)</f>
        <v>Perdite Art 48 Del 111/06</v>
      </c>
      <c r="I928" s="137" t="str">
        <f t="shared" si="29"/>
        <v>NE_PM_QPART48#NE_Q_PM_QPART48#NE_C_PM_QPART48#NETA BR</v>
      </c>
      <c r="J928" s="106" t="s">
        <v>4935</v>
      </c>
      <c r="K928" s="106" t="s">
        <v>4936</v>
      </c>
      <c r="L928" s="106" t="s">
        <v>4937</v>
      </c>
      <c r="M928" s="106" t="s">
        <v>424</v>
      </c>
      <c r="N928" s="106" t="s">
        <v>4938</v>
      </c>
      <c r="O928" s="106"/>
      <c r="P928" s="106" t="s">
        <v>4939</v>
      </c>
      <c r="Q928" s="106" t="s">
        <v>4940</v>
      </c>
      <c r="R928" s="106" t="s">
        <v>4941</v>
      </c>
      <c r="S928" s="106">
        <v>701036</v>
      </c>
      <c r="T928" s="106" t="s">
        <v>430</v>
      </c>
      <c r="U928" s="106"/>
      <c r="V928" s="106">
        <v>3</v>
      </c>
      <c r="W928" s="106" t="str">
        <f t="shared" si="28"/>
        <v>NETA BR</v>
      </c>
      <c r="X928" s="106" t="s">
        <v>431</v>
      </c>
      <c r="Y928" s="106"/>
    </row>
    <row r="929" spans="1:25" x14ac:dyDescent="0.2">
      <c r="A929" s="139"/>
      <c r="B929" s="7"/>
      <c r="C929" s="98" t="str">
        <f>VLOOKUP(G929,TCR!$E$2:$K$332,2,0)</f>
        <v>TRASPV</v>
      </c>
      <c r="D929" s="98" t="str">
        <f>VLOOKUP(G929,TCR!$E$2:$K$332,3,0)</f>
        <v>Ricavi logistica primaria - Trasporto Energia Elettrica - variabile</v>
      </c>
      <c r="E929" s="98" t="str">
        <f>VLOOKUP(G929,TCR!$E$2:$K$332,4,0)</f>
        <v>DISPV</v>
      </c>
      <c r="F929" s="98" t="str">
        <f>VLOOKUP(G929,TCR!$E$2:$K$332,5,0)</f>
        <v>Dispacciamento variabile</v>
      </c>
      <c r="G929" s="98" t="s">
        <v>11504</v>
      </c>
      <c r="H929" s="98" t="str">
        <f>VLOOKUP(G929,TCR!$E$2:$K$332,7,0)</f>
        <v>Perdite Art 46 Del 111/06</v>
      </c>
      <c r="I929" s="137" t="str">
        <f t="shared" si="29"/>
        <v>NE_PM_QPART46#NE_Q_PM_QPART46#NE_C_PM_QPART46#NETA BR</v>
      </c>
      <c r="J929" s="106" t="s">
        <v>2404</v>
      </c>
      <c r="K929" s="106" t="s">
        <v>2405</v>
      </c>
      <c r="L929" s="106" t="s">
        <v>2406</v>
      </c>
      <c r="M929" s="106" t="s">
        <v>424</v>
      </c>
      <c r="N929" s="106" t="s">
        <v>2407</v>
      </c>
      <c r="O929" s="106"/>
      <c r="P929" s="106" t="s">
        <v>2408</v>
      </c>
      <c r="Q929" s="106" t="s">
        <v>2409</v>
      </c>
      <c r="R929" s="106" t="s">
        <v>2410</v>
      </c>
      <c r="S929" s="106">
        <v>701036</v>
      </c>
      <c r="T929" s="106" t="s">
        <v>430</v>
      </c>
      <c r="U929" s="106"/>
      <c r="V929" s="106">
        <v>3</v>
      </c>
      <c r="W929" s="106" t="str">
        <f t="shared" si="28"/>
        <v>NETA BR</v>
      </c>
      <c r="X929" s="106" t="s">
        <v>431</v>
      </c>
      <c r="Y929" s="106"/>
    </row>
    <row r="930" spans="1:25" x14ac:dyDescent="0.2">
      <c r="A930" s="7"/>
      <c r="B930" s="7"/>
      <c r="C930" s="98" t="str">
        <f>VLOOKUP(G930,TCR!$E$2:$K$332,2,0)</f>
        <v>TRASPV</v>
      </c>
      <c r="D930" s="98" t="str">
        <f>VLOOKUP(G930,TCR!$E$2:$K$332,3,0)</f>
        <v>Ricavi logistica primaria - Trasporto Energia Elettrica - variabile</v>
      </c>
      <c r="E930" s="98" t="str">
        <f>VLOOKUP(G930,TCR!$E$2:$K$332,4,0)</f>
        <v>DISPV</v>
      </c>
      <c r="F930" s="98" t="str">
        <f>VLOOKUP(G930,TCR!$E$2:$K$332,5,0)</f>
        <v>Dispacciamento variabile</v>
      </c>
      <c r="G930" s="98" t="s">
        <v>11501</v>
      </c>
      <c r="H930" s="98" t="str">
        <f>VLOOKUP(G930,TCR!$E$2:$K$332,7,0)</f>
        <v>Perdite Art 45 Del 111/06</v>
      </c>
      <c r="I930" s="137" t="str">
        <f t="shared" si="29"/>
        <v>NE_PM_QPART45#NE_Q_PM_QPART45#NE_C_PM_QPART45#NETA BR</v>
      </c>
      <c r="J930" s="106" t="s">
        <v>4172</v>
      </c>
      <c r="K930" s="106" t="s">
        <v>4173</v>
      </c>
      <c r="L930" s="106" t="s">
        <v>4174</v>
      </c>
      <c r="M930" s="106" t="s">
        <v>424</v>
      </c>
      <c r="N930" s="106" t="s">
        <v>4175</v>
      </c>
      <c r="O930" s="106"/>
      <c r="P930" s="106" t="s">
        <v>4176</v>
      </c>
      <c r="Q930" s="106" t="s">
        <v>4177</v>
      </c>
      <c r="R930" s="106" t="s">
        <v>4178</v>
      </c>
      <c r="S930" s="106">
        <v>701036</v>
      </c>
      <c r="T930" s="106" t="s">
        <v>430</v>
      </c>
      <c r="U930" s="106"/>
      <c r="V930" s="106">
        <v>3</v>
      </c>
      <c r="W930" s="106" t="str">
        <f t="shared" si="28"/>
        <v>NETA BR</v>
      </c>
      <c r="X930" s="106" t="s">
        <v>431</v>
      </c>
      <c r="Y930" s="106"/>
    </row>
    <row r="931" spans="1:25" x14ac:dyDescent="0.2">
      <c r="A931" s="7"/>
      <c r="B931" s="7"/>
      <c r="C931" s="98" t="str">
        <f>VLOOKUP(G931,TCR!$E$2:$K$332,2,0)</f>
        <v>TRASPV</v>
      </c>
      <c r="D931" s="98" t="str">
        <f>VLOOKUP(G931,TCR!$E$2:$K$332,3,0)</f>
        <v>Ricavi logistica primaria - Trasporto Energia Elettrica - variabile</v>
      </c>
      <c r="E931" s="98" t="str">
        <f>VLOOKUP(G931,TCR!$E$2:$K$332,4,0)</f>
        <v>DISPV</v>
      </c>
      <c r="F931" s="98" t="str">
        <f>VLOOKUP(G931,TCR!$E$2:$K$332,5,0)</f>
        <v>Dispacciamento variabile</v>
      </c>
      <c r="G931" s="141" t="s">
        <v>11506</v>
      </c>
      <c r="H931" s="98" t="str">
        <f>VLOOKUP(G931,TCR!$E$2:$K$332,7,0)</f>
        <v>Perdite Art 44 Del 111/06</v>
      </c>
      <c r="I931" s="137" t="str">
        <f t="shared" si="29"/>
        <v>NE_PM_QPART44#NE_Q_PM_QPART44#NE_C_PM_QPART44#NETA BR</v>
      </c>
      <c r="J931" s="106" t="s">
        <v>5565</v>
      </c>
      <c r="K931" s="106" t="s">
        <v>5566</v>
      </c>
      <c r="L931" s="106" t="s">
        <v>5567</v>
      </c>
      <c r="M931" s="106" t="s">
        <v>424</v>
      </c>
      <c r="N931" s="106" t="s">
        <v>5568</v>
      </c>
      <c r="O931" s="106"/>
      <c r="P931" s="106" t="s">
        <v>5569</v>
      </c>
      <c r="Q931" s="106" t="s">
        <v>5570</v>
      </c>
      <c r="R931" s="106" t="s">
        <v>5571</v>
      </c>
      <c r="S931" s="106">
        <v>701036</v>
      </c>
      <c r="T931" s="106" t="s">
        <v>430</v>
      </c>
      <c r="U931" s="106"/>
      <c r="V931" s="106">
        <v>3</v>
      </c>
      <c r="W931" s="106" t="str">
        <f t="shared" si="28"/>
        <v>NETA BR</v>
      </c>
      <c r="X931" s="106" t="s">
        <v>431</v>
      </c>
      <c r="Y931" s="106"/>
    </row>
    <row r="932" spans="1:25" x14ac:dyDescent="0.2">
      <c r="A932" s="7"/>
      <c r="B932" s="7"/>
      <c r="C932" s="98" t="str">
        <f>VLOOKUP(G932,TCR!$E$2:$K$332,2,0)</f>
        <v>TRASPV</v>
      </c>
      <c r="D932" s="98" t="str">
        <f>VLOOKUP(G932,TCR!$E$2:$K$332,3,0)</f>
        <v>Ricavi logistica primaria - Trasporto Energia Elettrica - variabile</v>
      </c>
      <c r="E932" s="98" t="str">
        <f>VLOOKUP(G932,TCR!$E$2:$K$332,4,0)</f>
        <v>DISPV</v>
      </c>
      <c r="F932" s="98" t="str">
        <f>VLOOKUP(G932,TCR!$E$2:$K$332,5,0)</f>
        <v>Dispacciamento variabile</v>
      </c>
      <c r="G932" s="98" t="s">
        <v>11502</v>
      </c>
      <c r="H932" s="98" t="str">
        <f>VLOOKUP(G932,TCR!$E$2:$K$332,7,0)</f>
        <v>Perdite Art 44 bis Del 111/06</v>
      </c>
      <c r="I932" s="137" t="str">
        <f t="shared" si="29"/>
        <v>NE_PM_QPART44B#NE_Q_PM_QPART44B#NE_C_PM_QPART44B#NETA BR</v>
      </c>
      <c r="J932" s="106" t="s">
        <v>3075</v>
      </c>
      <c r="K932" s="106" t="s">
        <v>3076</v>
      </c>
      <c r="L932" s="106" t="s">
        <v>3077</v>
      </c>
      <c r="M932" s="106" t="s">
        <v>424</v>
      </c>
      <c r="N932" s="106" t="s">
        <v>3078</v>
      </c>
      <c r="O932" s="106"/>
      <c r="P932" s="106" t="s">
        <v>3079</v>
      </c>
      <c r="Q932" s="106" t="s">
        <v>3080</v>
      </c>
      <c r="R932" s="106" t="s">
        <v>3081</v>
      </c>
      <c r="S932" s="106">
        <v>701036</v>
      </c>
      <c r="T932" s="106" t="s">
        <v>430</v>
      </c>
      <c r="U932" s="106"/>
      <c r="V932" s="106">
        <v>3</v>
      </c>
      <c r="W932" s="106" t="str">
        <f t="shared" si="28"/>
        <v>NETA BR</v>
      </c>
      <c r="X932" s="106" t="s">
        <v>431</v>
      </c>
      <c r="Y932" s="106"/>
    </row>
    <row r="933" spans="1:25" x14ac:dyDescent="0.2">
      <c r="A933" s="7"/>
      <c r="B933" s="7"/>
      <c r="C933" s="98" t="str">
        <f>VLOOKUP(G933,TCR!$E$2:$K$332,2,0)</f>
        <v>TRASPV</v>
      </c>
      <c r="D933" s="98" t="str">
        <f>VLOOKUP(G933,TCR!$E$2:$K$332,3,0)</f>
        <v>Ricavi logistica primaria - Trasporto Energia Elettrica - variabile</v>
      </c>
      <c r="E933" s="98" t="str">
        <f>VLOOKUP(G933,TCR!$E$2:$K$332,4,0)</f>
        <v>DISPV</v>
      </c>
      <c r="F933" s="98" t="str">
        <f>VLOOKUP(G933,TCR!$E$2:$K$332,5,0)</f>
        <v>Dispacciamento variabile</v>
      </c>
      <c r="G933" s="98" t="s">
        <v>11503</v>
      </c>
      <c r="H933" s="98" t="str">
        <f>VLOOKUP(G933,TCR!$E$2:$K$332,7,0)</f>
        <v>Perdite Art 25 bis TIS</v>
      </c>
      <c r="I933" s="137" t="str">
        <f t="shared" si="29"/>
        <v>NE_PM_QPART25B#NE_Q_PM_QPART25B#NE_C_PM_QPART25B#NETA BR</v>
      </c>
      <c r="J933" s="106" t="s">
        <v>5373</v>
      </c>
      <c r="K933" s="106" t="s">
        <v>5374</v>
      </c>
      <c r="L933" s="106" t="s">
        <v>5375</v>
      </c>
      <c r="M933" s="106" t="s">
        <v>424</v>
      </c>
      <c r="N933" s="106" t="s">
        <v>5376</v>
      </c>
      <c r="O933" s="106"/>
      <c r="P933" s="106" t="s">
        <v>5377</v>
      </c>
      <c r="Q933" s="106" t="s">
        <v>5378</v>
      </c>
      <c r="R933" s="106" t="s">
        <v>5379</v>
      </c>
      <c r="S933" s="106">
        <v>701036</v>
      </c>
      <c r="T933" s="106" t="s">
        <v>430</v>
      </c>
      <c r="U933" s="106"/>
      <c r="V933" s="106">
        <v>3</v>
      </c>
      <c r="W933" s="106" t="str">
        <f t="shared" si="28"/>
        <v>NETA BR</v>
      </c>
      <c r="X933" s="106" t="s">
        <v>431</v>
      </c>
      <c r="Y933" s="106"/>
    </row>
    <row r="934" spans="1:25" x14ac:dyDescent="0.2">
      <c r="A934" s="7"/>
      <c r="B934" s="7"/>
      <c r="C934" s="179" t="str">
        <f>VLOOKUP(G934,TCR!$E$2:$K$332,2,0)</f>
        <v>VENDV</v>
      </c>
      <c r="D934" s="98" t="str">
        <f>VLOOKUP(G934,TCR!$E$2:$K$332,3,0)</f>
        <v>Ricavi variabili commodity al PCE - Energia Elettrica</v>
      </c>
      <c r="E934" s="98" t="str">
        <f>VLOOKUP(G934,TCR!$E$2:$K$332,4,0)</f>
        <v>MTPRV</v>
      </c>
      <c r="F934" s="98" t="str">
        <f>VLOOKUP(G934,TCR!$E$2:$K$332,5,0)</f>
        <v>Materia prima variabile</v>
      </c>
      <c r="G934" s="98" t="s">
        <v>192</v>
      </c>
      <c r="H934" s="98" t="str">
        <f>VLOOKUP(G934,TCR!$E$2:$K$332,7,0)</f>
        <v>Perdite</v>
      </c>
      <c r="I934" s="137" t="str">
        <f t="shared" si="29"/>
        <v>NE_PRD_IMPRESA1#NE_Q_I_IMPRESA1#NE_C_I_IMPRESA1#NETA BR</v>
      </c>
      <c r="J934" s="106" t="s">
        <v>3926</v>
      </c>
      <c r="K934" s="106" t="s">
        <v>3927</v>
      </c>
      <c r="L934" s="106" t="s">
        <v>3928</v>
      </c>
      <c r="M934" s="106" t="s">
        <v>424</v>
      </c>
      <c r="N934" s="106" t="s">
        <v>3929</v>
      </c>
      <c r="O934" s="106"/>
      <c r="P934" s="106" t="s">
        <v>3930</v>
      </c>
      <c r="Q934" s="106" t="s">
        <v>3931</v>
      </c>
      <c r="R934" s="106" t="s">
        <v>3932</v>
      </c>
      <c r="S934" s="106">
        <v>701036</v>
      </c>
      <c r="T934" s="106" t="s">
        <v>430</v>
      </c>
      <c r="U934" s="106"/>
      <c r="V934" s="106">
        <v>3</v>
      </c>
      <c r="W934" s="106" t="str">
        <f t="shared" si="28"/>
        <v>NETA BR</v>
      </c>
      <c r="X934" s="106" t="s">
        <v>431</v>
      </c>
      <c r="Y934" s="106"/>
    </row>
    <row r="935" spans="1:25" x14ac:dyDescent="0.2">
      <c r="A935" s="139"/>
      <c r="B935" s="7"/>
      <c r="C935" s="102" t="str">
        <f>VLOOKUP(G935,TCR!$E$2:$K$332,2,0)</f>
        <v>BRIC</v>
      </c>
      <c r="D935" s="102" t="str">
        <f>VLOOKUP(G935,TCR!$E$2:$K$332,3,0)</f>
        <v>Ricavi Bundle</v>
      </c>
      <c r="E935" s="102" t="str">
        <f>VLOOKUP(G935,TCR!$E$2:$K$332,4,0)</f>
        <v>BRIC</v>
      </c>
      <c r="F935" s="102" t="str">
        <f>VLOOKUP(G935,TCR!$E$2:$K$332,5,0)</f>
        <v>Ricavi Bundle</v>
      </c>
      <c r="G935" s="103" t="s">
        <v>11377</v>
      </c>
      <c r="H935" s="102" t="str">
        <f>VLOOKUP(G935,TCR!$E$2:$K$332,7,0)</f>
        <v>Bundle LED</v>
      </c>
      <c r="I935" s="137" t="str">
        <f t="shared" si="29"/>
        <v>NE_V_RIMB_LED#NE_Q_RIMB_LED#NE_C_RIMB_LED#NETA BR</v>
      </c>
      <c r="J935" s="106" t="s">
        <v>2448</v>
      </c>
      <c r="K935" s="106" t="s">
        <v>2449</v>
      </c>
      <c r="L935" s="106" t="s">
        <v>2450</v>
      </c>
      <c r="M935" s="106"/>
      <c r="N935" s="106" t="s">
        <v>2451</v>
      </c>
      <c r="O935" s="106"/>
      <c r="P935" s="106" t="s">
        <v>2452</v>
      </c>
      <c r="Q935" s="106" t="s">
        <v>2453</v>
      </c>
      <c r="R935" s="106" t="s">
        <v>2454</v>
      </c>
      <c r="S935" s="106"/>
      <c r="T935" s="106"/>
      <c r="U935" s="106"/>
      <c r="V935" s="106">
        <v>3</v>
      </c>
      <c r="W935" s="106" t="str">
        <f t="shared" si="28"/>
        <v>NETA BR</v>
      </c>
      <c r="X935" s="106"/>
      <c r="Y935" s="106"/>
    </row>
    <row r="936" spans="1:25" x14ac:dyDescent="0.2">
      <c r="A936" s="7"/>
      <c r="B936" s="69"/>
      <c r="C936" s="98" t="str">
        <f>VLOOKUP(G936,TCR!$E$2:$K$332,2,0)</f>
        <v>VENDV</v>
      </c>
      <c r="D936" s="98" t="str">
        <f>VLOOKUP(G936,TCR!$E$2:$K$332,3,0)</f>
        <v>Ricavi variabili commodity al PCE - Energia Elettrica</v>
      </c>
      <c r="E936" s="98" t="str">
        <f>VLOOKUP(G936,TCR!$E$2:$K$332,4,0)</f>
        <v>MTPRV</v>
      </c>
      <c r="F936" s="98" t="str">
        <f>VLOOKUP(G936,TCR!$E$2:$K$332,5,0)</f>
        <v>Materia prima variabile</v>
      </c>
      <c r="G936" s="98" t="s">
        <v>255</v>
      </c>
      <c r="H936" s="98" t="str">
        <f>VLOOKUP(G936,TCR!$E$2:$K$332,7,0)</f>
        <v>Materia prima</v>
      </c>
      <c r="I936" s="137" t="str">
        <f t="shared" si="29"/>
        <v>NE_QV_IND_ITEC12#NE_Q_IND_ITEC12#NE_C_IND_ITEC12#NETA BR</v>
      </c>
      <c r="J936" s="106" t="s">
        <v>5846</v>
      </c>
      <c r="K936" s="106" t="s">
        <v>5847</v>
      </c>
      <c r="L936" s="106" t="s">
        <v>5848</v>
      </c>
      <c r="M936" s="106" t="s">
        <v>424</v>
      </c>
      <c r="N936" s="106" t="s">
        <v>1624</v>
      </c>
      <c r="O936" s="106"/>
      <c r="P936" s="106" t="s">
        <v>1625</v>
      </c>
      <c r="Q936" s="106" t="s">
        <v>1626</v>
      </c>
      <c r="R936" s="106" t="s">
        <v>1627</v>
      </c>
      <c r="S936" s="106">
        <v>701036</v>
      </c>
      <c r="T936" s="106" t="s">
        <v>430</v>
      </c>
      <c r="U936" s="106"/>
      <c r="V936" s="106">
        <v>3</v>
      </c>
      <c r="W936" s="106" t="str">
        <f t="shared" si="28"/>
        <v>NETA BR</v>
      </c>
      <c r="X936" s="106" t="s">
        <v>431</v>
      </c>
      <c r="Y936" s="106"/>
    </row>
    <row r="937" spans="1:25" x14ac:dyDescent="0.2">
      <c r="A937" s="7"/>
      <c r="B937" s="7"/>
      <c r="C937" s="98" t="str">
        <f>VLOOKUP(G937,TCR!$E$2:$K$332,2,0)</f>
        <v>VENDV</v>
      </c>
      <c r="D937" s="98" t="str">
        <f>VLOOKUP(G937,TCR!$E$2:$K$332,3,0)</f>
        <v>Ricavi variabili commodity al PCE - Energia Elettrica</v>
      </c>
      <c r="E937" s="98" t="str">
        <f>VLOOKUP(G937,TCR!$E$2:$K$332,4,0)</f>
        <v>MTPRV</v>
      </c>
      <c r="F937" s="98" t="str">
        <f>VLOOKUP(G937,TCR!$E$2:$K$332,5,0)</f>
        <v>Materia prima variabile</v>
      </c>
      <c r="G937" s="141" t="s">
        <v>255</v>
      </c>
      <c r="H937" s="98" t="str">
        <f>VLOOKUP(G937,TCR!$E$2:$K$332,7,0)</f>
        <v>Materia prima</v>
      </c>
      <c r="I937" s="137" t="str">
        <f t="shared" si="29"/>
        <v>NE_QV_INDEX_ITEC#NE_Q_INDEX_ITEC#NE_C_INDEX_ITEC#NETA BR</v>
      </c>
      <c r="J937" s="106" t="s">
        <v>5843</v>
      </c>
      <c r="K937" s="106" t="s">
        <v>5844</v>
      </c>
      <c r="L937" s="106" t="s">
        <v>5845</v>
      </c>
      <c r="M937" s="106" t="s">
        <v>424</v>
      </c>
      <c r="N937" s="106" t="s">
        <v>1638</v>
      </c>
      <c r="O937" s="106"/>
      <c r="P937" s="106" t="s">
        <v>1639</v>
      </c>
      <c r="Q937" s="106" t="s">
        <v>1640</v>
      </c>
      <c r="R937" s="106" t="s">
        <v>1641</v>
      </c>
      <c r="S937" s="106">
        <v>701036</v>
      </c>
      <c r="T937" s="106" t="s">
        <v>430</v>
      </c>
      <c r="U937" s="106"/>
      <c r="V937" s="106">
        <v>3</v>
      </c>
      <c r="W937" s="106" t="str">
        <f t="shared" si="28"/>
        <v>NETA BR</v>
      </c>
      <c r="X937" s="106" t="s">
        <v>431</v>
      </c>
      <c r="Y937" s="106"/>
    </row>
    <row r="938" spans="1:25" x14ac:dyDescent="0.2">
      <c r="A938" s="7"/>
      <c r="B938" s="7"/>
      <c r="C938" s="98" t="str">
        <f>VLOOKUP(G938,TCR!$E$2:$K$332,2,0)</f>
        <v>VENDV</v>
      </c>
      <c r="D938" s="98" t="str">
        <f>VLOOKUP(G938,TCR!$E$2:$K$332,3,0)</f>
        <v>Ricavi variabili commodity al PCE - Energia Elettrica</v>
      </c>
      <c r="E938" s="98" t="str">
        <f>VLOOKUP(G938,TCR!$E$2:$K$332,4,0)</f>
        <v>MTPRV</v>
      </c>
      <c r="F938" s="98" t="str">
        <f>VLOOKUP(G938,TCR!$E$2:$K$332,5,0)</f>
        <v>Materia prima variabile</v>
      </c>
      <c r="G938" s="98" t="s">
        <v>255</v>
      </c>
      <c r="H938" s="98" t="str">
        <f>VLOOKUP(G938,TCR!$E$2:$K$332,7,0)</f>
        <v>Materia prima</v>
      </c>
      <c r="I938" s="137" t="str">
        <f t="shared" si="29"/>
        <v>NE_IND_IMPRESA1#NE_Q_I_IMPRESA1#NE_C_I_IMPRESA1#NETA BR</v>
      </c>
      <c r="J938" s="106" t="s">
        <v>4581</v>
      </c>
      <c r="K938" s="106" t="s">
        <v>4582</v>
      </c>
      <c r="L938" s="106" t="s">
        <v>4583</v>
      </c>
      <c r="M938" s="106" t="s">
        <v>424</v>
      </c>
      <c r="N938" s="106" t="s">
        <v>3929</v>
      </c>
      <c r="O938" s="106"/>
      <c r="P938" s="106" t="s">
        <v>3930</v>
      </c>
      <c r="Q938" s="106" t="s">
        <v>3931</v>
      </c>
      <c r="R938" s="106" t="s">
        <v>3932</v>
      </c>
      <c r="S938" s="106">
        <v>701036</v>
      </c>
      <c r="T938" s="106" t="s">
        <v>430</v>
      </c>
      <c r="U938" s="106"/>
      <c r="V938" s="106">
        <v>3</v>
      </c>
      <c r="W938" s="106" t="str">
        <f t="shared" si="28"/>
        <v>NETA BR</v>
      </c>
      <c r="X938" s="106" t="s">
        <v>431</v>
      </c>
      <c r="Y938" s="106"/>
    </row>
    <row r="939" spans="1:25" x14ac:dyDescent="0.2">
      <c r="A939" s="7"/>
      <c r="B939" s="7"/>
      <c r="C939" s="98" t="str">
        <f>VLOOKUP(G939,TCR!$E$2:$K$332,2,0)</f>
        <v>VENDV</v>
      </c>
      <c r="D939" s="98" t="str">
        <f>VLOOKUP(G939,TCR!$E$2:$K$332,3,0)</f>
        <v>Ricavi variabili commodity al PCE - Energia Elettrica</v>
      </c>
      <c r="E939" s="98" t="str">
        <f>VLOOKUP(G939,TCR!$E$2:$K$332,4,0)</f>
        <v>MTPRV</v>
      </c>
      <c r="F939" s="98" t="str">
        <f>VLOOKUP(G939,TCR!$E$2:$K$332,5,0)</f>
        <v>Materia prima variabile</v>
      </c>
      <c r="G939" s="98" t="s">
        <v>255</v>
      </c>
      <c r="H939" s="98" t="str">
        <f>VLOOKUP(G939,TCR!$E$2:$K$332,7,0)</f>
        <v>Materia prima</v>
      </c>
      <c r="I939" s="137" t="str">
        <f t="shared" si="29"/>
        <v>NE_QV_I_IMPRESA#NE_QIND_IMPRESA#NE_C_IND_IMPRESA#NETA BR</v>
      </c>
      <c r="J939" s="106" t="s">
        <v>5506</v>
      </c>
      <c r="K939" s="106" t="s">
        <v>5507</v>
      </c>
      <c r="L939" s="106" t="s">
        <v>5508</v>
      </c>
      <c r="M939" s="106" t="s">
        <v>424</v>
      </c>
      <c r="N939" s="106" t="s">
        <v>1773</v>
      </c>
      <c r="O939" s="106"/>
      <c r="P939" s="106" t="s">
        <v>1774</v>
      </c>
      <c r="Q939" s="106" t="s">
        <v>1775</v>
      </c>
      <c r="R939" s="106" t="s">
        <v>1776</v>
      </c>
      <c r="S939" s="106">
        <v>701036</v>
      </c>
      <c r="T939" s="106" t="s">
        <v>430</v>
      </c>
      <c r="U939" s="106"/>
      <c r="V939" s="106">
        <v>3</v>
      </c>
      <c r="W939" s="106" t="str">
        <f t="shared" si="28"/>
        <v>NETA BR</v>
      </c>
      <c r="X939" s="106" t="s">
        <v>431</v>
      </c>
      <c r="Y939" s="106"/>
    </row>
    <row r="940" spans="1:25" x14ac:dyDescent="0.2">
      <c r="A940" s="7"/>
      <c r="B940" s="7"/>
      <c r="C940" s="98" t="str">
        <f>VLOOKUP(G940,TCR!$E$2:$K$332,2,0)</f>
        <v>VENDV</v>
      </c>
      <c r="D940" s="98" t="str">
        <f>VLOOKUP(G940,TCR!$E$2:$K$332,3,0)</f>
        <v>Ricavi variabili commodity al PCE - Energia Elettrica</v>
      </c>
      <c r="E940" s="98" t="str">
        <f>VLOOKUP(G940,TCR!$E$2:$K$332,4,0)</f>
        <v>MTPRV</v>
      </c>
      <c r="F940" s="98" t="str">
        <f>VLOOKUP(G940,TCR!$E$2:$K$332,5,0)</f>
        <v>Materia prima variabile</v>
      </c>
      <c r="G940" s="98" t="s">
        <v>255</v>
      </c>
      <c r="H940" s="98" t="str">
        <f>VLOOKUP(G940,TCR!$E$2:$K$332,7,0)</f>
        <v>Materia prima</v>
      </c>
      <c r="I940" s="137" t="str">
        <f t="shared" si="29"/>
        <v>NE_QV_IND_CONSIP#NE_Q_IND_CONSIP#NE_C_IND_CONSIP#NETA BR</v>
      </c>
      <c r="J940" s="106" t="s">
        <v>5849</v>
      </c>
      <c r="K940" s="106" t="s">
        <v>5850</v>
      </c>
      <c r="L940" s="106" t="s">
        <v>5851</v>
      </c>
      <c r="M940" s="106" t="s">
        <v>424</v>
      </c>
      <c r="N940" s="106" t="s">
        <v>1631</v>
      </c>
      <c r="O940" s="106"/>
      <c r="P940" s="106" t="s">
        <v>1632</v>
      </c>
      <c r="Q940" s="106" t="s">
        <v>1633</v>
      </c>
      <c r="R940" s="106" t="s">
        <v>1634</v>
      </c>
      <c r="S940" s="106">
        <v>701036</v>
      </c>
      <c r="T940" s="106" t="s">
        <v>430</v>
      </c>
      <c r="U940" s="106"/>
      <c r="V940" s="106">
        <v>3</v>
      </c>
      <c r="W940" s="106" t="str">
        <f t="shared" si="28"/>
        <v>NETA BR</v>
      </c>
      <c r="X940" s="106" t="s">
        <v>431</v>
      </c>
      <c r="Y940" s="106"/>
    </row>
    <row r="941" spans="1:25" x14ac:dyDescent="0.2">
      <c r="A941" s="7"/>
      <c r="B941" s="7"/>
      <c r="C941" s="98" t="str">
        <f>VLOOKUP(G941,TCR!$E$2:$K$332,2,0)</f>
        <v>VENDV</v>
      </c>
      <c r="D941" s="98" t="str">
        <f>VLOOKUP(G941,TCR!$E$2:$K$332,3,0)</f>
        <v>Ricavi variabili commodity al PCE - Energia Elettrica</v>
      </c>
      <c r="E941" s="98" t="str">
        <f>VLOOKUP(G941,TCR!$E$2:$K$332,4,0)</f>
        <v>SCONV</v>
      </c>
      <c r="F941" s="98" t="str">
        <f>VLOOKUP(G941,TCR!$E$2:$K$332,5,0)</f>
        <v>Sconti Variabili</v>
      </c>
      <c r="G941" s="98" t="s">
        <v>10944</v>
      </c>
      <c r="H941" s="98" t="str">
        <f>VLOOKUP(G941,TCR!$E$2:$K$332,7,0)</f>
        <v>sconti perdite</v>
      </c>
      <c r="I941" s="137" t="str">
        <f t="shared" si="29"/>
        <v>NE_PERD_SCN_SEMI#NE_SCONTO_SEMI#NE_SCONTO_SEMI#NETA BR</v>
      </c>
      <c r="J941" s="106" t="s">
        <v>5114</v>
      </c>
      <c r="K941" s="106" t="s">
        <v>5115</v>
      </c>
      <c r="L941" s="106" t="s">
        <v>5116</v>
      </c>
      <c r="M941" s="106" t="s">
        <v>424</v>
      </c>
      <c r="N941" s="106" t="s">
        <v>5117</v>
      </c>
      <c r="O941" s="106"/>
      <c r="P941" s="106" t="s">
        <v>5118</v>
      </c>
      <c r="Q941" s="106" t="s">
        <v>5117</v>
      </c>
      <c r="R941" s="106" t="s">
        <v>5119</v>
      </c>
      <c r="S941" s="106">
        <v>704103</v>
      </c>
      <c r="T941" s="106" t="s">
        <v>462</v>
      </c>
      <c r="U941" s="106"/>
      <c r="V941" s="106">
        <v>3</v>
      </c>
      <c r="W941" s="106" t="str">
        <f t="shared" si="28"/>
        <v>NETA BR</v>
      </c>
      <c r="X941" s="106" t="s">
        <v>463</v>
      </c>
      <c r="Y941" s="106"/>
    </row>
    <row r="942" spans="1:25" x14ac:dyDescent="0.2">
      <c r="A942" s="7"/>
      <c r="B942" s="7"/>
      <c r="C942" s="98" t="str">
        <f>VLOOKUP(G942,TCR!$E$2:$K$332,2,0)</f>
        <v>VENDV</v>
      </c>
      <c r="D942" s="98" t="str">
        <f>VLOOKUP(G942,TCR!$E$2:$K$332,3,0)</f>
        <v>Ricavi variabili commodity al PCE - Energia Elettrica</v>
      </c>
      <c r="E942" s="98" t="str">
        <f>VLOOKUP(G942,TCR!$E$2:$K$332,4,0)</f>
        <v>SCONV</v>
      </c>
      <c r="F942" s="98" t="str">
        <f>VLOOKUP(G942,TCR!$E$2:$K$332,5,0)</f>
        <v>Sconti Variabili</v>
      </c>
      <c r="G942" s="98" t="s">
        <v>10944</v>
      </c>
      <c r="H942" s="98" t="str">
        <f>VLOOKUP(G942,TCR!$E$2:$K$332,7,0)</f>
        <v>sconti perdite</v>
      </c>
      <c r="I942" s="137" t="str">
        <f t="shared" si="29"/>
        <v>NE_PRD_SC_CONSIP#NE_SCONTO_CONSIP#NE_SCONTO_CONSIP#NETA BR</v>
      </c>
      <c r="J942" s="106" t="s">
        <v>5120</v>
      </c>
      <c r="K942" s="106" t="s">
        <v>5121</v>
      </c>
      <c r="L942" s="106" t="s">
        <v>5122</v>
      </c>
      <c r="M942" s="106" t="s">
        <v>424</v>
      </c>
      <c r="N942" s="106" t="s">
        <v>5123</v>
      </c>
      <c r="O942" s="106"/>
      <c r="P942" s="106" t="s">
        <v>5124</v>
      </c>
      <c r="Q942" s="106" t="s">
        <v>5123</v>
      </c>
      <c r="R942" s="106" t="s">
        <v>5125</v>
      </c>
      <c r="S942" s="106">
        <v>704103</v>
      </c>
      <c r="T942" s="106" t="s">
        <v>462</v>
      </c>
      <c r="U942" s="106"/>
      <c r="V942" s="106">
        <v>3</v>
      </c>
      <c r="W942" s="106" t="str">
        <f t="shared" si="28"/>
        <v>NETA BR</v>
      </c>
      <c r="X942" s="106" t="s">
        <v>463</v>
      </c>
      <c r="Y942" s="106"/>
    </row>
    <row r="943" spans="1:25" x14ac:dyDescent="0.2">
      <c r="A943" s="7"/>
      <c r="B943" s="7"/>
      <c r="C943" s="98" t="str">
        <f>VLOOKUP(G943,TCR!$E$2:$K$332,2,0)</f>
        <v>VENDV</v>
      </c>
      <c r="D943" s="98" t="str">
        <f>VLOOKUP(G943,TCR!$E$2:$K$332,3,0)</f>
        <v>Ricavi variabili commodity al PCE - Energia Elettrica</v>
      </c>
      <c r="E943" s="98" t="str">
        <f>VLOOKUP(G943,TCR!$E$2:$K$332,4,0)</f>
        <v>MTPRV</v>
      </c>
      <c r="F943" s="98" t="str">
        <f>VLOOKUP(G943,TCR!$E$2:$K$332,5,0)</f>
        <v>Materia prima variabile</v>
      </c>
      <c r="G943" s="98" t="s">
        <v>255</v>
      </c>
      <c r="H943" s="98" t="str">
        <f>VLOOKUP(G943,TCR!$E$2:$K$332,7,0)</f>
        <v>Materia prima</v>
      </c>
      <c r="I943" s="137" t="str">
        <f t="shared" si="29"/>
        <v>NE_QV_IND_CAP#NE_Q_IND_CAP#NE_C_IND_CAP#NETA BR</v>
      </c>
      <c r="J943" s="106" t="s">
        <v>1489</v>
      </c>
      <c r="K943" s="106" t="s">
        <v>1490</v>
      </c>
      <c r="L943" s="106" t="s">
        <v>1491</v>
      </c>
      <c r="M943" s="106" t="s">
        <v>424</v>
      </c>
      <c r="N943" s="106" t="s">
        <v>1492</v>
      </c>
      <c r="O943" s="106"/>
      <c r="P943" s="106" t="s">
        <v>1493</v>
      </c>
      <c r="Q943" s="106" t="s">
        <v>1494</v>
      </c>
      <c r="R943" s="106" t="s">
        <v>1495</v>
      </c>
      <c r="S943" s="106">
        <v>701036</v>
      </c>
      <c r="T943" s="106" t="s">
        <v>430</v>
      </c>
      <c r="U943" s="106"/>
      <c r="V943" s="106">
        <v>3</v>
      </c>
      <c r="W943" s="106" t="str">
        <f t="shared" si="28"/>
        <v>NETA BR</v>
      </c>
      <c r="X943" s="106" t="s">
        <v>431</v>
      </c>
      <c r="Y943" s="106"/>
    </row>
    <row r="944" spans="1:25" x14ac:dyDescent="0.2">
      <c r="A944" s="7"/>
      <c r="B944" s="7"/>
      <c r="C944" s="98" t="str">
        <f>VLOOKUP(G944,TCR!$E$2:$K$332,2,0)</f>
        <v>VENDV</v>
      </c>
      <c r="D944" s="98" t="str">
        <f>VLOOKUP(G944,TCR!$E$2:$K$332,3,0)</f>
        <v>Ricavi variabili commodity al PCE - Energia Elettrica</v>
      </c>
      <c r="E944" s="98" t="str">
        <f>VLOOKUP(G944,TCR!$E$2:$K$332,4,0)</f>
        <v>MTPRV</v>
      </c>
      <c r="F944" s="98" t="str">
        <f>VLOOKUP(G944,TCR!$E$2:$K$332,5,0)</f>
        <v>Materia prima variabile</v>
      </c>
      <c r="G944" s="98" t="s">
        <v>255</v>
      </c>
      <c r="H944" s="98" t="str">
        <f>VLOOKUP(G944,TCR!$E$2:$K$332,7,0)</f>
        <v>Materia prima</v>
      </c>
      <c r="I944" s="137" t="str">
        <f t="shared" si="29"/>
        <v>NE_V_LCAPINDR#NE_Q_LCAPIND_R#NE_C_LCAPINDR#NETA BR</v>
      </c>
      <c r="J944" s="106" t="s">
        <v>3734</v>
      </c>
      <c r="K944" s="106" t="s">
        <v>3735</v>
      </c>
      <c r="L944" s="106" t="s">
        <v>3736</v>
      </c>
      <c r="M944" s="106"/>
      <c r="N944" s="106" t="s">
        <v>2664</v>
      </c>
      <c r="O944" s="106"/>
      <c r="P944" s="106" t="s">
        <v>2665</v>
      </c>
      <c r="Q944" s="106" t="s">
        <v>2666</v>
      </c>
      <c r="R944" s="106" t="s">
        <v>2667</v>
      </c>
      <c r="S944" s="106"/>
      <c r="T944" s="106"/>
      <c r="U944" s="106"/>
      <c r="V944" s="106">
        <v>3</v>
      </c>
      <c r="W944" s="106" t="str">
        <f t="shared" si="28"/>
        <v>NETA BR</v>
      </c>
      <c r="X944" s="106"/>
      <c r="Y944" s="106"/>
    </row>
    <row r="945" spans="1:25" x14ac:dyDescent="0.2">
      <c r="A945" s="7"/>
      <c r="B945" s="7"/>
      <c r="C945" s="98" t="str">
        <f>VLOOKUP(G945,TCR!$E$2:$K$332,2,0)</f>
        <v>VENDV</v>
      </c>
      <c r="D945" s="98" t="str">
        <f>VLOOKUP(G945,TCR!$E$2:$K$332,3,0)</f>
        <v>Ricavi variabili commodity al PCE - Energia Elettrica</v>
      </c>
      <c r="E945" s="98" t="str">
        <f>VLOOKUP(G945,TCR!$E$2:$K$332,4,0)</f>
        <v>MTPRV</v>
      </c>
      <c r="F945" s="98" t="str">
        <f>VLOOKUP(G945,TCR!$E$2:$K$332,5,0)</f>
        <v>Materia prima variabile</v>
      </c>
      <c r="G945" s="98" t="s">
        <v>255</v>
      </c>
      <c r="H945" s="98" t="str">
        <f>VLOOKUP(G945,TCR!$E$2:$K$332,7,0)</f>
        <v>Materia prima</v>
      </c>
      <c r="I945" s="137" t="str">
        <f t="shared" si="29"/>
        <v>NE_V_LCAPIND#NE_Q_LCAPIND#NE_C_LCAPIND#NETA BR</v>
      </c>
      <c r="J945" s="106" t="s">
        <v>1482</v>
      </c>
      <c r="K945" s="106" t="s">
        <v>1483</v>
      </c>
      <c r="L945" s="106" t="s">
        <v>1484</v>
      </c>
      <c r="M945" s="106"/>
      <c r="N945" s="106" t="s">
        <v>1485</v>
      </c>
      <c r="O945" s="106"/>
      <c r="P945" s="106" t="s">
        <v>1486</v>
      </c>
      <c r="Q945" s="106" t="s">
        <v>1487</v>
      </c>
      <c r="R945" s="106" t="s">
        <v>1488</v>
      </c>
      <c r="S945" s="106"/>
      <c r="T945" s="106"/>
      <c r="U945" s="106"/>
      <c r="V945" s="106">
        <v>3</v>
      </c>
      <c r="W945" s="106" t="str">
        <f t="shared" si="28"/>
        <v>NETA BR</v>
      </c>
      <c r="X945" s="106"/>
      <c r="Y945" s="106"/>
    </row>
    <row r="946" spans="1:25" x14ac:dyDescent="0.2">
      <c r="A946" s="69"/>
      <c r="B946" s="7"/>
      <c r="C946" s="71" t="str">
        <f>VLOOKUP(G946,TCR!$E$2:$K$332,2,0)</f>
        <v>LAVO</v>
      </c>
      <c r="D946" s="71" t="str">
        <f>VLOOKUP(G946,TCR!$E$2:$K$332,3,0)</f>
        <v>Lavori</v>
      </c>
      <c r="E946" s="71" t="str">
        <f>VLOOKUP(G946,TCR!$E$2:$K$332,4,0)</f>
        <v>LAVO</v>
      </c>
      <c r="F946" s="71" t="str">
        <f>VLOOKUP(G946,TCR!$E$2:$K$332,5,0)</f>
        <v>Lavori</v>
      </c>
      <c r="G946" s="71" t="s">
        <v>328</v>
      </c>
      <c r="H946" s="71" t="str">
        <f>VLOOKUP(G946,TCR!$E$2:$K$332,7,0)</f>
        <v>spese lavori</v>
      </c>
      <c r="I946" s="137" t="str">
        <f t="shared" si="29"/>
        <v>VOCE_PRITREC#QUOTA_PRITREC#COMP_PRITREC#NETA BR</v>
      </c>
      <c r="J946" s="106" t="s">
        <v>2269</v>
      </c>
      <c r="K946" s="106" t="s">
        <v>2270</v>
      </c>
      <c r="L946" s="106" t="s">
        <v>2271</v>
      </c>
      <c r="M946" s="106" t="s">
        <v>442</v>
      </c>
      <c r="N946" s="106" t="s">
        <v>2272</v>
      </c>
      <c r="O946" s="106"/>
      <c r="P946" s="106" t="s">
        <v>2273</v>
      </c>
      <c r="Q946" s="106" t="s">
        <v>2274</v>
      </c>
      <c r="R946" s="106" t="s">
        <v>2275</v>
      </c>
      <c r="S946" s="106">
        <v>730825</v>
      </c>
      <c r="T946" s="106" t="s">
        <v>834</v>
      </c>
      <c r="U946" s="106"/>
      <c r="V946" s="106">
        <v>3</v>
      </c>
      <c r="W946" s="106" t="str">
        <f t="shared" si="28"/>
        <v>NETA BR</v>
      </c>
      <c r="X946" s="106" t="s">
        <v>835</v>
      </c>
      <c r="Y946" s="106"/>
    </row>
    <row r="947" spans="1:25" x14ac:dyDescent="0.2">
      <c r="A947" s="7"/>
      <c r="B947" s="7"/>
      <c r="C947" s="98" t="str">
        <f>VLOOKUP(G947,TCR!$E$2:$K$332,2,0)</f>
        <v>VENDV</v>
      </c>
      <c r="D947" s="98" t="str">
        <f>VLOOKUP(G947,TCR!$E$2:$K$332,3,0)</f>
        <v>Ricavi variabili commodity al PCE - Energia Elettrica</v>
      </c>
      <c r="E947" s="98" t="str">
        <f>VLOOKUP(G947,TCR!$E$2:$K$332,4,0)</f>
        <v>SCONV</v>
      </c>
      <c r="F947" s="98" t="str">
        <f>VLOOKUP(G947,TCR!$E$2:$K$332,5,0)</f>
        <v>Sconti Variabili</v>
      </c>
      <c r="G947" s="98" t="s">
        <v>32</v>
      </c>
      <c r="H947" s="98" t="str">
        <f>VLOOKUP(G947,TCR!$E$2:$K$332,7,0)</f>
        <v>sconti</v>
      </c>
      <c r="I947" s="137" t="str">
        <f t="shared" si="29"/>
        <v>VOCE_EM357#COMP_EM357#COMP_EM357#NETA BR</v>
      </c>
      <c r="J947" s="106" t="s">
        <v>8795</v>
      </c>
      <c r="K947" s="106" t="s">
        <v>8796</v>
      </c>
      <c r="L947" s="106" t="s">
        <v>8797</v>
      </c>
      <c r="M947" s="106" t="s">
        <v>424</v>
      </c>
      <c r="N947" s="106" t="s">
        <v>8798</v>
      </c>
      <c r="O947" s="106"/>
      <c r="P947" s="106" t="s">
        <v>8799</v>
      </c>
      <c r="Q947" s="106" t="s">
        <v>8798</v>
      </c>
      <c r="R947" s="106" t="s">
        <v>8800</v>
      </c>
      <c r="S947" s="106">
        <v>704103</v>
      </c>
      <c r="T947" s="106" t="s">
        <v>462</v>
      </c>
      <c r="U947" s="106"/>
      <c r="V947" s="106">
        <v>3</v>
      </c>
      <c r="W947" s="106" t="str">
        <f t="shared" si="28"/>
        <v>NETA BR</v>
      </c>
      <c r="X947" s="106" t="s">
        <v>463</v>
      </c>
      <c r="Y947" s="106"/>
    </row>
    <row r="948" spans="1:25" x14ac:dyDescent="0.2">
      <c r="A948" s="139"/>
      <c r="B948" s="7"/>
      <c r="C948" s="98" t="str">
        <f>VLOOKUP(G948,TCR!$E$2:$K$332,2,0)</f>
        <v>VENDV</v>
      </c>
      <c r="D948" s="98" t="str">
        <f>VLOOKUP(G948,TCR!$E$2:$K$332,3,0)</f>
        <v>Ricavi variabili commodity al PCE - Energia Elettrica</v>
      </c>
      <c r="E948" s="98" t="str">
        <f>VLOOKUP(G948,TCR!$E$2:$K$332,4,0)</f>
        <v>SCONV</v>
      </c>
      <c r="F948" s="98" t="str">
        <f>VLOOKUP(G948,TCR!$E$2:$K$332,5,0)</f>
        <v>Sconti Variabili</v>
      </c>
      <c r="G948" s="141" t="s">
        <v>32</v>
      </c>
      <c r="H948" s="98" t="str">
        <f>VLOOKUP(G948,TCR!$E$2:$K$332,7,0)</f>
        <v>sconti</v>
      </c>
      <c r="I948" s="137" t="str">
        <f t="shared" si="29"/>
        <v>VOCE_EM307#COMP_EM307#COMP_EM307#NETA BR</v>
      </c>
      <c r="J948" s="106" t="s">
        <v>3127</v>
      </c>
      <c r="K948" s="106" t="s">
        <v>3128</v>
      </c>
      <c r="L948" s="106" t="s">
        <v>3129</v>
      </c>
      <c r="M948" s="106" t="s">
        <v>424</v>
      </c>
      <c r="N948" s="106" t="s">
        <v>3130</v>
      </c>
      <c r="O948" s="106"/>
      <c r="P948" s="106" t="s">
        <v>3131</v>
      </c>
      <c r="Q948" s="106" t="s">
        <v>3130</v>
      </c>
      <c r="R948" s="106" t="s">
        <v>3132</v>
      </c>
      <c r="S948" s="106">
        <v>704103</v>
      </c>
      <c r="T948" s="106" t="s">
        <v>462</v>
      </c>
      <c r="U948" s="106"/>
      <c r="V948" s="106">
        <v>3</v>
      </c>
      <c r="W948" s="106" t="str">
        <f t="shared" si="28"/>
        <v>NETA BR</v>
      </c>
      <c r="X948" s="106" t="s">
        <v>463</v>
      </c>
      <c r="Y948" s="106"/>
    </row>
    <row r="949" spans="1:25" x14ac:dyDescent="0.2">
      <c r="A949" s="7"/>
      <c r="B949" s="7"/>
      <c r="C949" s="71" t="str">
        <f>VLOOKUP(G949,TCR!$E$2:$K$332,2,0)</f>
        <v>LAVO</v>
      </c>
      <c r="D949" s="71" t="str">
        <f>VLOOKUP(G949,TCR!$E$2:$K$332,3,0)</f>
        <v>Lavori</v>
      </c>
      <c r="E949" s="71" t="str">
        <f>VLOOKUP(G949,TCR!$E$2:$K$332,4,0)</f>
        <v>LAVO</v>
      </c>
      <c r="F949" s="71" t="str">
        <f>VLOOKUP(G949,TCR!$E$2:$K$332,5,0)</f>
        <v>Lavori</v>
      </c>
      <c r="G949" s="71" t="s">
        <v>328</v>
      </c>
      <c r="H949" s="71" t="str">
        <f>VLOOKUP(G949,TCR!$E$2:$K$332,7,0)</f>
        <v>spese lavori</v>
      </c>
      <c r="I949" s="137" t="str">
        <f t="shared" si="29"/>
        <v>VOCE_ES209#QUOTA_ES209#COMP_ES209#NETA BR</v>
      </c>
      <c r="J949" s="106" t="s">
        <v>1461</v>
      </c>
      <c r="K949" s="106" t="s">
        <v>1462</v>
      </c>
      <c r="L949" s="106" t="s">
        <v>1463</v>
      </c>
      <c r="M949" s="106" t="s">
        <v>442</v>
      </c>
      <c r="N949" s="106" t="s">
        <v>1464</v>
      </c>
      <c r="O949" s="106"/>
      <c r="P949" s="106" t="s">
        <v>1465</v>
      </c>
      <c r="Q949" s="106" t="s">
        <v>1466</v>
      </c>
      <c r="R949" s="106" t="s">
        <v>1467</v>
      </c>
      <c r="S949" s="106">
        <v>730825</v>
      </c>
      <c r="T949" s="106" t="s">
        <v>834</v>
      </c>
      <c r="U949" s="106"/>
      <c r="V949" s="106">
        <v>3</v>
      </c>
      <c r="W949" s="106" t="str">
        <f t="shared" si="28"/>
        <v>NETA BR</v>
      </c>
      <c r="X949" s="106" t="s">
        <v>835</v>
      </c>
      <c r="Y949" s="106"/>
    </row>
    <row r="950" spans="1:25" x14ac:dyDescent="0.2">
      <c r="A950" s="7"/>
      <c r="B950" s="7"/>
      <c r="C950" s="98" t="str">
        <f>VLOOKUP(G950,TCR!$E$2:$K$332,2,0)</f>
        <v>VENDV</v>
      </c>
      <c r="D950" s="98" t="str">
        <f>VLOOKUP(G950,TCR!$E$2:$K$332,3,0)</f>
        <v>Ricavi variabili commodity al PCE - Energia Elettrica</v>
      </c>
      <c r="E950" s="98" t="str">
        <f>VLOOKUP(G950,TCR!$E$2:$K$332,4,0)</f>
        <v>SCONV</v>
      </c>
      <c r="F950" s="98" t="str">
        <f>VLOOKUP(G950,TCR!$E$2:$K$332,5,0)</f>
        <v>Sconti Variabili</v>
      </c>
      <c r="G950" s="141" t="s">
        <v>11436</v>
      </c>
      <c r="H950" s="98" t="str">
        <f>VLOOKUP(G950,TCR!$E$2:$K$332,7,0)</f>
        <v>sconti perdite materia prima</v>
      </c>
      <c r="I950" s="137" t="str">
        <f t="shared" si="29"/>
        <v>NE_SC_PRD_INN#NE_Q_SCNT_INN_SM#NE_C_SCNT_IN_SM#NETA BR</v>
      </c>
      <c r="J950" s="106" t="s">
        <v>2302</v>
      </c>
      <c r="K950" s="106" t="s">
        <v>2303</v>
      </c>
      <c r="L950" s="106" t="s">
        <v>2304</v>
      </c>
      <c r="M950" s="106" t="s">
        <v>424</v>
      </c>
      <c r="N950" s="106" t="s">
        <v>2305</v>
      </c>
      <c r="O950" s="106"/>
      <c r="P950" s="106" t="s">
        <v>2306</v>
      </c>
      <c r="Q950" s="106" t="s">
        <v>2307</v>
      </c>
      <c r="R950" s="106" t="s">
        <v>2308</v>
      </c>
      <c r="S950" s="106">
        <v>701036</v>
      </c>
      <c r="T950" s="106" t="s">
        <v>430</v>
      </c>
      <c r="U950" s="106"/>
      <c r="V950" s="106">
        <v>3</v>
      </c>
      <c r="W950" s="106" t="str">
        <f t="shared" si="28"/>
        <v>NETA BR</v>
      </c>
      <c r="X950" s="106" t="s">
        <v>431</v>
      </c>
      <c r="Y950" s="106"/>
    </row>
    <row r="951" spans="1:25" x14ac:dyDescent="0.2">
      <c r="A951" s="139"/>
      <c r="B951" s="7"/>
      <c r="C951" s="98" t="str">
        <f>VLOOKUP(G951,TCR!$E$2:$K$332,2,0)</f>
        <v>VENDV</v>
      </c>
      <c r="D951" s="98" t="str">
        <f>VLOOKUP(G951,TCR!$E$2:$K$332,3,0)</f>
        <v>Ricavi variabili commodity al PCE - Energia Elettrica</v>
      </c>
      <c r="E951" s="98" t="str">
        <f>VLOOKUP(G951,TCR!$E$2:$K$332,4,0)</f>
        <v>SCONV</v>
      </c>
      <c r="F951" s="98" t="str">
        <f>VLOOKUP(G951,TCR!$E$2:$K$332,5,0)</f>
        <v>Sconti Variabili</v>
      </c>
      <c r="G951" s="98" t="s">
        <v>11436</v>
      </c>
      <c r="H951" s="98" t="str">
        <f>VLOOKUP(G951,TCR!$E$2:$K$332,7,0)</f>
        <v>sconti perdite materia prima</v>
      </c>
      <c r="I951" s="137" t="str">
        <f t="shared" si="29"/>
        <v>NE_SC_PRD_IND#NE_Q_SCNT_IND_SM#NE_C_SCNT_IN_SM#NETA BR</v>
      </c>
      <c r="J951" s="106" t="s">
        <v>3123</v>
      </c>
      <c r="K951" s="106" t="s">
        <v>3124</v>
      </c>
      <c r="L951" s="106" t="s">
        <v>3125</v>
      </c>
      <c r="M951" s="106" t="s">
        <v>424</v>
      </c>
      <c r="N951" s="106" t="s">
        <v>3126</v>
      </c>
      <c r="O951" s="106"/>
      <c r="P951" s="106" t="s">
        <v>2306</v>
      </c>
      <c r="Q951" s="106" t="s">
        <v>2307</v>
      </c>
      <c r="R951" s="106" t="s">
        <v>2308</v>
      </c>
      <c r="S951" s="106">
        <v>701036</v>
      </c>
      <c r="T951" s="106" t="s">
        <v>430</v>
      </c>
      <c r="U951" s="106"/>
      <c r="V951" s="106">
        <v>3</v>
      </c>
      <c r="W951" s="106" t="str">
        <f t="shared" si="28"/>
        <v>NETA BR</v>
      </c>
      <c r="X951" s="106" t="s">
        <v>431</v>
      </c>
      <c r="Y951" s="106"/>
    </row>
    <row r="952" spans="1:25" x14ac:dyDescent="0.2">
      <c r="A952" s="139"/>
      <c r="B952" s="7"/>
      <c r="C952" s="98" t="str">
        <f>VLOOKUP(G952,TCR!$E$2:$K$332,2,0)</f>
        <v>VENDV</v>
      </c>
      <c r="D952" s="98" t="str">
        <f>VLOOKUP(G952,TCR!$E$2:$K$332,3,0)</f>
        <v>Ricavi variabili commodity al PCE - Energia Elettrica</v>
      </c>
      <c r="E952" s="98" t="str">
        <f>VLOOKUP(G952,TCR!$E$2:$K$332,4,0)</f>
        <v>SCONV</v>
      </c>
      <c r="F952" s="98" t="str">
        <f>VLOOKUP(G952,TCR!$E$2:$K$332,5,0)</f>
        <v>Sconti Variabili</v>
      </c>
      <c r="G952" s="98" t="s">
        <v>32</v>
      </c>
      <c r="H952" s="98" t="str">
        <f>VLOOKUP(G952,TCR!$E$2:$K$332,7,0)</f>
        <v>sconti</v>
      </c>
      <c r="I952" s="137" t="str">
        <f t="shared" si="29"/>
        <v>NE_V_SC_INN_SM#NE_Q_SCNT_INN_SM#NE_C_SCNT_IN_SM#NETA BR</v>
      </c>
      <c r="J952" s="106" t="s">
        <v>3528</v>
      </c>
      <c r="K952" s="106" t="s">
        <v>3529</v>
      </c>
      <c r="L952" s="106" t="s">
        <v>3530</v>
      </c>
      <c r="M952" s="106" t="s">
        <v>424</v>
      </c>
      <c r="N952" s="106" t="s">
        <v>2305</v>
      </c>
      <c r="O952" s="106"/>
      <c r="P952" s="106" t="s">
        <v>2306</v>
      </c>
      <c r="Q952" s="106" t="s">
        <v>2307</v>
      </c>
      <c r="R952" s="106" t="s">
        <v>2308</v>
      </c>
      <c r="S952" s="106">
        <v>704103</v>
      </c>
      <c r="T952" s="106" t="s">
        <v>462</v>
      </c>
      <c r="U952" s="106"/>
      <c r="V952" s="106">
        <v>3</v>
      </c>
      <c r="W952" s="106" t="str">
        <f t="shared" si="28"/>
        <v>NETA BR</v>
      </c>
      <c r="X952" s="106" t="s">
        <v>463</v>
      </c>
      <c r="Y952" s="106"/>
    </row>
    <row r="953" spans="1:25" x14ac:dyDescent="0.2">
      <c r="A953" s="7"/>
      <c r="B953" s="7"/>
      <c r="C953" s="98" t="str">
        <f>VLOOKUP(G953,TCR!$E$2:$K$332,2,0)</f>
        <v>VENDV</v>
      </c>
      <c r="D953" s="98" t="str">
        <f>VLOOKUP(G953,TCR!$E$2:$K$332,3,0)</f>
        <v>Ricavi variabili commodity al PCE - Energia Elettrica</v>
      </c>
      <c r="E953" s="98" t="str">
        <f>VLOOKUP(G953,TCR!$E$2:$K$332,4,0)</f>
        <v>SCONV</v>
      </c>
      <c r="F953" s="98" t="str">
        <f>VLOOKUP(G953,TCR!$E$2:$K$332,5,0)</f>
        <v>Sconti Variabili</v>
      </c>
      <c r="G953" s="98" t="s">
        <v>32</v>
      </c>
      <c r="H953" s="98" t="str">
        <f>VLOOKUP(G953,TCR!$E$2:$K$332,7,0)</f>
        <v>sconti</v>
      </c>
      <c r="I953" s="137" t="str">
        <f t="shared" si="29"/>
        <v>NE_V_SC_IND_SM#NE_Q_SCNT_IND_SM#NE_C_SCNT_IN_SM#NETA BR</v>
      </c>
      <c r="J953" s="106" t="s">
        <v>4688</v>
      </c>
      <c r="K953" s="106" t="s">
        <v>4689</v>
      </c>
      <c r="L953" s="106" t="s">
        <v>4690</v>
      </c>
      <c r="M953" s="106" t="s">
        <v>424</v>
      </c>
      <c r="N953" s="106" t="s">
        <v>3126</v>
      </c>
      <c r="O953" s="106"/>
      <c r="P953" s="106" t="s">
        <v>2306</v>
      </c>
      <c r="Q953" s="106" t="s">
        <v>2307</v>
      </c>
      <c r="R953" s="106" t="s">
        <v>2308</v>
      </c>
      <c r="S953" s="106">
        <v>704103</v>
      </c>
      <c r="T953" s="106" t="s">
        <v>462</v>
      </c>
      <c r="U953" s="106"/>
      <c r="V953" s="106">
        <v>3</v>
      </c>
      <c r="W953" s="106" t="str">
        <f t="shared" si="28"/>
        <v>NETA BR</v>
      </c>
      <c r="X953" s="106" t="s">
        <v>463</v>
      </c>
      <c r="Y953" s="106"/>
    </row>
    <row r="954" spans="1:25" x14ac:dyDescent="0.2">
      <c r="A954" s="7"/>
      <c r="B954" s="7"/>
      <c r="C954" s="98" t="str">
        <f>VLOOKUP(G954,TCR!$E$2:$K$332,2,0)</f>
        <v>VENDV</v>
      </c>
      <c r="D954" s="98" t="str">
        <f>VLOOKUP(G954,TCR!$E$2:$K$332,3,0)</f>
        <v>Ricavi variabili commodity al PCE - Energia Elettrica</v>
      </c>
      <c r="E954" s="98" t="str">
        <f>VLOOKUP(G954,TCR!$E$2:$K$332,4,0)</f>
        <v>SCONV</v>
      </c>
      <c r="F954" s="98" t="str">
        <f>VLOOKUP(G954,TCR!$E$2:$K$332,5,0)</f>
        <v>Sconti Variabili</v>
      </c>
      <c r="G954" s="98" t="s">
        <v>11436</v>
      </c>
      <c r="H954" s="98" t="str">
        <f>VLOOKUP(G954,TCR!$E$2:$K$332,7,0)</f>
        <v>sconti perdite materia prima</v>
      </c>
      <c r="I954" s="137" t="str">
        <f t="shared" si="29"/>
        <v>NE_SC_PRD_FIN#NE_Q_SCNT_FIN_SM#NE_C_SCNT_FI_SM#NETA BR</v>
      </c>
      <c r="J954" s="106" t="s">
        <v>805</v>
      </c>
      <c r="K954" s="106" t="s">
        <v>806</v>
      </c>
      <c r="L954" s="106" t="s">
        <v>807</v>
      </c>
      <c r="M954" s="106" t="s">
        <v>424</v>
      </c>
      <c r="N954" s="106" t="s">
        <v>808</v>
      </c>
      <c r="O954" s="106"/>
      <c r="P954" s="106" t="s">
        <v>809</v>
      </c>
      <c r="Q954" s="106" t="s">
        <v>810</v>
      </c>
      <c r="R954" s="106" t="s">
        <v>811</v>
      </c>
      <c r="S954" s="106">
        <v>701036</v>
      </c>
      <c r="T954" s="106" t="s">
        <v>430</v>
      </c>
      <c r="U954" s="106"/>
      <c r="V954" s="106">
        <v>3</v>
      </c>
      <c r="W954" s="106" t="str">
        <f t="shared" si="28"/>
        <v>NETA BR</v>
      </c>
      <c r="X954" s="106" t="s">
        <v>431</v>
      </c>
      <c r="Y954" s="106"/>
    </row>
    <row r="955" spans="1:25" x14ac:dyDescent="0.2">
      <c r="A955" s="7"/>
      <c r="B955" s="7"/>
      <c r="C955" s="98" t="str">
        <f>VLOOKUP(G955,TCR!$E$2:$K$332,2,0)</f>
        <v>VENDV</v>
      </c>
      <c r="D955" s="98" t="str">
        <f>VLOOKUP(G955,TCR!$E$2:$K$332,3,0)</f>
        <v>Ricavi variabili commodity al PCE - Energia Elettrica</v>
      </c>
      <c r="E955" s="98" t="str">
        <f>VLOOKUP(G955,TCR!$E$2:$K$332,4,0)</f>
        <v>SBI</v>
      </c>
      <c r="F955" s="98" t="str">
        <f>VLOOKUP(G955,TCR!$E$2:$K$332,5,0)</f>
        <v>Sbilanciamento</v>
      </c>
      <c r="G955" s="98" t="s">
        <v>11340</v>
      </c>
      <c r="H955" s="98" t="str">
        <f>VLOOKUP(G955,TCR!$E$2:$K$332,7,0)</f>
        <v>Perdite sbilanciamento</v>
      </c>
      <c r="I955" s="137" t="str">
        <f t="shared" si="29"/>
        <v>EE_PRD_SBIL01_A#EEQASBIL01#EECASBIL01#NETA BR</v>
      </c>
      <c r="J955" s="106" t="s">
        <v>2455</v>
      </c>
      <c r="K955" s="106" t="s">
        <v>2456</v>
      </c>
      <c r="L955" s="106" t="s">
        <v>2457</v>
      </c>
      <c r="M955" s="106" t="s">
        <v>424</v>
      </c>
      <c r="N955" s="106" t="s">
        <v>1295</v>
      </c>
      <c r="O955" s="106"/>
      <c r="P955" s="106" t="s">
        <v>1296</v>
      </c>
      <c r="Q955" s="106" t="s">
        <v>1297</v>
      </c>
      <c r="R955" s="106" t="s">
        <v>1298</v>
      </c>
      <c r="S955" s="106">
        <v>701036</v>
      </c>
      <c r="T955" s="106" t="s">
        <v>430</v>
      </c>
      <c r="U955" s="106"/>
      <c r="V955" s="106">
        <v>3</v>
      </c>
      <c r="W955" s="106" t="str">
        <f t="shared" si="28"/>
        <v>NETA BR</v>
      </c>
      <c r="X955" s="106" t="s">
        <v>431</v>
      </c>
      <c r="Y955" s="106"/>
    </row>
    <row r="956" spans="1:25" x14ac:dyDescent="0.2">
      <c r="A956" s="70"/>
      <c r="B956" s="86"/>
      <c r="C956" s="98" t="str">
        <f>VLOOKUP(G956,TCR!$E$2:$K$332,2,0)</f>
        <v>VENDV</v>
      </c>
      <c r="D956" s="98" t="str">
        <f>VLOOKUP(G956,TCR!$E$2:$K$332,3,0)</f>
        <v>Ricavi variabili commodity al PCE - Energia Elettrica</v>
      </c>
      <c r="E956" s="98" t="str">
        <f>VLOOKUP(G956,TCR!$E$2:$K$332,4,0)</f>
        <v>SBI</v>
      </c>
      <c r="F956" s="98" t="str">
        <f>VLOOKUP(G956,TCR!$E$2:$K$332,5,0)</f>
        <v>Sbilanciamento</v>
      </c>
      <c r="G956" s="98" t="s">
        <v>11340</v>
      </c>
      <c r="H956" s="98" t="str">
        <f>VLOOKUP(G956,TCR!$E$2:$K$332,7,0)</f>
        <v>Perdite sbilanciamento</v>
      </c>
      <c r="I956" s="137" t="str">
        <f t="shared" si="29"/>
        <v>EE_PRD_SBIL01_M#EEQSBIL01#EECSBIL01#NETA BR</v>
      </c>
      <c r="J956" s="106" t="s">
        <v>3502</v>
      </c>
      <c r="K956" s="106" t="s">
        <v>3503</v>
      </c>
      <c r="L956" s="106" t="s">
        <v>3504</v>
      </c>
      <c r="M956" s="106" t="s">
        <v>424</v>
      </c>
      <c r="N956" s="106" t="s">
        <v>1748</v>
      </c>
      <c r="O956" s="106"/>
      <c r="P956" s="106" t="s">
        <v>1749</v>
      </c>
      <c r="Q956" s="106" t="s">
        <v>1750</v>
      </c>
      <c r="R956" s="106" t="s">
        <v>1298</v>
      </c>
      <c r="S956" s="106">
        <v>701036</v>
      </c>
      <c r="T956" s="106" t="s">
        <v>430</v>
      </c>
      <c r="U956" s="106"/>
      <c r="V956" s="106">
        <v>3</v>
      </c>
      <c r="W956" s="106" t="str">
        <f t="shared" si="28"/>
        <v>NETA BR</v>
      </c>
      <c r="X956" s="106" t="s">
        <v>431</v>
      </c>
      <c r="Y956" s="106"/>
    </row>
    <row r="957" spans="1:25" x14ac:dyDescent="0.2">
      <c r="A957" s="139"/>
      <c r="B957" s="139"/>
      <c r="C957" s="98" t="str">
        <f>VLOOKUP(G957,TCR!$E$2:$K$332,2,0)</f>
        <v>VENDV</v>
      </c>
      <c r="D957" s="98" t="str">
        <f>VLOOKUP(G957,TCR!$E$2:$K$332,3,0)</f>
        <v>Ricavi variabili commodity al PCE - Energia Elettrica</v>
      </c>
      <c r="E957" s="98" t="str">
        <f>VLOOKUP(G957,TCR!$E$2:$K$332,4,0)</f>
        <v>SCONV</v>
      </c>
      <c r="F957" s="98" t="str">
        <f>VLOOKUP(G957,TCR!$E$2:$K$332,5,0)</f>
        <v>Sconti Variabili</v>
      </c>
      <c r="G957" s="98" t="s">
        <v>32</v>
      </c>
      <c r="H957" s="98" t="str">
        <f>VLOOKUP(G957,TCR!$E$2:$K$332,7,0)</f>
        <v>sconti</v>
      </c>
      <c r="I957" s="137" t="str">
        <f t="shared" si="29"/>
        <v>NE_V_SCRL_RETL_2#NE_Q_SC_RETAIL_2#NE_C_SC_RETAIL#NETA BR</v>
      </c>
      <c r="J957" s="106" t="s">
        <v>454</v>
      </c>
      <c r="K957" s="106" t="s">
        <v>455</v>
      </c>
      <c r="L957" s="106" t="s">
        <v>456</v>
      </c>
      <c r="M957" s="106" t="s">
        <v>424</v>
      </c>
      <c r="N957" s="106" t="s">
        <v>457</v>
      </c>
      <c r="O957" s="106"/>
      <c r="P957" s="106" t="s">
        <v>458</v>
      </c>
      <c r="Q957" s="106" t="s">
        <v>459</v>
      </c>
      <c r="R957" s="106" t="s">
        <v>460</v>
      </c>
      <c r="S957" s="106">
        <v>704103</v>
      </c>
      <c r="T957" s="106" t="s">
        <v>462</v>
      </c>
      <c r="U957" s="106"/>
      <c r="V957" s="106">
        <v>3</v>
      </c>
      <c r="W957" s="106" t="str">
        <f t="shared" si="28"/>
        <v>NETA BR</v>
      </c>
      <c r="X957" s="106" t="s">
        <v>463</v>
      </c>
      <c r="Y957" s="106"/>
    </row>
    <row r="958" spans="1:25" x14ac:dyDescent="0.2">
      <c r="A958" s="7"/>
      <c r="B958" s="7"/>
      <c r="C958" s="98" t="str">
        <f>VLOOKUP(G958,TCR!$E$2:$K$332,2,0)</f>
        <v>VENDV</v>
      </c>
      <c r="D958" s="98" t="str">
        <f>VLOOKUP(G958,TCR!$E$2:$K$332,3,0)</f>
        <v>Ricavi variabili commodity al PCE - Energia Elettrica</v>
      </c>
      <c r="E958" s="98" t="str">
        <f>VLOOKUP(G958,TCR!$E$2:$K$332,4,0)</f>
        <v>SCONV</v>
      </c>
      <c r="F958" s="98" t="str">
        <f>VLOOKUP(G958,TCR!$E$2:$K$332,5,0)</f>
        <v>Sconti Variabili</v>
      </c>
      <c r="G958" s="98" t="s">
        <v>32</v>
      </c>
      <c r="H958" s="98" t="str">
        <f>VLOOKUP(G958,TCR!$E$2:$K$332,7,0)</f>
        <v>sconti</v>
      </c>
      <c r="I958" s="137" t="str">
        <f t="shared" si="29"/>
        <v>NE_V_SCRL_RETL_1#NE_Q_SC_RETAIL_1#NE_C_SC_RETAIL#NETA BR</v>
      </c>
      <c r="J958" s="106" t="s">
        <v>5033</v>
      </c>
      <c r="K958" s="106" t="s">
        <v>5034</v>
      </c>
      <c r="L958" s="106" t="s">
        <v>5035</v>
      </c>
      <c r="M958" s="106" t="s">
        <v>424</v>
      </c>
      <c r="N958" s="106" t="s">
        <v>5036</v>
      </c>
      <c r="O958" s="106"/>
      <c r="P958" s="106" t="s">
        <v>458</v>
      </c>
      <c r="Q958" s="106" t="s">
        <v>459</v>
      </c>
      <c r="R958" s="106" t="s">
        <v>460</v>
      </c>
      <c r="S958" s="106">
        <v>704103</v>
      </c>
      <c r="T958" s="106" t="s">
        <v>462</v>
      </c>
      <c r="U958" s="106"/>
      <c r="V958" s="106">
        <v>3</v>
      </c>
      <c r="W958" s="106" t="str">
        <f t="shared" si="28"/>
        <v>NETA BR</v>
      </c>
      <c r="X958" s="106" t="s">
        <v>463</v>
      </c>
      <c r="Y958" s="106"/>
    </row>
    <row r="959" spans="1:25" x14ac:dyDescent="0.2">
      <c r="A959" s="7"/>
      <c r="B959" s="7" t="s">
        <v>70</v>
      </c>
      <c r="C959" s="98" t="str">
        <f>VLOOKUP(G959,TCR!$E$2:$K$332,2,0)</f>
        <v>VENDF</v>
      </c>
      <c r="D959" s="98" t="str">
        <f>VLOOKUP(G959,TCR!$E$2:$K$332,3,0)</f>
        <v>Ricavi commodity - componente fissa Energia Elettrica</v>
      </c>
      <c r="E959" s="98" t="str">
        <f>VLOOKUP(G959,TCR!$E$2:$K$332,4,0)</f>
        <v>MTPRF</v>
      </c>
      <c r="F959" s="98" t="str">
        <f>VLOOKUP(G959,TCR!$E$2:$K$332,5,0)</f>
        <v>Materia prima fissa</v>
      </c>
      <c r="G959" s="98" t="s">
        <v>320</v>
      </c>
      <c r="H959" s="98" t="str">
        <f>VLOOKUP(G959,TCR!$E$2:$K$332,7,0)</f>
        <v>componente generica ven fissa</v>
      </c>
      <c r="I959" s="137" t="str">
        <f t="shared" si="29"/>
        <v>NE_V_CFIX_CAP#NE_Q_CFIX_CAP#NE_C_CFIX_CAP#NETA BR</v>
      </c>
      <c r="J959" s="106" t="s">
        <v>5912</v>
      </c>
      <c r="K959" s="106" t="s">
        <v>5913</v>
      </c>
      <c r="L959" s="106" t="s">
        <v>5914</v>
      </c>
      <c r="M959" s="106" t="s">
        <v>424</v>
      </c>
      <c r="N959" s="106" t="s">
        <v>5915</v>
      </c>
      <c r="O959" s="106"/>
      <c r="P959" s="106" t="s">
        <v>5916</v>
      </c>
      <c r="Q959" s="106" t="s">
        <v>5917</v>
      </c>
      <c r="R959" s="106" t="s">
        <v>5918</v>
      </c>
      <c r="S959" s="106">
        <v>701036</v>
      </c>
      <c r="T959" s="106" t="s">
        <v>430</v>
      </c>
      <c r="U959" s="106"/>
      <c r="V959" s="106">
        <v>3</v>
      </c>
      <c r="W959" s="106" t="str">
        <f t="shared" si="28"/>
        <v>NETA BR</v>
      </c>
      <c r="X959" s="106" t="s">
        <v>431</v>
      </c>
      <c r="Y959" s="106"/>
    </row>
    <row r="960" spans="1:25" x14ac:dyDescent="0.2">
      <c r="A960" s="7"/>
      <c r="B960" s="7"/>
      <c r="C960" s="181" t="str">
        <f>VLOOKUP(G960,TCR!$E$2:$K$332,2,0)</f>
        <v>DISTF</v>
      </c>
      <c r="D960" s="181" t="str">
        <f>VLOOKUP(G960,TCR!$E$2:$K$332,3,0)</f>
        <v>Ricavi logistica secondaria - distribuzione Energia Elettrica - fisso</v>
      </c>
      <c r="E960" s="181" t="str">
        <f>VLOOKUP(G960,TCR!$E$2:$K$332,4,0)</f>
        <v>DIST</v>
      </c>
      <c r="F960" s="181" t="str">
        <f>VLOOKUP(G960,TCR!$E$2:$K$332,5,0)</f>
        <v>Quota Distribuzione (Generica)</v>
      </c>
      <c r="G960" s="181" t="s">
        <v>271</v>
      </c>
      <c r="H960" s="181" t="str">
        <f>VLOOKUP(G960,TCR!$E$2:$K$332,7,0)</f>
        <v>Altri Oneri Distribuzione</v>
      </c>
      <c r="I960" s="137" t="str">
        <f t="shared" si="29"/>
        <v>VOCE_EM228#QUOTA_EM228#COMP_EM228#NETA BR</v>
      </c>
      <c r="J960" s="106" t="s">
        <v>8111</v>
      </c>
      <c r="K960" s="106" t="s">
        <v>8112</v>
      </c>
      <c r="L960" s="106" t="s">
        <v>8113</v>
      </c>
      <c r="M960" s="106" t="s">
        <v>488</v>
      </c>
      <c r="N960" s="106" t="s">
        <v>8114</v>
      </c>
      <c r="O960" s="106"/>
      <c r="P960" s="106" t="s">
        <v>8115</v>
      </c>
      <c r="Q960" s="106" t="s">
        <v>8116</v>
      </c>
      <c r="R960" s="106" t="s">
        <v>8117</v>
      </c>
      <c r="S960" s="106">
        <v>702145</v>
      </c>
      <c r="T960" s="106" t="s">
        <v>516</v>
      </c>
      <c r="U960" s="106"/>
      <c r="V960" s="106">
        <v>3</v>
      </c>
      <c r="W960" s="106" t="str">
        <f t="shared" si="28"/>
        <v>NETA BR</v>
      </c>
      <c r="X960" s="106" t="s">
        <v>495</v>
      </c>
      <c r="Y960" s="106"/>
    </row>
    <row r="961" spans="1:25" x14ac:dyDescent="0.2">
      <c r="A961" s="69"/>
      <c r="B961" s="7"/>
      <c r="C961" s="181" t="str">
        <f>VLOOKUP(G961,TCR!$E$2:$K$332,2,0)</f>
        <v>DISTF</v>
      </c>
      <c r="D961" s="181" t="str">
        <f>VLOOKUP(G961,TCR!$E$2:$K$332,3,0)</f>
        <v>Ricavi logistica secondaria - distribuzione Energia Elettrica - fisso</v>
      </c>
      <c r="E961" s="181" t="str">
        <f>VLOOKUP(G961,TCR!$E$2:$K$332,4,0)</f>
        <v>DIST</v>
      </c>
      <c r="F961" s="181" t="str">
        <f>VLOOKUP(G961,TCR!$E$2:$K$332,5,0)</f>
        <v>Quota Distribuzione (Generica)</v>
      </c>
      <c r="G961" s="181" t="s">
        <v>271</v>
      </c>
      <c r="H961" s="181" t="str">
        <f>VLOOKUP(G961,TCR!$E$2:$K$332,7,0)</f>
        <v>Altri Oneri Distribuzione</v>
      </c>
      <c r="I961" s="137" t="str">
        <f t="shared" si="29"/>
        <v>VOCE_EM227#QUOTA_EM227#COMP_EM227#NETA BR</v>
      </c>
      <c r="J961" s="106" t="s">
        <v>5786</v>
      </c>
      <c r="K961" s="106" t="s">
        <v>5787</v>
      </c>
      <c r="L961" s="106" t="s">
        <v>5788</v>
      </c>
      <c r="M961" s="106" t="s">
        <v>488</v>
      </c>
      <c r="N961" s="106" t="s">
        <v>5789</v>
      </c>
      <c r="O961" s="106"/>
      <c r="P961" s="106" t="s">
        <v>5790</v>
      </c>
      <c r="Q961" s="106" t="s">
        <v>5791</v>
      </c>
      <c r="R961" s="106" t="s">
        <v>5792</v>
      </c>
      <c r="S961" s="106">
        <v>702145</v>
      </c>
      <c r="T961" s="106" t="s">
        <v>516</v>
      </c>
      <c r="U961" s="106"/>
      <c r="V961" s="106">
        <v>3</v>
      </c>
      <c r="W961" s="106" t="str">
        <f t="shared" si="28"/>
        <v>NETA BR</v>
      </c>
      <c r="X961" s="106" t="s">
        <v>495</v>
      </c>
      <c r="Y961" s="106"/>
    </row>
    <row r="962" spans="1:25" x14ac:dyDescent="0.2">
      <c r="A962" s="7"/>
      <c r="B962" s="7"/>
      <c r="C962" s="98" t="str">
        <f>VLOOKUP(G962,TCR!$E$2:$K$332,2,0)</f>
        <v>TRASPV</v>
      </c>
      <c r="D962" s="98" t="str">
        <f>VLOOKUP(G962,TCR!$E$2:$K$332,3,0)</f>
        <v>Ricavi logistica primaria - Trasporto Energia Elettrica - variabile</v>
      </c>
      <c r="E962" s="98" t="str">
        <f>VLOOKUP(G962,TCR!$E$2:$K$332,4,0)</f>
        <v>DISPV</v>
      </c>
      <c r="F962" s="98" t="str">
        <f>VLOOKUP(G962,TCR!$E$2:$K$332,5,0)</f>
        <v>Dispacciamento variabile</v>
      </c>
      <c r="G962" s="98" t="s">
        <v>112</v>
      </c>
      <c r="H962" s="98" t="str">
        <f>VLOOKUP(G962,TCR!$E$2:$K$332,7,0)</f>
        <v>PD</v>
      </c>
      <c r="I962" s="137" t="str">
        <f t="shared" si="29"/>
        <v>VOCE_EM215#QUOTA_EM215#COMP_EM215#NETA BR</v>
      </c>
      <c r="J962" s="106" t="s">
        <v>8736</v>
      </c>
      <c r="K962" s="106" t="s">
        <v>8737</v>
      </c>
      <c r="L962" s="106" t="s">
        <v>8738</v>
      </c>
      <c r="M962" s="106" t="s">
        <v>488</v>
      </c>
      <c r="N962" s="106" t="s">
        <v>8739</v>
      </c>
      <c r="O962" s="106"/>
      <c r="P962" s="106" t="s">
        <v>8740</v>
      </c>
      <c r="Q962" s="106" t="s">
        <v>8741</v>
      </c>
      <c r="R962" s="106" t="s">
        <v>8742</v>
      </c>
      <c r="S962" s="106">
        <v>702144</v>
      </c>
      <c r="T962" s="106" t="s">
        <v>1106</v>
      </c>
      <c r="U962" s="106"/>
      <c r="V962" s="106">
        <v>3</v>
      </c>
      <c r="W962" s="106" t="str">
        <f t="shared" ref="W962:W1025" si="30">IF(V962=3,"NETA BR",IF(V962=8,"NETA BM"))</f>
        <v>NETA BR</v>
      </c>
      <c r="X962" s="106" t="s">
        <v>495</v>
      </c>
      <c r="Y962" s="106"/>
    </row>
    <row r="963" spans="1:25" x14ac:dyDescent="0.2">
      <c r="A963" s="7"/>
      <c r="B963" s="7"/>
      <c r="C963" s="140" t="str">
        <f>VLOOKUP(G963,TCR!$E$2:$K$332,2,0)</f>
        <v>IMPO</v>
      </c>
      <c r="D963" s="140" t="str">
        <f>VLOOKUP(G963,TCR!$E$2:$K$332,3,0)</f>
        <v>IMPOSTE</v>
      </c>
      <c r="E963" s="140" t="str">
        <f>VLOOKUP(G963,TCR!$E$2:$K$332,4,0)</f>
        <v>IMER</v>
      </c>
      <c r="F963" s="140" t="str">
        <f>VLOOKUP(G963,TCR!$E$2:$K$332,5,0)</f>
        <v>Imposta erariale</v>
      </c>
      <c r="G963" s="140" t="s">
        <v>39</v>
      </c>
      <c r="H963" s="140" t="str">
        <f>VLOOKUP(G963,TCR!$E$2:$K$332,7,0)</f>
        <v>Imposta erariale</v>
      </c>
      <c r="I963" s="137" t="str">
        <f t="shared" ref="I963:I1026" si="31">IF(LEFT($G963,7)="CONSUMO","CONSUMO",CONCATENATE(K963,"#",N963,"#",Q963,"#",W963))</f>
        <v>EE_ERARPOWO3K#EEQERARPOWO3K#EECERARPOWO3K#NETA BR</v>
      </c>
      <c r="J963" s="106" t="s">
        <v>2791</v>
      </c>
      <c r="K963" s="106" t="s">
        <v>2792</v>
      </c>
      <c r="L963" s="106" t="s">
        <v>2793</v>
      </c>
      <c r="M963" s="106" t="s">
        <v>28</v>
      </c>
      <c r="N963" s="106" t="s">
        <v>2794</v>
      </c>
      <c r="O963" s="106"/>
      <c r="P963" s="106" t="s">
        <v>2795</v>
      </c>
      <c r="Q963" s="106" t="s">
        <v>2796</v>
      </c>
      <c r="R963" s="106" t="s">
        <v>2797</v>
      </c>
      <c r="S963" s="106">
        <v>700961</v>
      </c>
      <c r="T963" s="106" t="s">
        <v>685</v>
      </c>
      <c r="U963" s="106"/>
      <c r="V963" s="106">
        <v>3</v>
      </c>
      <c r="W963" s="106" t="str">
        <f t="shared" si="30"/>
        <v>NETA BR</v>
      </c>
      <c r="X963" s="106" t="s">
        <v>686</v>
      </c>
      <c r="Y963" s="106"/>
    </row>
    <row r="964" spans="1:25" x14ac:dyDescent="0.2">
      <c r="A964" s="7"/>
      <c r="B964" s="7"/>
      <c r="C964" s="140" t="str">
        <f>VLOOKUP(G964,TCR!$E$2:$K$332,2,0)</f>
        <v>IMPO</v>
      </c>
      <c r="D964" s="140" t="str">
        <f>VLOOKUP(G964,TCR!$E$2:$K$332,3,0)</f>
        <v>IMPOSTE</v>
      </c>
      <c r="E964" s="140" t="str">
        <f>VLOOKUP(G964,TCR!$E$2:$K$332,4,0)</f>
        <v>IMER</v>
      </c>
      <c r="F964" s="140" t="str">
        <f>VLOOKUP(G964,TCR!$E$2:$K$332,5,0)</f>
        <v>Imposta erariale</v>
      </c>
      <c r="G964" s="140" t="s">
        <v>39</v>
      </c>
      <c r="H964" s="140" t="str">
        <f>VLOOKUP(G964,TCR!$E$2:$K$332,7,0)</f>
        <v>Imposta erariale</v>
      </c>
      <c r="I964" s="137" t="str">
        <f t="shared" si="31"/>
        <v>EE_ERARPOWES#EEQERARPOWES#EECERARPOWES#NETA BR</v>
      </c>
      <c r="J964" s="106" t="s">
        <v>1527</v>
      </c>
      <c r="K964" s="106" t="s">
        <v>1528</v>
      </c>
      <c r="L964" s="106" t="s">
        <v>1529</v>
      </c>
      <c r="M964" s="106" t="s">
        <v>28</v>
      </c>
      <c r="N964" s="106" t="s">
        <v>1530</v>
      </c>
      <c r="O964" s="106"/>
      <c r="P964" s="106" t="s">
        <v>1531</v>
      </c>
      <c r="Q964" s="106" t="s">
        <v>1532</v>
      </c>
      <c r="R964" s="106" t="s">
        <v>1533</v>
      </c>
      <c r="S964" s="106">
        <v>700961</v>
      </c>
      <c r="T964" s="106" t="s">
        <v>685</v>
      </c>
      <c r="U964" s="106"/>
      <c r="V964" s="106">
        <v>3</v>
      </c>
      <c r="W964" s="106" t="str">
        <f t="shared" si="30"/>
        <v>NETA BR</v>
      </c>
      <c r="X964" s="106" t="s">
        <v>686</v>
      </c>
      <c r="Y964" s="106"/>
    </row>
    <row r="965" spans="1:25" x14ac:dyDescent="0.2">
      <c r="A965" s="7"/>
      <c r="B965" s="7"/>
      <c r="C965" s="140" t="str">
        <f>VLOOKUP(G965,TCR!$E$2:$K$332,2,0)</f>
        <v>IMPO</v>
      </c>
      <c r="D965" s="140" t="str">
        <f>VLOOKUP(G965,TCR!$E$2:$K$332,3,0)</f>
        <v>IMPOSTE</v>
      </c>
      <c r="E965" s="140" t="str">
        <f>VLOOKUP(G965,TCR!$E$2:$K$332,4,0)</f>
        <v>IMER</v>
      </c>
      <c r="F965" s="140" t="str">
        <f>VLOOKUP(G965,TCR!$E$2:$K$332,5,0)</f>
        <v>Imposta erariale</v>
      </c>
      <c r="G965" s="140" t="s">
        <v>39</v>
      </c>
      <c r="H965" s="140" t="str">
        <f>VLOOKUP(G965,TCR!$E$2:$K$332,7,0)</f>
        <v>Imposta erariale</v>
      </c>
      <c r="I965" s="137" t="str">
        <f t="shared" si="31"/>
        <v>EE_OTERARPOW#EEQOTERARPOW#EECOTERARPOW#NETA BR</v>
      </c>
      <c r="J965" s="106" t="s">
        <v>1992</v>
      </c>
      <c r="K965" s="106" t="s">
        <v>1993</v>
      </c>
      <c r="L965" s="106" t="s">
        <v>1994</v>
      </c>
      <c r="M965" s="106" t="s">
        <v>28</v>
      </c>
      <c r="N965" s="106" t="s">
        <v>1995</v>
      </c>
      <c r="O965" s="106"/>
      <c r="P965" s="106" t="s">
        <v>1996</v>
      </c>
      <c r="Q965" s="106" t="s">
        <v>1997</v>
      </c>
      <c r="R965" s="106" t="s">
        <v>1998</v>
      </c>
      <c r="S965" s="106">
        <v>700961</v>
      </c>
      <c r="T965" s="106" t="s">
        <v>685</v>
      </c>
      <c r="U965" s="106"/>
      <c r="V965" s="106">
        <v>3</v>
      </c>
      <c r="W965" s="106" t="str">
        <f t="shared" si="30"/>
        <v>NETA BR</v>
      </c>
      <c r="X965" s="106" t="s">
        <v>686</v>
      </c>
      <c r="Y965" s="106"/>
    </row>
    <row r="966" spans="1:25" ht="13.5" x14ac:dyDescent="0.2">
      <c r="A966" s="7"/>
      <c r="B966" s="6"/>
      <c r="C966" s="140" t="str">
        <f>VLOOKUP(G966,TCR!$E$2:$K$332,2,0)</f>
        <v>IMPO</v>
      </c>
      <c r="D966" s="140" t="str">
        <f>VLOOKUP(G966,TCR!$E$2:$K$332,3,0)</f>
        <v>IMPOSTE</v>
      </c>
      <c r="E966" s="140" t="str">
        <f>VLOOKUP(G966,TCR!$E$2:$K$332,4,0)</f>
        <v>IMER</v>
      </c>
      <c r="F966" s="140" t="str">
        <f>VLOOKUP(G966,TCR!$E$2:$K$332,5,0)</f>
        <v>Imposta erariale</v>
      </c>
      <c r="G966" s="140" t="s">
        <v>39</v>
      </c>
      <c r="H966" s="140" t="str">
        <f>VLOOKUP(G966,TCR!$E$2:$K$332,7,0)</f>
        <v>Imposta erariale</v>
      </c>
      <c r="I966" s="137" t="str">
        <f t="shared" si="31"/>
        <v>EE_OTERARPOW#NE_ACC_AUIP#NE_ACC_AUIP#NETA BR</v>
      </c>
      <c r="J966" s="106" t="s">
        <v>1992</v>
      </c>
      <c r="K966" s="106" t="s">
        <v>1993</v>
      </c>
      <c r="L966" s="106" t="s">
        <v>1994</v>
      </c>
      <c r="M966" s="106" t="s">
        <v>28</v>
      </c>
      <c r="N966" s="106" t="s">
        <v>1385</v>
      </c>
      <c r="O966" s="106"/>
      <c r="P966" s="106" t="s">
        <v>1387</v>
      </c>
      <c r="Q966" s="106" t="s">
        <v>1385</v>
      </c>
      <c r="R966" s="106" t="s">
        <v>1388</v>
      </c>
      <c r="S966" s="106">
        <v>700961</v>
      </c>
      <c r="T966" s="106" t="s">
        <v>685</v>
      </c>
      <c r="U966" s="106"/>
      <c r="V966" s="106">
        <v>3</v>
      </c>
      <c r="W966" s="106" t="str">
        <f t="shared" si="30"/>
        <v>NETA BR</v>
      </c>
      <c r="X966" s="106" t="s">
        <v>686</v>
      </c>
      <c r="Y966" s="106"/>
    </row>
    <row r="967" spans="1:25" x14ac:dyDescent="0.2">
      <c r="A967" s="7"/>
      <c r="B967" s="7"/>
      <c r="C967" s="140" t="str">
        <f>VLOOKUP(G967,TCR!$E$2:$K$332,2,0)</f>
        <v>IMPO</v>
      </c>
      <c r="D967" s="140" t="str">
        <f>VLOOKUP(G967,TCR!$E$2:$K$332,3,0)</f>
        <v>IMPOSTE</v>
      </c>
      <c r="E967" s="140" t="str">
        <f>VLOOKUP(G967,TCR!$E$2:$K$332,4,0)</f>
        <v>IMER</v>
      </c>
      <c r="F967" s="140" t="str">
        <f>VLOOKUP(G967,TCR!$E$2:$K$332,5,0)</f>
        <v>Imposta erariale</v>
      </c>
      <c r="G967" s="140" t="s">
        <v>39</v>
      </c>
      <c r="H967" s="140" t="str">
        <f>VLOOKUP(G967,TCR!$E$2:$K$332,7,0)</f>
        <v>Imposta erariale</v>
      </c>
      <c r="I967" s="137" t="str">
        <f t="shared" si="31"/>
        <v>EE_ERARPOW#EEQERARPOW#EECERARPOW#NETA BR</v>
      </c>
      <c r="J967" s="106" t="s">
        <v>3983</v>
      </c>
      <c r="K967" s="106" t="s">
        <v>3984</v>
      </c>
      <c r="L967" s="106" t="s">
        <v>3985</v>
      </c>
      <c r="M967" s="106" t="s">
        <v>28</v>
      </c>
      <c r="N967" s="106" t="s">
        <v>3986</v>
      </c>
      <c r="O967" s="106"/>
      <c r="P967" s="106" t="s">
        <v>3987</v>
      </c>
      <c r="Q967" s="106" t="s">
        <v>3988</v>
      </c>
      <c r="R967" s="106" t="s">
        <v>3989</v>
      </c>
      <c r="S967" s="106">
        <v>700961</v>
      </c>
      <c r="T967" s="106" t="s">
        <v>685</v>
      </c>
      <c r="U967" s="106"/>
      <c r="V967" s="106">
        <v>3</v>
      </c>
      <c r="W967" s="106" t="str">
        <f t="shared" si="30"/>
        <v>NETA BR</v>
      </c>
      <c r="X967" s="106" t="s">
        <v>686</v>
      </c>
      <c r="Y967" s="106"/>
    </row>
    <row r="968" spans="1:25" x14ac:dyDescent="0.2">
      <c r="A968" s="7"/>
      <c r="B968" s="7"/>
      <c r="C968" s="140" t="str">
        <f>VLOOKUP(G968,TCR!$E$2:$K$332,2,0)</f>
        <v>IMPO</v>
      </c>
      <c r="D968" s="140" t="str">
        <f>VLOOKUP(G968,TCR!$E$2:$K$332,3,0)</f>
        <v>IMPOSTE</v>
      </c>
      <c r="E968" s="140" t="str">
        <f>VLOOKUP(G968,TCR!$E$2:$K$332,4,0)</f>
        <v>IMER</v>
      </c>
      <c r="F968" s="140" t="str">
        <f>VLOOKUP(G968,TCR!$E$2:$K$332,5,0)</f>
        <v>Imposta erariale</v>
      </c>
      <c r="G968" s="140" t="s">
        <v>39</v>
      </c>
      <c r="H968" s="140" t="str">
        <f>VLOOKUP(G968,TCR!$E$2:$K$332,7,0)</f>
        <v>Imposta erariale</v>
      </c>
      <c r="I968" s="137" t="str">
        <f t="shared" si="31"/>
        <v>NE_PM_IMPE14#NE_Q_PM_IMPE14#NE_C_PM_IMPE14#NETA BR</v>
      </c>
      <c r="J968" s="106" t="s">
        <v>3966</v>
      </c>
      <c r="K968" s="106" t="s">
        <v>3967</v>
      </c>
      <c r="L968" s="106" t="s">
        <v>3968</v>
      </c>
      <c r="M968" s="106" t="s">
        <v>28</v>
      </c>
      <c r="N968" s="106" t="s">
        <v>3969</v>
      </c>
      <c r="O968" s="106"/>
      <c r="P968" s="106" t="s">
        <v>3970</v>
      </c>
      <c r="Q968" s="106" t="s">
        <v>3971</v>
      </c>
      <c r="R968" s="106" t="s">
        <v>3972</v>
      </c>
      <c r="S968" s="106">
        <v>691144</v>
      </c>
      <c r="T968" s="106" t="s">
        <v>3703</v>
      </c>
      <c r="U968" s="106" t="s">
        <v>1264</v>
      </c>
      <c r="V968" s="106">
        <v>3</v>
      </c>
      <c r="W968" s="106" t="str">
        <f t="shared" si="30"/>
        <v>NETA BR</v>
      </c>
      <c r="X968" s="106" t="s">
        <v>3704</v>
      </c>
      <c r="Y968" s="106"/>
    </row>
    <row r="969" spans="1:25" x14ac:dyDescent="0.2">
      <c r="A969" s="7"/>
      <c r="B969" s="7"/>
      <c r="C969" s="140" t="str">
        <f>VLOOKUP(G969,TCR!$E$2:$K$332,2,0)</f>
        <v>IMPO</v>
      </c>
      <c r="D969" s="140" t="str">
        <f>VLOOKUP(G969,TCR!$E$2:$K$332,3,0)</f>
        <v>IMPOSTE</v>
      </c>
      <c r="E969" s="140" t="str">
        <f>VLOOKUP(G969,TCR!$E$2:$K$332,4,0)</f>
        <v>IMER</v>
      </c>
      <c r="F969" s="140" t="str">
        <f>VLOOKUP(G969,TCR!$E$2:$K$332,5,0)</f>
        <v>Imposta erariale</v>
      </c>
      <c r="G969" s="140" t="s">
        <v>39</v>
      </c>
      <c r="H969" s="140" t="str">
        <f>VLOOKUP(G969,TCR!$E$2:$K$332,7,0)</f>
        <v>Imposta erariale</v>
      </c>
      <c r="I969" s="137" t="str">
        <f t="shared" si="31"/>
        <v>NE_PM_IMPEAUIP#NE_Q_PM_IMPEAUIP#NE_C_PM_IMPEAUIP#NETA BR</v>
      </c>
      <c r="J969" s="106" t="s">
        <v>5836</v>
      </c>
      <c r="K969" s="106" t="s">
        <v>5837</v>
      </c>
      <c r="L969" s="106" t="s">
        <v>5838</v>
      </c>
      <c r="M969" s="106" t="s">
        <v>28</v>
      </c>
      <c r="N969" s="106" t="s">
        <v>5839</v>
      </c>
      <c r="O969" s="106"/>
      <c r="P969" s="106" t="s">
        <v>5840</v>
      </c>
      <c r="Q969" s="106" t="s">
        <v>5841</v>
      </c>
      <c r="R969" s="106" t="s">
        <v>5842</v>
      </c>
      <c r="S969" s="106">
        <v>700961</v>
      </c>
      <c r="T969" s="106" t="s">
        <v>685</v>
      </c>
      <c r="U969" s="106"/>
      <c r="V969" s="106">
        <v>3</v>
      </c>
      <c r="W969" s="106" t="str">
        <f t="shared" si="30"/>
        <v>NETA BR</v>
      </c>
      <c r="X969" s="106" t="s">
        <v>686</v>
      </c>
      <c r="Y969" s="106"/>
    </row>
    <row r="970" spans="1:25" x14ac:dyDescent="0.2">
      <c r="A970" s="139"/>
      <c r="B970" s="7"/>
      <c r="C970" s="140" t="str">
        <f>VLOOKUP(G970,TCR!$E$2:$K$332,2,0)</f>
        <v>IMPO</v>
      </c>
      <c r="D970" s="140" t="str">
        <f>VLOOKUP(G970,TCR!$E$2:$K$332,3,0)</f>
        <v>IMPOSTE</v>
      </c>
      <c r="E970" s="140" t="str">
        <f>VLOOKUP(G970,TCR!$E$2:$K$332,4,0)</f>
        <v>IMER</v>
      </c>
      <c r="F970" s="140" t="str">
        <f>VLOOKUP(G970,TCR!$E$2:$K$332,5,0)</f>
        <v>Imposta erariale</v>
      </c>
      <c r="G970" s="140" t="s">
        <v>39</v>
      </c>
      <c r="H970" s="140" t="str">
        <f>VLOOKUP(G970,TCR!$E$2:$K$332,7,0)</f>
        <v>Imposta erariale</v>
      </c>
      <c r="I970" s="137" t="str">
        <f t="shared" si="31"/>
        <v>NE_PM_IMPERA#NE_Q_PM_IMPERA#NE_C_PM_IMPERA#NETA BR</v>
      </c>
      <c r="J970" s="106" t="s">
        <v>2058</v>
      </c>
      <c r="K970" s="106" t="s">
        <v>2059</v>
      </c>
      <c r="L970" s="106" t="s">
        <v>2060</v>
      </c>
      <c r="M970" s="106" t="s">
        <v>28</v>
      </c>
      <c r="N970" s="106" t="s">
        <v>2061</v>
      </c>
      <c r="O970" s="106"/>
      <c r="P970" s="106" t="s">
        <v>2062</v>
      </c>
      <c r="Q970" s="106" t="s">
        <v>2063</v>
      </c>
      <c r="R970" s="106" t="s">
        <v>2064</v>
      </c>
      <c r="S970" s="106">
        <v>700961</v>
      </c>
      <c r="T970" s="106" t="s">
        <v>685</v>
      </c>
      <c r="U970" s="106"/>
      <c r="V970" s="106">
        <v>3</v>
      </c>
      <c r="W970" s="106" t="str">
        <f t="shared" si="30"/>
        <v>NETA BR</v>
      </c>
      <c r="X970" s="106" t="s">
        <v>686</v>
      </c>
      <c r="Y970" s="106"/>
    </row>
    <row r="971" spans="1:25" x14ac:dyDescent="0.2">
      <c r="A971" s="178"/>
      <c r="B971" s="7"/>
      <c r="C971" s="140" t="str">
        <f>VLOOKUP(G971,TCR!$E$2:$K$332,2,0)</f>
        <v>IMPO</v>
      </c>
      <c r="D971" s="140" t="str">
        <f>VLOOKUP(G971,TCR!$E$2:$K$332,3,0)</f>
        <v>IMPOSTE</v>
      </c>
      <c r="E971" s="140" t="str">
        <f>VLOOKUP(G971,TCR!$E$2:$K$332,4,0)</f>
        <v>IMER</v>
      </c>
      <c r="F971" s="140" t="str">
        <f>VLOOKUP(G971,TCR!$E$2:$K$332,5,0)</f>
        <v>Imposta erariale</v>
      </c>
      <c r="G971" s="140" t="s">
        <v>39</v>
      </c>
      <c r="H971" s="140" t="str">
        <f>VLOOKUP(G971,TCR!$E$2:$K$332,7,0)</f>
        <v>Imposta erariale</v>
      </c>
      <c r="I971" s="137" t="str">
        <f t="shared" si="31"/>
        <v>VOCE_EM200#QUOTA_EM200#COMP_EM200#NETA BR</v>
      </c>
      <c r="J971" s="106" t="s">
        <v>8159</v>
      </c>
      <c r="K971" s="106" t="s">
        <v>8160</v>
      </c>
      <c r="L971" s="106" t="s">
        <v>2060</v>
      </c>
      <c r="M971" s="106" t="s">
        <v>28</v>
      </c>
      <c r="N971" s="106" t="s">
        <v>8161</v>
      </c>
      <c r="O971" s="106"/>
      <c r="P971" s="106" t="s">
        <v>8162</v>
      </c>
      <c r="Q971" s="106" t="s">
        <v>8163</v>
      </c>
      <c r="R971" s="106" t="s">
        <v>8164</v>
      </c>
      <c r="S971" s="106">
        <v>700961</v>
      </c>
      <c r="T971" s="106" t="s">
        <v>685</v>
      </c>
      <c r="U971" s="106"/>
      <c r="V971" s="106">
        <v>3</v>
      </c>
      <c r="W971" s="106" t="str">
        <f t="shared" si="30"/>
        <v>NETA BR</v>
      </c>
      <c r="X971" s="106" t="s">
        <v>686</v>
      </c>
      <c r="Y971" s="106"/>
    </row>
    <row r="972" spans="1:25" x14ac:dyDescent="0.2">
      <c r="A972" s="7"/>
      <c r="B972" s="7"/>
      <c r="C972" s="98" t="str">
        <f>VLOOKUP(G972,TCR!$E$2:$K$332,2,0)</f>
        <v>VENDV</v>
      </c>
      <c r="D972" s="98" t="str">
        <f>VLOOKUP(G972,TCR!$E$2:$K$332,3,0)</f>
        <v>Ricavi variabili commodity al PCE - Energia Elettrica</v>
      </c>
      <c r="E972" s="98" t="str">
        <f>VLOOKUP(G972,TCR!$E$2:$K$332,4,0)</f>
        <v>SCONV</v>
      </c>
      <c r="F972" s="98" t="str">
        <f>VLOOKUP(G972,TCR!$E$2:$K$332,5,0)</f>
        <v>Sconti Variabili</v>
      </c>
      <c r="G972" s="98" t="s">
        <v>32</v>
      </c>
      <c r="H972" s="98" t="str">
        <f>VLOOKUP(G972,TCR!$E$2:$K$332,7,0)</f>
        <v>sconti</v>
      </c>
      <c r="I972" s="137" t="str">
        <f t="shared" si="31"/>
        <v>VOCE_SC822#QUOTA_SC822#COMP_SC822#NETA BR</v>
      </c>
      <c r="J972" s="106" t="s">
        <v>7755</v>
      </c>
      <c r="K972" s="106" t="s">
        <v>7756</v>
      </c>
      <c r="L972" s="106" t="s">
        <v>7757</v>
      </c>
      <c r="M972" s="106" t="s">
        <v>424</v>
      </c>
      <c r="N972" s="106" t="s">
        <v>7758</v>
      </c>
      <c r="O972" s="106"/>
      <c r="P972" s="106" t="s">
        <v>7759</v>
      </c>
      <c r="Q972" s="106" t="s">
        <v>7760</v>
      </c>
      <c r="R972" s="106" t="s">
        <v>7761</v>
      </c>
      <c r="S972" s="106">
        <v>704103</v>
      </c>
      <c r="T972" s="106" t="s">
        <v>462</v>
      </c>
      <c r="U972" s="106"/>
      <c r="V972" s="106">
        <v>3</v>
      </c>
      <c r="W972" s="106" t="str">
        <f t="shared" si="30"/>
        <v>NETA BR</v>
      </c>
      <c r="X972" s="106" t="s">
        <v>463</v>
      </c>
      <c r="Y972" s="106"/>
    </row>
    <row r="973" spans="1:25" x14ac:dyDescent="0.2">
      <c r="A973" s="7"/>
      <c r="B973" s="7"/>
      <c r="C973" s="98" t="str">
        <f>VLOOKUP(G973,TCR!$E$2:$K$332,2,0)</f>
        <v>VENDV</v>
      </c>
      <c r="D973" s="98" t="str">
        <f>VLOOKUP(G973,TCR!$E$2:$K$332,3,0)</f>
        <v>Ricavi variabili commodity al PCE - Energia Elettrica</v>
      </c>
      <c r="E973" s="98" t="str">
        <f>VLOOKUP(G973,TCR!$E$2:$K$332,4,0)</f>
        <v>MTPRV</v>
      </c>
      <c r="F973" s="98" t="str">
        <f>VLOOKUP(G973,TCR!$E$2:$K$332,5,0)</f>
        <v>Materia prima variabile</v>
      </c>
      <c r="G973" s="98" t="s">
        <v>255</v>
      </c>
      <c r="H973" s="98" t="str">
        <f>VLOOKUP(G973,TCR!$E$2:$K$332,7,0)</f>
        <v>Materia prima</v>
      </c>
      <c r="I973" s="137" t="str">
        <f t="shared" si="31"/>
        <v>NE_QV_REL_PIVA#NE_Q_QV_PIVA#NE_C_QV_PIVA#NETA BR</v>
      </c>
      <c r="J973" s="106" t="s">
        <v>5358</v>
      </c>
      <c r="K973" s="106" t="s">
        <v>5359</v>
      </c>
      <c r="L973" s="106" t="s">
        <v>5360</v>
      </c>
      <c r="M973" s="106" t="s">
        <v>424</v>
      </c>
      <c r="N973" s="106" t="s">
        <v>5361</v>
      </c>
      <c r="O973" s="106"/>
      <c r="P973" s="106" t="s">
        <v>5362</v>
      </c>
      <c r="Q973" s="106" t="s">
        <v>5363</v>
      </c>
      <c r="R973" s="106" t="s">
        <v>5364</v>
      </c>
      <c r="S973" s="106">
        <v>701036</v>
      </c>
      <c r="T973" s="106" t="s">
        <v>430</v>
      </c>
      <c r="U973" s="106"/>
      <c r="V973" s="106">
        <v>3</v>
      </c>
      <c r="W973" s="106" t="str">
        <f t="shared" si="30"/>
        <v>NETA BR</v>
      </c>
      <c r="X973" s="106" t="s">
        <v>431</v>
      </c>
      <c r="Y973" s="106"/>
    </row>
    <row r="974" spans="1:25" x14ac:dyDescent="0.2">
      <c r="A974" s="7"/>
      <c r="B974" s="7" t="s">
        <v>70</v>
      </c>
      <c r="C974" s="98" t="str">
        <f>VLOOKUP(G974,TCR!$E$2:$K$332,2,0)</f>
        <v>VENDF</v>
      </c>
      <c r="D974" s="98" t="str">
        <f>VLOOKUP(G974,TCR!$E$2:$K$332,3,0)</f>
        <v>Ricavi commodity - componente fissa Energia Elettrica</v>
      </c>
      <c r="E974" s="98" t="str">
        <f>VLOOKUP(G974,TCR!$E$2:$K$332,4,0)</f>
        <v>MTPRF</v>
      </c>
      <c r="F974" s="98" t="str">
        <f>VLOOKUP(G974,TCR!$E$2:$K$332,5,0)</f>
        <v>Materia prima fissa</v>
      </c>
      <c r="G974" s="98" t="s">
        <v>320</v>
      </c>
      <c r="H974" s="98" t="str">
        <f>VLOOKUP(G974,TCR!$E$2:$K$332,7,0)</f>
        <v>componente generica ven fissa</v>
      </c>
      <c r="I974" s="137" t="str">
        <f t="shared" si="31"/>
        <v>NE_QF_REL_PIVA#NE_Q_QF_PIVA#NE_C_QF_PIVA#NETA BR</v>
      </c>
      <c r="J974" s="106" t="s">
        <v>2815</v>
      </c>
      <c r="K974" s="106" t="s">
        <v>2816</v>
      </c>
      <c r="L974" s="106" t="s">
        <v>2817</v>
      </c>
      <c r="M974" s="106" t="s">
        <v>424</v>
      </c>
      <c r="N974" s="106" t="s">
        <v>2818</v>
      </c>
      <c r="O974" s="106"/>
      <c r="P974" s="106" t="s">
        <v>2819</v>
      </c>
      <c r="Q974" s="106" t="s">
        <v>2820</v>
      </c>
      <c r="R974" s="106" t="s">
        <v>2821</v>
      </c>
      <c r="S974" s="106">
        <v>701036</v>
      </c>
      <c r="T974" s="106" t="s">
        <v>430</v>
      </c>
      <c r="U974" s="106"/>
      <c r="V974" s="106">
        <v>3</v>
      </c>
      <c r="W974" s="106" t="str">
        <f t="shared" si="30"/>
        <v>NETA BR</v>
      </c>
      <c r="X974" s="106" t="s">
        <v>431</v>
      </c>
      <c r="Y974" s="106"/>
    </row>
    <row r="975" spans="1:25" x14ac:dyDescent="0.2">
      <c r="A975" s="7"/>
      <c r="B975" s="7"/>
      <c r="C975" s="98" t="str">
        <f>VLOOKUP(G975,TCR!$E$2:$K$332,2,0)</f>
        <v>VENDV</v>
      </c>
      <c r="D975" s="98" t="str">
        <f>VLOOKUP(G975,TCR!$E$2:$K$332,3,0)</f>
        <v>Ricavi variabili commodity al PCE - Energia Elettrica</v>
      </c>
      <c r="E975" s="98" t="str">
        <f>VLOOKUP(G975,TCR!$E$2:$K$332,4,0)</f>
        <v>SCONV</v>
      </c>
      <c r="F975" s="98" t="str">
        <f>VLOOKUP(G975,TCR!$E$2:$K$332,5,0)</f>
        <v>Sconti Variabili</v>
      </c>
      <c r="G975" s="98" t="s">
        <v>32</v>
      </c>
      <c r="H975" s="98" t="str">
        <f>VLOOKUP(G975,TCR!$E$2:$K$332,7,0)</f>
        <v>sconti</v>
      </c>
      <c r="I975" s="137" t="str">
        <f t="shared" si="31"/>
        <v>NE_SC_SBIL#NE_SBIL_R#NE_SBIL_R#NETA BR</v>
      </c>
      <c r="J975" s="106" t="s">
        <v>2458</v>
      </c>
      <c r="K975" s="106" t="s">
        <v>2459</v>
      </c>
      <c r="L975" s="106" t="s">
        <v>2460</v>
      </c>
      <c r="M975" s="106" t="s">
        <v>424</v>
      </c>
      <c r="N975" s="106" t="s">
        <v>702</v>
      </c>
      <c r="O975" s="106"/>
      <c r="P975" s="106" t="s">
        <v>703</v>
      </c>
      <c r="Q975" s="106" t="s">
        <v>702</v>
      </c>
      <c r="R975" s="106" t="s">
        <v>704</v>
      </c>
      <c r="S975" s="106">
        <v>704103</v>
      </c>
      <c r="T975" s="106" t="s">
        <v>462</v>
      </c>
      <c r="U975" s="106"/>
      <c r="V975" s="106">
        <v>3</v>
      </c>
      <c r="W975" s="106" t="str">
        <f t="shared" si="30"/>
        <v>NETA BR</v>
      </c>
      <c r="X975" s="106" t="s">
        <v>463</v>
      </c>
      <c r="Y975" s="106"/>
    </row>
    <row r="976" spans="1:25" x14ac:dyDescent="0.2">
      <c r="A976" s="7"/>
      <c r="B976" s="7" t="s">
        <v>65</v>
      </c>
      <c r="C976" s="98" t="str">
        <f>VLOOKUP(G976,TCR!$E$2:$K$332,2,0)</f>
        <v>VENDV</v>
      </c>
      <c r="D976" s="98" t="str">
        <f>VLOOKUP(G976,TCR!$E$2:$K$332,3,0)</f>
        <v>Ricavi variabili commodity al PCE - Energia Elettrica</v>
      </c>
      <c r="E976" s="98" t="str">
        <f>VLOOKUP(G976,TCR!$E$2:$K$332,4,0)</f>
        <v>SCONV</v>
      </c>
      <c r="F976" s="98" t="str">
        <f>VLOOKUP(G976,TCR!$E$2:$K$332,5,0)</f>
        <v>Sconti Variabili</v>
      </c>
      <c r="G976" s="141" t="s">
        <v>11346</v>
      </c>
      <c r="H976" s="98" t="str">
        <f>VLOOKUP(G976,TCR!$E$2:$K$332,7,0)</f>
        <v>sconti perdite bilanciamento</v>
      </c>
      <c r="I976" s="137" t="str">
        <f t="shared" si="31"/>
        <v>NE_SC_PERD_SBIL#NE_SBIL_R#NE_SBIL_R#NETA BR</v>
      </c>
      <c r="J976" s="106" t="s">
        <v>5827</v>
      </c>
      <c r="K976" s="106" t="s">
        <v>5828</v>
      </c>
      <c r="L976" s="106" t="s">
        <v>5829</v>
      </c>
      <c r="M976" s="106" t="s">
        <v>488</v>
      </c>
      <c r="N976" s="106" t="s">
        <v>702</v>
      </c>
      <c r="O976" s="106"/>
      <c r="P976" s="106" t="s">
        <v>703</v>
      </c>
      <c r="Q976" s="106" t="s">
        <v>702</v>
      </c>
      <c r="R976" s="106" t="s">
        <v>704</v>
      </c>
      <c r="S976" s="106">
        <v>702357</v>
      </c>
      <c r="T976" s="106" t="s">
        <v>706</v>
      </c>
      <c r="U976" s="106" t="s">
        <v>753</v>
      </c>
      <c r="V976" s="106">
        <v>3</v>
      </c>
      <c r="W976" s="106" t="str">
        <f t="shared" si="30"/>
        <v>NETA BR</v>
      </c>
      <c r="X976" s="106" t="s">
        <v>754</v>
      </c>
      <c r="Y976" s="106"/>
    </row>
    <row r="977" spans="1:25" x14ac:dyDescent="0.2">
      <c r="A977" s="7"/>
      <c r="B977" s="7"/>
      <c r="C977" s="98" t="str">
        <f>VLOOKUP(G977,TCR!$E$2:$K$332,2,0)</f>
        <v>VENDV</v>
      </c>
      <c r="D977" s="98" t="str">
        <f>VLOOKUP(G977,TCR!$E$2:$K$332,3,0)</f>
        <v>Ricavi variabili commodity al PCE - Energia Elettrica</v>
      </c>
      <c r="E977" s="98" t="str">
        <f>VLOOKUP(G977,TCR!$E$2:$K$332,4,0)</f>
        <v>SBI</v>
      </c>
      <c r="F977" s="98" t="str">
        <f>VLOOKUP(G977,TCR!$E$2:$K$332,5,0)</f>
        <v>Sbilanciamento</v>
      </c>
      <c r="G977" s="98" t="s">
        <v>11340</v>
      </c>
      <c r="H977" s="98" t="str">
        <f>VLOOKUP(G977,TCR!$E$2:$K$332,7,0)</f>
        <v>Perdite sbilanciamento</v>
      </c>
      <c r="I977" s="137" t="str">
        <f t="shared" si="31"/>
        <v>NE_PERD_SBIL#NE_SBIL_R#NE_SBIL_R#NETA BR</v>
      </c>
      <c r="J977" s="106" t="s">
        <v>4076</v>
      </c>
      <c r="K977" s="106" t="s">
        <v>4077</v>
      </c>
      <c r="L977" s="106" t="s">
        <v>4078</v>
      </c>
      <c r="M977" s="106" t="s">
        <v>424</v>
      </c>
      <c r="N977" s="106" t="s">
        <v>702</v>
      </c>
      <c r="O977" s="106"/>
      <c r="P977" s="106" t="s">
        <v>703</v>
      </c>
      <c r="Q977" s="106" t="s">
        <v>702</v>
      </c>
      <c r="R977" s="106" t="s">
        <v>704</v>
      </c>
      <c r="S977" s="106">
        <v>701036</v>
      </c>
      <c r="T977" s="106" t="s">
        <v>430</v>
      </c>
      <c r="U977" s="106"/>
      <c r="V977" s="106">
        <v>3</v>
      </c>
      <c r="W977" s="106" t="str">
        <f t="shared" si="30"/>
        <v>NETA BR</v>
      </c>
      <c r="X977" s="106" t="s">
        <v>431</v>
      </c>
      <c r="Y977" s="106"/>
    </row>
    <row r="978" spans="1:25" x14ac:dyDescent="0.2">
      <c r="A978" s="7"/>
      <c r="B978" s="7" t="s">
        <v>70</v>
      </c>
      <c r="C978" s="98" t="str">
        <f>VLOOKUP(G978,TCR!$E$2:$K$332,2,0)</f>
        <v>VENDF</v>
      </c>
      <c r="D978" s="98" t="str">
        <f>VLOOKUP(G978,TCR!$E$2:$K$332,3,0)</f>
        <v>Ricavi commodity - componente fissa Energia Elettrica</v>
      </c>
      <c r="E978" s="98" t="str">
        <f>VLOOKUP(G978,TCR!$E$2:$K$332,4,0)</f>
        <v>MTPRF</v>
      </c>
      <c r="F978" s="98" t="str">
        <f>VLOOKUP(G978,TCR!$E$2:$K$332,5,0)</f>
        <v>Materia prima fissa</v>
      </c>
      <c r="G978" s="98" t="s">
        <v>320</v>
      </c>
      <c r="H978" s="98" t="str">
        <f>VLOOKUP(G978,TCR!$E$2:$K$332,7,0)</f>
        <v>componente generica ven fissa</v>
      </c>
      <c r="I978" s="137" t="str">
        <f t="shared" si="31"/>
        <v>NE_CFIX_CADVAR#NE_CFIX_CADVAR#NE_CFIX_CADVAR#NETA BR</v>
      </c>
      <c r="J978" s="106" t="s">
        <v>1508</v>
      </c>
      <c r="K978" s="106" t="s">
        <v>1509</v>
      </c>
      <c r="L978" s="106" t="s">
        <v>1510</v>
      </c>
      <c r="M978" s="106" t="s">
        <v>424</v>
      </c>
      <c r="N978" s="106" t="s">
        <v>1509</v>
      </c>
      <c r="O978" s="106"/>
      <c r="P978" s="106" t="s">
        <v>1511</v>
      </c>
      <c r="Q978" s="106" t="s">
        <v>1509</v>
      </c>
      <c r="R978" s="106" t="s">
        <v>1512</v>
      </c>
      <c r="S978" s="106">
        <v>701036</v>
      </c>
      <c r="T978" s="106" t="s">
        <v>430</v>
      </c>
      <c r="U978" s="106"/>
      <c r="V978" s="106">
        <v>3</v>
      </c>
      <c r="W978" s="106" t="str">
        <f t="shared" si="30"/>
        <v>NETA BR</v>
      </c>
      <c r="X978" s="106" t="s">
        <v>431</v>
      </c>
      <c r="Y978" s="106"/>
    </row>
    <row r="979" spans="1:25" x14ac:dyDescent="0.2">
      <c r="A979" s="7"/>
      <c r="B979" s="7"/>
      <c r="C979" s="98" t="str">
        <f>VLOOKUP(G979,TCR!$E$2:$K$332,2,0)</f>
        <v>VENDV</v>
      </c>
      <c r="D979" s="98" t="str">
        <f>VLOOKUP(G979,TCR!$E$2:$K$332,3,0)</f>
        <v>Ricavi variabili commodity al PCE - Energia Elettrica</v>
      </c>
      <c r="E979" s="98" t="str">
        <f>VLOOKUP(G979,TCR!$E$2:$K$332,4,0)</f>
        <v>MTPRV</v>
      </c>
      <c r="F979" s="98" t="str">
        <f>VLOOKUP(G979,TCR!$E$2:$K$332,5,0)</f>
        <v>Materia prima variabile</v>
      </c>
      <c r="G979" s="98" t="s">
        <v>255</v>
      </c>
      <c r="H979" s="98" t="str">
        <f>VLOOKUP(G979,TCR!$E$2:$K$332,7,0)</f>
        <v>Materia prima</v>
      </c>
      <c r="I979" s="137" t="str">
        <f t="shared" si="31"/>
        <v>NE_PE_LAM#NE_PE_LAM#NE_PE_LAM#NETA BR</v>
      </c>
      <c r="J979" s="106" t="s">
        <v>7554</v>
      </c>
      <c r="K979" s="106" t="s">
        <v>7555</v>
      </c>
      <c r="L979" s="106" t="s">
        <v>7556</v>
      </c>
      <c r="M979" s="106" t="s">
        <v>424</v>
      </c>
      <c r="N979" s="106" t="s">
        <v>7555</v>
      </c>
      <c r="O979" s="106"/>
      <c r="P979" s="106" t="s">
        <v>7557</v>
      </c>
      <c r="Q979" s="106" t="s">
        <v>7555</v>
      </c>
      <c r="R979" s="106" t="s">
        <v>7558</v>
      </c>
      <c r="S979" s="106">
        <v>701036</v>
      </c>
      <c r="T979" s="106" t="s">
        <v>430</v>
      </c>
      <c r="U979" s="106"/>
      <c r="V979" s="106">
        <v>3</v>
      </c>
      <c r="W979" s="106" t="str">
        <f t="shared" si="30"/>
        <v>NETA BR</v>
      </c>
      <c r="X979" s="106" t="s">
        <v>431</v>
      </c>
      <c r="Y979" s="106"/>
    </row>
    <row r="980" spans="1:25" x14ac:dyDescent="0.2">
      <c r="A980" s="7"/>
      <c r="B980" s="7"/>
      <c r="C980" s="98" t="str">
        <f>VLOOKUP(G980,TCR!$E$2:$K$332,2,0)</f>
        <v>VENDV</v>
      </c>
      <c r="D980" s="98" t="str">
        <f>VLOOKUP(G980,TCR!$E$2:$K$332,3,0)</f>
        <v>Ricavi variabili commodity al PCE - Energia Elettrica</v>
      </c>
      <c r="E980" s="98" t="str">
        <f>VLOOKUP(G980,TCR!$E$2:$K$332,4,0)</f>
        <v>MTPRV</v>
      </c>
      <c r="F980" s="98" t="str">
        <f>VLOOKUP(G980,TCR!$E$2:$K$332,5,0)</f>
        <v>Materia prima variabile</v>
      </c>
      <c r="G980" s="98" t="s">
        <v>255</v>
      </c>
      <c r="H980" s="98" t="str">
        <f>VLOOKUP(G980,TCR!$E$2:$K$332,7,0)</f>
        <v>Materia prima</v>
      </c>
      <c r="I980" s="137" t="str">
        <f t="shared" si="31"/>
        <v>NE_PE#NE_PE#NE_PE#NETA BR</v>
      </c>
      <c r="J980" s="106" t="s">
        <v>2624</v>
      </c>
      <c r="K980" s="106" t="s">
        <v>2625</v>
      </c>
      <c r="L980" s="106" t="s">
        <v>2626</v>
      </c>
      <c r="M980" s="106" t="s">
        <v>424</v>
      </c>
      <c r="N980" s="106" t="s">
        <v>2625</v>
      </c>
      <c r="O980" s="106"/>
      <c r="P980" s="106" t="s">
        <v>2627</v>
      </c>
      <c r="Q980" s="106" t="s">
        <v>2625</v>
      </c>
      <c r="R980" s="106" t="s">
        <v>2628</v>
      </c>
      <c r="S980" s="106">
        <v>701036</v>
      </c>
      <c r="T980" s="106" t="s">
        <v>430</v>
      </c>
      <c r="U980" s="106"/>
      <c r="V980" s="106">
        <v>3</v>
      </c>
      <c r="W980" s="106" t="str">
        <f t="shared" si="30"/>
        <v>NETA BR</v>
      </c>
      <c r="X980" s="106" t="s">
        <v>431</v>
      </c>
      <c r="Y980" s="106"/>
    </row>
    <row r="981" spans="1:25" x14ac:dyDescent="0.2">
      <c r="A981" s="7"/>
      <c r="B981" s="69" t="s">
        <v>66</v>
      </c>
      <c r="C981" s="98" t="str">
        <f>VLOOKUP(G981,TCR!$E$2:$K$332,2,0)</f>
        <v>TRASPV</v>
      </c>
      <c r="D981" s="98" t="str">
        <f>VLOOKUP(G981,TCR!$E$2:$K$332,3,0)</f>
        <v>Ricavi logistica primaria - Trasporto Energia Elettrica - variabile</v>
      </c>
      <c r="E981" s="98" t="str">
        <f>VLOOKUP(G981,TCR!$E$2:$K$332,4,0)</f>
        <v>DISPV</v>
      </c>
      <c r="F981" s="98" t="str">
        <f>VLOOKUP(G981,TCR!$E$2:$K$332,5,0)</f>
        <v>Dispacciamento variabile</v>
      </c>
      <c r="G981" s="141" t="s">
        <v>112</v>
      </c>
      <c r="H981" s="98" t="str">
        <f>VLOOKUP(G981,TCR!$E$2:$K$332,7,0)</f>
        <v>PD</v>
      </c>
      <c r="I981" s="137" t="str">
        <f t="shared" si="31"/>
        <v>NE_PD_LAM#NE_PD_LAM#NE_PD_LAM#NETA BR</v>
      </c>
      <c r="J981" s="106" t="s">
        <v>6712</v>
      </c>
      <c r="K981" s="106" t="s">
        <v>6713</v>
      </c>
      <c r="L981" s="106" t="s">
        <v>6714</v>
      </c>
      <c r="M981" s="106" t="s">
        <v>424</v>
      </c>
      <c r="N981" s="106" t="s">
        <v>6713</v>
      </c>
      <c r="O981" s="106"/>
      <c r="P981" s="106" t="s">
        <v>6715</v>
      </c>
      <c r="Q981" s="106" t="s">
        <v>6713</v>
      </c>
      <c r="R981" s="106" t="s">
        <v>6716</v>
      </c>
      <c r="S981" s="106">
        <v>709002</v>
      </c>
      <c r="T981" s="106" t="s">
        <v>2865</v>
      </c>
      <c r="U981" s="106" t="s">
        <v>3396</v>
      </c>
      <c r="V981" s="106">
        <v>3</v>
      </c>
      <c r="W981" s="106" t="str">
        <f t="shared" si="30"/>
        <v>NETA BR</v>
      </c>
      <c r="X981" s="106" t="s">
        <v>3397</v>
      </c>
      <c r="Y981" s="106"/>
    </row>
    <row r="982" spans="1:25" x14ac:dyDescent="0.2">
      <c r="A982" s="7"/>
      <c r="B982" s="7"/>
      <c r="C982" s="98" t="str">
        <f>VLOOKUP(G982,TCR!$E$2:$K$332,2,0)</f>
        <v>TRASPV</v>
      </c>
      <c r="D982" s="98" t="str">
        <f>VLOOKUP(G982,TCR!$E$2:$K$332,3,0)</f>
        <v>Ricavi logistica primaria - Trasporto Energia Elettrica - variabile</v>
      </c>
      <c r="E982" s="98" t="str">
        <f>VLOOKUP(G982,TCR!$E$2:$K$332,4,0)</f>
        <v>DISPV</v>
      </c>
      <c r="F982" s="98" t="str">
        <f>VLOOKUP(G982,TCR!$E$2:$K$332,5,0)</f>
        <v>Dispacciamento variabile</v>
      </c>
      <c r="G982" s="98" t="s">
        <v>112</v>
      </c>
      <c r="H982" s="98" t="str">
        <f>VLOOKUP(G982,TCR!$E$2:$K$332,7,0)</f>
        <v>PD</v>
      </c>
      <c r="I982" s="137" t="str">
        <f t="shared" si="31"/>
        <v>NE_PD#NE_PD#NE_PD#NETA BR</v>
      </c>
      <c r="J982" s="106" t="s">
        <v>4674</v>
      </c>
      <c r="K982" s="106" t="s">
        <v>4675</v>
      </c>
      <c r="L982" s="106" t="s">
        <v>4676</v>
      </c>
      <c r="M982" s="106" t="s">
        <v>488</v>
      </c>
      <c r="N982" s="106" t="s">
        <v>4675</v>
      </c>
      <c r="O982" s="106"/>
      <c r="P982" s="106" t="s">
        <v>4677</v>
      </c>
      <c r="Q982" s="106" t="s">
        <v>4675</v>
      </c>
      <c r="R982" s="106" t="s">
        <v>4678</v>
      </c>
      <c r="S982" s="106">
        <v>702144</v>
      </c>
      <c r="T982" s="106" t="s">
        <v>1106</v>
      </c>
      <c r="U982" s="106"/>
      <c r="V982" s="106">
        <v>3</v>
      </c>
      <c r="W982" s="106" t="str">
        <f t="shared" si="30"/>
        <v>NETA BR</v>
      </c>
      <c r="X982" s="106" t="s">
        <v>495</v>
      </c>
      <c r="Y982" s="106"/>
    </row>
    <row r="983" spans="1:25" x14ac:dyDescent="0.2">
      <c r="A983" s="7"/>
      <c r="B983" s="7"/>
      <c r="C983" s="98" t="str">
        <f>VLOOKUP(G983,TCR!$E$2:$K$332,2,0)</f>
        <v>VENDV</v>
      </c>
      <c r="D983" s="98" t="str">
        <f>VLOOKUP(G983,TCR!$E$2:$K$332,3,0)</f>
        <v>Ricavi variabili commodity al PCE - Energia Elettrica</v>
      </c>
      <c r="E983" s="98" t="str">
        <f>VLOOKUP(G983,TCR!$E$2:$K$332,4,0)</f>
        <v>MTPRV</v>
      </c>
      <c r="F983" s="98" t="str">
        <f>VLOOKUP(G983,TCR!$E$2:$K$332,5,0)</f>
        <v>Materia prima variabile</v>
      </c>
      <c r="G983" s="98" t="s">
        <v>255</v>
      </c>
      <c r="H983" s="98" t="str">
        <f>VLOOKUP(G983,TCR!$E$2:$K$332,7,0)</f>
        <v>Materia prima</v>
      </c>
      <c r="I983" s="137" t="str">
        <f t="shared" si="31"/>
        <v>VOCE_EM001#QUOTA_EM001#COMP_EM001#NETA BR</v>
      </c>
      <c r="J983" s="106" t="s">
        <v>7261</v>
      </c>
      <c r="K983" s="106" t="s">
        <v>7262</v>
      </c>
      <c r="L983" s="106" t="s">
        <v>7263</v>
      </c>
      <c r="M983" s="106" t="s">
        <v>424</v>
      </c>
      <c r="N983" s="106" t="s">
        <v>7264</v>
      </c>
      <c r="O983" s="106"/>
      <c r="P983" s="106" t="s">
        <v>7265</v>
      </c>
      <c r="Q983" s="106" t="s">
        <v>7266</v>
      </c>
      <c r="R983" s="106" t="s">
        <v>7267</v>
      </c>
      <c r="S983" s="106">
        <v>701036</v>
      </c>
      <c r="T983" s="106" t="s">
        <v>430</v>
      </c>
      <c r="U983" s="106"/>
      <c r="V983" s="106">
        <v>3</v>
      </c>
      <c r="W983" s="106" t="str">
        <f t="shared" si="30"/>
        <v>NETA BR</v>
      </c>
      <c r="X983" s="106" t="s">
        <v>431</v>
      </c>
      <c r="Y983" s="106"/>
    </row>
    <row r="984" spans="1:25" x14ac:dyDescent="0.2">
      <c r="A984" s="7"/>
      <c r="B984" s="7"/>
      <c r="C984" s="98" t="str">
        <f>VLOOKUP(G984,TCR!$E$2:$K$332,2,0)</f>
        <v>VENDV</v>
      </c>
      <c r="D984" s="98" t="str">
        <f>VLOOKUP(G984,TCR!$E$2:$K$332,3,0)</f>
        <v>Ricavi variabili commodity al PCE - Energia Elettrica</v>
      </c>
      <c r="E984" s="98" t="str">
        <f>VLOOKUP(G984,TCR!$E$2:$K$332,4,0)</f>
        <v>MTPRV</v>
      </c>
      <c r="F984" s="98" t="str">
        <f>VLOOKUP(G984,TCR!$E$2:$K$332,5,0)</f>
        <v>Materia prima variabile</v>
      </c>
      <c r="G984" s="141" t="s">
        <v>255</v>
      </c>
      <c r="H984" s="98" t="str">
        <f>VLOOKUP(G984,TCR!$E$2:$K$332,7,0)</f>
        <v>Materia prima</v>
      </c>
      <c r="I984" s="137" t="str">
        <f t="shared" si="31"/>
        <v>VOCE_EM001#QUOTA_EM001FC#COMP_EM001#NETA BR</v>
      </c>
      <c r="J984" s="106" t="s">
        <v>7261</v>
      </c>
      <c r="K984" s="106" t="s">
        <v>7262</v>
      </c>
      <c r="L984" s="106" t="s">
        <v>7263</v>
      </c>
      <c r="M984" s="106" t="s">
        <v>424</v>
      </c>
      <c r="N984" s="106" t="s">
        <v>7268</v>
      </c>
      <c r="O984" s="106"/>
      <c r="P984" s="106" t="s">
        <v>7265</v>
      </c>
      <c r="Q984" s="106" t="s">
        <v>7266</v>
      </c>
      <c r="R984" s="106" t="s">
        <v>7267</v>
      </c>
      <c r="S984" s="106">
        <v>701036</v>
      </c>
      <c r="T984" s="106" t="s">
        <v>430</v>
      </c>
      <c r="U984" s="106"/>
      <c r="V984" s="106">
        <v>3</v>
      </c>
      <c r="W984" s="106" t="str">
        <f t="shared" si="30"/>
        <v>NETA BR</v>
      </c>
      <c r="X984" s="106" t="s">
        <v>431</v>
      </c>
      <c r="Y984" s="106"/>
    </row>
    <row r="985" spans="1:25" x14ac:dyDescent="0.2">
      <c r="A985" s="7"/>
      <c r="B985" s="7"/>
      <c r="C985" s="98" t="str">
        <f>VLOOKUP(G985,TCR!$E$2:$K$332,2,0)</f>
        <v>VENDV</v>
      </c>
      <c r="D985" s="98" t="str">
        <f>VLOOKUP(G985,TCR!$E$2:$K$332,3,0)</f>
        <v>Ricavi variabili commodity al PCE - Energia Elettrica</v>
      </c>
      <c r="E985" s="98" t="str">
        <f>VLOOKUP(G985,TCR!$E$2:$K$332,4,0)</f>
        <v>MTPRV</v>
      </c>
      <c r="F985" s="98" t="str">
        <f>VLOOKUP(G985,TCR!$E$2:$K$332,5,0)</f>
        <v>Materia prima variabile</v>
      </c>
      <c r="G985" s="98" t="s">
        <v>255</v>
      </c>
      <c r="H985" s="98" t="str">
        <f>VLOOKUP(G985,TCR!$E$2:$K$332,7,0)</f>
        <v>Materia prima</v>
      </c>
      <c r="I985" s="137" t="str">
        <f t="shared" si="31"/>
        <v>NE_PM_QENERGIA#NE_Q_PM_QENERGIA#NE_C_PM_QENERGIA#NETA BR</v>
      </c>
      <c r="J985" s="106" t="s">
        <v>2186</v>
      </c>
      <c r="K985" s="106" t="s">
        <v>2187</v>
      </c>
      <c r="L985" s="106" t="s">
        <v>2188</v>
      </c>
      <c r="M985" s="106" t="s">
        <v>424</v>
      </c>
      <c r="N985" s="106" t="s">
        <v>2189</v>
      </c>
      <c r="O985" s="106"/>
      <c r="P985" s="106" t="s">
        <v>2190</v>
      </c>
      <c r="Q985" s="106" t="s">
        <v>2191</v>
      </c>
      <c r="R985" s="106" t="s">
        <v>2192</v>
      </c>
      <c r="S985" s="106">
        <v>701036</v>
      </c>
      <c r="T985" s="106" t="s">
        <v>430</v>
      </c>
      <c r="U985" s="106"/>
      <c r="V985" s="106">
        <v>3</v>
      </c>
      <c r="W985" s="106" t="str">
        <f t="shared" si="30"/>
        <v>NETA BR</v>
      </c>
      <c r="X985" s="106" t="s">
        <v>431</v>
      </c>
      <c r="Y985" s="106"/>
    </row>
    <row r="986" spans="1:25" x14ac:dyDescent="0.2">
      <c r="A986" s="7"/>
      <c r="B986" s="7"/>
      <c r="C986" s="98" t="str">
        <f>VLOOKUP(G986,TCR!$E$2:$K$332,2,0)</f>
        <v>VENDV</v>
      </c>
      <c r="D986" s="98" t="str">
        <f>VLOOKUP(G986,TCR!$E$2:$K$332,3,0)</f>
        <v>Ricavi variabili commodity al PCE - Energia Elettrica</v>
      </c>
      <c r="E986" s="98" t="str">
        <f>VLOOKUP(G986,TCR!$E$2:$K$332,4,0)</f>
        <v>SBI</v>
      </c>
      <c r="F986" s="98" t="str">
        <f>VLOOKUP(G986,TCR!$E$2:$K$332,5,0)</f>
        <v>Sbilanciamento</v>
      </c>
      <c r="G986" s="98" t="s">
        <v>330</v>
      </c>
      <c r="H986" s="98" t="str">
        <f>VLOOKUP(G986,TCR!$E$2:$K$332,7,0)</f>
        <v>Oneri sbilanciamento</v>
      </c>
      <c r="I986" s="137" t="str">
        <f t="shared" si="31"/>
        <v>EE_CO2#EEQCO2#EECCO2#NETA BR</v>
      </c>
      <c r="J986" s="106" t="s">
        <v>1114</v>
      </c>
      <c r="K986" s="106" t="s">
        <v>1115</v>
      </c>
      <c r="L986" s="106" t="s">
        <v>1116</v>
      </c>
      <c r="M986" s="106" t="s">
        <v>488</v>
      </c>
      <c r="N986" s="106" t="s">
        <v>1117</v>
      </c>
      <c r="O986" s="106"/>
      <c r="P986" s="106" t="s">
        <v>1118</v>
      </c>
      <c r="Q986" s="106" t="s">
        <v>1119</v>
      </c>
      <c r="R986" s="106" t="s">
        <v>1120</v>
      </c>
      <c r="S986" s="106">
        <v>702357</v>
      </c>
      <c r="T986" s="106" t="s">
        <v>706</v>
      </c>
      <c r="U986" s="106"/>
      <c r="V986" s="106">
        <v>3</v>
      </c>
      <c r="W986" s="106" t="str">
        <f t="shared" si="30"/>
        <v>NETA BR</v>
      </c>
      <c r="X986" s="106" t="s">
        <v>495</v>
      </c>
      <c r="Y986" s="106"/>
    </row>
    <row r="987" spans="1:25" x14ac:dyDescent="0.2">
      <c r="A987" s="7"/>
      <c r="B987" s="7"/>
      <c r="C987" s="181" t="str">
        <f>VLOOKUP(G987,TCR!$E$2:$K$332,2,0)</f>
        <v>DISTF</v>
      </c>
      <c r="D987" s="181" t="str">
        <f>VLOOKUP(G987,TCR!$E$2:$K$332,3,0)</f>
        <v>Ricavi logistica secondaria - distribuzione Energia Elettrica - fisso</v>
      </c>
      <c r="E987" s="181" t="str">
        <f>VLOOKUP(G987,TCR!$E$2:$K$332,4,0)</f>
        <v>QADS</v>
      </c>
      <c r="F987" s="181" t="str">
        <f>VLOOKUP(G987,TCR!$E$2:$K$332,5,0)</f>
        <v>Quota accessoria distribuzione</v>
      </c>
      <c r="G987" s="181" t="s">
        <v>7</v>
      </c>
      <c r="H987" s="181" t="str">
        <f>VLOOKUP(G987,TCR!$E$2:$K$332,7,0)</f>
        <v>Quota Distribuzione (Generica)</v>
      </c>
      <c r="I987" s="137" t="str">
        <f t="shared" si="31"/>
        <v>EE_DIS_SOGIVA#EE-QDIS_SOGIVA#EE-CDIS_SOGIVA#NETA BR</v>
      </c>
      <c r="J987" s="106" t="s">
        <v>9004</v>
      </c>
      <c r="K987" s="106" t="s">
        <v>9005</v>
      </c>
      <c r="L987" s="106" t="s">
        <v>9006</v>
      </c>
      <c r="M987" s="106" t="s">
        <v>488</v>
      </c>
      <c r="N987" s="106" t="s">
        <v>9007</v>
      </c>
      <c r="O987" s="106"/>
      <c r="P987" s="106" t="s">
        <v>9008</v>
      </c>
      <c r="Q987" s="106" t="s">
        <v>9009</v>
      </c>
      <c r="R987" s="106" t="s">
        <v>9010</v>
      </c>
      <c r="S987" s="106" t="s">
        <v>515</v>
      </c>
      <c r="T987" s="106" t="s">
        <v>516</v>
      </c>
      <c r="U987" s="106"/>
      <c r="V987" s="106">
        <v>3</v>
      </c>
      <c r="W987" s="106" t="str">
        <f t="shared" si="30"/>
        <v>NETA BR</v>
      </c>
      <c r="X987" s="106" t="s">
        <v>495</v>
      </c>
      <c r="Y987" s="106"/>
    </row>
    <row r="988" spans="1:25" x14ac:dyDescent="0.2">
      <c r="A988" s="7"/>
      <c r="B988" s="7"/>
      <c r="C988" s="181" t="str">
        <f>VLOOKUP(G988,TCR!$E$2:$K$332,2,0)</f>
        <v>DISTF</v>
      </c>
      <c r="D988" s="181" t="str">
        <f>VLOOKUP(G988,TCR!$E$2:$K$332,3,0)</f>
        <v>Ricavi logistica secondaria - distribuzione Energia Elettrica - fisso</v>
      </c>
      <c r="E988" s="181" t="str">
        <f>VLOOKUP(G988,TCR!$E$2:$K$332,4,0)</f>
        <v>QP</v>
      </c>
      <c r="F988" s="181" t="str">
        <f>VLOOKUP(G988,TCR!$E$2:$K$332,5,0)</f>
        <v>Potenza</v>
      </c>
      <c r="G988" s="181" t="s">
        <v>166</v>
      </c>
      <c r="H988" s="181" t="str">
        <f>VLOOKUP(G988,TCR!$E$2:$K$332,7,0)</f>
        <v>Quota fissa potenza</v>
      </c>
      <c r="I988" s="137" t="str">
        <f t="shared" si="31"/>
        <v>EE_QPDIDOM#EEQQPDIDOM#EECQPDIDOM#NETA BR</v>
      </c>
      <c r="J988" s="106" t="s">
        <v>5430</v>
      </c>
      <c r="K988" s="106" t="s">
        <v>5431</v>
      </c>
      <c r="L988" s="106" t="s">
        <v>5432</v>
      </c>
      <c r="M988" s="106" t="s">
        <v>488</v>
      </c>
      <c r="N988" s="106" t="s">
        <v>5433</v>
      </c>
      <c r="O988" s="106"/>
      <c r="P988" s="106" t="s">
        <v>5434</v>
      </c>
      <c r="Q988" s="106" t="s">
        <v>5435</v>
      </c>
      <c r="R988" s="106" t="s">
        <v>5436</v>
      </c>
      <c r="S988" s="106">
        <v>702145</v>
      </c>
      <c r="T988" s="106" t="s">
        <v>516</v>
      </c>
      <c r="U988" s="106"/>
      <c r="V988" s="106">
        <v>3</v>
      </c>
      <c r="W988" s="106" t="str">
        <f t="shared" si="30"/>
        <v>NETA BR</v>
      </c>
      <c r="X988" s="106" t="s">
        <v>495</v>
      </c>
      <c r="Y988" s="106"/>
    </row>
    <row r="989" spans="1:25" x14ac:dyDescent="0.2">
      <c r="A989" s="69"/>
      <c r="B989" s="7" t="s">
        <v>72</v>
      </c>
      <c r="C989" s="181" t="str">
        <f>VLOOKUP(G989,TCR!$E$2:$K$332,2,0)</f>
        <v>DISTV</v>
      </c>
      <c r="D989" s="181" t="str">
        <f>VLOOKUP(G989,TCR!$E$2:$K$332,3,0)</f>
        <v>Ricavi logistica secondaria - distribuzione Energia Elettrica - variabile</v>
      </c>
      <c r="E989" s="181" t="str">
        <f>VLOOKUP(G989,TCR!$E$2:$K$332,4,0)</f>
        <v>QVA</v>
      </c>
      <c r="F989" s="181" t="str">
        <f>VLOOKUP(G989,TCR!$E$2:$K$332,5,0)</f>
        <v>Energia attiva</v>
      </c>
      <c r="G989" s="181" t="s">
        <v>4</v>
      </c>
      <c r="H989" s="181" t="str">
        <f>VLOOKUP(G989,TCR!$E$2:$K$332,7,0)</f>
        <v>Quota energia</v>
      </c>
      <c r="I989" s="137" t="str">
        <f t="shared" si="31"/>
        <v>EE_QEDIDOM#EEQQEDIDOM#EECQEDIDOM#NETA BR</v>
      </c>
      <c r="J989" s="106" t="s">
        <v>597</v>
      </c>
      <c r="K989" s="106" t="s">
        <v>598</v>
      </c>
      <c r="L989" s="106" t="s">
        <v>599</v>
      </c>
      <c r="M989" s="106" t="s">
        <v>488</v>
      </c>
      <c r="N989" s="106" t="s">
        <v>600</v>
      </c>
      <c r="O989" s="106"/>
      <c r="P989" s="106" t="s">
        <v>601</v>
      </c>
      <c r="Q989" s="106" t="s">
        <v>602</v>
      </c>
      <c r="R989" s="106" t="s">
        <v>603</v>
      </c>
      <c r="S989" s="106">
        <v>702145</v>
      </c>
      <c r="T989" s="106" t="s">
        <v>516</v>
      </c>
      <c r="U989" s="106"/>
      <c r="V989" s="106">
        <v>3</v>
      </c>
      <c r="W989" s="106" t="str">
        <f t="shared" si="30"/>
        <v>NETA BR</v>
      </c>
      <c r="X989" s="106" t="s">
        <v>495</v>
      </c>
      <c r="Y989" s="106"/>
    </row>
    <row r="990" spans="1:25" x14ac:dyDescent="0.2">
      <c r="A990" s="69"/>
      <c r="B990" s="7" t="s">
        <v>72</v>
      </c>
      <c r="C990" s="181" t="str">
        <f>VLOOKUP(G990,TCR!$E$2:$K$332,2,0)</f>
        <v>DISTV</v>
      </c>
      <c r="D990" s="181" t="str">
        <f>VLOOKUP(G990,TCR!$E$2:$K$332,3,0)</f>
        <v>Ricavi logistica secondaria - distribuzione Energia Elettrica - variabile</v>
      </c>
      <c r="E990" s="181" t="str">
        <f>VLOOKUP(G990,TCR!$E$2:$K$332,4,0)</f>
        <v>QVA</v>
      </c>
      <c r="F990" s="181" t="str">
        <f>VLOOKUP(G990,TCR!$E$2:$K$332,5,0)</f>
        <v>Energia attiva</v>
      </c>
      <c r="G990" s="181" t="s">
        <v>4</v>
      </c>
      <c r="H990" s="181" t="str">
        <f>VLOOKUP(G990,TCR!$E$2:$K$332,7,0)</f>
        <v>Quota energia</v>
      </c>
      <c r="I990" s="137" t="str">
        <f t="shared" si="31"/>
        <v>EE_QEDIAUS#EEQQEDIAUS#EECQEDIAUS#NETA BR</v>
      </c>
      <c r="J990" s="106" t="s">
        <v>981</v>
      </c>
      <c r="K990" s="106" t="s">
        <v>982</v>
      </c>
      <c r="L990" s="106" t="s">
        <v>983</v>
      </c>
      <c r="M990" s="106" t="s">
        <v>488</v>
      </c>
      <c r="N990" s="106" t="s">
        <v>984</v>
      </c>
      <c r="O990" s="106"/>
      <c r="P990" s="106" t="s">
        <v>985</v>
      </c>
      <c r="Q990" s="106" t="s">
        <v>986</v>
      </c>
      <c r="R990" s="106" t="s">
        <v>987</v>
      </c>
      <c r="S990" s="106">
        <v>702145</v>
      </c>
      <c r="T990" s="106" t="s">
        <v>516</v>
      </c>
      <c r="U990" s="106"/>
      <c r="V990" s="106">
        <v>3</v>
      </c>
      <c r="W990" s="106" t="str">
        <f t="shared" si="30"/>
        <v>NETA BR</v>
      </c>
      <c r="X990" s="106" t="s">
        <v>495</v>
      </c>
      <c r="Y990" s="106"/>
    </row>
    <row r="991" spans="1:25" x14ac:dyDescent="0.2">
      <c r="A991" s="69"/>
      <c r="B991" s="7"/>
      <c r="C991" s="181" t="str">
        <f>VLOOKUP(G991,TCR!$E$2:$K$332,2,0)</f>
        <v>DISTF</v>
      </c>
      <c r="D991" s="181" t="str">
        <f>VLOOKUP(G991,TCR!$E$2:$K$332,3,0)</f>
        <v>Ricavi logistica secondaria - distribuzione Energia Elettrica - fisso</v>
      </c>
      <c r="E991" s="181" t="str">
        <f>VLOOKUP(G991,TCR!$E$2:$K$332,4,0)</f>
        <v>QFDS</v>
      </c>
      <c r="F991" s="181" t="str">
        <f>VLOOKUP(G991,TCR!$E$2:$K$332,5,0)</f>
        <v>Quota fissa distribuzione</v>
      </c>
      <c r="G991" s="181" t="s">
        <v>2</v>
      </c>
      <c r="H991" s="181" t="str">
        <f>VLOOKUP(G991,TCR!$E$2:$K$332,7,0)</f>
        <v>Quota fissa dis</v>
      </c>
      <c r="I991" s="137" t="str">
        <f t="shared" si="31"/>
        <v>EE_QCDIDOM#EEQQCDIDOM#EECQCDIDOM#NETA BR</v>
      </c>
      <c r="J991" s="106" t="s">
        <v>2101</v>
      </c>
      <c r="K991" s="106" t="s">
        <v>2102</v>
      </c>
      <c r="L991" s="106" t="s">
        <v>2103</v>
      </c>
      <c r="M991" s="106" t="s">
        <v>488</v>
      </c>
      <c r="N991" s="106" t="s">
        <v>2104</v>
      </c>
      <c r="O991" s="106"/>
      <c r="P991" s="106" t="s">
        <v>2105</v>
      </c>
      <c r="Q991" s="106" t="s">
        <v>2106</v>
      </c>
      <c r="R991" s="106" t="s">
        <v>2107</v>
      </c>
      <c r="S991" s="106">
        <v>702145</v>
      </c>
      <c r="T991" s="106" t="s">
        <v>516</v>
      </c>
      <c r="U991" s="106"/>
      <c r="V991" s="106">
        <v>3</v>
      </c>
      <c r="W991" s="106" t="str">
        <f t="shared" si="30"/>
        <v>NETA BR</v>
      </c>
      <c r="X991" s="106" t="s">
        <v>495</v>
      </c>
      <c r="Y991" s="106"/>
    </row>
    <row r="992" spans="1:25" x14ac:dyDescent="0.2">
      <c r="A992" s="7"/>
      <c r="B992" s="7"/>
      <c r="C992" s="98" t="str">
        <f>VLOOKUP(G992,TCR!$E$2:$K$332,2,0)</f>
        <v>VENDV</v>
      </c>
      <c r="D992" s="98" t="str">
        <f>VLOOKUP(G992,TCR!$E$2:$K$332,3,0)</f>
        <v>Ricavi variabili commodity al PCE - Energia Elettrica</v>
      </c>
      <c r="E992" s="98" t="str">
        <f>VLOOKUP(G992,TCR!$E$2:$K$332,4,0)</f>
        <v>SBI</v>
      </c>
      <c r="F992" s="98" t="str">
        <f>VLOOKUP(G992,TCR!$E$2:$K$332,5,0)</f>
        <v>Sbilanciamento</v>
      </c>
      <c r="G992" s="141" t="s">
        <v>330</v>
      </c>
      <c r="H992" s="98" t="str">
        <f>VLOOKUP(G992,TCR!$E$2:$K$332,7,0)</f>
        <v>Oneri sbilanciamento</v>
      </c>
      <c r="I992" s="137" t="str">
        <f t="shared" si="31"/>
        <v>EE_ASBIL02#EEQASBIL02#EECASBIL02#NETA BR</v>
      </c>
      <c r="J992" s="106" t="s">
        <v>3165</v>
      </c>
      <c r="K992" s="106" t="s">
        <v>3166</v>
      </c>
      <c r="L992" s="106" t="s">
        <v>3167</v>
      </c>
      <c r="M992" s="106" t="s">
        <v>488</v>
      </c>
      <c r="N992" s="106" t="s">
        <v>1499</v>
      </c>
      <c r="O992" s="106"/>
      <c r="P992" s="106" t="s">
        <v>1500</v>
      </c>
      <c r="Q992" s="106" t="s">
        <v>1501</v>
      </c>
      <c r="R992" s="106" t="s">
        <v>1502</v>
      </c>
      <c r="S992" s="106">
        <v>702357</v>
      </c>
      <c r="T992" s="106" t="s">
        <v>706</v>
      </c>
      <c r="U992" s="106"/>
      <c r="V992" s="106">
        <v>3</v>
      </c>
      <c r="W992" s="106" t="str">
        <f t="shared" si="30"/>
        <v>NETA BR</v>
      </c>
      <c r="X992" s="106" t="s">
        <v>495</v>
      </c>
      <c r="Y992" s="106"/>
    </row>
    <row r="993" spans="1:25" x14ac:dyDescent="0.2">
      <c r="A993" s="69"/>
      <c r="B993" s="7"/>
      <c r="C993" s="98" t="str">
        <f>VLOOKUP(G993,TCR!$E$2:$K$332,2,0)</f>
        <v>VENDV</v>
      </c>
      <c r="D993" s="98" t="str">
        <f>VLOOKUP(G993,TCR!$E$2:$K$332,3,0)</f>
        <v>Ricavi variabili commodity al PCE - Energia Elettrica</v>
      </c>
      <c r="E993" s="98" t="str">
        <f>VLOOKUP(G993,TCR!$E$2:$K$332,4,0)</f>
        <v>MTPRV</v>
      </c>
      <c r="F993" s="98" t="str">
        <f>VLOOKUP(G993,TCR!$E$2:$K$332,5,0)</f>
        <v>Materia prima variabile</v>
      </c>
      <c r="G993" s="98" t="s">
        <v>255</v>
      </c>
      <c r="H993" s="98" t="str">
        <f>VLOOKUP(G993,TCR!$E$2:$K$332,7,0)</f>
        <v>Materia prima</v>
      </c>
      <c r="I993" s="137" t="str">
        <f t="shared" si="31"/>
        <v>EEAFPTCSV9#EEQAFPTCSV9#EECAFPTCSV9#NETA BR</v>
      </c>
      <c r="J993" s="106" t="s">
        <v>6598</v>
      </c>
      <c r="K993" s="106" t="s">
        <v>6599</v>
      </c>
      <c r="L993" s="106" t="s">
        <v>6600</v>
      </c>
      <c r="M993" s="106" t="s">
        <v>424</v>
      </c>
      <c r="N993" s="106" t="s">
        <v>6106</v>
      </c>
      <c r="O993" s="106"/>
      <c r="P993" s="106" t="s">
        <v>6107</v>
      </c>
      <c r="Q993" s="106" t="s">
        <v>6108</v>
      </c>
      <c r="R993" s="106" t="s">
        <v>6109</v>
      </c>
      <c r="S993" s="106">
        <v>701036</v>
      </c>
      <c r="T993" s="106" t="s">
        <v>430</v>
      </c>
      <c r="U993" s="106"/>
      <c r="V993" s="106">
        <v>3</v>
      </c>
      <c r="W993" s="106" t="str">
        <f t="shared" si="30"/>
        <v>NETA BR</v>
      </c>
      <c r="X993" s="106" t="s">
        <v>431</v>
      </c>
      <c r="Y993" s="106"/>
    </row>
    <row r="994" spans="1:25" x14ac:dyDescent="0.2">
      <c r="A994" s="69"/>
      <c r="B994" s="7"/>
      <c r="C994" s="98" t="str">
        <f>VLOOKUP(G994,TCR!$E$2:$K$332,2,0)</f>
        <v>VENDV</v>
      </c>
      <c r="D994" s="98" t="str">
        <f>VLOOKUP(G994,TCR!$E$2:$K$332,3,0)</f>
        <v>Ricavi variabili commodity al PCE - Energia Elettrica</v>
      </c>
      <c r="E994" s="98" t="str">
        <f>VLOOKUP(G994,TCR!$E$2:$K$332,4,0)</f>
        <v>MTPRV</v>
      </c>
      <c r="F994" s="98" t="str">
        <f>VLOOKUP(G994,TCR!$E$2:$K$332,5,0)</f>
        <v>Materia prima variabile</v>
      </c>
      <c r="G994" s="98" t="s">
        <v>255</v>
      </c>
      <c r="H994" s="98" t="str">
        <f>VLOOKUP(G994,TCR!$E$2:$K$332,7,0)</f>
        <v>Materia prima</v>
      </c>
      <c r="I994" s="137" t="str">
        <f t="shared" si="31"/>
        <v>EEAFPTCSV8#EEQAFPTCSV8#EECAFPTCSV8#NETA BR</v>
      </c>
      <c r="J994" s="106" t="s">
        <v>566</v>
      </c>
      <c r="K994" s="106" t="s">
        <v>567</v>
      </c>
      <c r="L994" s="106" t="s">
        <v>568</v>
      </c>
      <c r="M994" s="106" t="s">
        <v>424</v>
      </c>
      <c r="N994" s="106" t="s">
        <v>569</v>
      </c>
      <c r="O994" s="106"/>
      <c r="P994" s="106" t="s">
        <v>570</v>
      </c>
      <c r="Q994" s="106" t="s">
        <v>571</v>
      </c>
      <c r="R994" s="106" t="s">
        <v>572</v>
      </c>
      <c r="S994" s="106">
        <v>701036</v>
      </c>
      <c r="T994" s="106" t="s">
        <v>430</v>
      </c>
      <c r="U994" s="106"/>
      <c r="V994" s="106">
        <v>3</v>
      </c>
      <c r="W994" s="106" t="str">
        <f t="shared" si="30"/>
        <v>NETA BR</v>
      </c>
      <c r="X994" s="106" t="s">
        <v>431</v>
      </c>
      <c r="Y994" s="106"/>
    </row>
    <row r="995" spans="1:25" x14ac:dyDescent="0.2">
      <c r="A995" s="7"/>
      <c r="B995" s="7"/>
      <c r="C995" s="98" t="str">
        <f>VLOOKUP(G995,TCR!$E$2:$K$332,2,0)</f>
        <v>VENDV</v>
      </c>
      <c r="D995" s="98" t="str">
        <f>VLOOKUP(G995,TCR!$E$2:$K$332,3,0)</f>
        <v>Ricavi variabili commodity al PCE - Energia Elettrica</v>
      </c>
      <c r="E995" s="98" t="str">
        <f>VLOOKUP(G995,TCR!$E$2:$K$332,4,0)</f>
        <v>MTPRV</v>
      </c>
      <c r="F995" s="98" t="str">
        <f>VLOOKUP(G995,TCR!$E$2:$K$332,5,0)</f>
        <v>Materia prima variabile</v>
      </c>
      <c r="G995" s="98" t="s">
        <v>255</v>
      </c>
      <c r="H995" s="98" t="str">
        <f>VLOOKUP(G995,TCR!$E$2:$K$332,7,0)</f>
        <v>Materia prima</v>
      </c>
      <c r="I995" s="137" t="str">
        <f t="shared" si="31"/>
        <v>EE_FPTCSV8#EEQ_FPTCSV8#EEC_FPTCSV8#NETA BR</v>
      </c>
      <c r="J995" s="106" t="s">
        <v>2084</v>
      </c>
      <c r="K995" s="106" t="s">
        <v>2085</v>
      </c>
      <c r="L995" s="106" t="s">
        <v>568</v>
      </c>
      <c r="M995" s="106" t="s">
        <v>424</v>
      </c>
      <c r="N995" s="106" t="s">
        <v>2086</v>
      </c>
      <c r="O995" s="106"/>
      <c r="P995" s="106" t="s">
        <v>2087</v>
      </c>
      <c r="Q995" s="106" t="s">
        <v>2088</v>
      </c>
      <c r="R995" s="106" t="s">
        <v>572</v>
      </c>
      <c r="S995" s="106">
        <v>701036</v>
      </c>
      <c r="T995" s="106" t="s">
        <v>430</v>
      </c>
      <c r="U995" s="106"/>
      <c r="V995" s="106">
        <v>3</v>
      </c>
      <c r="W995" s="106" t="str">
        <f t="shared" si="30"/>
        <v>NETA BR</v>
      </c>
      <c r="X995" s="106" t="s">
        <v>431</v>
      </c>
      <c r="Y995" s="106"/>
    </row>
    <row r="996" spans="1:25" x14ac:dyDescent="0.2">
      <c r="A996" s="7"/>
      <c r="B996" s="7"/>
      <c r="C996" s="98" t="str">
        <f>VLOOKUP(G996,TCR!$E$2:$K$332,2,0)</f>
        <v>VENDV</v>
      </c>
      <c r="D996" s="98" t="str">
        <f>VLOOKUP(G996,TCR!$E$2:$K$332,3,0)</f>
        <v>Ricavi variabili commodity al PCE - Energia Elettrica</v>
      </c>
      <c r="E996" s="98" t="str">
        <f>VLOOKUP(G996,TCR!$E$2:$K$332,4,0)</f>
        <v>MTPRV</v>
      </c>
      <c r="F996" s="98" t="str">
        <f>VLOOKUP(G996,TCR!$E$2:$K$332,5,0)</f>
        <v>Materia prima variabile</v>
      </c>
      <c r="G996" s="98" t="s">
        <v>255</v>
      </c>
      <c r="H996" s="98" t="str">
        <f>VLOOKUP(G996,TCR!$E$2:$K$332,7,0)</f>
        <v>Materia prima</v>
      </c>
      <c r="I996" s="137" t="str">
        <f t="shared" si="31"/>
        <v>EEAFPTCSV7#EEQAFPTCSV7#EECAFPTCSV7#NETA BR</v>
      </c>
      <c r="J996" s="106" t="s">
        <v>8379</v>
      </c>
      <c r="K996" s="106" t="s">
        <v>8380</v>
      </c>
      <c r="L996" s="106" t="s">
        <v>8381</v>
      </c>
      <c r="M996" s="106" t="s">
        <v>424</v>
      </c>
      <c r="N996" s="106" t="s">
        <v>7493</v>
      </c>
      <c r="O996" s="106"/>
      <c r="P996" s="106" t="s">
        <v>7494</v>
      </c>
      <c r="Q996" s="106" t="s">
        <v>7495</v>
      </c>
      <c r="R996" s="106" t="s">
        <v>7496</v>
      </c>
      <c r="S996" s="106">
        <v>701036</v>
      </c>
      <c r="T996" s="106" t="s">
        <v>430</v>
      </c>
      <c r="U996" s="106"/>
      <c r="V996" s="106">
        <v>3</v>
      </c>
      <c r="W996" s="106" t="str">
        <f t="shared" si="30"/>
        <v>NETA BR</v>
      </c>
      <c r="X996" s="106" t="s">
        <v>431</v>
      </c>
      <c r="Y996" s="106"/>
    </row>
    <row r="997" spans="1:25" x14ac:dyDescent="0.2">
      <c r="A997" s="7"/>
      <c r="B997" s="7"/>
      <c r="C997" s="98" t="str">
        <f>VLOOKUP(G997,TCR!$E$2:$K$332,2,0)</f>
        <v>VENDV</v>
      </c>
      <c r="D997" s="98" t="str">
        <f>VLOOKUP(G997,TCR!$E$2:$K$332,3,0)</f>
        <v>Ricavi variabili commodity al PCE - Energia Elettrica</v>
      </c>
      <c r="E997" s="98" t="str">
        <f>VLOOKUP(G997,TCR!$E$2:$K$332,4,0)</f>
        <v>MTPRV</v>
      </c>
      <c r="F997" s="98" t="str">
        <f>VLOOKUP(G997,TCR!$E$2:$K$332,5,0)</f>
        <v>Materia prima variabile</v>
      </c>
      <c r="G997" s="98" t="s">
        <v>255</v>
      </c>
      <c r="H997" s="98" t="str">
        <f>VLOOKUP(G997,TCR!$E$2:$K$332,7,0)</f>
        <v>Materia prima</v>
      </c>
      <c r="I997" s="137" t="str">
        <f t="shared" si="31"/>
        <v>EE_FPTCSV6#EEQ_FPTCSV6#EEC_FPTCSV6#NETA BR</v>
      </c>
      <c r="J997" s="106" t="s">
        <v>3676</v>
      </c>
      <c r="K997" s="106" t="s">
        <v>3677</v>
      </c>
      <c r="L997" s="106" t="s">
        <v>3678</v>
      </c>
      <c r="M997" s="106" t="s">
        <v>424</v>
      </c>
      <c r="N997" s="106" t="s">
        <v>730</v>
      </c>
      <c r="O997" s="106"/>
      <c r="P997" s="106" t="s">
        <v>731</v>
      </c>
      <c r="Q997" s="106" t="s">
        <v>732</v>
      </c>
      <c r="R997" s="106" t="s">
        <v>733</v>
      </c>
      <c r="S997" s="106">
        <v>701036</v>
      </c>
      <c r="T997" s="106" t="s">
        <v>430</v>
      </c>
      <c r="U997" s="106"/>
      <c r="V997" s="106">
        <v>3</v>
      </c>
      <c r="W997" s="106" t="str">
        <f t="shared" si="30"/>
        <v>NETA BR</v>
      </c>
      <c r="X997" s="106" t="s">
        <v>431</v>
      </c>
      <c r="Y997" s="106"/>
    </row>
    <row r="998" spans="1:25" x14ac:dyDescent="0.2">
      <c r="A998" s="7"/>
      <c r="B998" s="7"/>
      <c r="C998" s="98" t="str">
        <f>VLOOKUP(G998,TCR!$E$2:$K$332,2,0)</f>
        <v>VENDV</v>
      </c>
      <c r="D998" s="98" t="str">
        <f>VLOOKUP(G998,TCR!$E$2:$K$332,3,0)</f>
        <v>Ricavi variabili commodity al PCE - Energia Elettrica</v>
      </c>
      <c r="E998" s="98" t="str">
        <f>VLOOKUP(G998,TCR!$E$2:$K$332,4,0)</f>
        <v>MTPRV</v>
      </c>
      <c r="F998" s="98" t="str">
        <f>VLOOKUP(G998,TCR!$E$2:$K$332,5,0)</f>
        <v>Materia prima variabile</v>
      </c>
      <c r="G998" s="98" t="s">
        <v>255</v>
      </c>
      <c r="H998" s="98" t="str">
        <f>VLOOKUP(G998,TCR!$E$2:$K$332,7,0)</f>
        <v>Materia prima</v>
      </c>
      <c r="I998" s="137" t="str">
        <f t="shared" si="31"/>
        <v>EEAFPTCSV6#EEQAFPTCSV6#EECAFPTCSV6#NETA BR</v>
      </c>
      <c r="J998" s="106" t="s">
        <v>8429</v>
      </c>
      <c r="K998" s="106" t="s">
        <v>8430</v>
      </c>
      <c r="L998" s="106" t="s">
        <v>3678</v>
      </c>
      <c r="M998" s="106" t="s">
        <v>424</v>
      </c>
      <c r="N998" s="106" t="s">
        <v>8376</v>
      </c>
      <c r="O998" s="106"/>
      <c r="P998" s="106" t="s">
        <v>8377</v>
      </c>
      <c r="Q998" s="106" t="s">
        <v>8378</v>
      </c>
      <c r="R998" s="106" t="s">
        <v>733</v>
      </c>
      <c r="S998" s="106">
        <v>701036</v>
      </c>
      <c r="T998" s="106" t="s">
        <v>430</v>
      </c>
      <c r="U998" s="106"/>
      <c r="V998" s="106">
        <v>3</v>
      </c>
      <c r="W998" s="106" t="str">
        <f t="shared" si="30"/>
        <v>NETA BR</v>
      </c>
      <c r="X998" s="106" t="s">
        <v>431</v>
      </c>
      <c r="Y998" s="106"/>
    </row>
    <row r="999" spans="1:25" x14ac:dyDescent="0.2">
      <c r="A999" s="7"/>
      <c r="B999" s="7"/>
      <c r="C999" s="98" t="str">
        <f>VLOOKUP(G999,TCR!$E$2:$K$332,2,0)</f>
        <v>VENDV</v>
      </c>
      <c r="D999" s="98" t="str">
        <f>VLOOKUP(G999,TCR!$E$2:$K$332,3,0)</f>
        <v>Ricavi variabili commodity al PCE - Energia Elettrica</v>
      </c>
      <c r="E999" s="98" t="str">
        <f>VLOOKUP(G999,TCR!$E$2:$K$332,4,0)</f>
        <v>MTPRV</v>
      </c>
      <c r="F999" s="98" t="str">
        <f>VLOOKUP(G999,TCR!$E$2:$K$332,5,0)</f>
        <v>Materia prima variabile</v>
      </c>
      <c r="G999" s="98" t="s">
        <v>255</v>
      </c>
      <c r="H999" s="98" t="str">
        <f>VLOOKUP(G999,TCR!$E$2:$K$332,7,0)</f>
        <v>Materia prima</v>
      </c>
      <c r="I999" s="137" t="str">
        <f t="shared" si="31"/>
        <v>EEAFPTCSV5#EEQAFPTCSV5#EECAFPTCSV5#NETA BR</v>
      </c>
      <c r="J999" s="106" t="s">
        <v>7841</v>
      </c>
      <c r="K999" s="106" t="s">
        <v>7842</v>
      </c>
      <c r="L999" s="106" t="s">
        <v>7843</v>
      </c>
      <c r="M999" s="106" t="s">
        <v>424</v>
      </c>
      <c r="N999" s="106" t="s">
        <v>7844</v>
      </c>
      <c r="O999" s="106"/>
      <c r="P999" s="106" t="s">
        <v>7845</v>
      </c>
      <c r="Q999" s="106" t="s">
        <v>7846</v>
      </c>
      <c r="R999" s="106" t="s">
        <v>7786</v>
      </c>
      <c r="S999" s="106">
        <v>701036</v>
      </c>
      <c r="T999" s="106" t="s">
        <v>430</v>
      </c>
      <c r="U999" s="106"/>
      <c r="V999" s="106">
        <v>3</v>
      </c>
      <c r="W999" s="106" t="str">
        <f t="shared" si="30"/>
        <v>NETA BR</v>
      </c>
      <c r="X999" s="106" t="s">
        <v>431</v>
      </c>
      <c r="Y999" s="106"/>
    </row>
    <row r="1000" spans="1:25" x14ac:dyDescent="0.2">
      <c r="A1000" s="7"/>
      <c r="B1000" s="7"/>
      <c r="C1000" s="98" t="str">
        <f>VLOOKUP(G1000,TCR!$E$2:$K$332,2,0)</f>
        <v>VENDV</v>
      </c>
      <c r="D1000" s="98" t="str">
        <f>VLOOKUP(G1000,TCR!$E$2:$K$332,3,0)</f>
        <v>Ricavi variabili commodity al PCE - Energia Elettrica</v>
      </c>
      <c r="E1000" s="98" t="str">
        <f>VLOOKUP(G1000,TCR!$E$2:$K$332,4,0)</f>
        <v>MTPRV</v>
      </c>
      <c r="F1000" s="98" t="str">
        <f>VLOOKUP(G1000,TCR!$E$2:$K$332,5,0)</f>
        <v>Materia prima variabile</v>
      </c>
      <c r="G1000" s="98" t="s">
        <v>255</v>
      </c>
      <c r="H1000" s="98" t="str">
        <f>VLOOKUP(G1000,TCR!$E$2:$K$332,7,0)</f>
        <v>Materia prima</v>
      </c>
      <c r="I1000" s="137" t="str">
        <f t="shared" si="31"/>
        <v>EE_FPTCSV5#EEQ_FPTCSV5#EEC_FPTCSV5#NETA BR</v>
      </c>
      <c r="J1000" s="106" t="s">
        <v>8749</v>
      </c>
      <c r="K1000" s="106" t="s">
        <v>8750</v>
      </c>
      <c r="L1000" s="106" t="s">
        <v>7843</v>
      </c>
      <c r="M1000" s="106" t="s">
        <v>424</v>
      </c>
      <c r="N1000" s="106" t="s">
        <v>7783</v>
      </c>
      <c r="O1000" s="106"/>
      <c r="P1000" s="106" t="s">
        <v>7784</v>
      </c>
      <c r="Q1000" s="106" t="s">
        <v>7785</v>
      </c>
      <c r="R1000" s="106" t="s">
        <v>7786</v>
      </c>
      <c r="S1000" s="106">
        <v>701036</v>
      </c>
      <c r="T1000" s="106" t="s">
        <v>430</v>
      </c>
      <c r="U1000" s="106"/>
      <c r="V1000" s="106">
        <v>3</v>
      </c>
      <c r="W1000" s="106" t="str">
        <f t="shared" si="30"/>
        <v>NETA BR</v>
      </c>
      <c r="X1000" s="106" t="s">
        <v>431</v>
      </c>
      <c r="Y1000" s="106"/>
    </row>
    <row r="1001" spans="1:25" x14ac:dyDescent="0.2">
      <c r="A1001" s="7"/>
      <c r="B1001" s="7"/>
      <c r="C1001" s="98" t="str">
        <f>VLOOKUP(G1001,TCR!$E$2:$K$332,2,0)</f>
        <v>VENDV</v>
      </c>
      <c r="D1001" s="98" t="str">
        <f>VLOOKUP(G1001,TCR!$E$2:$K$332,3,0)</f>
        <v>Ricavi variabili commodity al PCE - Energia Elettrica</v>
      </c>
      <c r="E1001" s="98" t="str">
        <f>VLOOKUP(G1001,TCR!$E$2:$K$332,4,0)</f>
        <v>MTPRV</v>
      </c>
      <c r="F1001" s="98" t="str">
        <f>VLOOKUP(G1001,TCR!$E$2:$K$332,5,0)</f>
        <v>Materia prima variabile</v>
      </c>
      <c r="G1001" s="98" t="s">
        <v>255</v>
      </c>
      <c r="H1001" s="98" t="str">
        <f>VLOOKUP(G1001,TCR!$E$2:$K$332,7,0)</f>
        <v>Materia prima</v>
      </c>
      <c r="I1001" s="137" t="str">
        <f t="shared" si="31"/>
        <v>EEAFPTCSV4#EEQAFPTCSV4#EECAFPTCSV4#NETA BR</v>
      </c>
      <c r="J1001" s="106" t="s">
        <v>865</v>
      </c>
      <c r="K1001" s="106" t="s">
        <v>866</v>
      </c>
      <c r="L1001" s="106" t="s">
        <v>867</v>
      </c>
      <c r="M1001" s="106" t="s">
        <v>424</v>
      </c>
      <c r="N1001" s="106" t="s">
        <v>868</v>
      </c>
      <c r="O1001" s="106"/>
      <c r="P1001" s="106" t="s">
        <v>869</v>
      </c>
      <c r="Q1001" s="106" t="s">
        <v>870</v>
      </c>
      <c r="R1001" s="106" t="s">
        <v>871</v>
      </c>
      <c r="S1001" s="106">
        <v>701036</v>
      </c>
      <c r="T1001" s="106" t="s">
        <v>430</v>
      </c>
      <c r="U1001" s="106"/>
      <c r="V1001" s="106">
        <v>3</v>
      </c>
      <c r="W1001" s="106" t="str">
        <f t="shared" si="30"/>
        <v>NETA BR</v>
      </c>
      <c r="X1001" s="106" t="s">
        <v>431</v>
      </c>
      <c r="Y1001" s="106"/>
    </row>
    <row r="1002" spans="1:25" x14ac:dyDescent="0.2">
      <c r="A1002" s="7"/>
      <c r="B1002" s="7"/>
      <c r="C1002" s="98" t="str">
        <f>VLOOKUP(G1002,TCR!$E$2:$K$332,2,0)</f>
        <v>VENDV</v>
      </c>
      <c r="D1002" s="98" t="str">
        <f>VLOOKUP(G1002,TCR!$E$2:$K$332,3,0)</f>
        <v>Ricavi variabili commodity al PCE - Energia Elettrica</v>
      </c>
      <c r="E1002" s="98" t="str">
        <f>VLOOKUP(G1002,TCR!$E$2:$K$332,4,0)</f>
        <v>MTPRV</v>
      </c>
      <c r="F1002" s="98" t="str">
        <f>VLOOKUP(G1002,TCR!$E$2:$K$332,5,0)</f>
        <v>Materia prima variabile</v>
      </c>
      <c r="G1002" s="98" t="s">
        <v>255</v>
      </c>
      <c r="H1002" s="98" t="str">
        <f>VLOOKUP(G1002,TCR!$E$2:$K$332,7,0)</f>
        <v>Materia prima</v>
      </c>
      <c r="I1002" s="137" t="str">
        <f t="shared" si="31"/>
        <v>EE_FPTCSV4#EEQ_FPTCSV4#EEC_FPTCSV4#NETA BR</v>
      </c>
      <c r="J1002" s="106" t="s">
        <v>1911</v>
      </c>
      <c r="K1002" s="106" t="s">
        <v>1912</v>
      </c>
      <c r="L1002" s="106" t="s">
        <v>867</v>
      </c>
      <c r="M1002" s="106" t="s">
        <v>424</v>
      </c>
      <c r="N1002" s="106" t="s">
        <v>1913</v>
      </c>
      <c r="O1002" s="106"/>
      <c r="P1002" s="106" t="s">
        <v>1914</v>
      </c>
      <c r="Q1002" s="106" t="s">
        <v>1915</v>
      </c>
      <c r="R1002" s="106" t="s">
        <v>871</v>
      </c>
      <c r="S1002" s="106">
        <v>701036</v>
      </c>
      <c r="T1002" s="106" t="s">
        <v>430</v>
      </c>
      <c r="U1002" s="106"/>
      <c r="V1002" s="106">
        <v>3</v>
      </c>
      <c r="W1002" s="106" t="str">
        <f t="shared" si="30"/>
        <v>NETA BR</v>
      </c>
      <c r="X1002" s="106" t="s">
        <v>431</v>
      </c>
      <c r="Y1002" s="106"/>
    </row>
    <row r="1003" spans="1:25" x14ac:dyDescent="0.2">
      <c r="A1003" s="7"/>
      <c r="B1003" s="7"/>
      <c r="C1003" s="98" t="str">
        <f>VLOOKUP(G1003,TCR!$E$2:$K$332,2,0)</f>
        <v>VENDF</v>
      </c>
      <c r="D1003" s="98" t="str">
        <f>VLOOKUP(G1003,TCR!$E$2:$K$332,3,0)</f>
        <v>Ricavi commodity - componente fissa Energia Elettrica</v>
      </c>
      <c r="E1003" s="98" t="str">
        <f>VLOOKUP(G1003,TCR!$E$2:$K$332,4,0)</f>
        <v>MTPRF</v>
      </c>
      <c r="F1003" s="98" t="str">
        <f>VLOOKUP(G1003,TCR!$E$2:$K$332,5,0)</f>
        <v>Materia prima fissa</v>
      </c>
      <c r="G1003" s="98" t="s">
        <v>217</v>
      </c>
      <c r="H1003" s="98" t="str">
        <f>VLOOKUP(G1003,TCR!$E$2:$K$332,7,0)</f>
        <v>Materia prima altre voci fisse</v>
      </c>
      <c r="I1003" s="137" t="str">
        <f t="shared" si="31"/>
        <v>EE_FPTCSV3_FIX#EEQFPTCSV3_FIX#EECFPTCSV3_FIX#NETA BR</v>
      </c>
      <c r="J1003" s="106" t="s">
        <v>8864</v>
      </c>
      <c r="K1003" s="106" t="s">
        <v>8865</v>
      </c>
      <c r="L1003" s="106" t="s">
        <v>8866</v>
      </c>
      <c r="M1003" s="106" t="s">
        <v>424</v>
      </c>
      <c r="N1003" s="106" t="s">
        <v>8867</v>
      </c>
      <c r="O1003" s="106"/>
      <c r="P1003" s="106" t="s">
        <v>8868</v>
      </c>
      <c r="Q1003" s="106" t="s">
        <v>8869</v>
      </c>
      <c r="R1003" s="106" t="s">
        <v>8870</v>
      </c>
      <c r="S1003" s="106" t="s">
        <v>429</v>
      </c>
      <c r="T1003" s="106" t="s">
        <v>430</v>
      </c>
      <c r="U1003" s="106"/>
      <c r="V1003" s="106">
        <v>3</v>
      </c>
      <c r="W1003" s="106" t="str">
        <f t="shared" si="30"/>
        <v>NETA BR</v>
      </c>
      <c r="X1003" s="106" t="s">
        <v>431</v>
      </c>
      <c r="Y1003" s="106"/>
    </row>
    <row r="1004" spans="1:25" x14ac:dyDescent="0.2">
      <c r="A1004" s="178"/>
      <c r="B1004" s="7"/>
      <c r="C1004" s="98" t="str">
        <f>VLOOKUP(G1004,TCR!$E$2:$K$332,2,0)</f>
        <v>VENDF</v>
      </c>
      <c r="D1004" s="98" t="str">
        <f>VLOOKUP(G1004,TCR!$E$2:$K$332,3,0)</f>
        <v>Ricavi commodity - componente fissa Energia Elettrica</v>
      </c>
      <c r="E1004" s="98" t="str">
        <f>VLOOKUP(G1004,TCR!$E$2:$K$332,4,0)</f>
        <v>MTPRF</v>
      </c>
      <c r="F1004" s="98" t="str">
        <f>VLOOKUP(G1004,TCR!$E$2:$K$332,5,0)</f>
        <v>Materia prima fissa</v>
      </c>
      <c r="G1004" s="98" t="s">
        <v>217</v>
      </c>
      <c r="H1004" s="98" t="str">
        <f>VLOOKUP(G1004,TCR!$E$2:$K$332,7,0)</f>
        <v>Materia prima altre voci fisse</v>
      </c>
      <c r="I1004" s="137" t="str">
        <f t="shared" si="31"/>
        <v>EE_FPTCSV2_FIX#EEQFPTCSV2_FIX#EECFPTCSV2_FIX#NETA BR</v>
      </c>
      <c r="J1004" s="106" t="s">
        <v>6601</v>
      </c>
      <c r="K1004" s="106" t="s">
        <v>6602</v>
      </c>
      <c r="L1004" s="106" t="s">
        <v>6603</v>
      </c>
      <c r="M1004" s="106" t="s">
        <v>424</v>
      </c>
      <c r="N1004" s="106" t="s">
        <v>6604</v>
      </c>
      <c r="O1004" s="106"/>
      <c r="P1004" s="106" t="s">
        <v>6605</v>
      </c>
      <c r="Q1004" s="106" t="s">
        <v>6606</v>
      </c>
      <c r="R1004" s="106" t="s">
        <v>6607</v>
      </c>
      <c r="S1004" s="106">
        <v>701036</v>
      </c>
      <c r="T1004" s="106" t="s">
        <v>430</v>
      </c>
      <c r="U1004" s="106"/>
      <c r="V1004" s="106">
        <v>3</v>
      </c>
      <c r="W1004" s="106" t="str">
        <f t="shared" si="30"/>
        <v>NETA BR</v>
      </c>
      <c r="X1004" s="106" t="s">
        <v>431</v>
      </c>
      <c r="Y1004" s="106"/>
    </row>
    <row r="1005" spans="1:25" x14ac:dyDescent="0.2">
      <c r="A1005" s="7"/>
      <c r="B1005" s="69"/>
      <c r="C1005" s="98" t="str">
        <f>VLOOKUP(G1005,TCR!$E$2:$K$332,2,0)</f>
        <v>VENDV</v>
      </c>
      <c r="D1005" s="98" t="str">
        <f>VLOOKUP(G1005,TCR!$E$2:$K$332,3,0)</f>
        <v>Ricavi variabili commodity al PCE - Energia Elettrica</v>
      </c>
      <c r="E1005" s="98" t="str">
        <f>VLOOKUP(G1005,TCR!$E$2:$K$332,4,0)</f>
        <v>MTPRV</v>
      </c>
      <c r="F1005" s="98" t="str">
        <f>VLOOKUP(G1005,TCR!$E$2:$K$332,5,0)</f>
        <v>Materia prima variabile</v>
      </c>
      <c r="G1005" s="98" t="s">
        <v>255</v>
      </c>
      <c r="H1005" s="98" t="str">
        <f>VLOOKUP(G1005,TCR!$E$2:$K$332,7,0)</f>
        <v>Materia prima</v>
      </c>
      <c r="I1005" s="137" t="str">
        <f t="shared" si="31"/>
        <v>EE_FPTCSV13#EEQ_FPTCSV13#EEC_FPTCSV13#NETA BR</v>
      </c>
      <c r="J1005" s="106" t="s">
        <v>6524</v>
      </c>
      <c r="K1005" s="106" t="s">
        <v>6525</v>
      </c>
      <c r="L1005" s="106" t="s">
        <v>6526</v>
      </c>
      <c r="M1005" s="106" t="s">
        <v>424</v>
      </c>
      <c r="N1005" s="106" t="s">
        <v>6527</v>
      </c>
      <c r="O1005" s="106"/>
      <c r="P1005" s="106" t="s">
        <v>6528</v>
      </c>
      <c r="Q1005" s="106" t="s">
        <v>6529</v>
      </c>
      <c r="R1005" s="106" t="s">
        <v>6530</v>
      </c>
      <c r="S1005" s="106">
        <v>701036</v>
      </c>
      <c r="T1005" s="106" t="s">
        <v>430</v>
      </c>
      <c r="U1005" s="106"/>
      <c r="V1005" s="106">
        <v>3</v>
      </c>
      <c r="W1005" s="106" t="str">
        <f t="shared" si="30"/>
        <v>NETA BR</v>
      </c>
      <c r="X1005" s="106" t="s">
        <v>431</v>
      </c>
      <c r="Y1005" s="106"/>
    </row>
    <row r="1006" spans="1:25" x14ac:dyDescent="0.2">
      <c r="A1006" s="7"/>
      <c r="B1006" s="7"/>
      <c r="C1006" s="98" t="str">
        <f>VLOOKUP(G1006,TCR!$E$2:$K$332,2,0)</f>
        <v>VENDV</v>
      </c>
      <c r="D1006" s="98" t="str">
        <f>VLOOKUP(G1006,TCR!$E$2:$K$332,3,0)</f>
        <v>Ricavi variabili commodity al PCE - Energia Elettrica</v>
      </c>
      <c r="E1006" s="98" t="str">
        <f>VLOOKUP(G1006,TCR!$E$2:$K$332,4,0)</f>
        <v>MTPRV</v>
      </c>
      <c r="F1006" s="98" t="str">
        <f>VLOOKUP(G1006,TCR!$E$2:$K$332,5,0)</f>
        <v>Materia prima variabile</v>
      </c>
      <c r="G1006" s="98" t="s">
        <v>255</v>
      </c>
      <c r="H1006" s="98" t="str">
        <f>VLOOKUP(G1006,TCR!$E$2:$K$332,7,0)</f>
        <v>Materia prima</v>
      </c>
      <c r="I1006" s="137" t="str">
        <f t="shared" si="31"/>
        <v>EE_FPTCSV12#EEQ_FPTCSV12#EEC_FPTCSV12#NETA BR</v>
      </c>
      <c r="J1006" s="106" t="s">
        <v>7811</v>
      </c>
      <c r="K1006" s="106" t="s">
        <v>7812</v>
      </c>
      <c r="L1006" s="106" t="s">
        <v>7813</v>
      </c>
      <c r="M1006" s="106" t="s">
        <v>424</v>
      </c>
      <c r="N1006" s="106" t="s">
        <v>7814</v>
      </c>
      <c r="O1006" s="106"/>
      <c r="P1006" s="106" t="s">
        <v>7815</v>
      </c>
      <c r="Q1006" s="106" t="s">
        <v>7816</v>
      </c>
      <c r="R1006" s="106" t="s">
        <v>6805</v>
      </c>
      <c r="S1006" s="106">
        <v>701036</v>
      </c>
      <c r="T1006" s="106" t="s">
        <v>430</v>
      </c>
      <c r="U1006" s="106"/>
      <c r="V1006" s="106">
        <v>3</v>
      </c>
      <c r="W1006" s="106" t="str">
        <f t="shared" si="30"/>
        <v>NETA BR</v>
      </c>
      <c r="X1006" s="106" t="s">
        <v>431</v>
      </c>
      <c r="Y1006" s="106"/>
    </row>
    <row r="1007" spans="1:25" x14ac:dyDescent="0.2">
      <c r="A1007" s="7"/>
      <c r="B1007" s="7"/>
      <c r="C1007" s="98" t="str">
        <f>VLOOKUP(G1007,TCR!$E$2:$K$332,2,0)</f>
        <v>VENDV</v>
      </c>
      <c r="D1007" s="98" t="str">
        <f>VLOOKUP(G1007,TCR!$E$2:$K$332,3,0)</f>
        <v>Ricavi variabili commodity al PCE - Energia Elettrica</v>
      </c>
      <c r="E1007" s="98" t="str">
        <f>VLOOKUP(G1007,TCR!$E$2:$K$332,4,0)</f>
        <v>MTPRV</v>
      </c>
      <c r="F1007" s="98" t="str">
        <f>VLOOKUP(G1007,TCR!$E$2:$K$332,5,0)</f>
        <v>Materia prima variabile</v>
      </c>
      <c r="G1007" s="98" t="s">
        <v>255</v>
      </c>
      <c r="H1007" s="98" t="str">
        <f>VLOOKUP(G1007,TCR!$E$2:$K$332,7,0)</f>
        <v>Materia prima</v>
      </c>
      <c r="I1007" s="137" t="str">
        <f t="shared" si="31"/>
        <v>EEAFPTCSV12#EEQAFPTCSV12#EECAFPTCSV12#NETA BR</v>
      </c>
      <c r="J1007" s="106" t="s">
        <v>8710</v>
      </c>
      <c r="K1007" s="106" t="s">
        <v>8711</v>
      </c>
      <c r="L1007" s="106" t="s">
        <v>7813</v>
      </c>
      <c r="M1007" s="106" t="s">
        <v>424</v>
      </c>
      <c r="N1007" s="106" t="s">
        <v>6802</v>
      </c>
      <c r="O1007" s="106"/>
      <c r="P1007" s="106" t="s">
        <v>6803</v>
      </c>
      <c r="Q1007" s="106" t="s">
        <v>6804</v>
      </c>
      <c r="R1007" s="106" t="s">
        <v>6805</v>
      </c>
      <c r="S1007" s="106">
        <v>701036</v>
      </c>
      <c r="T1007" s="106" t="s">
        <v>430</v>
      </c>
      <c r="U1007" s="106"/>
      <c r="V1007" s="106">
        <v>3</v>
      </c>
      <c r="W1007" s="106" t="str">
        <f t="shared" si="30"/>
        <v>NETA BR</v>
      </c>
      <c r="X1007" s="106" t="s">
        <v>431</v>
      </c>
      <c r="Y1007" s="106"/>
    </row>
    <row r="1008" spans="1:25" x14ac:dyDescent="0.2">
      <c r="A1008" s="7"/>
      <c r="B1008" s="7"/>
      <c r="C1008" s="98" t="str">
        <f>VLOOKUP(G1008,TCR!$E$2:$K$332,2,0)</f>
        <v>VENDV</v>
      </c>
      <c r="D1008" s="98" t="str">
        <f>VLOOKUP(G1008,TCR!$E$2:$K$332,3,0)</f>
        <v>Ricavi variabili commodity al PCE - Energia Elettrica</v>
      </c>
      <c r="E1008" s="98" t="str">
        <f>VLOOKUP(G1008,TCR!$E$2:$K$332,4,0)</f>
        <v>MTPRV</v>
      </c>
      <c r="F1008" s="98" t="str">
        <f>VLOOKUP(G1008,TCR!$E$2:$K$332,5,0)</f>
        <v>Materia prima variabile</v>
      </c>
      <c r="G1008" s="98" t="s">
        <v>255</v>
      </c>
      <c r="H1008" s="98" t="str">
        <f>VLOOKUP(G1008,TCR!$E$2:$K$332,7,0)</f>
        <v>Materia prima</v>
      </c>
      <c r="I1008" s="137" t="str">
        <f t="shared" si="31"/>
        <v>EE_FPTCSV11#EEQ_FPTCSV11#EEC_FPTCSV11#NETA BR</v>
      </c>
      <c r="J1008" s="106" t="s">
        <v>6011</v>
      </c>
      <c r="K1008" s="106" t="s">
        <v>6012</v>
      </c>
      <c r="L1008" s="106" t="s">
        <v>6013</v>
      </c>
      <c r="M1008" s="106" t="s">
        <v>424</v>
      </c>
      <c r="N1008" s="106" t="s">
        <v>6014</v>
      </c>
      <c r="O1008" s="106"/>
      <c r="P1008" s="106" t="s">
        <v>6015</v>
      </c>
      <c r="Q1008" s="106" t="s">
        <v>6016</v>
      </c>
      <c r="R1008" s="106" t="s">
        <v>6017</v>
      </c>
      <c r="S1008" s="106">
        <v>701036</v>
      </c>
      <c r="T1008" s="106" t="s">
        <v>430</v>
      </c>
      <c r="U1008" s="106"/>
      <c r="V1008" s="106">
        <v>3</v>
      </c>
      <c r="W1008" s="106" t="str">
        <f t="shared" si="30"/>
        <v>NETA BR</v>
      </c>
      <c r="X1008" s="106" t="s">
        <v>431</v>
      </c>
      <c r="Y1008" s="106"/>
    </row>
    <row r="1009" spans="1:25" x14ac:dyDescent="0.2">
      <c r="A1009" s="7"/>
      <c r="B1009" s="7"/>
      <c r="C1009" s="98" t="str">
        <f>VLOOKUP(G1009,TCR!$E$2:$K$332,2,0)</f>
        <v>VENDV</v>
      </c>
      <c r="D1009" s="98" t="str">
        <f>VLOOKUP(G1009,TCR!$E$2:$K$332,3,0)</f>
        <v>Ricavi variabili commodity al PCE - Energia Elettrica</v>
      </c>
      <c r="E1009" s="98" t="str">
        <f>VLOOKUP(G1009,TCR!$E$2:$K$332,4,0)</f>
        <v>MTPRV</v>
      </c>
      <c r="F1009" s="98" t="str">
        <f>VLOOKUP(G1009,TCR!$E$2:$K$332,5,0)</f>
        <v>Materia prima variabile</v>
      </c>
      <c r="G1009" s="98" t="s">
        <v>255</v>
      </c>
      <c r="H1009" s="98" t="str">
        <f>VLOOKUP(G1009,TCR!$E$2:$K$332,7,0)</f>
        <v>Materia prima</v>
      </c>
      <c r="I1009" s="137" t="str">
        <f t="shared" si="31"/>
        <v>EEAFPTCSV11#EEQAFPTCSV11#EECAFPTCSV11#NETA BR</v>
      </c>
      <c r="J1009" s="106" t="s">
        <v>8123</v>
      </c>
      <c r="K1009" s="106" t="s">
        <v>8124</v>
      </c>
      <c r="L1009" s="106" t="s">
        <v>6013</v>
      </c>
      <c r="M1009" s="106" t="s">
        <v>424</v>
      </c>
      <c r="N1009" s="106" t="s">
        <v>7644</v>
      </c>
      <c r="O1009" s="106"/>
      <c r="P1009" s="106" t="s">
        <v>7645</v>
      </c>
      <c r="Q1009" s="106" t="s">
        <v>7646</v>
      </c>
      <c r="R1009" s="106" t="s">
        <v>6017</v>
      </c>
      <c r="S1009" s="106">
        <v>701036</v>
      </c>
      <c r="T1009" s="106" t="s">
        <v>430</v>
      </c>
      <c r="U1009" s="106"/>
      <c r="V1009" s="106">
        <v>3</v>
      </c>
      <c r="W1009" s="106" t="str">
        <f t="shared" si="30"/>
        <v>NETA BR</v>
      </c>
      <c r="X1009" s="106" t="s">
        <v>431</v>
      </c>
      <c r="Y1009" s="106"/>
    </row>
    <row r="1010" spans="1:25" x14ac:dyDescent="0.2">
      <c r="A1010" s="7"/>
      <c r="B1010" s="7"/>
      <c r="C1010" s="98" t="str">
        <f>VLOOKUP(G1010,TCR!$E$2:$K$332,2,0)</f>
        <v>VENDV</v>
      </c>
      <c r="D1010" s="98" t="str">
        <f>VLOOKUP(G1010,TCR!$E$2:$K$332,3,0)</f>
        <v>Ricavi variabili commodity al PCE - Energia Elettrica</v>
      </c>
      <c r="E1010" s="98" t="str">
        <f>VLOOKUP(G1010,TCR!$E$2:$K$332,4,0)</f>
        <v>MTPRV</v>
      </c>
      <c r="F1010" s="98" t="str">
        <f>VLOOKUP(G1010,TCR!$E$2:$K$332,5,0)</f>
        <v>Materia prima variabile</v>
      </c>
      <c r="G1010" s="98" t="s">
        <v>255</v>
      </c>
      <c r="H1010" s="98" t="str">
        <f>VLOOKUP(G1010,TCR!$E$2:$K$332,7,0)</f>
        <v>Materia prima</v>
      </c>
      <c r="I1010" s="137" t="str">
        <f t="shared" si="31"/>
        <v>EEAFPTCSV10#EEQAFPTCSV10#EECAFPTCSV10#NETA BR</v>
      </c>
      <c r="J1010" s="106" t="s">
        <v>6280</v>
      </c>
      <c r="K1010" s="106" t="s">
        <v>6281</v>
      </c>
      <c r="L1010" s="106" t="s">
        <v>6282</v>
      </c>
      <c r="M1010" s="106" t="s">
        <v>424</v>
      </c>
      <c r="N1010" s="106" t="s">
        <v>6283</v>
      </c>
      <c r="O1010" s="106"/>
      <c r="P1010" s="106" t="s">
        <v>6284</v>
      </c>
      <c r="Q1010" s="106" t="s">
        <v>6285</v>
      </c>
      <c r="R1010" s="106" t="s">
        <v>6066</v>
      </c>
      <c r="S1010" s="106">
        <v>701036</v>
      </c>
      <c r="T1010" s="106" t="s">
        <v>430</v>
      </c>
      <c r="U1010" s="106"/>
      <c r="V1010" s="106">
        <v>3</v>
      </c>
      <c r="W1010" s="106" t="str">
        <f t="shared" si="30"/>
        <v>NETA BR</v>
      </c>
      <c r="X1010" s="106" t="s">
        <v>431</v>
      </c>
      <c r="Y1010" s="106"/>
    </row>
    <row r="1011" spans="1:25" x14ac:dyDescent="0.2">
      <c r="A1011" s="7"/>
      <c r="B1011" s="69"/>
      <c r="C1011" s="98" t="str">
        <f>VLOOKUP(G1011,TCR!$E$2:$K$332,2,0)</f>
        <v>VENDV</v>
      </c>
      <c r="D1011" s="98" t="str">
        <f>VLOOKUP(G1011,TCR!$E$2:$K$332,3,0)</f>
        <v>Ricavi variabili commodity al PCE - Energia Elettrica</v>
      </c>
      <c r="E1011" s="98" t="str">
        <f>VLOOKUP(G1011,TCR!$E$2:$K$332,4,0)</f>
        <v>MTPRV</v>
      </c>
      <c r="F1011" s="98" t="str">
        <f>VLOOKUP(G1011,TCR!$E$2:$K$332,5,0)</f>
        <v>Materia prima variabile</v>
      </c>
      <c r="G1011" s="98" t="s">
        <v>255</v>
      </c>
      <c r="H1011" s="98" t="str">
        <f>VLOOKUP(G1011,TCR!$E$2:$K$332,7,0)</f>
        <v>Materia prima</v>
      </c>
      <c r="I1011" s="137" t="str">
        <f t="shared" si="31"/>
        <v>EE_FPTCSV10#EEQ_FPTCSV10#EEC_FPTCSV10#NETA BR</v>
      </c>
      <c r="J1011" s="106" t="s">
        <v>7526</v>
      </c>
      <c r="K1011" s="106" t="s">
        <v>7527</v>
      </c>
      <c r="L1011" s="106" t="s">
        <v>6282</v>
      </c>
      <c r="M1011" s="106" t="s">
        <v>424</v>
      </c>
      <c r="N1011" s="106" t="s">
        <v>6063</v>
      </c>
      <c r="O1011" s="106"/>
      <c r="P1011" s="106" t="s">
        <v>6064</v>
      </c>
      <c r="Q1011" s="106" t="s">
        <v>6065</v>
      </c>
      <c r="R1011" s="106" t="s">
        <v>6066</v>
      </c>
      <c r="S1011" s="106">
        <v>701036</v>
      </c>
      <c r="T1011" s="106" t="s">
        <v>430</v>
      </c>
      <c r="U1011" s="106"/>
      <c r="V1011" s="106">
        <v>3</v>
      </c>
      <c r="W1011" s="106" t="str">
        <f t="shared" si="30"/>
        <v>NETA BR</v>
      </c>
      <c r="X1011" s="106" t="s">
        <v>431</v>
      </c>
      <c r="Y1011" s="106"/>
    </row>
    <row r="1012" spans="1:25" x14ac:dyDescent="0.2">
      <c r="A1012" s="7"/>
      <c r="B1012" s="69"/>
      <c r="C1012" s="98" t="str">
        <f>VLOOKUP(G1012,TCR!$E$2:$K$332,2,0)</f>
        <v>VENDV</v>
      </c>
      <c r="D1012" s="98" t="str">
        <f>VLOOKUP(G1012,TCR!$E$2:$K$332,3,0)</f>
        <v>Ricavi variabili commodity al PCE - Energia Elettrica</v>
      </c>
      <c r="E1012" s="98" t="str">
        <f>VLOOKUP(G1012,TCR!$E$2:$K$332,4,0)</f>
        <v>MTPRV</v>
      </c>
      <c r="F1012" s="98" t="str">
        <f>VLOOKUP(G1012,TCR!$E$2:$K$332,5,0)</f>
        <v>Materia prima variabile</v>
      </c>
      <c r="G1012" s="98" t="s">
        <v>255</v>
      </c>
      <c r="H1012" s="98" t="str">
        <f>VLOOKUP(G1012,TCR!$E$2:$K$332,7,0)</f>
        <v>Materia prima</v>
      </c>
      <c r="I1012" s="137" t="str">
        <f t="shared" si="31"/>
        <v>EEAFPTCAT9#EEQAFPTCAT9#EECAFPTCAT9#NETA BR</v>
      </c>
      <c r="J1012" s="106" t="s">
        <v>9454</v>
      </c>
      <c r="K1012" s="106" t="s">
        <v>9455</v>
      </c>
      <c r="L1012" s="106" t="s">
        <v>9456</v>
      </c>
      <c r="M1012" s="106" t="s">
        <v>424</v>
      </c>
      <c r="N1012" s="106" t="s">
        <v>8340</v>
      </c>
      <c r="O1012" s="106"/>
      <c r="P1012" s="106" t="s">
        <v>8341</v>
      </c>
      <c r="Q1012" s="106" t="s">
        <v>8342</v>
      </c>
      <c r="R1012" s="106" t="s">
        <v>8343</v>
      </c>
      <c r="S1012" s="106" t="s">
        <v>429</v>
      </c>
      <c r="T1012" s="106" t="s">
        <v>430</v>
      </c>
      <c r="U1012" s="106"/>
      <c r="V1012" s="106">
        <v>3</v>
      </c>
      <c r="W1012" s="106" t="str">
        <f t="shared" si="30"/>
        <v>NETA BR</v>
      </c>
      <c r="X1012" s="106" t="s">
        <v>431</v>
      </c>
      <c r="Y1012" s="106"/>
    </row>
    <row r="1013" spans="1:25" x14ac:dyDescent="0.2">
      <c r="A1013" s="7"/>
      <c r="B1013" s="7"/>
      <c r="C1013" s="98" t="str">
        <f>VLOOKUP(G1013,TCR!$E$2:$K$332,2,0)</f>
        <v>VENDF</v>
      </c>
      <c r="D1013" s="98" t="str">
        <f>VLOOKUP(G1013,TCR!$E$2:$K$332,3,0)</f>
        <v>Ricavi commodity - componente fissa Energia Elettrica</v>
      </c>
      <c r="E1013" s="98" t="str">
        <f>VLOOKUP(G1013,TCR!$E$2:$K$332,4,0)</f>
        <v>MTPRF</v>
      </c>
      <c r="F1013" s="98" t="str">
        <f>VLOOKUP(G1013,TCR!$E$2:$K$332,5,0)</f>
        <v>Materia prima fissa</v>
      </c>
      <c r="G1013" s="98" t="s">
        <v>217</v>
      </c>
      <c r="H1013" s="98" t="str">
        <f>VLOOKUP(G1013,TCR!$E$2:$K$332,7,0)</f>
        <v>Materia prima altre voci fisse</v>
      </c>
      <c r="I1013" s="137" t="str">
        <f t="shared" si="31"/>
        <v>EE_FPTCAT9FIX#EEQ_FPTCAT9FIX#EEC_FPTCAT9FIX#NETA BR</v>
      </c>
      <c r="J1013" s="106" t="s">
        <v>1812</v>
      </c>
      <c r="K1013" s="106" t="s">
        <v>1813</v>
      </c>
      <c r="L1013" s="106" t="s">
        <v>1814</v>
      </c>
      <c r="M1013" s="106" t="s">
        <v>424</v>
      </c>
      <c r="N1013" s="106" t="s">
        <v>1815</v>
      </c>
      <c r="O1013" s="106"/>
      <c r="P1013" s="106" t="s">
        <v>1816</v>
      </c>
      <c r="Q1013" s="106" t="s">
        <v>1817</v>
      </c>
      <c r="R1013" s="106" t="s">
        <v>1818</v>
      </c>
      <c r="S1013" s="106">
        <v>701036</v>
      </c>
      <c r="T1013" s="106" t="s">
        <v>430</v>
      </c>
      <c r="U1013" s="106"/>
      <c r="V1013" s="106">
        <v>3</v>
      </c>
      <c r="W1013" s="106" t="str">
        <f t="shared" si="30"/>
        <v>NETA BR</v>
      </c>
      <c r="X1013" s="106" t="s">
        <v>431</v>
      </c>
      <c r="Y1013" s="106"/>
    </row>
    <row r="1014" spans="1:25" x14ac:dyDescent="0.2">
      <c r="A1014" s="7"/>
      <c r="B1014" s="7"/>
      <c r="C1014" s="98" t="str">
        <f>VLOOKUP(G1014,TCR!$E$2:$K$332,2,0)</f>
        <v>VENDV</v>
      </c>
      <c r="D1014" s="98" t="str">
        <f>VLOOKUP(G1014,TCR!$E$2:$K$332,3,0)</f>
        <v>Ricavi variabili commodity al PCE - Energia Elettrica</v>
      </c>
      <c r="E1014" s="98" t="str">
        <f>VLOOKUP(G1014,TCR!$E$2:$K$332,4,0)</f>
        <v>MTPRV</v>
      </c>
      <c r="F1014" s="98" t="str">
        <f>VLOOKUP(G1014,TCR!$E$2:$K$332,5,0)</f>
        <v>Materia prima variabile</v>
      </c>
      <c r="G1014" s="98" t="s">
        <v>255</v>
      </c>
      <c r="H1014" s="98" t="str">
        <f>VLOOKUP(G1014,TCR!$E$2:$K$332,7,0)</f>
        <v>Materia prima</v>
      </c>
      <c r="I1014" s="137" t="str">
        <f t="shared" si="31"/>
        <v>EE_FPTCAT9#EEQ_FPTCAT9#EEC_FPTCAT9#NETA BR</v>
      </c>
      <c r="J1014" s="106" t="s">
        <v>5607</v>
      </c>
      <c r="K1014" s="106" t="s">
        <v>5608</v>
      </c>
      <c r="L1014" s="106" t="s">
        <v>5609</v>
      </c>
      <c r="M1014" s="106" t="s">
        <v>424</v>
      </c>
      <c r="N1014" s="106" t="s">
        <v>5610</v>
      </c>
      <c r="O1014" s="106"/>
      <c r="P1014" s="106" t="s">
        <v>5611</v>
      </c>
      <c r="Q1014" s="106" t="s">
        <v>5612</v>
      </c>
      <c r="R1014" s="106" t="s">
        <v>5613</v>
      </c>
      <c r="S1014" s="106">
        <v>701036</v>
      </c>
      <c r="T1014" s="106" t="s">
        <v>430</v>
      </c>
      <c r="U1014" s="106"/>
      <c r="V1014" s="106">
        <v>3</v>
      </c>
      <c r="W1014" s="106" t="str">
        <f t="shared" si="30"/>
        <v>NETA BR</v>
      </c>
      <c r="X1014" s="106" t="s">
        <v>431</v>
      </c>
      <c r="Y1014" s="106"/>
    </row>
    <row r="1015" spans="1:25" x14ac:dyDescent="0.2">
      <c r="A1015" s="7"/>
      <c r="B1015" s="69"/>
      <c r="C1015" s="98" t="str">
        <f>VLOOKUP(G1015,TCR!$E$2:$K$332,2,0)</f>
        <v>VENDV</v>
      </c>
      <c r="D1015" s="98" t="str">
        <f>VLOOKUP(G1015,TCR!$E$2:$K$332,3,0)</f>
        <v>Ricavi variabili commodity al PCE - Energia Elettrica</v>
      </c>
      <c r="E1015" s="98" t="str">
        <f>VLOOKUP(G1015,TCR!$E$2:$K$332,4,0)</f>
        <v>MTPRV</v>
      </c>
      <c r="F1015" s="98" t="str">
        <f>VLOOKUP(G1015,TCR!$E$2:$K$332,5,0)</f>
        <v>Materia prima variabile</v>
      </c>
      <c r="G1015" s="98" t="s">
        <v>255</v>
      </c>
      <c r="H1015" s="98" t="str">
        <f>VLOOKUP(G1015,TCR!$E$2:$K$332,7,0)</f>
        <v>Materia prima</v>
      </c>
      <c r="I1015" s="137" t="str">
        <f t="shared" si="31"/>
        <v>EEAFPTCAT8#EEQAFPTCAT8#EECAFPTCAT8#NETA BR</v>
      </c>
      <c r="J1015" s="106" t="s">
        <v>5676</v>
      </c>
      <c r="K1015" s="106" t="s">
        <v>5677</v>
      </c>
      <c r="L1015" s="106" t="s">
        <v>5678</v>
      </c>
      <c r="M1015" s="106" t="s">
        <v>424</v>
      </c>
      <c r="N1015" s="106" t="s">
        <v>4967</v>
      </c>
      <c r="O1015" s="106"/>
      <c r="P1015" s="106" t="s">
        <v>4968</v>
      </c>
      <c r="Q1015" s="106" t="s">
        <v>4969</v>
      </c>
      <c r="R1015" s="106" t="s">
        <v>4970</v>
      </c>
      <c r="S1015" s="106">
        <v>701036</v>
      </c>
      <c r="T1015" s="106" t="s">
        <v>430</v>
      </c>
      <c r="U1015" s="106"/>
      <c r="V1015" s="106">
        <v>3</v>
      </c>
      <c r="W1015" s="106" t="str">
        <f t="shared" si="30"/>
        <v>NETA BR</v>
      </c>
      <c r="X1015" s="106" t="s">
        <v>431</v>
      </c>
      <c r="Y1015" s="106"/>
    </row>
    <row r="1016" spans="1:25" x14ac:dyDescent="0.2">
      <c r="A1016" s="7"/>
      <c r="B1016" s="7"/>
      <c r="C1016" s="98" t="str">
        <f>VLOOKUP(G1016,TCR!$E$2:$K$332,2,0)</f>
        <v>VENDF</v>
      </c>
      <c r="D1016" s="98" t="str">
        <f>VLOOKUP(G1016,TCR!$E$2:$K$332,3,0)</f>
        <v>Ricavi commodity - componente fissa Energia Elettrica</v>
      </c>
      <c r="E1016" s="98" t="str">
        <f>VLOOKUP(G1016,TCR!$E$2:$K$332,4,0)</f>
        <v>MTPRF</v>
      </c>
      <c r="F1016" s="98" t="str">
        <f>VLOOKUP(G1016,TCR!$E$2:$K$332,5,0)</f>
        <v>Materia prima fissa</v>
      </c>
      <c r="G1016" s="141" t="s">
        <v>217</v>
      </c>
      <c r="H1016" s="98" t="str">
        <f>VLOOKUP(G1016,TCR!$E$2:$K$332,7,0)</f>
        <v>Materia prima altre voci fisse</v>
      </c>
      <c r="I1016" s="137" t="str">
        <f t="shared" si="31"/>
        <v>EE_FPTCAT8FIX#EEQ_FPTCAT8FIX#EEC_FPTCAT8FIX#NETA BR</v>
      </c>
      <c r="J1016" s="106" t="s">
        <v>3828</v>
      </c>
      <c r="K1016" s="106" t="s">
        <v>3829</v>
      </c>
      <c r="L1016" s="106" t="s">
        <v>3830</v>
      </c>
      <c r="M1016" s="106" t="s">
        <v>424</v>
      </c>
      <c r="N1016" s="106" t="s">
        <v>3831</v>
      </c>
      <c r="O1016" s="106"/>
      <c r="P1016" s="106" t="s">
        <v>3832</v>
      </c>
      <c r="Q1016" s="106" t="s">
        <v>3833</v>
      </c>
      <c r="R1016" s="106" t="s">
        <v>3834</v>
      </c>
      <c r="S1016" s="106">
        <v>701036</v>
      </c>
      <c r="T1016" s="106" t="s">
        <v>430</v>
      </c>
      <c r="U1016" s="106"/>
      <c r="V1016" s="106">
        <v>3</v>
      </c>
      <c r="W1016" s="106" t="str">
        <f t="shared" si="30"/>
        <v>NETA BR</v>
      </c>
      <c r="X1016" s="106" t="s">
        <v>431</v>
      </c>
      <c r="Y1016" s="106"/>
    </row>
    <row r="1017" spans="1:25" x14ac:dyDescent="0.2">
      <c r="A1017" s="7"/>
      <c r="B1017" s="7"/>
      <c r="C1017" s="98" t="str">
        <f>VLOOKUP(G1017,TCR!$E$2:$K$332,2,0)</f>
        <v>VENDV</v>
      </c>
      <c r="D1017" s="98" t="str">
        <f>VLOOKUP(G1017,TCR!$E$2:$K$332,3,0)</f>
        <v>Ricavi variabili commodity al PCE - Energia Elettrica</v>
      </c>
      <c r="E1017" s="98" t="str">
        <f>VLOOKUP(G1017,TCR!$E$2:$K$332,4,0)</f>
        <v>MTPRV</v>
      </c>
      <c r="F1017" s="98" t="str">
        <f>VLOOKUP(G1017,TCR!$E$2:$K$332,5,0)</f>
        <v>Materia prima variabile</v>
      </c>
      <c r="G1017" s="141" t="s">
        <v>255</v>
      </c>
      <c r="H1017" s="98" t="str">
        <f>VLOOKUP(G1017,TCR!$E$2:$K$332,7,0)</f>
        <v>Materia prima</v>
      </c>
      <c r="I1017" s="137" t="str">
        <f t="shared" si="31"/>
        <v>EE_FPTCAT8#EEQ_FPTCAT8#EEC_FPTCAT8#NETA BR</v>
      </c>
      <c r="J1017" s="106" t="s">
        <v>4312</v>
      </c>
      <c r="K1017" s="106" t="s">
        <v>4313</v>
      </c>
      <c r="L1017" s="106" t="s">
        <v>4314</v>
      </c>
      <c r="M1017" s="106" t="s">
        <v>424</v>
      </c>
      <c r="N1017" s="106" t="s">
        <v>977</v>
      </c>
      <c r="O1017" s="106"/>
      <c r="P1017" s="106" t="s">
        <v>978</v>
      </c>
      <c r="Q1017" s="106" t="s">
        <v>979</v>
      </c>
      <c r="R1017" s="106" t="s">
        <v>980</v>
      </c>
      <c r="S1017" s="106">
        <v>701036</v>
      </c>
      <c r="T1017" s="106" t="s">
        <v>430</v>
      </c>
      <c r="U1017" s="106"/>
      <c r="V1017" s="106">
        <v>3</v>
      </c>
      <c r="W1017" s="106" t="str">
        <f t="shared" si="30"/>
        <v>NETA BR</v>
      </c>
      <c r="X1017" s="106" t="s">
        <v>431</v>
      </c>
      <c r="Y1017" s="106"/>
    </row>
    <row r="1018" spans="1:25" x14ac:dyDescent="0.2">
      <c r="A1018" s="7"/>
      <c r="B1018" s="7"/>
      <c r="C1018" s="98" t="str">
        <f>VLOOKUP(G1018,TCR!$E$2:$K$332,2,0)</f>
        <v>VENDV</v>
      </c>
      <c r="D1018" s="98" t="str">
        <f>VLOOKUP(G1018,TCR!$E$2:$K$332,3,0)</f>
        <v>Ricavi variabili commodity al PCE - Energia Elettrica</v>
      </c>
      <c r="E1018" s="98" t="str">
        <f>VLOOKUP(G1018,TCR!$E$2:$K$332,4,0)</f>
        <v>MTPRV</v>
      </c>
      <c r="F1018" s="98" t="str">
        <f>VLOOKUP(G1018,TCR!$E$2:$K$332,5,0)</f>
        <v>Materia prima variabile</v>
      </c>
      <c r="G1018" s="141" t="s">
        <v>255</v>
      </c>
      <c r="H1018" s="98" t="str">
        <f>VLOOKUP(G1018,TCR!$E$2:$K$332,7,0)</f>
        <v>Materia prima</v>
      </c>
      <c r="I1018" s="137" t="str">
        <f t="shared" si="31"/>
        <v>EEAFPTCAT7#EEQAFPTCAT7#EECAFPTCAT7#NETA BR</v>
      </c>
      <c r="J1018" s="106" t="s">
        <v>4739</v>
      </c>
      <c r="K1018" s="106" t="s">
        <v>4740</v>
      </c>
      <c r="L1018" s="106" t="s">
        <v>4741</v>
      </c>
      <c r="M1018" s="106" t="s">
        <v>424</v>
      </c>
      <c r="N1018" s="106" t="s">
        <v>3922</v>
      </c>
      <c r="O1018" s="106"/>
      <c r="P1018" s="106" t="s">
        <v>3923</v>
      </c>
      <c r="Q1018" s="106" t="s">
        <v>3924</v>
      </c>
      <c r="R1018" s="106" t="s">
        <v>3925</v>
      </c>
      <c r="S1018" s="106">
        <v>701036</v>
      </c>
      <c r="T1018" s="106" t="s">
        <v>430</v>
      </c>
      <c r="U1018" s="106"/>
      <c r="V1018" s="106">
        <v>3</v>
      </c>
      <c r="W1018" s="106" t="str">
        <f t="shared" si="30"/>
        <v>NETA BR</v>
      </c>
      <c r="X1018" s="106" t="s">
        <v>431</v>
      </c>
      <c r="Y1018" s="106"/>
    </row>
    <row r="1019" spans="1:25" x14ac:dyDescent="0.2">
      <c r="A1019" s="7"/>
      <c r="B1019" s="7"/>
      <c r="C1019" s="98" t="str">
        <f>VLOOKUP(G1019,TCR!$E$2:$K$332,2,0)</f>
        <v>VENDF</v>
      </c>
      <c r="D1019" s="98" t="str">
        <f>VLOOKUP(G1019,TCR!$E$2:$K$332,3,0)</f>
        <v>Ricavi commodity - componente fissa Energia Elettrica</v>
      </c>
      <c r="E1019" s="98" t="str">
        <f>VLOOKUP(G1019,TCR!$E$2:$K$332,4,0)</f>
        <v>MTPRF</v>
      </c>
      <c r="F1019" s="98" t="str">
        <f>VLOOKUP(G1019,TCR!$E$2:$K$332,5,0)</f>
        <v>Materia prima fissa</v>
      </c>
      <c r="G1019" s="141" t="s">
        <v>217</v>
      </c>
      <c r="H1019" s="98" t="str">
        <f>VLOOKUP(G1019,TCR!$E$2:$K$332,7,0)</f>
        <v>Materia prima altre voci fisse</v>
      </c>
      <c r="I1019" s="137" t="str">
        <f t="shared" si="31"/>
        <v>EE_FPTCAT7FIX#EEQ_FPTCAT7FIX#EEC_FPTCAT7FIX#NETA BR</v>
      </c>
      <c r="J1019" s="106" t="s">
        <v>4422</v>
      </c>
      <c r="K1019" s="106" t="s">
        <v>4423</v>
      </c>
      <c r="L1019" s="106" t="s">
        <v>4424</v>
      </c>
      <c r="M1019" s="106" t="s">
        <v>424</v>
      </c>
      <c r="N1019" s="106" t="s">
        <v>4425</v>
      </c>
      <c r="O1019" s="106"/>
      <c r="P1019" s="106" t="s">
        <v>4426</v>
      </c>
      <c r="Q1019" s="106" t="s">
        <v>4427</v>
      </c>
      <c r="R1019" s="106" t="s">
        <v>4428</v>
      </c>
      <c r="S1019" s="106">
        <v>701036</v>
      </c>
      <c r="T1019" s="106" t="s">
        <v>430</v>
      </c>
      <c r="U1019" s="106"/>
      <c r="V1019" s="106">
        <v>3</v>
      </c>
      <c r="W1019" s="106" t="str">
        <f t="shared" si="30"/>
        <v>NETA BR</v>
      </c>
      <c r="X1019" s="106" t="s">
        <v>431</v>
      </c>
      <c r="Y1019" s="106"/>
    </row>
    <row r="1020" spans="1:25" x14ac:dyDescent="0.2">
      <c r="A1020" s="7"/>
      <c r="B1020" s="7"/>
      <c r="C1020" s="98" t="str">
        <f>VLOOKUP(G1020,TCR!$E$2:$K$332,2,0)</f>
        <v>VENDV</v>
      </c>
      <c r="D1020" s="98" t="str">
        <f>VLOOKUP(G1020,TCR!$E$2:$K$332,3,0)</f>
        <v>Ricavi variabili commodity al PCE - Energia Elettrica</v>
      </c>
      <c r="E1020" s="98" t="str">
        <f>VLOOKUP(G1020,TCR!$E$2:$K$332,4,0)</f>
        <v>MTPRV</v>
      </c>
      <c r="F1020" s="98" t="str">
        <f>VLOOKUP(G1020,TCR!$E$2:$K$332,5,0)</f>
        <v>Materia prima variabile</v>
      </c>
      <c r="G1020" s="141" t="s">
        <v>255</v>
      </c>
      <c r="H1020" s="98" t="str">
        <f>VLOOKUP(G1020,TCR!$E$2:$K$332,7,0)</f>
        <v>Materia prima</v>
      </c>
      <c r="I1020" s="137" t="str">
        <f t="shared" si="31"/>
        <v>EE_FPTCAT7#EEQ_FPTCAT7#EEC_FPTCAT7#NETA BR</v>
      </c>
      <c r="J1020" s="106" t="s">
        <v>998</v>
      </c>
      <c r="K1020" s="106" t="s">
        <v>999</v>
      </c>
      <c r="L1020" s="106" t="s">
        <v>1000</v>
      </c>
      <c r="M1020" s="106" t="s">
        <v>424</v>
      </c>
      <c r="N1020" s="106" t="s">
        <v>1001</v>
      </c>
      <c r="O1020" s="106"/>
      <c r="P1020" s="106" t="s">
        <v>1002</v>
      </c>
      <c r="Q1020" s="106" t="s">
        <v>1003</v>
      </c>
      <c r="R1020" s="106" t="s">
        <v>1004</v>
      </c>
      <c r="S1020" s="106">
        <v>701036</v>
      </c>
      <c r="T1020" s="106" t="s">
        <v>430</v>
      </c>
      <c r="U1020" s="106"/>
      <c r="V1020" s="106">
        <v>3</v>
      </c>
      <c r="W1020" s="106" t="str">
        <f t="shared" si="30"/>
        <v>NETA BR</v>
      </c>
      <c r="X1020" s="106" t="s">
        <v>431</v>
      </c>
      <c r="Y1020" s="106"/>
    </row>
    <row r="1021" spans="1:25" x14ac:dyDescent="0.2">
      <c r="A1021" s="7"/>
      <c r="B1021" s="7"/>
      <c r="C1021" s="98" t="str">
        <f>VLOOKUP(G1021,TCR!$E$2:$K$332,2,0)</f>
        <v>VENDV</v>
      </c>
      <c r="D1021" s="98" t="str">
        <f>VLOOKUP(G1021,TCR!$E$2:$K$332,3,0)</f>
        <v>Ricavi variabili commodity al PCE - Energia Elettrica</v>
      </c>
      <c r="E1021" s="98" t="str">
        <f>VLOOKUP(G1021,TCR!$E$2:$K$332,4,0)</f>
        <v>MTPRV</v>
      </c>
      <c r="F1021" s="98" t="str">
        <f>VLOOKUP(G1021,TCR!$E$2:$K$332,5,0)</f>
        <v>Materia prima variabile</v>
      </c>
      <c r="G1021" s="141" t="s">
        <v>255</v>
      </c>
      <c r="H1021" s="98" t="str">
        <f>VLOOKUP(G1021,TCR!$E$2:$K$332,7,0)</f>
        <v>Materia prima</v>
      </c>
      <c r="I1021" s="137" t="str">
        <f t="shared" si="31"/>
        <v>EEAFPTCAT6#EEQAFPTCAT6#EECAFPTCAT6#NETA BR</v>
      </c>
      <c r="J1021" s="106" t="s">
        <v>5521</v>
      </c>
      <c r="K1021" s="106" t="s">
        <v>5522</v>
      </c>
      <c r="L1021" s="106" t="s">
        <v>5523</v>
      </c>
      <c r="M1021" s="106" t="s">
        <v>424</v>
      </c>
      <c r="N1021" s="106" t="s">
        <v>5204</v>
      </c>
      <c r="O1021" s="106"/>
      <c r="P1021" s="106" t="s">
        <v>5205</v>
      </c>
      <c r="Q1021" s="106" t="s">
        <v>5206</v>
      </c>
      <c r="R1021" s="106" t="s">
        <v>5207</v>
      </c>
      <c r="S1021" s="106">
        <v>701036</v>
      </c>
      <c r="T1021" s="106" t="s">
        <v>430</v>
      </c>
      <c r="U1021" s="106"/>
      <c r="V1021" s="106">
        <v>3</v>
      </c>
      <c r="W1021" s="106" t="str">
        <f t="shared" si="30"/>
        <v>NETA BR</v>
      </c>
      <c r="X1021" s="106" t="s">
        <v>431</v>
      </c>
      <c r="Y1021" s="106"/>
    </row>
    <row r="1022" spans="1:25" x14ac:dyDescent="0.2">
      <c r="A1022" s="7"/>
      <c r="B1022" s="7"/>
      <c r="C1022" s="98" t="str">
        <f>VLOOKUP(G1022,TCR!$E$2:$K$332,2,0)</f>
        <v>VENDF</v>
      </c>
      <c r="D1022" s="98" t="str">
        <f>VLOOKUP(G1022,TCR!$E$2:$K$332,3,0)</f>
        <v>Ricavi commodity - componente fissa Energia Elettrica</v>
      </c>
      <c r="E1022" s="98" t="str">
        <f>VLOOKUP(G1022,TCR!$E$2:$K$332,4,0)</f>
        <v>MTPRF</v>
      </c>
      <c r="F1022" s="98" t="str">
        <f>VLOOKUP(G1022,TCR!$E$2:$K$332,5,0)</f>
        <v>Materia prima fissa</v>
      </c>
      <c r="G1022" s="141" t="s">
        <v>217</v>
      </c>
      <c r="H1022" s="98" t="str">
        <f>VLOOKUP(G1022,TCR!$E$2:$K$332,7,0)</f>
        <v>Materia prima altre voci fisse</v>
      </c>
      <c r="I1022" s="137" t="str">
        <f t="shared" si="31"/>
        <v>EE_FPTCAT6FIX#EEQ_FPTCAT6FIX#EEC_FPTCAT6FIX#NETA BR</v>
      </c>
      <c r="J1022" s="106" t="s">
        <v>1898</v>
      </c>
      <c r="K1022" s="106" t="s">
        <v>1899</v>
      </c>
      <c r="L1022" s="106" t="s">
        <v>1900</v>
      </c>
      <c r="M1022" s="106" t="s">
        <v>424</v>
      </c>
      <c r="N1022" s="106" t="s">
        <v>1901</v>
      </c>
      <c r="O1022" s="106"/>
      <c r="P1022" s="106" t="s">
        <v>1902</v>
      </c>
      <c r="Q1022" s="106" t="s">
        <v>1903</v>
      </c>
      <c r="R1022" s="106" t="s">
        <v>1904</v>
      </c>
      <c r="S1022" s="106">
        <v>701036</v>
      </c>
      <c r="T1022" s="106" t="s">
        <v>430</v>
      </c>
      <c r="U1022" s="106"/>
      <c r="V1022" s="106">
        <v>3</v>
      </c>
      <c r="W1022" s="106" t="str">
        <f t="shared" si="30"/>
        <v>NETA BR</v>
      </c>
      <c r="X1022" s="106" t="s">
        <v>431</v>
      </c>
      <c r="Y1022" s="106"/>
    </row>
    <row r="1023" spans="1:25" x14ac:dyDescent="0.2">
      <c r="A1023" s="7"/>
      <c r="B1023" s="7"/>
      <c r="C1023" s="98" t="str">
        <f>VLOOKUP(G1023,TCR!$E$2:$K$332,2,0)</f>
        <v>VENDV</v>
      </c>
      <c r="D1023" s="98" t="str">
        <f>VLOOKUP(G1023,TCR!$E$2:$K$332,3,0)</f>
        <v>Ricavi variabili commodity al PCE - Energia Elettrica</v>
      </c>
      <c r="E1023" s="98" t="str">
        <f>VLOOKUP(G1023,TCR!$E$2:$K$332,4,0)</f>
        <v>MTPRV</v>
      </c>
      <c r="F1023" s="98" t="str">
        <f>VLOOKUP(G1023,TCR!$E$2:$K$332,5,0)</f>
        <v>Materia prima variabile</v>
      </c>
      <c r="G1023" s="141" t="s">
        <v>255</v>
      </c>
      <c r="H1023" s="98" t="str">
        <f>VLOOKUP(G1023,TCR!$E$2:$K$332,7,0)</f>
        <v>Materia prima</v>
      </c>
      <c r="I1023" s="137" t="str">
        <f t="shared" si="31"/>
        <v>EE_FPTCAT6#EEQ_FPTCAT6#EEC_FPTCAT6#NETA BR</v>
      </c>
      <c r="J1023" s="106" t="s">
        <v>960</v>
      </c>
      <c r="K1023" s="106" t="s">
        <v>961</v>
      </c>
      <c r="L1023" s="106" t="s">
        <v>962</v>
      </c>
      <c r="M1023" s="106" t="s">
        <v>424</v>
      </c>
      <c r="N1023" s="106" t="s">
        <v>963</v>
      </c>
      <c r="O1023" s="106"/>
      <c r="P1023" s="106" t="s">
        <v>964</v>
      </c>
      <c r="Q1023" s="106" t="s">
        <v>965</v>
      </c>
      <c r="R1023" s="106" t="s">
        <v>966</v>
      </c>
      <c r="S1023" s="106">
        <v>701036</v>
      </c>
      <c r="T1023" s="106" t="s">
        <v>430</v>
      </c>
      <c r="U1023" s="106"/>
      <c r="V1023" s="106">
        <v>3</v>
      </c>
      <c r="W1023" s="106" t="str">
        <f t="shared" si="30"/>
        <v>NETA BR</v>
      </c>
      <c r="X1023" s="106" t="s">
        <v>431</v>
      </c>
      <c r="Y1023" s="106"/>
    </row>
    <row r="1024" spans="1:25" x14ac:dyDescent="0.2">
      <c r="A1024" s="7"/>
      <c r="B1024" s="7"/>
      <c r="C1024" s="98" t="str">
        <f>VLOOKUP(G1024,TCR!$E$2:$K$332,2,0)</f>
        <v>VENDV</v>
      </c>
      <c r="D1024" s="98" t="str">
        <f>VLOOKUP(G1024,TCR!$E$2:$K$332,3,0)</f>
        <v>Ricavi variabili commodity al PCE - Energia Elettrica</v>
      </c>
      <c r="E1024" s="98" t="str">
        <f>VLOOKUP(G1024,TCR!$E$2:$K$332,4,0)</f>
        <v>MTPRV</v>
      </c>
      <c r="F1024" s="98" t="str">
        <f>VLOOKUP(G1024,TCR!$E$2:$K$332,5,0)</f>
        <v>Materia prima variabile</v>
      </c>
      <c r="G1024" s="141" t="s">
        <v>255</v>
      </c>
      <c r="H1024" s="98" t="str">
        <f>VLOOKUP(G1024,TCR!$E$2:$K$332,7,0)</f>
        <v>Materia prima</v>
      </c>
      <c r="I1024" s="137" t="str">
        <f t="shared" si="31"/>
        <v>EEAFPTCAT5#EEQAFPTCAT5#EECAFPTCAT5#NETA BR</v>
      </c>
      <c r="J1024" s="106" t="s">
        <v>4526</v>
      </c>
      <c r="K1024" s="106" t="s">
        <v>4527</v>
      </c>
      <c r="L1024" s="106" t="s">
        <v>4528</v>
      </c>
      <c r="M1024" s="106" t="s">
        <v>424</v>
      </c>
      <c r="N1024" s="106" t="s">
        <v>4432</v>
      </c>
      <c r="O1024" s="106"/>
      <c r="P1024" s="106" t="s">
        <v>4433</v>
      </c>
      <c r="Q1024" s="106" t="s">
        <v>4434</v>
      </c>
      <c r="R1024" s="106" t="s">
        <v>4435</v>
      </c>
      <c r="S1024" s="106">
        <v>701036</v>
      </c>
      <c r="T1024" s="106" t="s">
        <v>430</v>
      </c>
      <c r="U1024" s="106"/>
      <c r="V1024" s="106">
        <v>3</v>
      </c>
      <c r="W1024" s="106" t="str">
        <f t="shared" si="30"/>
        <v>NETA BR</v>
      </c>
      <c r="X1024" s="106" t="s">
        <v>431</v>
      </c>
      <c r="Y1024" s="106"/>
    </row>
    <row r="1025" spans="1:25" x14ac:dyDescent="0.2">
      <c r="A1025" s="7"/>
      <c r="B1025" s="7"/>
      <c r="C1025" s="98" t="str">
        <f>VLOOKUP(G1025,TCR!$E$2:$K$332,2,0)</f>
        <v>VENDF</v>
      </c>
      <c r="D1025" s="98" t="str">
        <f>VLOOKUP(G1025,TCR!$E$2:$K$332,3,0)</f>
        <v>Ricavi commodity - componente fissa Energia Elettrica</v>
      </c>
      <c r="E1025" s="98" t="str">
        <f>VLOOKUP(G1025,TCR!$E$2:$K$332,4,0)</f>
        <v>MTPRF</v>
      </c>
      <c r="F1025" s="98" t="str">
        <f>VLOOKUP(G1025,TCR!$E$2:$K$332,5,0)</f>
        <v>Materia prima fissa</v>
      </c>
      <c r="G1025" s="141" t="s">
        <v>217</v>
      </c>
      <c r="H1025" s="98" t="str">
        <f>VLOOKUP(G1025,TCR!$E$2:$K$332,7,0)</f>
        <v>Materia prima altre voci fisse</v>
      </c>
      <c r="I1025" s="137" t="str">
        <f t="shared" si="31"/>
        <v>EE_FPTCAT5FIX#EEQ_FPTCAT5FIX#EEC_FPTCAT5FIX#NETA BR</v>
      </c>
      <c r="J1025" s="106" t="s">
        <v>5694</v>
      </c>
      <c r="K1025" s="106" t="s">
        <v>5695</v>
      </c>
      <c r="L1025" s="106" t="s">
        <v>5696</v>
      </c>
      <c r="M1025" s="106" t="s">
        <v>424</v>
      </c>
      <c r="N1025" s="106" t="s">
        <v>5697</v>
      </c>
      <c r="O1025" s="106"/>
      <c r="P1025" s="106" t="s">
        <v>5698</v>
      </c>
      <c r="Q1025" s="106" t="s">
        <v>5699</v>
      </c>
      <c r="R1025" s="106" t="s">
        <v>5700</v>
      </c>
      <c r="S1025" s="106">
        <v>701036</v>
      </c>
      <c r="T1025" s="106" t="s">
        <v>430</v>
      </c>
      <c r="U1025" s="106"/>
      <c r="V1025" s="106">
        <v>3</v>
      </c>
      <c r="W1025" s="106" t="str">
        <f t="shared" si="30"/>
        <v>NETA BR</v>
      </c>
      <c r="X1025" s="106" t="s">
        <v>431</v>
      </c>
      <c r="Y1025" s="106"/>
    </row>
    <row r="1026" spans="1:25" x14ac:dyDescent="0.2">
      <c r="A1026" s="7"/>
      <c r="B1026" s="7"/>
      <c r="C1026" s="98" t="str">
        <f>VLOOKUP(G1026,TCR!$E$2:$K$332,2,0)</f>
        <v>VENDV</v>
      </c>
      <c r="D1026" s="98" t="str">
        <f>VLOOKUP(G1026,TCR!$E$2:$K$332,3,0)</f>
        <v>Ricavi variabili commodity al PCE - Energia Elettrica</v>
      </c>
      <c r="E1026" s="98" t="str">
        <f>VLOOKUP(G1026,TCR!$E$2:$K$332,4,0)</f>
        <v>MTPRV</v>
      </c>
      <c r="F1026" s="98" t="str">
        <f>VLOOKUP(G1026,TCR!$E$2:$K$332,5,0)</f>
        <v>Materia prima variabile</v>
      </c>
      <c r="G1026" s="98" t="s">
        <v>255</v>
      </c>
      <c r="H1026" s="98" t="str">
        <f>VLOOKUP(G1026,TCR!$E$2:$K$332,7,0)</f>
        <v>Materia prima</v>
      </c>
      <c r="I1026" s="137" t="str">
        <f t="shared" si="31"/>
        <v>EE_FPTCAT5#EEQ_FPTCAT5#EEC_FPTCAT5#NETA BR</v>
      </c>
      <c r="J1026" s="106" t="s">
        <v>4606</v>
      </c>
      <c r="K1026" s="106" t="s">
        <v>4607</v>
      </c>
      <c r="L1026" s="106" t="s">
        <v>4608</v>
      </c>
      <c r="M1026" s="106" t="s">
        <v>424</v>
      </c>
      <c r="N1026" s="106" t="s">
        <v>4386</v>
      </c>
      <c r="O1026" s="106"/>
      <c r="P1026" s="106" t="s">
        <v>4387</v>
      </c>
      <c r="Q1026" s="106" t="s">
        <v>4388</v>
      </c>
      <c r="R1026" s="106" t="s">
        <v>4389</v>
      </c>
      <c r="S1026" s="106">
        <v>701036</v>
      </c>
      <c r="T1026" s="106" t="s">
        <v>430</v>
      </c>
      <c r="U1026" s="106"/>
      <c r="V1026" s="106">
        <v>3</v>
      </c>
      <c r="W1026" s="106" t="str">
        <f t="shared" ref="W1026:W1089" si="32">IF(V1026=3,"NETA BR",IF(V1026=8,"NETA BM"))</f>
        <v>NETA BR</v>
      </c>
      <c r="X1026" s="106" t="s">
        <v>431</v>
      </c>
      <c r="Y1026" s="106"/>
    </row>
    <row r="1027" spans="1:25" x14ac:dyDescent="0.2">
      <c r="A1027" s="7"/>
      <c r="B1027" s="7"/>
      <c r="C1027" s="98" t="str">
        <f>VLOOKUP(G1027,TCR!$E$2:$K$332,2,0)</f>
        <v>VENDV</v>
      </c>
      <c r="D1027" s="98" t="str">
        <f>VLOOKUP(G1027,TCR!$E$2:$K$332,3,0)</f>
        <v>Ricavi variabili commodity al PCE - Energia Elettrica</v>
      </c>
      <c r="E1027" s="98" t="str">
        <f>VLOOKUP(G1027,TCR!$E$2:$K$332,4,0)</f>
        <v>MTPRV</v>
      </c>
      <c r="F1027" s="98" t="str">
        <f>VLOOKUP(G1027,TCR!$E$2:$K$332,5,0)</f>
        <v>Materia prima variabile</v>
      </c>
      <c r="G1027" s="98" t="s">
        <v>255</v>
      </c>
      <c r="H1027" s="98" t="str">
        <f>VLOOKUP(G1027,TCR!$E$2:$K$332,7,0)</f>
        <v>Materia prima</v>
      </c>
      <c r="I1027" s="137" t="str">
        <f t="shared" ref="I1027:I1090" si="33">IF(LEFT($G1027,7)="CONSUMO","CONSUMO",CONCATENATE(K1027,"#",N1027,"#",Q1027,"#",W1027))</f>
        <v>EEAFPTCAT4#EEQAFPTCAT4#EECAFPTCAT4#NETA BR</v>
      </c>
      <c r="J1027" s="106" t="s">
        <v>4186</v>
      </c>
      <c r="K1027" s="106" t="s">
        <v>4187</v>
      </c>
      <c r="L1027" s="106" t="s">
        <v>4188</v>
      </c>
      <c r="M1027" s="106" t="s">
        <v>424</v>
      </c>
      <c r="N1027" s="106" t="s">
        <v>4189</v>
      </c>
      <c r="O1027" s="106"/>
      <c r="P1027" s="106" t="s">
        <v>4190</v>
      </c>
      <c r="Q1027" s="106" t="s">
        <v>4191</v>
      </c>
      <c r="R1027" s="106" t="s">
        <v>4192</v>
      </c>
      <c r="S1027" s="106">
        <v>701036</v>
      </c>
      <c r="T1027" s="106" t="s">
        <v>430</v>
      </c>
      <c r="U1027" s="106"/>
      <c r="V1027" s="106">
        <v>3</v>
      </c>
      <c r="W1027" s="106" t="str">
        <f t="shared" si="32"/>
        <v>NETA BR</v>
      </c>
      <c r="X1027" s="106" t="s">
        <v>431</v>
      </c>
      <c r="Y1027" s="106"/>
    </row>
    <row r="1028" spans="1:25" x14ac:dyDescent="0.2">
      <c r="A1028" s="7"/>
      <c r="B1028" s="7"/>
      <c r="C1028" s="98" t="str">
        <f>VLOOKUP(G1028,TCR!$E$2:$K$332,2,0)</f>
        <v>VENDF</v>
      </c>
      <c r="D1028" s="98" t="str">
        <f>VLOOKUP(G1028,TCR!$E$2:$K$332,3,0)</f>
        <v>Ricavi commodity - componente fissa Energia Elettrica</v>
      </c>
      <c r="E1028" s="98" t="str">
        <f>VLOOKUP(G1028,TCR!$E$2:$K$332,4,0)</f>
        <v>MTPRF</v>
      </c>
      <c r="F1028" s="98" t="str">
        <f>VLOOKUP(G1028,TCR!$E$2:$K$332,5,0)</f>
        <v>Materia prima fissa</v>
      </c>
      <c r="G1028" s="98" t="s">
        <v>217</v>
      </c>
      <c r="H1028" s="98" t="str">
        <f>VLOOKUP(G1028,TCR!$E$2:$K$332,7,0)</f>
        <v>Materia prima altre voci fisse</v>
      </c>
      <c r="I1028" s="137" t="str">
        <f t="shared" si="33"/>
        <v>EE_FPTCAT4FIX#EEQ_FPTCAT4FIX#EEC_FPTCAT4FIX#NETA BR</v>
      </c>
      <c r="J1028" s="106" t="s">
        <v>4298</v>
      </c>
      <c r="K1028" s="106" t="s">
        <v>4299</v>
      </c>
      <c r="L1028" s="106" t="s">
        <v>4300</v>
      </c>
      <c r="M1028" s="106" t="s">
        <v>424</v>
      </c>
      <c r="N1028" s="106" t="s">
        <v>4301</v>
      </c>
      <c r="O1028" s="106"/>
      <c r="P1028" s="106" t="s">
        <v>4302</v>
      </c>
      <c r="Q1028" s="106" t="s">
        <v>4303</v>
      </c>
      <c r="R1028" s="106" t="s">
        <v>4304</v>
      </c>
      <c r="S1028" s="106">
        <v>701036</v>
      </c>
      <c r="T1028" s="106" t="s">
        <v>430</v>
      </c>
      <c r="U1028" s="106"/>
      <c r="V1028" s="106">
        <v>3</v>
      </c>
      <c r="W1028" s="106" t="str">
        <f t="shared" si="32"/>
        <v>NETA BR</v>
      </c>
      <c r="X1028" s="106" t="s">
        <v>431</v>
      </c>
      <c r="Y1028" s="106"/>
    </row>
    <row r="1029" spans="1:25" x14ac:dyDescent="0.2">
      <c r="A1029" s="7"/>
      <c r="B1029" s="7"/>
      <c r="C1029" s="98" t="str">
        <f>VLOOKUP(G1029,TCR!$E$2:$K$332,2,0)</f>
        <v>VENDV</v>
      </c>
      <c r="D1029" s="98" t="str">
        <f>VLOOKUP(G1029,TCR!$E$2:$K$332,3,0)</f>
        <v>Ricavi variabili commodity al PCE - Energia Elettrica</v>
      </c>
      <c r="E1029" s="98" t="str">
        <f>VLOOKUP(G1029,TCR!$E$2:$K$332,4,0)</f>
        <v>MTPRV</v>
      </c>
      <c r="F1029" s="98" t="str">
        <f>VLOOKUP(G1029,TCR!$E$2:$K$332,5,0)</f>
        <v>Materia prima variabile</v>
      </c>
      <c r="G1029" s="98" t="s">
        <v>255</v>
      </c>
      <c r="H1029" s="98" t="str">
        <f>VLOOKUP(G1029,TCR!$E$2:$K$332,7,0)</f>
        <v>Materia prima</v>
      </c>
      <c r="I1029" s="137" t="str">
        <f t="shared" si="33"/>
        <v>EE_FPTCAT4#EEQ_FPTCAT4#EEC_FPTCAT4#NETA BR</v>
      </c>
      <c r="J1029" s="106" t="s">
        <v>2139</v>
      </c>
      <c r="K1029" s="106" t="s">
        <v>2140</v>
      </c>
      <c r="L1029" s="106" t="s">
        <v>2141</v>
      </c>
      <c r="M1029" s="106" t="s">
        <v>424</v>
      </c>
      <c r="N1029" s="106" t="s">
        <v>2142</v>
      </c>
      <c r="O1029" s="106"/>
      <c r="P1029" s="106" t="s">
        <v>2143</v>
      </c>
      <c r="Q1029" s="106" t="s">
        <v>2144</v>
      </c>
      <c r="R1029" s="106" t="s">
        <v>2145</v>
      </c>
      <c r="S1029" s="106">
        <v>701036</v>
      </c>
      <c r="T1029" s="106" t="s">
        <v>430</v>
      </c>
      <c r="U1029" s="106"/>
      <c r="V1029" s="106">
        <v>3</v>
      </c>
      <c r="W1029" s="106" t="str">
        <f t="shared" si="32"/>
        <v>NETA BR</v>
      </c>
      <c r="X1029" s="106" t="s">
        <v>431</v>
      </c>
      <c r="Y1029" s="106"/>
    </row>
    <row r="1030" spans="1:25" x14ac:dyDescent="0.2">
      <c r="A1030" s="7"/>
      <c r="B1030" s="7"/>
      <c r="C1030" s="98" t="str">
        <f>VLOOKUP(G1030,TCR!$E$2:$K$332,2,0)</f>
        <v>VENDV</v>
      </c>
      <c r="D1030" s="98" t="str">
        <f>VLOOKUP(G1030,TCR!$E$2:$K$332,3,0)</f>
        <v>Ricavi variabili commodity al PCE - Energia Elettrica</v>
      </c>
      <c r="E1030" s="98" t="str">
        <f>VLOOKUP(G1030,TCR!$E$2:$K$332,4,0)</f>
        <v>MTPRV</v>
      </c>
      <c r="F1030" s="98" t="str">
        <f>VLOOKUP(G1030,TCR!$E$2:$K$332,5,0)</f>
        <v>Materia prima variabile</v>
      </c>
      <c r="G1030" s="98" t="s">
        <v>255</v>
      </c>
      <c r="H1030" s="98" t="str">
        <f>VLOOKUP(G1030,TCR!$E$2:$K$332,7,0)</f>
        <v>Materia prima</v>
      </c>
      <c r="I1030" s="137" t="str">
        <f t="shared" si="33"/>
        <v>EEAFPTCAT3#EEQAFPTCAT3#EECAFPTCAT3#NETA BR</v>
      </c>
      <c r="J1030" s="106" t="s">
        <v>5875</v>
      </c>
      <c r="K1030" s="106" t="s">
        <v>5876</v>
      </c>
      <c r="L1030" s="106" t="s">
        <v>5877</v>
      </c>
      <c r="M1030" s="106" t="s">
        <v>424</v>
      </c>
      <c r="N1030" s="106" t="s">
        <v>1877</v>
      </c>
      <c r="O1030" s="106"/>
      <c r="P1030" s="106" t="s">
        <v>1878</v>
      </c>
      <c r="Q1030" s="106" t="s">
        <v>1879</v>
      </c>
      <c r="R1030" s="106" t="s">
        <v>1880</v>
      </c>
      <c r="S1030" s="106">
        <v>701036</v>
      </c>
      <c r="T1030" s="106" t="s">
        <v>430</v>
      </c>
      <c r="U1030" s="106"/>
      <c r="V1030" s="106">
        <v>3</v>
      </c>
      <c r="W1030" s="106" t="str">
        <f t="shared" si="32"/>
        <v>NETA BR</v>
      </c>
      <c r="X1030" s="106" t="s">
        <v>431</v>
      </c>
      <c r="Y1030" s="106"/>
    </row>
    <row r="1031" spans="1:25" x14ac:dyDescent="0.2">
      <c r="A1031" s="69"/>
      <c r="B1031" s="7"/>
      <c r="C1031" s="98" t="str">
        <f>VLOOKUP(G1031,TCR!$E$2:$K$332,2,0)</f>
        <v>VENDF</v>
      </c>
      <c r="D1031" s="98" t="str">
        <f>VLOOKUP(G1031,TCR!$E$2:$K$332,3,0)</f>
        <v>Ricavi commodity - componente fissa Energia Elettrica</v>
      </c>
      <c r="E1031" s="98" t="str">
        <f>VLOOKUP(G1031,TCR!$E$2:$K$332,4,0)</f>
        <v>MTPRF</v>
      </c>
      <c r="F1031" s="98" t="str">
        <f>VLOOKUP(G1031,TCR!$E$2:$K$332,5,0)</f>
        <v>Materia prima fissa</v>
      </c>
      <c r="G1031" s="98" t="s">
        <v>217</v>
      </c>
      <c r="H1031" s="98" t="str">
        <f>VLOOKUP(G1031,TCR!$E$2:$K$332,7,0)</f>
        <v>Materia prima altre voci fisse</v>
      </c>
      <c r="I1031" s="137" t="str">
        <f t="shared" si="33"/>
        <v>EE_FPTCAT3FIX#EEQ_FPTCAT3FIX#EEC_FPTCAT3FIX#NETA BR</v>
      </c>
      <c r="J1031" s="106" t="s">
        <v>1166</v>
      </c>
      <c r="K1031" s="106" t="s">
        <v>1167</v>
      </c>
      <c r="L1031" s="106" t="s">
        <v>1168</v>
      </c>
      <c r="M1031" s="106" t="s">
        <v>424</v>
      </c>
      <c r="N1031" s="106" t="s">
        <v>1169</v>
      </c>
      <c r="O1031" s="106"/>
      <c r="P1031" s="106" t="s">
        <v>1170</v>
      </c>
      <c r="Q1031" s="106" t="s">
        <v>1171</v>
      </c>
      <c r="R1031" s="106" t="s">
        <v>1172</v>
      </c>
      <c r="S1031" s="106">
        <v>701036</v>
      </c>
      <c r="T1031" s="106" t="s">
        <v>430</v>
      </c>
      <c r="U1031" s="106"/>
      <c r="V1031" s="106">
        <v>3</v>
      </c>
      <c r="W1031" s="106" t="str">
        <f t="shared" si="32"/>
        <v>NETA BR</v>
      </c>
      <c r="X1031" s="106" t="s">
        <v>431</v>
      </c>
      <c r="Y1031" s="106"/>
    </row>
    <row r="1032" spans="1:25" x14ac:dyDescent="0.2">
      <c r="A1032" s="178"/>
      <c r="B1032" s="7"/>
      <c r="C1032" s="98" t="str">
        <f>VLOOKUP(G1032,TCR!$E$2:$K$332,2,0)</f>
        <v>VENDV</v>
      </c>
      <c r="D1032" s="98" t="str">
        <f>VLOOKUP(G1032,TCR!$E$2:$K$332,3,0)</f>
        <v>Ricavi variabili commodity al PCE - Energia Elettrica</v>
      </c>
      <c r="E1032" s="98" t="str">
        <f>VLOOKUP(G1032,TCR!$E$2:$K$332,4,0)</f>
        <v>MTPRV</v>
      </c>
      <c r="F1032" s="98" t="str">
        <f>VLOOKUP(G1032,TCR!$E$2:$K$332,5,0)</f>
        <v>Materia prima variabile</v>
      </c>
      <c r="G1032" s="98" t="s">
        <v>255</v>
      </c>
      <c r="H1032" s="98" t="str">
        <f>VLOOKUP(G1032,TCR!$E$2:$K$332,7,0)</f>
        <v>Materia prima</v>
      </c>
      <c r="I1032" s="137" t="str">
        <f t="shared" si="33"/>
        <v>EE_FPTCAT3#EEQ_FPTCAT3#EEC_FPTCAT3#NETA BR</v>
      </c>
      <c r="J1032" s="106" t="s">
        <v>2136</v>
      </c>
      <c r="K1032" s="106" t="s">
        <v>2137</v>
      </c>
      <c r="L1032" s="106" t="s">
        <v>2138</v>
      </c>
      <c r="M1032" s="106" t="s">
        <v>424</v>
      </c>
      <c r="N1032" s="106" t="s">
        <v>1801</v>
      </c>
      <c r="O1032" s="106"/>
      <c r="P1032" s="106" t="s">
        <v>1802</v>
      </c>
      <c r="Q1032" s="106" t="s">
        <v>1803</v>
      </c>
      <c r="R1032" s="106" t="s">
        <v>1804</v>
      </c>
      <c r="S1032" s="106">
        <v>701036</v>
      </c>
      <c r="T1032" s="106" t="s">
        <v>430</v>
      </c>
      <c r="U1032" s="106"/>
      <c r="V1032" s="106">
        <v>3</v>
      </c>
      <c r="W1032" s="106" t="str">
        <f t="shared" si="32"/>
        <v>NETA BR</v>
      </c>
      <c r="X1032" s="106" t="s">
        <v>431</v>
      </c>
      <c r="Y1032" s="106"/>
    </row>
    <row r="1033" spans="1:25" x14ac:dyDescent="0.2">
      <c r="A1033" s="7"/>
      <c r="B1033" s="7"/>
      <c r="C1033" s="98" t="str">
        <f>VLOOKUP(G1033,TCR!$E$2:$K$332,2,0)</f>
        <v>VENDV</v>
      </c>
      <c r="D1033" s="98" t="str">
        <f>VLOOKUP(G1033,TCR!$E$2:$K$332,3,0)</f>
        <v>Ricavi variabili commodity al PCE - Energia Elettrica</v>
      </c>
      <c r="E1033" s="98" t="str">
        <f>VLOOKUP(G1033,TCR!$E$2:$K$332,4,0)</f>
        <v>MTPRV</v>
      </c>
      <c r="F1033" s="98" t="str">
        <f>VLOOKUP(G1033,TCR!$E$2:$K$332,5,0)</f>
        <v>Materia prima variabile</v>
      </c>
      <c r="G1033" s="98" t="s">
        <v>255</v>
      </c>
      <c r="H1033" s="98" t="str">
        <f>VLOOKUP(G1033,TCR!$E$2:$K$332,7,0)</f>
        <v>Materia prima</v>
      </c>
      <c r="I1033" s="137" t="str">
        <f t="shared" si="33"/>
        <v>EEAFPTCAT2#EEQAFPTCAT2#EECAFPTCAT2#NETA BR</v>
      </c>
      <c r="J1033" s="106" t="s">
        <v>7054</v>
      </c>
      <c r="K1033" s="106" t="s">
        <v>7055</v>
      </c>
      <c r="L1033" s="106" t="s">
        <v>7056</v>
      </c>
      <c r="M1033" s="106" t="s">
        <v>424</v>
      </c>
      <c r="N1033" s="106" t="s">
        <v>7057</v>
      </c>
      <c r="O1033" s="106"/>
      <c r="P1033" s="106" t="s">
        <v>7058</v>
      </c>
      <c r="Q1033" s="106" t="s">
        <v>7059</v>
      </c>
      <c r="R1033" s="106" t="s">
        <v>7060</v>
      </c>
      <c r="S1033" s="106">
        <v>701036</v>
      </c>
      <c r="T1033" s="106" t="s">
        <v>430</v>
      </c>
      <c r="U1033" s="106"/>
      <c r="V1033" s="106">
        <v>3</v>
      </c>
      <c r="W1033" s="106" t="str">
        <f t="shared" si="32"/>
        <v>NETA BR</v>
      </c>
      <c r="X1033" s="106" t="s">
        <v>431</v>
      </c>
      <c r="Y1033" s="106"/>
    </row>
    <row r="1034" spans="1:25" x14ac:dyDescent="0.2">
      <c r="A1034" s="7"/>
      <c r="B1034" s="7"/>
      <c r="C1034" s="98" t="str">
        <f>VLOOKUP(G1034,TCR!$E$2:$K$332,2,0)</f>
        <v>VENDF</v>
      </c>
      <c r="D1034" s="98" t="str">
        <f>VLOOKUP(G1034,TCR!$E$2:$K$332,3,0)</f>
        <v>Ricavi commodity - componente fissa Energia Elettrica</v>
      </c>
      <c r="E1034" s="98" t="str">
        <f>VLOOKUP(G1034,TCR!$E$2:$K$332,4,0)</f>
        <v>MTPRF</v>
      </c>
      <c r="F1034" s="98" t="str">
        <f>VLOOKUP(G1034,TCR!$E$2:$K$332,5,0)</f>
        <v>Materia prima fissa</v>
      </c>
      <c r="G1034" s="98" t="s">
        <v>217</v>
      </c>
      <c r="H1034" s="98" t="str">
        <f>VLOOKUP(G1034,TCR!$E$2:$K$332,7,0)</f>
        <v>Materia prima altre voci fisse</v>
      </c>
      <c r="I1034" s="137" t="str">
        <f t="shared" si="33"/>
        <v>EE_FPTCAT2FIX#EEQ_FPTCAT2FIX#EEC_FPTCAT2FIX#NETA BR</v>
      </c>
      <c r="J1034" s="106" t="s">
        <v>1121</v>
      </c>
      <c r="K1034" s="106" t="s">
        <v>1122</v>
      </c>
      <c r="L1034" s="106" t="s">
        <v>1123</v>
      </c>
      <c r="M1034" s="106" t="s">
        <v>424</v>
      </c>
      <c r="N1034" s="106" t="s">
        <v>1124</v>
      </c>
      <c r="O1034" s="106"/>
      <c r="P1034" s="106" t="s">
        <v>1125</v>
      </c>
      <c r="Q1034" s="106" t="s">
        <v>1126</v>
      </c>
      <c r="R1034" s="106" t="s">
        <v>1127</v>
      </c>
      <c r="S1034" s="106">
        <v>701036</v>
      </c>
      <c r="T1034" s="106" t="s">
        <v>430</v>
      </c>
      <c r="U1034" s="106"/>
      <c r="V1034" s="106">
        <v>3</v>
      </c>
      <c r="W1034" s="106" t="str">
        <f t="shared" si="32"/>
        <v>NETA BR</v>
      </c>
      <c r="X1034" s="106" t="s">
        <v>431</v>
      </c>
      <c r="Y1034" s="106"/>
    </row>
    <row r="1035" spans="1:25" x14ac:dyDescent="0.2">
      <c r="A1035" s="7"/>
      <c r="B1035" s="69"/>
      <c r="C1035" s="98" t="str">
        <f>VLOOKUP(G1035,TCR!$E$2:$K$332,2,0)</f>
        <v>VENDV</v>
      </c>
      <c r="D1035" s="98" t="str">
        <f>VLOOKUP(G1035,TCR!$E$2:$K$332,3,0)</f>
        <v>Ricavi variabili commodity al PCE - Energia Elettrica</v>
      </c>
      <c r="E1035" s="98" t="str">
        <f>VLOOKUP(G1035,TCR!$E$2:$K$332,4,0)</f>
        <v>MTPRV</v>
      </c>
      <c r="F1035" s="98" t="str">
        <f>VLOOKUP(G1035,TCR!$E$2:$K$332,5,0)</f>
        <v>Materia prima variabile</v>
      </c>
      <c r="G1035" s="98" t="s">
        <v>255</v>
      </c>
      <c r="H1035" s="98" t="str">
        <f>VLOOKUP(G1035,TCR!$E$2:$K$332,7,0)</f>
        <v>Materia prima</v>
      </c>
      <c r="I1035" s="137" t="str">
        <f t="shared" si="33"/>
        <v>EE_FPTCAT2#EEQ_FPTCAT2#EEC_FPTCAT2#NETA BR</v>
      </c>
      <c r="J1035" s="106" t="s">
        <v>4655</v>
      </c>
      <c r="K1035" s="106" t="s">
        <v>4656</v>
      </c>
      <c r="L1035" s="106" t="s">
        <v>4657</v>
      </c>
      <c r="M1035" s="106" t="s">
        <v>424</v>
      </c>
      <c r="N1035" s="106" t="s">
        <v>4658</v>
      </c>
      <c r="O1035" s="106"/>
      <c r="P1035" s="106" t="s">
        <v>4659</v>
      </c>
      <c r="Q1035" s="106" t="s">
        <v>4660</v>
      </c>
      <c r="R1035" s="106" t="s">
        <v>4661</v>
      </c>
      <c r="S1035" s="106">
        <v>701036</v>
      </c>
      <c r="T1035" s="106" t="s">
        <v>430</v>
      </c>
      <c r="U1035" s="106"/>
      <c r="V1035" s="106">
        <v>3</v>
      </c>
      <c r="W1035" s="106" t="str">
        <f t="shared" si="32"/>
        <v>NETA BR</v>
      </c>
      <c r="X1035" s="106" t="s">
        <v>431</v>
      </c>
      <c r="Y1035" s="106"/>
    </row>
    <row r="1036" spans="1:25" x14ac:dyDescent="0.2">
      <c r="A1036" s="7"/>
      <c r="B1036" s="7"/>
      <c r="C1036" s="98" t="str">
        <f>VLOOKUP(G1036,TCR!$E$2:$K$332,2,0)</f>
        <v>VENDV</v>
      </c>
      <c r="D1036" s="98" t="str">
        <f>VLOOKUP(G1036,TCR!$E$2:$K$332,3,0)</f>
        <v>Ricavi variabili commodity al PCE - Energia Elettrica</v>
      </c>
      <c r="E1036" s="98" t="str">
        <f>VLOOKUP(G1036,TCR!$E$2:$K$332,4,0)</f>
        <v>MTPRV</v>
      </c>
      <c r="F1036" s="98" t="str">
        <f>VLOOKUP(G1036,TCR!$E$2:$K$332,5,0)</f>
        <v>Materia prima variabile</v>
      </c>
      <c r="G1036" s="98" t="s">
        <v>255</v>
      </c>
      <c r="H1036" s="98" t="str">
        <f>VLOOKUP(G1036,TCR!$E$2:$K$332,7,0)</f>
        <v>Materia prima</v>
      </c>
      <c r="I1036" s="137" t="str">
        <f t="shared" si="33"/>
        <v>EEAFPTCAT1#EEQAFPTCAT1#EECAFPTCAT1#NETA BR</v>
      </c>
      <c r="J1036" s="106" t="s">
        <v>8012</v>
      </c>
      <c r="K1036" s="106" t="s">
        <v>8013</v>
      </c>
      <c r="L1036" s="106" t="s">
        <v>8014</v>
      </c>
      <c r="M1036" s="106" t="s">
        <v>424</v>
      </c>
      <c r="N1036" s="106" t="s">
        <v>6980</v>
      </c>
      <c r="O1036" s="106"/>
      <c r="P1036" s="106" t="s">
        <v>6981</v>
      </c>
      <c r="Q1036" s="106" t="s">
        <v>6982</v>
      </c>
      <c r="R1036" s="106" t="s">
        <v>6983</v>
      </c>
      <c r="S1036" s="106">
        <v>701036</v>
      </c>
      <c r="T1036" s="106" t="s">
        <v>430</v>
      </c>
      <c r="U1036" s="106"/>
      <c r="V1036" s="106">
        <v>3</v>
      </c>
      <c r="W1036" s="106" t="str">
        <f t="shared" si="32"/>
        <v>NETA BR</v>
      </c>
      <c r="X1036" s="106" t="s">
        <v>431</v>
      </c>
      <c r="Y1036" s="106"/>
    </row>
    <row r="1037" spans="1:25" x14ac:dyDescent="0.2">
      <c r="A1037" s="7"/>
      <c r="B1037" s="7"/>
      <c r="C1037" s="98" t="str">
        <f>VLOOKUP(G1037,TCR!$E$2:$K$332,2,0)</f>
        <v>VENDF</v>
      </c>
      <c r="D1037" s="98" t="str">
        <f>VLOOKUP(G1037,TCR!$E$2:$K$332,3,0)</f>
        <v>Ricavi commodity - componente fissa Energia Elettrica</v>
      </c>
      <c r="E1037" s="98" t="str">
        <f>VLOOKUP(G1037,TCR!$E$2:$K$332,4,0)</f>
        <v>MTPRF</v>
      </c>
      <c r="F1037" s="98" t="str">
        <f>VLOOKUP(G1037,TCR!$E$2:$K$332,5,0)</f>
        <v>Materia prima fissa</v>
      </c>
      <c r="G1037" s="98" t="s">
        <v>217</v>
      </c>
      <c r="H1037" s="98" t="str">
        <f>VLOOKUP(G1037,TCR!$E$2:$K$332,7,0)</f>
        <v>Materia prima altre voci fisse</v>
      </c>
      <c r="I1037" s="137" t="str">
        <f t="shared" si="33"/>
        <v>EE_FPTCAT1FIX#EEQ_FPTCAT1FIX#EEC_FPTCAT1FIX#NETA BR</v>
      </c>
      <c r="J1037" s="106" t="s">
        <v>8431</v>
      </c>
      <c r="K1037" s="106" t="s">
        <v>8432</v>
      </c>
      <c r="L1037" s="106" t="s">
        <v>8433</v>
      </c>
      <c r="M1037" s="106" t="s">
        <v>424</v>
      </c>
      <c r="N1037" s="106" t="s">
        <v>8434</v>
      </c>
      <c r="O1037" s="106"/>
      <c r="P1037" s="106" t="s">
        <v>8435</v>
      </c>
      <c r="Q1037" s="106" t="s">
        <v>8436</v>
      </c>
      <c r="R1037" s="106" t="s">
        <v>6188</v>
      </c>
      <c r="S1037" s="106">
        <v>701036</v>
      </c>
      <c r="T1037" s="106" t="s">
        <v>430</v>
      </c>
      <c r="U1037" s="106"/>
      <c r="V1037" s="106">
        <v>3</v>
      </c>
      <c r="W1037" s="106" t="str">
        <f t="shared" si="32"/>
        <v>NETA BR</v>
      </c>
      <c r="X1037" s="106" t="s">
        <v>431</v>
      </c>
      <c r="Y1037" s="106"/>
    </row>
    <row r="1038" spans="1:25" x14ac:dyDescent="0.2">
      <c r="A1038" s="7"/>
      <c r="B1038" s="7"/>
      <c r="C1038" s="98" t="str">
        <f>VLOOKUP(G1038,TCR!$E$2:$K$332,2,0)</f>
        <v>VENDV</v>
      </c>
      <c r="D1038" s="98" t="str">
        <f>VLOOKUP(G1038,TCR!$E$2:$K$332,3,0)</f>
        <v>Ricavi variabili commodity al PCE - Energia Elettrica</v>
      </c>
      <c r="E1038" s="98" t="str">
        <f>VLOOKUP(G1038,TCR!$E$2:$K$332,4,0)</f>
        <v>MTPRV</v>
      </c>
      <c r="F1038" s="98" t="str">
        <f>VLOOKUP(G1038,TCR!$E$2:$K$332,5,0)</f>
        <v>Materia prima variabile</v>
      </c>
      <c r="G1038" s="98" t="s">
        <v>255</v>
      </c>
      <c r="H1038" s="98" t="str">
        <f>VLOOKUP(G1038,TCR!$E$2:$K$332,7,0)</f>
        <v>Materia prima</v>
      </c>
      <c r="I1038" s="137" t="str">
        <f t="shared" si="33"/>
        <v>EE_FPTCAT1#EEQ_FPTCAT1#EEC_FPTCAT1#NETA BR</v>
      </c>
      <c r="J1038" s="106" t="s">
        <v>9138</v>
      </c>
      <c r="K1038" s="106" t="s">
        <v>9139</v>
      </c>
      <c r="L1038" s="106" t="s">
        <v>9140</v>
      </c>
      <c r="M1038" s="106" t="s">
        <v>424</v>
      </c>
      <c r="N1038" s="106" t="s">
        <v>6185</v>
      </c>
      <c r="O1038" s="106"/>
      <c r="P1038" s="106" t="s">
        <v>6186</v>
      </c>
      <c r="Q1038" s="106" t="s">
        <v>6187</v>
      </c>
      <c r="R1038" s="106" t="s">
        <v>6188</v>
      </c>
      <c r="S1038" s="106" t="s">
        <v>429</v>
      </c>
      <c r="T1038" s="106" t="s">
        <v>430</v>
      </c>
      <c r="U1038" s="106"/>
      <c r="V1038" s="106">
        <v>3</v>
      </c>
      <c r="W1038" s="106" t="str">
        <f t="shared" si="32"/>
        <v>NETA BR</v>
      </c>
      <c r="X1038" s="106" t="s">
        <v>431</v>
      </c>
      <c r="Y1038" s="106"/>
    </row>
    <row r="1039" spans="1:25" x14ac:dyDescent="0.2">
      <c r="A1039" s="7"/>
      <c r="B1039" s="7"/>
      <c r="C1039" s="98" t="str">
        <f>VLOOKUP(G1039,TCR!$E$2:$K$332,2,0)</f>
        <v>VENDV</v>
      </c>
      <c r="D1039" s="98" t="str">
        <f>VLOOKUP(G1039,TCR!$E$2:$K$332,3,0)</f>
        <v>Ricavi variabili commodity al PCE - Energia Elettrica</v>
      </c>
      <c r="E1039" s="98" t="str">
        <f>VLOOKUP(G1039,TCR!$E$2:$K$332,4,0)</f>
        <v>MTPRV</v>
      </c>
      <c r="F1039" s="98" t="str">
        <f>VLOOKUP(G1039,TCR!$E$2:$K$332,5,0)</f>
        <v>Materia prima variabile</v>
      </c>
      <c r="G1039" s="98" t="s">
        <v>255</v>
      </c>
      <c r="H1039" s="98" t="str">
        <f>VLOOKUP(G1039,TCR!$E$2:$K$332,7,0)</f>
        <v>Materia prima</v>
      </c>
      <c r="I1039" s="137" t="str">
        <f t="shared" si="33"/>
        <v>EE_FPSVPMI19#EEQFPSVPMI19#EECFPSVPMI19#NETA BR</v>
      </c>
      <c r="J1039" s="106" t="s">
        <v>6741</v>
      </c>
      <c r="K1039" s="106" t="s">
        <v>6742</v>
      </c>
      <c r="L1039" s="106" t="s">
        <v>6743</v>
      </c>
      <c r="M1039" s="106" t="s">
        <v>424</v>
      </c>
      <c r="N1039" s="106" t="s">
        <v>6744</v>
      </c>
      <c r="O1039" s="106"/>
      <c r="P1039" s="106" t="s">
        <v>6745</v>
      </c>
      <c r="Q1039" s="106" t="s">
        <v>6746</v>
      </c>
      <c r="R1039" s="106" t="s">
        <v>6747</v>
      </c>
      <c r="S1039" s="106">
        <v>701036</v>
      </c>
      <c r="T1039" s="106" t="s">
        <v>430</v>
      </c>
      <c r="U1039" s="106"/>
      <c r="V1039" s="106">
        <v>3</v>
      </c>
      <c r="W1039" s="106" t="str">
        <f t="shared" si="32"/>
        <v>NETA BR</v>
      </c>
      <c r="X1039" s="106" t="s">
        <v>431</v>
      </c>
      <c r="Y1039" s="106"/>
    </row>
    <row r="1040" spans="1:25" x14ac:dyDescent="0.2">
      <c r="A1040" s="7"/>
      <c r="B1040" s="7"/>
      <c r="C1040" s="98" t="str">
        <f>VLOOKUP(G1040,TCR!$E$2:$K$332,2,0)</f>
        <v>VENDV</v>
      </c>
      <c r="D1040" s="98" t="str">
        <f>VLOOKUP(G1040,TCR!$E$2:$K$332,3,0)</f>
        <v>Ricavi variabili commodity al PCE - Energia Elettrica</v>
      </c>
      <c r="E1040" s="98" t="str">
        <f>VLOOKUP(G1040,TCR!$E$2:$K$332,4,0)</f>
        <v>MTPRV</v>
      </c>
      <c r="F1040" s="98" t="str">
        <f>VLOOKUP(G1040,TCR!$E$2:$K$332,5,0)</f>
        <v>Materia prima variabile</v>
      </c>
      <c r="G1040" s="98" t="s">
        <v>255</v>
      </c>
      <c r="H1040" s="98" t="str">
        <f>VLOOKUP(G1040,TCR!$E$2:$K$332,7,0)</f>
        <v>Materia prima</v>
      </c>
      <c r="I1040" s="137" t="str">
        <f t="shared" si="33"/>
        <v>EE_AFPSVPMI19#EEQAFPSVPMI19#EECAFPSVPMI19#NETA BR</v>
      </c>
      <c r="J1040" s="106" t="s">
        <v>9343</v>
      </c>
      <c r="K1040" s="106" t="s">
        <v>9344</v>
      </c>
      <c r="L1040" s="106" t="s">
        <v>6743</v>
      </c>
      <c r="M1040" s="106" t="s">
        <v>424</v>
      </c>
      <c r="N1040" s="106" t="s">
        <v>9345</v>
      </c>
      <c r="O1040" s="106"/>
      <c r="P1040" s="106" t="s">
        <v>9346</v>
      </c>
      <c r="Q1040" s="106" t="s">
        <v>9347</v>
      </c>
      <c r="R1040" s="106" t="s">
        <v>6747</v>
      </c>
      <c r="S1040" s="106" t="s">
        <v>429</v>
      </c>
      <c r="T1040" s="106" t="s">
        <v>430</v>
      </c>
      <c r="U1040" s="106"/>
      <c r="V1040" s="106">
        <v>3</v>
      </c>
      <c r="W1040" s="106" t="str">
        <f t="shared" si="32"/>
        <v>NETA BR</v>
      </c>
      <c r="X1040" s="106" t="s">
        <v>431</v>
      </c>
      <c r="Y1040" s="106"/>
    </row>
    <row r="1041" spans="1:25" x14ac:dyDescent="0.2">
      <c r="A1041" s="7"/>
      <c r="B1041" s="7"/>
      <c r="C1041" s="98" t="str">
        <f>VLOOKUP(G1041,TCR!$E$2:$K$332,2,0)</f>
        <v>VENDF</v>
      </c>
      <c r="D1041" s="98" t="str">
        <f>VLOOKUP(G1041,TCR!$E$2:$K$332,3,0)</f>
        <v>Ricavi commodity - componente fissa Energia Elettrica</v>
      </c>
      <c r="E1041" s="98" t="str">
        <f>VLOOKUP(G1041,TCR!$E$2:$K$332,4,0)</f>
        <v>MTPRF</v>
      </c>
      <c r="F1041" s="98" t="str">
        <f>VLOOKUP(G1041,TCR!$E$2:$K$332,5,0)</f>
        <v>Materia prima fissa</v>
      </c>
      <c r="G1041" s="98" t="s">
        <v>217</v>
      </c>
      <c r="H1041" s="98" t="str">
        <f>VLOOKUP(G1041,TCR!$E$2:$K$332,7,0)</f>
        <v>Materia prima altre voci fisse</v>
      </c>
      <c r="I1041" s="137" t="str">
        <f t="shared" si="33"/>
        <v>EE_FPSVPMI15FIX#EEQ_FPSVPMI15FIX#EEC_FPSVPMI15FIX#NETA BR</v>
      </c>
      <c r="J1041" s="106" t="s">
        <v>9325</v>
      </c>
      <c r="K1041" s="106" t="s">
        <v>9326</v>
      </c>
      <c r="L1041" s="106" t="s">
        <v>9327</v>
      </c>
      <c r="M1041" s="106" t="s">
        <v>424</v>
      </c>
      <c r="N1041" s="106" t="s">
        <v>9328</v>
      </c>
      <c r="O1041" s="106"/>
      <c r="P1041" s="106" t="s">
        <v>9329</v>
      </c>
      <c r="Q1041" s="106" t="s">
        <v>9330</v>
      </c>
      <c r="R1041" s="106" t="s">
        <v>9331</v>
      </c>
      <c r="S1041" s="106" t="s">
        <v>429</v>
      </c>
      <c r="T1041" s="106" t="s">
        <v>430</v>
      </c>
      <c r="U1041" s="106"/>
      <c r="V1041" s="106">
        <v>3</v>
      </c>
      <c r="W1041" s="106" t="str">
        <f t="shared" si="32"/>
        <v>NETA BR</v>
      </c>
      <c r="X1041" s="106" t="s">
        <v>431</v>
      </c>
      <c r="Y1041" s="106"/>
    </row>
    <row r="1042" spans="1:25" x14ac:dyDescent="0.2">
      <c r="A1042" s="7"/>
      <c r="B1042" s="7"/>
      <c r="C1042" s="98" t="str">
        <f>VLOOKUP(G1042,TCR!$E$2:$K$332,2,0)</f>
        <v>VENDV</v>
      </c>
      <c r="D1042" s="98" t="str">
        <f>VLOOKUP(G1042,TCR!$E$2:$K$332,3,0)</f>
        <v>Ricavi variabili commodity al PCE - Energia Elettrica</v>
      </c>
      <c r="E1042" s="98" t="str">
        <f>VLOOKUP(G1042,TCR!$E$2:$K$332,4,0)</f>
        <v>MTPRV</v>
      </c>
      <c r="F1042" s="98" t="str">
        <f>VLOOKUP(G1042,TCR!$E$2:$K$332,5,0)</f>
        <v>Materia prima variabile</v>
      </c>
      <c r="G1042" s="98" t="s">
        <v>255</v>
      </c>
      <c r="H1042" s="98" t="str">
        <f>VLOOKUP(G1042,TCR!$E$2:$K$332,7,0)</f>
        <v>Materia prima</v>
      </c>
      <c r="I1042" s="137" t="str">
        <f t="shared" si="33"/>
        <v>EE_FPSVPMI15#EEQFPSVPMI15#EECFPSVPMI15#NETA BR</v>
      </c>
      <c r="J1042" s="106" t="s">
        <v>9243</v>
      </c>
      <c r="K1042" s="106" t="s">
        <v>9244</v>
      </c>
      <c r="L1042" s="106" t="s">
        <v>9245</v>
      </c>
      <c r="M1042" s="106" t="s">
        <v>424</v>
      </c>
      <c r="N1042" s="106" t="s">
        <v>9246</v>
      </c>
      <c r="O1042" s="106"/>
      <c r="P1042" s="106" t="s">
        <v>9247</v>
      </c>
      <c r="Q1042" s="106" t="s">
        <v>9248</v>
      </c>
      <c r="R1042" s="106" t="s">
        <v>9249</v>
      </c>
      <c r="S1042" s="106" t="s">
        <v>429</v>
      </c>
      <c r="T1042" s="106" t="s">
        <v>430</v>
      </c>
      <c r="U1042" s="106"/>
      <c r="V1042" s="106">
        <v>3</v>
      </c>
      <c r="W1042" s="106" t="str">
        <f t="shared" si="32"/>
        <v>NETA BR</v>
      </c>
      <c r="X1042" s="106" t="s">
        <v>431</v>
      </c>
      <c r="Y1042" s="106"/>
    </row>
    <row r="1043" spans="1:25" x14ac:dyDescent="0.2">
      <c r="A1043" s="7"/>
      <c r="B1043" s="7"/>
      <c r="C1043" s="98" t="str">
        <f>VLOOKUP(G1043,TCR!$E$2:$K$332,2,0)</f>
        <v>VENDV</v>
      </c>
      <c r="D1043" s="98" t="str">
        <f>VLOOKUP(G1043,TCR!$E$2:$K$332,3,0)</f>
        <v>Ricavi variabili commodity al PCE - Energia Elettrica</v>
      </c>
      <c r="E1043" s="98" t="str">
        <f>VLOOKUP(G1043,TCR!$E$2:$K$332,4,0)</f>
        <v>MTPRV</v>
      </c>
      <c r="F1043" s="98" t="str">
        <f>VLOOKUP(G1043,TCR!$E$2:$K$332,5,0)</f>
        <v>Materia prima variabile</v>
      </c>
      <c r="G1043" s="98" t="s">
        <v>255</v>
      </c>
      <c r="H1043" s="98" t="str">
        <f>VLOOKUP(G1043,TCR!$E$2:$K$332,7,0)</f>
        <v>Materia prima</v>
      </c>
      <c r="I1043" s="137" t="str">
        <f t="shared" si="33"/>
        <v>EE_AFPSVPMI11#EEQAFPSVPMI11#EECAFPSVPMI11#NETA BR</v>
      </c>
      <c r="J1043" s="106" t="s">
        <v>8344</v>
      </c>
      <c r="K1043" s="106" t="s">
        <v>8345</v>
      </c>
      <c r="L1043" s="106" t="s">
        <v>8346</v>
      </c>
      <c r="M1043" s="106" t="s">
        <v>424</v>
      </c>
      <c r="N1043" s="106" t="s">
        <v>8347</v>
      </c>
      <c r="O1043" s="106"/>
      <c r="P1043" s="106" t="s">
        <v>8348</v>
      </c>
      <c r="Q1043" s="106" t="s">
        <v>8349</v>
      </c>
      <c r="R1043" s="106" t="s">
        <v>8350</v>
      </c>
      <c r="S1043" s="106">
        <v>701036</v>
      </c>
      <c r="T1043" s="106" t="s">
        <v>430</v>
      </c>
      <c r="U1043" s="106"/>
      <c r="V1043" s="106">
        <v>3</v>
      </c>
      <c r="W1043" s="106" t="str">
        <f t="shared" si="32"/>
        <v>NETA BR</v>
      </c>
      <c r="X1043" s="106" t="s">
        <v>431</v>
      </c>
      <c r="Y1043" s="106"/>
    </row>
    <row r="1044" spans="1:25" x14ac:dyDescent="0.2">
      <c r="A1044" s="7"/>
      <c r="B1044" s="7"/>
      <c r="C1044" s="98" t="str">
        <f>VLOOKUP(G1044,TCR!$E$2:$K$332,2,0)</f>
        <v>VENDV</v>
      </c>
      <c r="D1044" s="98" t="str">
        <f>VLOOKUP(G1044,TCR!$E$2:$K$332,3,0)</f>
        <v>Ricavi variabili commodity al PCE - Energia Elettrica</v>
      </c>
      <c r="E1044" s="98" t="str">
        <f>VLOOKUP(G1044,TCR!$E$2:$K$332,4,0)</f>
        <v>MTPRV</v>
      </c>
      <c r="F1044" s="98" t="str">
        <f>VLOOKUP(G1044,TCR!$E$2:$K$332,5,0)</f>
        <v>Materia prima variabile</v>
      </c>
      <c r="G1044" s="98" t="s">
        <v>255</v>
      </c>
      <c r="H1044" s="98" t="str">
        <f>VLOOKUP(G1044,TCR!$E$2:$K$332,7,0)</f>
        <v>Materia prima</v>
      </c>
      <c r="I1044" s="137" t="str">
        <f t="shared" si="33"/>
        <v>EE_FPSVMIC23#EEQ_FPSVMIC23#EEC_FPSVMIC23#NETA BR</v>
      </c>
      <c r="J1044" s="106" t="s">
        <v>8177</v>
      </c>
      <c r="K1044" s="106" t="s">
        <v>8178</v>
      </c>
      <c r="L1044" s="106" t="s">
        <v>8179</v>
      </c>
      <c r="M1044" s="106" t="s">
        <v>424</v>
      </c>
      <c r="N1044" s="106" t="s">
        <v>8180</v>
      </c>
      <c r="O1044" s="106"/>
      <c r="P1044" s="106" t="s">
        <v>8181</v>
      </c>
      <c r="Q1044" s="106" t="s">
        <v>8182</v>
      </c>
      <c r="R1044" s="106" t="s">
        <v>8183</v>
      </c>
      <c r="S1044" s="106">
        <v>701036</v>
      </c>
      <c r="T1044" s="106" t="s">
        <v>430</v>
      </c>
      <c r="U1044" s="106"/>
      <c r="V1044" s="106">
        <v>3</v>
      </c>
      <c r="W1044" s="106" t="str">
        <f t="shared" si="32"/>
        <v>NETA BR</v>
      </c>
      <c r="X1044" s="106" t="s">
        <v>431</v>
      </c>
      <c r="Y1044" s="106"/>
    </row>
    <row r="1045" spans="1:25" x14ac:dyDescent="0.2">
      <c r="A1045" s="69"/>
      <c r="B1045" s="7"/>
      <c r="C1045" s="98" t="str">
        <f>VLOOKUP(G1045,TCR!$E$2:$K$332,2,0)</f>
        <v>VENDV</v>
      </c>
      <c r="D1045" s="98" t="str">
        <f>VLOOKUP(G1045,TCR!$E$2:$K$332,3,0)</f>
        <v>Ricavi variabili commodity al PCE - Energia Elettrica</v>
      </c>
      <c r="E1045" s="98" t="str">
        <f>VLOOKUP(G1045,TCR!$E$2:$K$332,4,0)</f>
        <v>MTPRV</v>
      </c>
      <c r="F1045" s="98" t="str">
        <f>VLOOKUP(G1045,TCR!$E$2:$K$332,5,0)</f>
        <v>Materia prima variabile</v>
      </c>
      <c r="G1045" s="98" t="s">
        <v>255</v>
      </c>
      <c r="H1045" s="98" t="str">
        <f>VLOOKUP(G1045,TCR!$E$2:$K$332,7,0)</f>
        <v>Materia prima</v>
      </c>
      <c r="I1045" s="137" t="str">
        <f t="shared" si="33"/>
        <v>EEAFPSVMIC22#EEQAFPSVMIC22#EECAFPSVMIC22#NETA BR</v>
      </c>
      <c r="J1045" s="106" t="s">
        <v>7462</v>
      </c>
      <c r="K1045" s="106" t="s">
        <v>7463</v>
      </c>
      <c r="L1045" s="106" t="s">
        <v>7464</v>
      </c>
      <c r="M1045" s="106" t="s">
        <v>424</v>
      </c>
      <c r="N1045" s="106" t="s">
        <v>6007</v>
      </c>
      <c r="O1045" s="106"/>
      <c r="P1045" s="106" t="s">
        <v>6008</v>
      </c>
      <c r="Q1045" s="106" t="s">
        <v>6009</v>
      </c>
      <c r="R1045" s="106" t="s">
        <v>6010</v>
      </c>
      <c r="S1045" s="106">
        <v>701036</v>
      </c>
      <c r="T1045" s="106" t="s">
        <v>430</v>
      </c>
      <c r="U1045" s="106"/>
      <c r="V1045" s="106">
        <v>3</v>
      </c>
      <c r="W1045" s="106" t="str">
        <f t="shared" si="32"/>
        <v>NETA BR</v>
      </c>
      <c r="X1045" s="106" t="s">
        <v>431</v>
      </c>
      <c r="Y1045" s="106"/>
    </row>
    <row r="1046" spans="1:25" x14ac:dyDescent="0.2">
      <c r="A1046" s="7"/>
      <c r="B1046" s="7"/>
      <c r="C1046" s="98" t="str">
        <f>VLOOKUP(G1046,TCR!$E$2:$K$332,2,0)</f>
        <v>VENDV</v>
      </c>
      <c r="D1046" s="98" t="str">
        <f>VLOOKUP(G1046,TCR!$E$2:$K$332,3,0)</f>
        <v>Ricavi variabili commodity al PCE - Energia Elettrica</v>
      </c>
      <c r="E1046" s="98" t="str">
        <f>VLOOKUP(G1046,TCR!$E$2:$K$332,4,0)</f>
        <v>MTPRV</v>
      </c>
      <c r="F1046" s="98" t="str">
        <f>VLOOKUP(G1046,TCR!$E$2:$K$332,5,0)</f>
        <v>Materia prima variabile</v>
      </c>
      <c r="G1046" s="98" t="s">
        <v>255</v>
      </c>
      <c r="H1046" s="98" t="str">
        <f>VLOOKUP(G1046,TCR!$E$2:$K$332,7,0)</f>
        <v>Materia prima</v>
      </c>
      <c r="I1046" s="137" t="str">
        <f t="shared" si="33"/>
        <v>EE_FPSVMIC22#EEQ_FPSVMIC22#EEC_FPSVMIC22#NETA BR</v>
      </c>
      <c r="J1046" s="106" t="s">
        <v>8636</v>
      </c>
      <c r="K1046" s="106" t="s">
        <v>8637</v>
      </c>
      <c r="L1046" s="106" t="s">
        <v>7464</v>
      </c>
      <c r="M1046" s="106" t="s">
        <v>424</v>
      </c>
      <c r="N1046" s="106" t="s">
        <v>8503</v>
      </c>
      <c r="O1046" s="106"/>
      <c r="P1046" s="106" t="s">
        <v>8504</v>
      </c>
      <c r="Q1046" s="106" t="s">
        <v>8505</v>
      </c>
      <c r="R1046" s="106" t="s">
        <v>6010</v>
      </c>
      <c r="S1046" s="106">
        <v>701036</v>
      </c>
      <c r="T1046" s="106" t="s">
        <v>430</v>
      </c>
      <c r="U1046" s="106"/>
      <c r="V1046" s="106">
        <v>3</v>
      </c>
      <c r="W1046" s="106" t="str">
        <f t="shared" si="32"/>
        <v>NETA BR</v>
      </c>
      <c r="X1046" s="106" t="s">
        <v>431</v>
      </c>
      <c r="Y1046" s="106"/>
    </row>
    <row r="1047" spans="1:25" x14ac:dyDescent="0.2">
      <c r="A1047" s="7"/>
      <c r="B1047" s="7"/>
      <c r="C1047" s="98" t="str">
        <f>VLOOKUP(G1047,TCR!$E$2:$K$332,2,0)</f>
        <v>VENDV</v>
      </c>
      <c r="D1047" s="98" t="str">
        <f>VLOOKUP(G1047,TCR!$E$2:$K$332,3,0)</f>
        <v>Ricavi variabili commodity al PCE - Energia Elettrica</v>
      </c>
      <c r="E1047" s="98" t="str">
        <f>VLOOKUP(G1047,TCR!$E$2:$K$332,4,0)</f>
        <v>MTPRV</v>
      </c>
      <c r="F1047" s="98" t="str">
        <f>VLOOKUP(G1047,TCR!$E$2:$K$332,5,0)</f>
        <v>Materia prima variabile</v>
      </c>
      <c r="G1047" s="98" t="s">
        <v>255</v>
      </c>
      <c r="H1047" s="98" t="str">
        <f>VLOOKUP(G1047,TCR!$E$2:$K$332,7,0)</f>
        <v>Materia prima</v>
      </c>
      <c r="I1047" s="137" t="str">
        <f t="shared" si="33"/>
        <v>EE_FPSVMIC20#EEQFPSVMIC20#EECFPSVMIC20#NETA BR</v>
      </c>
      <c r="J1047" s="106" t="s">
        <v>7108</v>
      </c>
      <c r="K1047" s="106" t="s">
        <v>7109</v>
      </c>
      <c r="L1047" s="106" t="s">
        <v>7110</v>
      </c>
      <c r="M1047" s="106" t="s">
        <v>424</v>
      </c>
      <c r="N1047" s="106" t="s">
        <v>7111</v>
      </c>
      <c r="O1047" s="106"/>
      <c r="P1047" s="106" t="s">
        <v>7112</v>
      </c>
      <c r="Q1047" s="106" t="s">
        <v>7113</v>
      </c>
      <c r="R1047" s="106" t="s">
        <v>7114</v>
      </c>
      <c r="S1047" s="106">
        <v>701036</v>
      </c>
      <c r="T1047" s="106" t="s">
        <v>430</v>
      </c>
      <c r="U1047" s="106"/>
      <c r="V1047" s="106">
        <v>3</v>
      </c>
      <c r="W1047" s="106" t="str">
        <f t="shared" si="32"/>
        <v>NETA BR</v>
      </c>
      <c r="X1047" s="106" t="s">
        <v>431</v>
      </c>
      <c r="Y1047" s="106"/>
    </row>
    <row r="1048" spans="1:25" x14ac:dyDescent="0.2">
      <c r="A1048" s="7"/>
      <c r="B1048" s="7"/>
      <c r="C1048" s="98" t="str">
        <f>VLOOKUP(G1048,TCR!$E$2:$K$332,2,0)</f>
        <v>VENDV</v>
      </c>
      <c r="D1048" s="98" t="str">
        <f>VLOOKUP(G1048,TCR!$E$2:$K$332,3,0)</f>
        <v>Ricavi variabili commodity al PCE - Energia Elettrica</v>
      </c>
      <c r="E1048" s="98" t="str">
        <f>VLOOKUP(G1048,TCR!$E$2:$K$332,4,0)</f>
        <v>MTPRV</v>
      </c>
      <c r="F1048" s="98" t="str">
        <f>VLOOKUP(G1048,TCR!$E$2:$K$332,5,0)</f>
        <v>Materia prima variabile</v>
      </c>
      <c r="G1048" s="98" t="s">
        <v>255</v>
      </c>
      <c r="H1048" s="98" t="str">
        <f>VLOOKUP(G1048,TCR!$E$2:$K$332,7,0)</f>
        <v>Materia prima</v>
      </c>
      <c r="I1048" s="137" t="str">
        <f t="shared" si="33"/>
        <v>EEAFPSVMIC18#EEQAFPSVMIC18#EECAFPSVMIC18#NETA BR</v>
      </c>
      <c r="J1048" s="106" t="s">
        <v>6248</v>
      </c>
      <c r="K1048" s="106" t="s">
        <v>6249</v>
      </c>
      <c r="L1048" s="106" t="s">
        <v>6250</v>
      </c>
      <c r="M1048" s="106" t="s">
        <v>424</v>
      </c>
      <c r="N1048" s="106" t="s">
        <v>6251</v>
      </c>
      <c r="O1048" s="106"/>
      <c r="P1048" s="106" t="s">
        <v>6252</v>
      </c>
      <c r="Q1048" s="106" t="s">
        <v>6253</v>
      </c>
      <c r="R1048" s="106" t="s">
        <v>6254</v>
      </c>
      <c r="S1048" s="106">
        <v>701036</v>
      </c>
      <c r="T1048" s="106" t="s">
        <v>430</v>
      </c>
      <c r="U1048" s="106"/>
      <c r="V1048" s="106">
        <v>3</v>
      </c>
      <c r="W1048" s="106" t="str">
        <f t="shared" si="32"/>
        <v>NETA BR</v>
      </c>
      <c r="X1048" s="106" t="s">
        <v>431</v>
      </c>
      <c r="Y1048" s="106"/>
    </row>
    <row r="1049" spans="1:25" x14ac:dyDescent="0.2">
      <c r="A1049" s="7"/>
      <c r="B1049" s="7"/>
      <c r="C1049" s="98" t="str">
        <f>VLOOKUP(G1049,TCR!$E$2:$K$332,2,0)</f>
        <v>VENDV</v>
      </c>
      <c r="D1049" s="98" t="str">
        <f>VLOOKUP(G1049,TCR!$E$2:$K$332,3,0)</f>
        <v>Ricavi variabili commodity al PCE - Energia Elettrica</v>
      </c>
      <c r="E1049" s="98" t="str">
        <f>VLOOKUP(G1049,TCR!$E$2:$K$332,4,0)</f>
        <v>MTPRV</v>
      </c>
      <c r="F1049" s="98" t="str">
        <f>VLOOKUP(G1049,TCR!$E$2:$K$332,5,0)</f>
        <v>Materia prima variabile</v>
      </c>
      <c r="G1049" s="98" t="s">
        <v>255</v>
      </c>
      <c r="H1049" s="98" t="str">
        <f>VLOOKUP(G1049,TCR!$E$2:$K$332,7,0)</f>
        <v>Materia prima</v>
      </c>
      <c r="I1049" s="137" t="str">
        <f t="shared" si="33"/>
        <v>EE_FPSVMIC18#EEQFPSVMIC18#EECFPSVMIC18#NETA BR</v>
      </c>
      <c r="J1049" s="106" t="s">
        <v>8052</v>
      </c>
      <c r="K1049" s="106" t="s">
        <v>8053</v>
      </c>
      <c r="L1049" s="106" t="s">
        <v>6250</v>
      </c>
      <c r="M1049" s="106" t="s">
        <v>424</v>
      </c>
      <c r="N1049" s="106" t="s">
        <v>8054</v>
      </c>
      <c r="O1049" s="106"/>
      <c r="P1049" s="106" t="s">
        <v>8055</v>
      </c>
      <c r="Q1049" s="106" t="s">
        <v>8056</v>
      </c>
      <c r="R1049" s="106" t="s">
        <v>6254</v>
      </c>
      <c r="S1049" s="106">
        <v>701036</v>
      </c>
      <c r="T1049" s="106" t="s">
        <v>430</v>
      </c>
      <c r="U1049" s="106"/>
      <c r="V1049" s="106">
        <v>3</v>
      </c>
      <c r="W1049" s="106" t="str">
        <f t="shared" si="32"/>
        <v>NETA BR</v>
      </c>
      <c r="X1049" s="106" t="s">
        <v>431</v>
      </c>
      <c r="Y1049" s="106"/>
    </row>
    <row r="1050" spans="1:25" x14ac:dyDescent="0.2">
      <c r="A1050" s="7"/>
      <c r="B1050" s="7"/>
      <c r="C1050" s="98" t="str">
        <f>VLOOKUP(G1050,TCR!$E$2:$K$332,2,0)</f>
        <v>VENDV</v>
      </c>
      <c r="D1050" s="98" t="str">
        <f>VLOOKUP(G1050,TCR!$E$2:$K$332,3,0)</f>
        <v>Ricavi variabili commodity al PCE - Energia Elettrica</v>
      </c>
      <c r="E1050" s="98" t="str">
        <f>VLOOKUP(G1050,TCR!$E$2:$K$332,4,0)</f>
        <v>MTPRV</v>
      </c>
      <c r="F1050" s="98" t="str">
        <f>VLOOKUP(G1050,TCR!$E$2:$K$332,5,0)</f>
        <v>Materia prima variabile</v>
      </c>
      <c r="G1050" s="98" t="s">
        <v>255</v>
      </c>
      <c r="H1050" s="98" t="str">
        <f>VLOOKUP(G1050,TCR!$E$2:$K$332,7,0)</f>
        <v>Materia prima</v>
      </c>
      <c r="I1050" s="137" t="str">
        <f t="shared" si="33"/>
        <v>EE_FPSVMIC15#EEQFPSVMIC15#EECFPSVMIC15#NETA BR</v>
      </c>
      <c r="J1050" s="106" t="s">
        <v>2497</v>
      </c>
      <c r="K1050" s="106" t="s">
        <v>2498</v>
      </c>
      <c r="L1050" s="106" t="s">
        <v>2499</v>
      </c>
      <c r="M1050" s="106" t="s">
        <v>424</v>
      </c>
      <c r="N1050" s="106" t="s">
        <v>2500</v>
      </c>
      <c r="O1050" s="106"/>
      <c r="P1050" s="106" t="s">
        <v>2501</v>
      </c>
      <c r="Q1050" s="106" t="s">
        <v>2502</v>
      </c>
      <c r="R1050" s="106" t="s">
        <v>2503</v>
      </c>
      <c r="S1050" s="106">
        <v>701036</v>
      </c>
      <c r="T1050" s="106" t="s">
        <v>430</v>
      </c>
      <c r="U1050" s="106"/>
      <c r="V1050" s="106">
        <v>3</v>
      </c>
      <c r="W1050" s="106" t="str">
        <f t="shared" si="32"/>
        <v>NETA BR</v>
      </c>
      <c r="X1050" s="106" t="s">
        <v>431</v>
      </c>
      <c r="Y1050" s="106"/>
    </row>
    <row r="1051" spans="1:25" x14ac:dyDescent="0.2">
      <c r="A1051" s="178"/>
      <c r="B1051" s="7"/>
      <c r="C1051" s="98" t="str">
        <f>VLOOKUP(G1051,TCR!$E$2:$K$332,2,0)</f>
        <v>VENDV</v>
      </c>
      <c r="D1051" s="98" t="str">
        <f>VLOOKUP(G1051,TCR!$E$2:$K$332,3,0)</f>
        <v>Ricavi variabili commodity al PCE - Energia Elettrica</v>
      </c>
      <c r="E1051" s="98" t="str">
        <f>VLOOKUP(G1051,TCR!$E$2:$K$332,4,0)</f>
        <v>MTPRV</v>
      </c>
      <c r="F1051" s="98" t="str">
        <f>VLOOKUP(G1051,TCR!$E$2:$K$332,5,0)</f>
        <v>Materia prima variabile</v>
      </c>
      <c r="G1051" s="98" t="s">
        <v>255</v>
      </c>
      <c r="H1051" s="98" t="str">
        <f>VLOOKUP(G1051,TCR!$E$2:$K$332,7,0)</f>
        <v>Materia prima</v>
      </c>
      <c r="I1051" s="137" t="str">
        <f t="shared" si="33"/>
        <v>EE_AFPSVMIC15#EEQAFPSVMIC15#EECAFPSVMIC15#NETA BR</v>
      </c>
      <c r="J1051" s="106" t="s">
        <v>9238</v>
      </c>
      <c r="K1051" s="106" t="s">
        <v>9239</v>
      </c>
      <c r="L1051" s="106" t="s">
        <v>2499</v>
      </c>
      <c r="M1051" s="106" t="s">
        <v>424</v>
      </c>
      <c r="N1051" s="106" t="s">
        <v>9240</v>
      </c>
      <c r="O1051" s="106"/>
      <c r="P1051" s="106" t="s">
        <v>9241</v>
      </c>
      <c r="Q1051" s="106" t="s">
        <v>9242</v>
      </c>
      <c r="R1051" s="106" t="s">
        <v>2503</v>
      </c>
      <c r="S1051" s="106" t="s">
        <v>429</v>
      </c>
      <c r="T1051" s="106" t="s">
        <v>430</v>
      </c>
      <c r="U1051" s="106"/>
      <c r="V1051" s="106">
        <v>3</v>
      </c>
      <c r="W1051" s="106" t="str">
        <f t="shared" si="32"/>
        <v>NETA BR</v>
      </c>
      <c r="X1051" s="106" t="s">
        <v>431</v>
      </c>
      <c r="Y1051" s="106"/>
    </row>
    <row r="1052" spans="1:25" x14ac:dyDescent="0.2">
      <c r="A1052" s="7"/>
      <c r="B1052" s="7"/>
      <c r="C1052" s="98" t="str">
        <f>VLOOKUP(G1052,TCR!$E$2:$K$332,2,0)</f>
        <v>VENDV</v>
      </c>
      <c r="D1052" s="98" t="str">
        <f>VLOOKUP(G1052,TCR!$E$2:$K$332,3,0)</f>
        <v>Ricavi variabili commodity al PCE - Energia Elettrica</v>
      </c>
      <c r="E1052" s="98" t="str">
        <f>VLOOKUP(G1052,TCR!$E$2:$K$332,4,0)</f>
        <v>SBI</v>
      </c>
      <c r="F1052" s="98" t="str">
        <f>VLOOKUP(G1052,TCR!$E$2:$K$332,5,0)</f>
        <v>Sbilanciamento</v>
      </c>
      <c r="G1052" s="98" t="s">
        <v>330</v>
      </c>
      <c r="H1052" s="98" t="str">
        <f>VLOOKUP(G1052,TCR!$E$2:$K$332,7,0)</f>
        <v>Oneri sbilanciamento</v>
      </c>
      <c r="I1052" s="137" t="str">
        <f t="shared" si="33"/>
        <v>EE_SBIL02#EEQSBIL02#EECSBIL02#NETA BR</v>
      </c>
      <c r="J1052" s="106" t="s">
        <v>879</v>
      </c>
      <c r="K1052" s="106" t="s">
        <v>880</v>
      </c>
      <c r="L1052" s="106" t="s">
        <v>881</v>
      </c>
      <c r="M1052" s="106" t="s">
        <v>488</v>
      </c>
      <c r="N1052" s="106" t="s">
        <v>882</v>
      </c>
      <c r="O1052" s="106"/>
      <c r="P1052" s="106" t="s">
        <v>883</v>
      </c>
      <c r="Q1052" s="106" t="s">
        <v>884</v>
      </c>
      <c r="R1052" s="106" t="s">
        <v>885</v>
      </c>
      <c r="S1052" s="106">
        <v>702357</v>
      </c>
      <c r="T1052" s="106" t="s">
        <v>706</v>
      </c>
      <c r="U1052" s="106"/>
      <c r="V1052" s="106">
        <v>3</v>
      </c>
      <c r="W1052" s="106" t="str">
        <f t="shared" si="32"/>
        <v>NETA BR</v>
      </c>
      <c r="X1052" s="106" t="s">
        <v>495</v>
      </c>
      <c r="Y1052" s="106"/>
    </row>
    <row r="1053" spans="1:25" x14ac:dyDescent="0.2">
      <c r="A1053" s="7"/>
      <c r="B1053" s="7"/>
      <c r="C1053" s="98" t="str">
        <f>VLOOKUP(G1053,TCR!$E$2:$K$332,2,0)</f>
        <v>VENDF</v>
      </c>
      <c r="D1053" s="98" t="str">
        <f>VLOOKUP(G1053,TCR!$E$2:$K$332,3,0)</f>
        <v>Ricavi commodity - componente fissa Energia Elettrica</v>
      </c>
      <c r="E1053" s="98" t="str">
        <f>VLOOKUP(G1053,TCR!$E$2:$K$332,4,0)</f>
        <v>MTPRF</v>
      </c>
      <c r="F1053" s="98" t="str">
        <f>VLOOKUP(G1053,TCR!$E$2:$K$332,5,0)</f>
        <v>Materia prima fissa</v>
      </c>
      <c r="G1053" s="98" t="s">
        <v>217</v>
      </c>
      <c r="H1053" s="98" t="str">
        <f>VLOOKUP(G1053,TCR!$E$2:$K$332,7,0)</f>
        <v>Materia prima altre voci fisse</v>
      </c>
      <c r="I1053" s="137" t="str">
        <f t="shared" si="33"/>
        <v>EE_FPRSPMI22FIX#EEQ_FPRSPMI22FIX#EEC_FPRSPMI22FIX#NETA BR</v>
      </c>
      <c r="J1053" s="106" t="s">
        <v>5978</v>
      </c>
      <c r="K1053" s="106" t="s">
        <v>5979</v>
      </c>
      <c r="L1053" s="106" t="s">
        <v>5980</v>
      </c>
      <c r="M1053" s="106" t="s">
        <v>424</v>
      </c>
      <c r="N1053" s="106" t="s">
        <v>5981</v>
      </c>
      <c r="O1053" s="106"/>
      <c r="P1053" s="106" t="s">
        <v>5982</v>
      </c>
      <c r="Q1053" s="106" t="s">
        <v>5983</v>
      </c>
      <c r="R1053" s="106" t="s">
        <v>5984</v>
      </c>
      <c r="S1053" s="106">
        <v>701036</v>
      </c>
      <c r="T1053" s="106" t="s">
        <v>430</v>
      </c>
      <c r="U1053" s="106"/>
      <c r="V1053" s="106">
        <v>3</v>
      </c>
      <c r="W1053" s="106" t="str">
        <f t="shared" si="32"/>
        <v>NETA BR</v>
      </c>
      <c r="X1053" s="106" t="s">
        <v>431</v>
      </c>
      <c r="Y1053" s="106"/>
    </row>
    <row r="1054" spans="1:25" x14ac:dyDescent="0.2">
      <c r="A1054" s="7"/>
      <c r="B1054" s="7"/>
      <c r="C1054" s="98" t="str">
        <f>VLOOKUP(G1054,TCR!$E$2:$K$332,2,0)</f>
        <v>VENDV</v>
      </c>
      <c r="D1054" s="98" t="str">
        <f>VLOOKUP(G1054,TCR!$E$2:$K$332,3,0)</f>
        <v>Ricavi variabili commodity al PCE - Energia Elettrica</v>
      </c>
      <c r="E1054" s="98" t="str">
        <f>VLOOKUP(G1054,TCR!$E$2:$K$332,4,0)</f>
        <v>MTPRV</v>
      </c>
      <c r="F1054" s="98" t="str">
        <f>VLOOKUP(G1054,TCR!$E$2:$K$332,5,0)</f>
        <v>Materia prima variabile</v>
      </c>
      <c r="G1054" s="98" t="s">
        <v>255</v>
      </c>
      <c r="H1054" s="98" t="str">
        <f>VLOOKUP(G1054,TCR!$E$2:$K$332,7,0)</f>
        <v>Materia prima</v>
      </c>
      <c r="I1054" s="137" t="str">
        <f t="shared" si="33"/>
        <v>EEAFPRSPMI22#EEQAFPRSPMI22#EECAFPRSPMI22#NETA BR</v>
      </c>
      <c r="J1054" s="106" t="s">
        <v>8238</v>
      </c>
      <c r="K1054" s="106" t="s">
        <v>8239</v>
      </c>
      <c r="L1054" s="106" t="s">
        <v>5980</v>
      </c>
      <c r="M1054" s="106" t="s">
        <v>424</v>
      </c>
      <c r="N1054" s="106" t="s">
        <v>7069</v>
      </c>
      <c r="O1054" s="106"/>
      <c r="P1054" s="106" t="s">
        <v>7070</v>
      </c>
      <c r="Q1054" s="106" t="s">
        <v>7071</v>
      </c>
      <c r="R1054" s="106" t="s">
        <v>5984</v>
      </c>
      <c r="S1054" s="106">
        <v>701036</v>
      </c>
      <c r="T1054" s="106" t="s">
        <v>430</v>
      </c>
      <c r="U1054" s="106"/>
      <c r="V1054" s="106">
        <v>3</v>
      </c>
      <c r="W1054" s="106" t="str">
        <f t="shared" si="32"/>
        <v>NETA BR</v>
      </c>
      <c r="X1054" s="106" t="s">
        <v>431</v>
      </c>
      <c r="Y1054" s="106"/>
    </row>
    <row r="1055" spans="1:25" x14ac:dyDescent="0.2">
      <c r="A1055" s="7"/>
      <c r="B1055" s="7"/>
      <c r="C1055" s="98" t="str">
        <f>VLOOKUP(G1055,TCR!$E$2:$K$332,2,0)</f>
        <v>VENDV</v>
      </c>
      <c r="D1055" s="98" t="str">
        <f>VLOOKUP(G1055,TCR!$E$2:$K$332,3,0)</f>
        <v>Ricavi variabili commodity al PCE - Energia Elettrica</v>
      </c>
      <c r="E1055" s="98" t="str">
        <f>VLOOKUP(G1055,TCR!$E$2:$K$332,4,0)</f>
        <v>MTPRV</v>
      </c>
      <c r="F1055" s="98" t="str">
        <f>VLOOKUP(G1055,TCR!$E$2:$K$332,5,0)</f>
        <v>Materia prima variabile</v>
      </c>
      <c r="G1055" s="98" t="s">
        <v>255</v>
      </c>
      <c r="H1055" s="98" t="str">
        <f>VLOOKUP(G1055,TCR!$E$2:$K$332,7,0)</f>
        <v>Materia prima</v>
      </c>
      <c r="I1055" s="137" t="str">
        <f t="shared" si="33"/>
        <v>EE_FPRSPMI22#EEQ_FPRSPMI22#EEC_FPRSPMI22#NETA BR</v>
      </c>
      <c r="J1055" s="106" t="s">
        <v>8900</v>
      </c>
      <c r="K1055" s="106" t="s">
        <v>8901</v>
      </c>
      <c r="L1055" s="106" t="s">
        <v>5980</v>
      </c>
      <c r="M1055" s="106" t="s">
        <v>424</v>
      </c>
      <c r="N1055" s="106" t="s">
        <v>8902</v>
      </c>
      <c r="O1055" s="106"/>
      <c r="P1055" s="106" t="s">
        <v>8903</v>
      </c>
      <c r="Q1055" s="106" t="s">
        <v>8904</v>
      </c>
      <c r="R1055" s="106" t="s">
        <v>5984</v>
      </c>
      <c r="S1055" s="106" t="s">
        <v>429</v>
      </c>
      <c r="T1055" s="106" t="s">
        <v>430</v>
      </c>
      <c r="U1055" s="106"/>
      <c r="V1055" s="106">
        <v>3</v>
      </c>
      <c r="W1055" s="106" t="str">
        <f t="shared" si="32"/>
        <v>NETA BR</v>
      </c>
      <c r="X1055" s="106" t="s">
        <v>431</v>
      </c>
      <c r="Y1055" s="106"/>
    </row>
    <row r="1056" spans="1:25" x14ac:dyDescent="0.2">
      <c r="A1056" s="7"/>
      <c r="B1056" s="7"/>
      <c r="C1056" s="98" t="str">
        <f>VLOOKUP(G1056,TCR!$E$2:$K$332,2,0)</f>
        <v>VENDV</v>
      </c>
      <c r="D1056" s="98" t="str">
        <f>VLOOKUP(G1056,TCR!$E$2:$K$332,3,0)</f>
        <v>Ricavi variabili commodity al PCE - Energia Elettrica</v>
      </c>
      <c r="E1056" s="98" t="str">
        <f>VLOOKUP(G1056,TCR!$E$2:$K$332,4,0)</f>
        <v>MTPRV</v>
      </c>
      <c r="F1056" s="98" t="str">
        <f>VLOOKUP(G1056,TCR!$E$2:$K$332,5,0)</f>
        <v>Materia prima variabile</v>
      </c>
      <c r="G1056" s="98" t="s">
        <v>255</v>
      </c>
      <c r="H1056" s="98" t="str">
        <f>VLOOKUP(G1056,TCR!$E$2:$K$332,7,0)</f>
        <v>Materia prima</v>
      </c>
      <c r="I1056" s="137" t="str">
        <f t="shared" si="33"/>
        <v>EE_FPRSPMI21#EEQ_FPRSPMI21#EEC_FPRSPMI21#NETA BR</v>
      </c>
      <c r="J1056" s="106" t="s">
        <v>5964</v>
      </c>
      <c r="K1056" s="106" t="s">
        <v>5965</v>
      </c>
      <c r="L1056" s="106" t="s">
        <v>5966</v>
      </c>
      <c r="M1056" s="106" t="s">
        <v>424</v>
      </c>
      <c r="N1056" s="106" t="s">
        <v>5967</v>
      </c>
      <c r="O1056" s="106"/>
      <c r="P1056" s="106" t="s">
        <v>5968</v>
      </c>
      <c r="Q1056" s="106" t="s">
        <v>5969</v>
      </c>
      <c r="R1056" s="106" t="s">
        <v>5970</v>
      </c>
      <c r="S1056" s="106">
        <v>701036</v>
      </c>
      <c r="T1056" s="106" t="s">
        <v>430</v>
      </c>
      <c r="U1056" s="106"/>
      <c r="V1056" s="106">
        <v>3</v>
      </c>
      <c r="W1056" s="106" t="str">
        <f t="shared" si="32"/>
        <v>NETA BR</v>
      </c>
      <c r="X1056" s="106" t="s">
        <v>431</v>
      </c>
      <c r="Y1056" s="106"/>
    </row>
    <row r="1057" spans="1:25" x14ac:dyDescent="0.2">
      <c r="A1057" s="7"/>
      <c r="B1057" s="7"/>
      <c r="C1057" s="98" t="str">
        <f>VLOOKUP(G1057,TCR!$E$2:$K$332,2,0)</f>
        <v>VENDF</v>
      </c>
      <c r="D1057" s="98" t="str">
        <f>VLOOKUP(G1057,TCR!$E$2:$K$332,3,0)</f>
        <v>Ricavi commodity - componente fissa Energia Elettrica</v>
      </c>
      <c r="E1057" s="98" t="str">
        <f>VLOOKUP(G1057,TCR!$E$2:$K$332,4,0)</f>
        <v>MTPRF</v>
      </c>
      <c r="F1057" s="98" t="str">
        <f>VLOOKUP(G1057,TCR!$E$2:$K$332,5,0)</f>
        <v>Materia prima fissa</v>
      </c>
      <c r="G1057" s="98" t="s">
        <v>217</v>
      </c>
      <c r="H1057" s="98" t="str">
        <f>VLOOKUP(G1057,TCR!$E$2:$K$332,7,0)</f>
        <v>Materia prima altre voci fisse</v>
      </c>
      <c r="I1057" s="137" t="str">
        <f t="shared" si="33"/>
        <v>EE_FPRSPMI21FIX#EEQ_FPRSPMI21FIX#EEC_FPRSPMI21FIX#NETA BR</v>
      </c>
      <c r="J1057" s="106" t="s">
        <v>7432</v>
      </c>
      <c r="K1057" s="106" t="s">
        <v>7433</v>
      </c>
      <c r="L1057" s="106" t="s">
        <v>5966</v>
      </c>
      <c r="M1057" s="106" t="s">
        <v>424</v>
      </c>
      <c r="N1057" s="106" t="s">
        <v>7434</v>
      </c>
      <c r="O1057" s="106"/>
      <c r="P1057" s="106" t="s">
        <v>7435</v>
      </c>
      <c r="Q1057" s="106" t="s">
        <v>7436</v>
      </c>
      <c r="R1057" s="106" t="s">
        <v>5970</v>
      </c>
      <c r="S1057" s="106">
        <v>701036</v>
      </c>
      <c r="T1057" s="106" t="s">
        <v>430</v>
      </c>
      <c r="U1057" s="106"/>
      <c r="V1057" s="106">
        <v>3</v>
      </c>
      <c r="W1057" s="106" t="str">
        <f t="shared" si="32"/>
        <v>NETA BR</v>
      </c>
      <c r="X1057" s="106" t="s">
        <v>431</v>
      </c>
      <c r="Y1057" s="106"/>
    </row>
    <row r="1058" spans="1:25" x14ac:dyDescent="0.2">
      <c r="A1058" s="7"/>
      <c r="B1058" s="7"/>
      <c r="C1058" s="98" t="str">
        <f>VLOOKUP(G1058,TCR!$E$2:$K$332,2,0)</f>
        <v>VENDF</v>
      </c>
      <c r="D1058" s="98" t="str">
        <f>VLOOKUP(G1058,TCR!$E$2:$K$332,3,0)</f>
        <v>Ricavi commodity - componente fissa Energia Elettrica</v>
      </c>
      <c r="E1058" s="98" t="str">
        <f>VLOOKUP(G1058,TCR!$E$2:$K$332,4,0)</f>
        <v>MTPRF</v>
      </c>
      <c r="F1058" s="98" t="str">
        <f>VLOOKUP(G1058,TCR!$E$2:$K$332,5,0)</f>
        <v>Materia prima fissa</v>
      </c>
      <c r="G1058" s="98" t="s">
        <v>217</v>
      </c>
      <c r="H1058" s="98" t="str">
        <f>VLOOKUP(G1058,TCR!$E$2:$K$332,7,0)</f>
        <v>Materia prima altre voci fisse</v>
      </c>
      <c r="I1058" s="137" t="str">
        <f t="shared" si="33"/>
        <v>EE_FPRSPMI19FIX#EEQ_FPRSPMI19FIX#EEC_FPRSPMI19FIX#NETA BR</v>
      </c>
      <c r="J1058" s="106" t="s">
        <v>6779</v>
      </c>
      <c r="K1058" s="106" t="s">
        <v>6780</v>
      </c>
      <c r="L1058" s="106" t="s">
        <v>6781</v>
      </c>
      <c r="M1058" s="106" t="s">
        <v>424</v>
      </c>
      <c r="N1058" s="106" t="s">
        <v>6782</v>
      </c>
      <c r="O1058" s="106"/>
      <c r="P1058" s="106" t="s">
        <v>6783</v>
      </c>
      <c r="Q1058" s="106" t="s">
        <v>6784</v>
      </c>
      <c r="R1058" s="106" t="s">
        <v>6473</v>
      </c>
      <c r="S1058" s="106">
        <v>701036</v>
      </c>
      <c r="T1058" s="106" t="s">
        <v>430</v>
      </c>
      <c r="U1058" s="106"/>
      <c r="V1058" s="106">
        <v>3</v>
      </c>
      <c r="W1058" s="106" t="str">
        <f t="shared" si="32"/>
        <v>NETA BR</v>
      </c>
      <c r="X1058" s="106" t="s">
        <v>431</v>
      </c>
      <c r="Y1058" s="106"/>
    </row>
    <row r="1059" spans="1:25" x14ac:dyDescent="0.2">
      <c r="A1059" s="7"/>
      <c r="B1059" s="7"/>
      <c r="C1059" s="98" t="str">
        <f>VLOOKUP(G1059,TCR!$E$2:$K$332,2,0)</f>
        <v>VENDV</v>
      </c>
      <c r="D1059" s="98" t="str">
        <f>VLOOKUP(G1059,TCR!$E$2:$K$332,3,0)</f>
        <v>Ricavi variabili commodity al PCE - Energia Elettrica</v>
      </c>
      <c r="E1059" s="98" t="str">
        <f>VLOOKUP(G1059,TCR!$E$2:$K$332,4,0)</f>
        <v>MTPRV</v>
      </c>
      <c r="F1059" s="98" t="str">
        <f>VLOOKUP(G1059,TCR!$E$2:$K$332,5,0)</f>
        <v>Materia prima variabile</v>
      </c>
      <c r="G1059" s="98" t="s">
        <v>255</v>
      </c>
      <c r="H1059" s="98" t="str">
        <f>VLOOKUP(G1059,TCR!$E$2:$K$332,7,0)</f>
        <v>Materia prima</v>
      </c>
      <c r="I1059" s="137" t="str">
        <f t="shared" si="33"/>
        <v>EEAFPRSPMI19#EEQAFPRSPMI19#EECAFPRSPMI19#NETA BR</v>
      </c>
      <c r="J1059" s="106" t="s">
        <v>9323</v>
      </c>
      <c r="K1059" s="106" t="s">
        <v>9324</v>
      </c>
      <c r="L1059" s="106" t="s">
        <v>6781</v>
      </c>
      <c r="M1059" s="106" t="s">
        <v>424</v>
      </c>
      <c r="N1059" s="106" t="s">
        <v>6470</v>
      </c>
      <c r="O1059" s="106"/>
      <c r="P1059" s="106" t="s">
        <v>6471</v>
      </c>
      <c r="Q1059" s="106" t="s">
        <v>6472</v>
      </c>
      <c r="R1059" s="106" t="s">
        <v>6473</v>
      </c>
      <c r="S1059" s="106" t="s">
        <v>429</v>
      </c>
      <c r="T1059" s="106" t="s">
        <v>430</v>
      </c>
      <c r="U1059" s="106"/>
      <c r="V1059" s="106">
        <v>3</v>
      </c>
      <c r="W1059" s="106" t="str">
        <f t="shared" si="32"/>
        <v>NETA BR</v>
      </c>
      <c r="X1059" s="106" t="s">
        <v>431</v>
      </c>
      <c r="Y1059" s="106"/>
    </row>
    <row r="1060" spans="1:25" x14ac:dyDescent="0.2">
      <c r="A1060" s="7"/>
      <c r="B1060" s="7"/>
      <c r="C1060" s="98" t="str">
        <f>VLOOKUP(G1060,TCR!$E$2:$K$332,2,0)</f>
        <v>VENDV</v>
      </c>
      <c r="D1060" s="98" t="str">
        <f>VLOOKUP(G1060,TCR!$E$2:$K$332,3,0)</f>
        <v>Ricavi variabili commodity al PCE - Energia Elettrica</v>
      </c>
      <c r="E1060" s="98" t="str">
        <f>VLOOKUP(G1060,TCR!$E$2:$K$332,4,0)</f>
        <v>MTPRV</v>
      </c>
      <c r="F1060" s="98" t="str">
        <f>VLOOKUP(G1060,TCR!$E$2:$K$332,5,0)</f>
        <v>Materia prima variabile</v>
      </c>
      <c r="G1060" s="98" t="s">
        <v>255</v>
      </c>
      <c r="H1060" s="98" t="str">
        <f>VLOOKUP(G1060,TCR!$E$2:$K$332,7,0)</f>
        <v>Materia prima</v>
      </c>
      <c r="I1060" s="137" t="str">
        <f t="shared" si="33"/>
        <v>EE_FPRSPMI18#EEQ_FPRSPMI18#EEC_FPRSPMI18#NETA BR</v>
      </c>
      <c r="J1060" s="106" t="s">
        <v>7251</v>
      </c>
      <c r="K1060" s="106" t="s">
        <v>7252</v>
      </c>
      <c r="L1060" s="106" t="s">
        <v>7253</v>
      </c>
      <c r="M1060" s="106" t="s">
        <v>424</v>
      </c>
      <c r="N1060" s="106" t="s">
        <v>6364</v>
      </c>
      <c r="O1060" s="106"/>
      <c r="P1060" s="106" t="s">
        <v>6365</v>
      </c>
      <c r="Q1060" s="106" t="s">
        <v>6366</v>
      </c>
      <c r="R1060" s="106" t="s">
        <v>6367</v>
      </c>
      <c r="S1060" s="106">
        <v>701036</v>
      </c>
      <c r="T1060" s="106" t="s">
        <v>430</v>
      </c>
      <c r="U1060" s="106"/>
      <c r="V1060" s="106">
        <v>3</v>
      </c>
      <c r="W1060" s="106" t="str">
        <f t="shared" si="32"/>
        <v>NETA BR</v>
      </c>
      <c r="X1060" s="106" t="s">
        <v>431</v>
      </c>
      <c r="Y1060" s="106"/>
    </row>
    <row r="1061" spans="1:25" x14ac:dyDescent="0.2">
      <c r="A1061" s="7"/>
      <c r="B1061" s="7"/>
      <c r="C1061" s="98" t="str">
        <f>VLOOKUP(G1061,TCR!$E$2:$K$332,2,0)</f>
        <v>VENDV</v>
      </c>
      <c r="D1061" s="98" t="str">
        <f>VLOOKUP(G1061,TCR!$E$2:$K$332,3,0)</f>
        <v>Ricavi variabili commodity al PCE - Energia Elettrica</v>
      </c>
      <c r="E1061" s="98" t="str">
        <f>VLOOKUP(G1061,TCR!$E$2:$K$332,4,0)</f>
        <v>MTPRV</v>
      </c>
      <c r="F1061" s="98" t="str">
        <f>VLOOKUP(G1061,TCR!$E$2:$K$332,5,0)</f>
        <v>Materia prima variabile</v>
      </c>
      <c r="G1061" s="98" t="s">
        <v>255</v>
      </c>
      <c r="H1061" s="98" t="str">
        <f>VLOOKUP(G1061,TCR!$E$2:$K$332,7,0)</f>
        <v>Materia prima</v>
      </c>
      <c r="I1061" s="137" t="str">
        <f t="shared" si="33"/>
        <v>EEAFPRSPMI14#EEQAFPRSPMI14#EECAFPRSPMI14#NETA BR</v>
      </c>
      <c r="J1061" s="106" t="s">
        <v>6035</v>
      </c>
      <c r="K1061" s="106" t="s">
        <v>6036</v>
      </c>
      <c r="L1061" s="106" t="s">
        <v>6037</v>
      </c>
      <c r="M1061" s="106" t="s">
        <v>424</v>
      </c>
      <c r="N1061" s="106" t="s">
        <v>6038</v>
      </c>
      <c r="O1061" s="106"/>
      <c r="P1061" s="106" t="s">
        <v>6039</v>
      </c>
      <c r="Q1061" s="106" t="s">
        <v>6040</v>
      </c>
      <c r="R1061" s="106" t="s">
        <v>6041</v>
      </c>
      <c r="S1061" s="106">
        <v>701036</v>
      </c>
      <c r="T1061" s="106" t="s">
        <v>430</v>
      </c>
      <c r="U1061" s="106"/>
      <c r="V1061" s="106">
        <v>3</v>
      </c>
      <c r="W1061" s="106" t="str">
        <f t="shared" si="32"/>
        <v>NETA BR</v>
      </c>
      <c r="X1061" s="106" t="s">
        <v>431</v>
      </c>
      <c r="Y1061" s="106"/>
    </row>
    <row r="1062" spans="1:25" x14ac:dyDescent="0.2">
      <c r="A1062" s="7"/>
      <c r="B1062" s="7"/>
      <c r="C1062" s="98" t="str">
        <f>VLOOKUP(G1062,TCR!$E$2:$K$332,2,0)</f>
        <v>VENDV</v>
      </c>
      <c r="D1062" s="98" t="str">
        <f>VLOOKUP(G1062,TCR!$E$2:$K$332,3,0)</f>
        <v>Ricavi variabili commodity al PCE - Energia Elettrica</v>
      </c>
      <c r="E1062" s="98" t="str">
        <f>VLOOKUP(G1062,TCR!$E$2:$K$332,4,0)</f>
        <v>MTPRV</v>
      </c>
      <c r="F1062" s="98" t="str">
        <f>VLOOKUP(G1062,TCR!$E$2:$K$332,5,0)</f>
        <v>Materia prima variabile</v>
      </c>
      <c r="G1062" s="98" t="s">
        <v>255</v>
      </c>
      <c r="H1062" s="98" t="str">
        <f>VLOOKUP(G1062,TCR!$E$2:$K$332,7,0)</f>
        <v>Materia prima</v>
      </c>
      <c r="I1062" s="137" t="str">
        <f t="shared" si="33"/>
        <v>EE_FPRSPMI14#EEQ_FPRSPMI14#EEC_FPRSPMI14#NETA BR</v>
      </c>
      <c r="J1062" s="106" t="s">
        <v>7867</v>
      </c>
      <c r="K1062" s="106" t="s">
        <v>7868</v>
      </c>
      <c r="L1062" s="106" t="s">
        <v>6037</v>
      </c>
      <c r="M1062" s="106" t="s">
        <v>424</v>
      </c>
      <c r="N1062" s="106" t="s">
        <v>7869</v>
      </c>
      <c r="O1062" s="106"/>
      <c r="P1062" s="106" t="s">
        <v>7870</v>
      </c>
      <c r="Q1062" s="106" t="s">
        <v>7871</v>
      </c>
      <c r="R1062" s="106" t="s">
        <v>6041</v>
      </c>
      <c r="S1062" s="106">
        <v>701036</v>
      </c>
      <c r="T1062" s="106" t="s">
        <v>430</v>
      </c>
      <c r="U1062" s="106"/>
      <c r="V1062" s="106">
        <v>3</v>
      </c>
      <c r="W1062" s="106" t="str">
        <f t="shared" si="32"/>
        <v>NETA BR</v>
      </c>
      <c r="X1062" s="106" t="s">
        <v>431</v>
      </c>
      <c r="Y1062" s="106"/>
    </row>
    <row r="1063" spans="1:25" x14ac:dyDescent="0.2">
      <c r="A1063" s="178"/>
      <c r="B1063" s="69"/>
      <c r="C1063" s="98" t="str">
        <f>VLOOKUP(G1063,TCR!$E$2:$K$332,2,0)</f>
        <v>VENDF</v>
      </c>
      <c r="D1063" s="98" t="str">
        <f>VLOOKUP(G1063,TCR!$E$2:$K$332,3,0)</f>
        <v>Ricavi commodity - componente fissa Energia Elettrica</v>
      </c>
      <c r="E1063" s="98" t="str">
        <f>VLOOKUP(G1063,TCR!$E$2:$K$332,4,0)</f>
        <v>MTPRF</v>
      </c>
      <c r="F1063" s="98" t="str">
        <f>VLOOKUP(G1063,TCR!$E$2:$K$332,5,0)</f>
        <v>Materia prima fissa</v>
      </c>
      <c r="G1063" s="98" t="s">
        <v>217</v>
      </c>
      <c r="H1063" s="98" t="str">
        <f>VLOOKUP(G1063,TCR!$E$2:$K$332,7,0)</f>
        <v>Materia prima altre voci fisse</v>
      </c>
      <c r="I1063" s="137" t="str">
        <f t="shared" si="33"/>
        <v>EE_FPRSPMI14FIX#EEQ_FPRSPMI14FIX#EEC_FPRSPMI14FIX#NETA BR</v>
      </c>
      <c r="J1063" s="106" t="s">
        <v>9038</v>
      </c>
      <c r="K1063" s="106" t="s">
        <v>9039</v>
      </c>
      <c r="L1063" s="106" t="s">
        <v>6037</v>
      </c>
      <c r="M1063" s="106" t="s">
        <v>424</v>
      </c>
      <c r="N1063" s="106" t="s">
        <v>9040</v>
      </c>
      <c r="O1063" s="106"/>
      <c r="P1063" s="106" t="s">
        <v>9041</v>
      </c>
      <c r="Q1063" s="106" t="s">
        <v>9042</v>
      </c>
      <c r="R1063" s="106" t="s">
        <v>6041</v>
      </c>
      <c r="S1063" s="106" t="s">
        <v>429</v>
      </c>
      <c r="T1063" s="106" t="s">
        <v>430</v>
      </c>
      <c r="U1063" s="106"/>
      <c r="V1063" s="106">
        <v>3</v>
      </c>
      <c r="W1063" s="106" t="str">
        <f t="shared" si="32"/>
        <v>NETA BR</v>
      </c>
      <c r="X1063" s="106" t="s">
        <v>431</v>
      </c>
      <c r="Y1063" s="106"/>
    </row>
    <row r="1064" spans="1:25" x14ac:dyDescent="0.2">
      <c r="A1064" s="7"/>
      <c r="B1064" s="7"/>
      <c r="C1064" s="98" t="str">
        <f>VLOOKUP(G1064,TCR!$E$2:$K$332,2,0)</f>
        <v>VENDF</v>
      </c>
      <c r="D1064" s="98" t="str">
        <f>VLOOKUP(G1064,TCR!$E$2:$K$332,3,0)</f>
        <v>Ricavi commodity - componente fissa Energia Elettrica</v>
      </c>
      <c r="E1064" s="98" t="str">
        <f>VLOOKUP(G1064,TCR!$E$2:$K$332,4,0)</f>
        <v>MTPRF</v>
      </c>
      <c r="F1064" s="98" t="str">
        <f>VLOOKUP(G1064,TCR!$E$2:$K$332,5,0)</f>
        <v>Materia prima fissa</v>
      </c>
      <c r="G1064" s="98" t="s">
        <v>217</v>
      </c>
      <c r="H1064" s="98" t="str">
        <f>VLOOKUP(G1064,TCR!$E$2:$K$332,7,0)</f>
        <v>Materia prima altre voci fisse</v>
      </c>
      <c r="I1064" s="137" t="str">
        <f t="shared" si="33"/>
        <v>EEFPRSPMI07_FIX#EEQFPRSPMI07_FIX#EECFPRSPMI07_FIX#NETA BR</v>
      </c>
      <c r="J1064" s="106" t="s">
        <v>7284</v>
      </c>
      <c r="K1064" s="106" t="s">
        <v>7285</v>
      </c>
      <c r="L1064" s="106" t="s">
        <v>7286</v>
      </c>
      <c r="M1064" s="106" t="s">
        <v>424</v>
      </c>
      <c r="N1064" s="106" t="s">
        <v>7287</v>
      </c>
      <c r="O1064" s="106"/>
      <c r="P1064" s="106" t="s">
        <v>7288</v>
      </c>
      <c r="Q1064" s="106" t="s">
        <v>7289</v>
      </c>
      <c r="R1064" s="106" t="s">
        <v>7290</v>
      </c>
      <c r="S1064" s="106">
        <v>701036</v>
      </c>
      <c r="T1064" s="106" t="s">
        <v>430</v>
      </c>
      <c r="U1064" s="106"/>
      <c r="V1064" s="106">
        <v>3</v>
      </c>
      <c r="W1064" s="106" t="str">
        <f t="shared" si="32"/>
        <v>NETA BR</v>
      </c>
      <c r="X1064" s="106" t="s">
        <v>431</v>
      </c>
      <c r="Y1064" s="106"/>
    </row>
    <row r="1065" spans="1:25" x14ac:dyDescent="0.2">
      <c r="A1065" s="178"/>
      <c r="B1065" s="7"/>
      <c r="C1065" s="98" t="str">
        <f>VLOOKUP(G1065,TCR!$E$2:$K$332,2,0)</f>
        <v>VENDF</v>
      </c>
      <c r="D1065" s="98" t="str">
        <f>VLOOKUP(G1065,TCR!$E$2:$K$332,3,0)</f>
        <v>Ricavi commodity - componente fissa Energia Elettrica</v>
      </c>
      <c r="E1065" s="98" t="str">
        <f>VLOOKUP(G1065,TCR!$E$2:$K$332,4,0)</f>
        <v>MTPRF</v>
      </c>
      <c r="F1065" s="98" t="str">
        <f>VLOOKUP(G1065,TCR!$E$2:$K$332,5,0)</f>
        <v>Materia prima fissa</v>
      </c>
      <c r="G1065" s="98" t="s">
        <v>217</v>
      </c>
      <c r="H1065" s="98" t="str">
        <f>VLOOKUP(G1065,TCR!$E$2:$K$332,7,0)</f>
        <v>Materia prima altre voci fisse</v>
      </c>
      <c r="I1065" s="137" t="str">
        <f t="shared" si="33"/>
        <v>EE_FPRSMAX20FIX#EEQ_FPRSMAX20FIX#EEC_FPRSMAX20FIX#NETA BR</v>
      </c>
      <c r="J1065" s="106" t="s">
        <v>6613</v>
      </c>
      <c r="K1065" s="106" t="s">
        <v>6614</v>
      </c>
      <c r="L1065" s="106" t="s">
        <v>6615</v>
      </c>
      <c r="M1065" s="106" t="s">
        <v>424</v>
      </c>
      <c r="N1065" s="106" t="s">
        <v>6616</v>
      </c>
      <c r="O1065" s="106"/>
      <c r="P1065" s="106" t="s">
        <v>6617</v>
      </c>
      <c r="Q1065" s="106" t="s">
        <v>6618</v>
      </c>
      <c r="R1065" s="106" t="s">
        <v>6619</v>
      </c>
      <c r="S1065" s="106">
        <v>701036</v>
      </c>
      <c r="T1065" s="106" t="s">
        <v>430</v>
      </c>
      <c r="U1065" s="106"/>
      <c r="V1065" s="106">
        <v>3</v>
      </c>
      <c r="W1065" s="106" t="str">
        <f t="shared" si="32"/>
        <v>NETA BR</v>
      </c>
      <c r="X1065" s="106" t="s">
        <v>431</v>
      </c>
      <c r="Y1065" s="106"/>
    </row>
    <row r="1066" spans="1:25" x14ac:dyDescent="0.2">
      <c r="A1066" s="7"/>
      <c r="B1066" s="7"/>
      <c r="C1066" s="98" t="str">
        <f>VLOOKUP(G1066,TCR!$E$2:$K$332,2,0)</f>
        <v>VENDV</v>
      </c>
      <c r="D1066" s="98" t="str">
        <f>VLOOKUP(G1066,TCR!$E$2:$K$332,3,0)</f>
        <v>Ricavi variabili commodity al PCE - Energia Elettrica</v>
      </c>
      <c r="E1066" s="98" t="str">
        <f>VLOOKUP(G1066,TCR!$E$2:$K$332,4,0)</f>
        <v>MTPRV</v>
      </c>
      <c r="F1066" s="98" t="str">
        <f>VLOOKUP(G1066,TCR!$E$2:$K$332,5,0)</f>
        <v>Materia prima variabile</v>
      </c>
      <c r="G1066" s="98" t="s">
        <v>255</v>
      </c>
      <c r="H1066" s="98" t="str">
        <f>VLOOKUP(G1066,TCR!$E$2:$K$332,7,0)</f>
        <v>Materia prima</v>
      </c>
      <c r="I1066" s="137" t="str">
        <f t="shared" si="33"/>
        <v>EEAFPRSMAX20#EEQAFPRSMAX20#EECAFPRSMAX20#NETA BR</v>
      </c>
      <c r="J1066" s="106" t="s">
        <v>7034</v>
      </c>
      <c r="K1066" s="106" t="s">
        <v>7035</v>
      </c>
      <c r="L1066" s="106" t="s">
        <v>6615</v>
      </c>
      <c r="M1066" s="106" t="s">
        <v>424</v>
      </c>
      <c r="N1066" s="106" t="s">
        <v>7036</v>
      </c>
      <c r="O1066" s="106"/>
      <c r="P1066" s="106" t="s">
        <v>7037</v>
      </c>
      <c r="Q1066" s="106" t="s">
        <v>7038</v>
      </c>
      <c r="R1066" s="106" t="s">
        <v>6619</v>
      </c>
      <c r="S1066" s="106">
        <v>701036</v>
      </c>
      <c r="T1066" s="106" t="s">
        <v>430</v>
      </c>
      <c r="U1066" s="106"/>
      <c r="V1066" s="106">
        <v>3</v>
      </c>
      <c r="W1066" s="106" t="str">
        <f t="shared" si="32"/>
        <v>NETA BR</v>
      </c>
      <c r="X1066" s="106" t="s">
        <v>431</v>
      </c>
      <c r="Y1066" s="106"/>
    </row>
    <row r="1067" spans="1:25" x14ac:dyDescent="0.2">
      <c r="A1067" s="7"/>
      <c r="B1067" s="7"/>
      <c r="C1067" s="98" t="str">
        <f>VLOOKUP(G1067,TCR!$E$2:$K$332,2,0)</f>
        <v>VENDV</v>
      </c>
      <c r="D1067" s="98" t="str">
        <f>VLOOKUP(G1067,TCR!$E$2:$K$332,3,0)</f>
        <v>Ricavi variabili commodity al PCE - Energia Elettrica</v>
      </c>
      <c r="E1067" s="98" t="str">
        <f>VLOOKUP(G1067,TCR!$E$2:$K$332,4,0)</f>
        <v>MTPRV</v>
      </c>
      <c r="F1067" s="98" t="str">
        <f>VLOOKUP(G1067,TCR!$E$2:$K$332,5,0)</f>
        <v>Materia prima variabile</v>
      </c>
      <c r="G1067" s="98" t="s">
        <v>255</v>
      </c>
      <c r="H1067" s="98" t="str">
        <f>VLOOKUP(G1067,TCR!$E$2:$K$332,7,0)</f>
        <v>Materia prima</v>
      </c>
      <c r="I1067" s="137" t="str">
        <f t="shared" si="33"/>
        <v>EEAFPRSMAX17#EEQAFPRSMAX17#EECAFPRSMAX17#NETA BR</v>
      </c>
      <c r="J1067" s="106" t="s">
        <v>8423</v>
      </c>
      <c r="K1067" s="106" t="s">
        <v>8424</v>
      </c>
      <c r="L1067" s="106" t="s">
        <v>8425</v>
      </c>
      <c r="M1067" s="106" t="s">
        <v>424</v>
      </c>
      <c r="N1067" s="106" t="s">
        <v>8426</v>
      </c>
      <c r="O1067" s="106"/>
      <c r="P1067" s="106" t="s">
        <v>8427</v>
      </c>
      <c r="Q1067" s="106" t="s">
        <v>8428</v>
      </c>
      <c r="R1067" s="106" t="s">
        <v>7330</v>
      </c>
      <c r="S1067" s="106">
        <v>701036</v>
      </c>
      <c r="T1067" s="106" t="s">
        <v>430</v>
      </c>
      <c r="U1067" s="106"/>
      <c r="V1067" s="106">
        <v>3</v>
      </c>
      <c r="W1067" s="106" t="str">
        <f t="shared" si="32"/>
        <v>NETA BR</v>
      </c>
      <c r="X1067" s="106" t="s">
        <v>431</v>
      </c>
      <c r="Y1067" s="106"/>
    </row>
    <row r="1068" spans="1:25" x14ac:dyDescent="0.2">
      <c r="A1068" s="7"/>
      <c r="B1068" s="7"/>
      <c r="C1068" s="98" t="str">
        <f>VLOOKUP(G1068,TCR!$E$2:$K$332,2,0)</f>
        <v>VENDV</v>
      </c>
      <c r="D1068" s="98" t="str">
        <f>VLOOKUP(G1068,TCR!$E$2:$K$332,3,0)</f>
        <v>Ricavi variabili commodity al PCE - Energia Elettrica</v>
      </c>
      <c r="E1068" s="98" t="str">
        <f>VLOOKUP(G1068,TCR!$E$2:$K$332,4,0)</f>
        <v>MTPRV</v>
      </c>
      <c r="F1068" s="98" t="str">
        <f>VLOOKUP(G1068,TCR!$E$2:$K$332,5,0)</f>
        <v>Materia prima variabile</v>
      </c>
      <c r="G1068" s="98" t="s">
        <v>255</v>
      </c>
      <c r="H1068" s="98" t="str">
        <f>VLOOKUP(G1068,TCR!$E$2:$K$332,7,0)</f>
        <v>Materia prima</v>
      </c>
      <c r="I1068" s="137" t="str">
        <f t="shared" si="33"/>
        <v>EE_FPRSMAX17#EEQ_FPRSMAX17#EEC_FPRSMAX17#NETA BR</v>
      </c>
      <c r="J1068" s="106" t="s">
        <v>8593</v>
      </c>
      <c r="K1068" s="106" t="s">
        <v>8594</v>
      </c>
      <c r="L1068" s="106" t="s">
        <v>8425</v>
      </c>
      <c r="M1068" s="106" t="s">
        <v>424</v>
      </c>
      <c r="N1068" s="106" t="s">
        <v>7327</v>
      </c>
      <c r="O1068" s="106"/>
      <c r="P1068" s="106" t="s">
        <v>7328</v>
      </c>
      <c r="Q1068" s="106" t="s">
        <v>7329</v>
      </c>
      <c r="R1068" s="106" t="s">
        <v>7330</v>
      </c>
      <c r="S1068" s="106">
        <v>701036</v>
      </c>
      <c r="T1068" s="106" t="s">
        <v>430</v>
      </c>
      <c r="U1068" s="106"/>
      <c r="V1068" s="106">
        <v>3</v>
      </c>
      <c r="W1068" s="106" t="str">
        <f t="shared" si="32"/>
        <v>NETA BR</v>
      </c>
      <c r="X1068" s="106" t="s">
        <v>431</v>
      </c>
      <c r="Y1068" s="106"/>
    </row>
    <row r="1069" spans="1:25" x14ac:dyDescent="0.2">
      <c r="A1069" s="7"/>
      <c r="B1069" s="7"/>
      <c r="C1069" s="98" t="str">
        <f>VLOOKUP(G1069,TCR!$E$2:$K$332,2,0)</f>
        <v>VENDF</v>
      </c>
      <c r="D1069" s="98" t="str">
        <f>VLOOKUP(G1069,TCR!$E$2:$K$332,3,0)</f>
        <v>Ricavi commodity - componente fissa Energia Elettrica</v>
      </c>
      <c r="E1069" s="98" t="str">
        <f>VLOOKUP(G1069,TCR!$E$2:$K$332,4,0)</f>
        <v>MTPRF</v>
      </c>
      <c r="F1069" s="98" t="str">
        <f>VLOOKUP(G1069,TCR!$E$2:$K$332,5,0)</f>
        <v>Materia prima fissa</v>
      </c>
      <c r="G1069" s="98" t="s">
        <v>217</v>
      </c>
      <c r="H1069" s="98" t="str">
        <f>VLOOKUP(G1069,TCR!$E$2:$K$332,7,0)</f>
        <v>Materia prima altre voci fisse</v>
      </c>
      <c r="I1069" s="137" t="str">
        <f t="shared" si="33"/>
        <v>EE_FPRSMAX17FIX#EEQ_FPRSMAX17FIX#EEC_FPRSMAX17FIX#NETA BR</v>
      </c>
      <c r="J1069" s="106" t="s">
        <v>9512</v>
      </c>
      <c r="K1069" s="106" t="s">
        <v>9513</v>
      </c>
      <c r="L1069" s="106" t="s">
        <v>8425</v>
      </c>
      <c r="M1069" s="106" t="s">
        <v>424</v>
      </c>
      <c r="N1069" s="106" t="s">
        <v>9514</v>
      </c>
      <c r="O1069" s="106"/>
      <c r="P1069" s="106" t="s">
        <v>9515</v>
      </c>
      <c r="Q1069" s="106" t="s">
        <v>9516</v>
      </c>
      <c r="R1069" s="106" t="s">
        <v>7330</v>
      </c>
      <c r="S1069" s="106" t="s">
        <v>429</v>
      </c>
      <c r="T1069" s="106" t="s">
        <v>430</v>
      </c>
      <c r="U1069" s="106"/>
      <c r="V1069" s="106">
        <v>3</v>
      </c>
      <c r="W1069" s="106" t="str">
        <f t="shared" si="32"/>
        <v>NETA BR</v>
      </c>
      <c r="X1069" s="106" t="s">
        <v>431</v>
      </c>
      <c r="Y1069" s="106"/>
    </row>
    <row r="1070" spans="1:25" x14ac:dyDescent="0.2">
      <c r="A1070" s="7"/>
      <c r="B1070" s="7"/>
      <c r="C1070" s="98" t="str">
        <f>VLOOKUP(G1070,TCR!$E$2:$K$332,2,0)</f>
        <v>VENDF</v>
      </c>
      <c r="D1070" s="98" t="str">
        <f>VLOOKUP(G1070,TCR!$E$2:$K$332,3,0)</f>
        <v>Ricavi commodity - componente fissa Energia Elettrica</v>
      </c>
      <c r="E1070" s="98" t="str">
        <f>VLOOKUP(G1070,TCR!$E$2:$K$332,4,0)</f>
        <v>MTPRF</v>
      </c>
      <c r="F1070" s="98" t="str">
        <f>VLOOKUP(G1070,TCR!$E$2:$K$332,5,0)</f>
        <v>Materia prima fissa</v>
      </c>
      <c r="G1070" s="98" t="s">
        <v>217</v>
      </c>
      <c r="H1070" s="98" t="str">
        <f>VLOOKUP(G1070,TCR!$E$2:$K$332,7,0)</f>
        <v>Materia prima altre voci fisse</v>
      </c>
      <c r="I1070" s="137" t="str">
        <f t="shared" si="33"/>
        <v>EE_FPRSMAX14FIX#EEQ_FPRSMAX14FIX#EEC_FPRSMAX14FIX#NETA BR</v>
      </c>
      <c r="J1070" s="106" t="s">
        <v>7127</v>
      </c>
      <c r="K1070" s="106" t="s">
        <v>7128</v>
      </c>
      <c r="L1070" s="106" t="s">
        <v>7129</v>
      </c>
      <c r="M1070" s="106" t="s">
        <v>424</v>
      </c>
      <c r="N1070" s="106" t="s">
        <v>7130</v>
      </c>
      <c r="O1070" s="106"/>
      <c r="P1070" s="106" t="s">
        <v>7131</v>
      </c>
      <c r="Q1070" s="106" t="s">
        <v>7132</v>
      </c>
      <c r="R1070" s="106" t="s">
        <v>7133</v>
      </c>
      <c r="S1070" s="106">
        <v>701036</v>
      </c>
      <c r="T1070" s="106" t="s">
        <v>430</v>
      </c>
      <c r="U1070" s="106"/>
      <c r="V1070" s="106">
        <v>3</v>
      </c>
      <c r="W1070" s="106" t="str">
        <f t="shared" si="32"/>
        <v>NETA BR</v>
      </c>
      <c r="X1070" s="106" t="s">
        <v>431</v>
      </c>
      <c r="Y1070" s="106"/>
    </row>
    <row r="1071" spans="1:25" x14ac:dyDescent="0.2">
      <c r="A1071" s="7"/>
      <c r="B1071" s="7"/>
      <c r="C1071" s="98" t="str">
        <f>VLOOKUP(G1071,TCR!$E$2:$K$332,2,0)</f>
        <v>VENDV</v>
      </c>
      <c r="D1071" s="98" t="str">
        <f>VLOOKUP(G1071,TCR!$E$2:$K$332,3,0)</f>
        <v>Ricavi variabili commodity al PCE - Energia Elettrica</v>
      </c>
      <c r="E1071" s="98" t="str">
        <f>VLOOKUP(G1071,TCR!$E$2:$K$332,4,0)</f>
        <v>MTPRV</v>
      </c>
      <c r="F1071" s="98" t="str">
        <f>VLOOKUP(G1071,TCR!$E$2:$K$332,5,0)</f>
        <v>Materia prima variabile</v>
      </c>
      <c r="G1071" s="98" t="s">
        <v>255</v>
      </c>
      <c r="H1071" s="98" t="str">
        <f>VLOOKUP(G1071,TCR!$E$2:$K$332,7,0)</f>
        <v>Materia prima</v>
      </c>
      <c r="I1071" s="137" t="str">
        <f t="shared" si="33"/>
        <v>EEAFPRSMAX14#EEQAFPRSMAX14#EECAFPRSMAX14#NETA BR</v>
      </c>
      <c r="J1071" s="106" t="s">
        <v>9422</v>
      </c>
      <c r="K1071" s="106" t="s">
        <v>9423</v>
      </c>
      <c r="L1071" s="106" t="s">
        <v>7129</v>
      </c>
      <c r="M1071" s="106" t="s">
        <v>424</v>
      </c>
      <c r="N1071" s="106" t="s">
        <v>9424</v>
      </c>
      <c r="O1071" s="106"/>
      <c r="P1071" s="106" t="s">
        <v>9425</v>
      </c>
      <c r="Q1071" s="106" t="s">
        <v>9426</v>
      </c>
      <c r="R1071" s="106" t="s">
        <v>7133</v>
      </c>
      <c r="S1071" s="106" t="s">
        <v>429</v>
      </c>
      <c r="T1071" s="106" t="s">
        <v>430</v>
      </c>
      <c r="U1071" s="106"/>
      <c r="V1071" s="106">
        <v>3</v>
      </c>
      <c r="W1071" s="106" t="str">
        <f t="shared" si="32"/>
        <v>NETA BR</v>
      </c>
      <c r="X1071" s="106" t="s">
        <v>431</v>
      </c>
      <c r="Y1071" s="106"/>
    </row>
    <row r="1072" spans="1:25" x14ac:dyDescent="0.2">
      <c r="A1072" s="7"/>
      <c r="B1072" s="7"/>
      <c r="C1072" s="98" t="str">
        <f>VLOOKUP(G1072,TCR!$E$2:$K$332,2,0)</f>
        <v>VENDV</v>
      </c>
      <c r="D1072" s="98" t="str">
        <f>VLOOKUP(G1072,TCR!$E$2:$K$332,3,0)</f>
        <v>Ricavi variabili commodity al PCE - Energia Elettrica</v>
      </c>
      <c r="E1072" s="98" t="str">
        <f>VLOOKUP(G1072,TCR!$E$2:$K$332,4,0)</f>
        <v>MTPRV</v>
      </c>
      <c r="F1072" s="98" t="str">
        <f>VLOOKUP(G1072,TCR!$E$2:$K$332,5,0)</f>
        <v>Materia prima variabile</v>
      </c>
      <c r="G1072" s="98" t="s">
        <v>255</v>
      </c>
      <c r="H1072" s="98" t="str">
        <f>VLOOKUP(G1072,TCR!$E$2:$K$332,7,0)</f>
        <v>Materia prima</v>
      </c>
      <c r="I1072" s="137" t="str">
        <f t="shared" si="33"/>
        <v>EE_FPQFPA08#EEQ_FPQFPA08#EEC_FPQFPA08#NETA BR</v>
      </c>
      <c r="J1072" s="106" t="s">
        <v>7009</v>
      </c>
      <c r="K1072" s="106" t="s">
        <v>7010</v>
      </c>
      <c r="L1072" s="106" t="s">
        <v>7011</v>
      </c>
      <c r="M1072" s="106" t="s">
        <v>424</v>
      </c>
      <c r="N1072" s="106" t="s">
        <v>7012</v>
      </c>
      <c r="O1072" s="106"/>
      <c r="P1072" s="106" t="s">
        <v>7013</v>
      </c>
      <c r="Q1072" s="106" t="s">
        <v>7014</v>
      </c>
      <c r="R1072" s="106" t="s">
        <v>6124</v>
      </c>
      <c r="S1072" s="106">
        <v>701036</v>
      </c>
      <c r="T1072" s="106" t="s">
        <v>430</v>
      </c>
      <c r="U1072" s="106"/>
      <c r="V1072" s="106">
        <v>3</v>
      </c>
      <c r="W1072" s="106" t="str">
        <f t="shared" si="32"/>
        <v>NETA BR</v>
      </c>
      <c r="X1072" s="106" t="s">
        <v>431</v>
      </c>
      <c r="Y1072" s="106"/>
    </row>
    <row r="1073" spans="1:25" x14ac:dyDescent="0.2">
      <c r="A1073" s="7"/>
      <c r="B1073" s="7"/>
      <c r="C1073" s="179" t="str">
        <f>VLOOKUP(G1073,TCR!$E$2:$K$332,2,0)</f>
        <v>VENDV</v>
      </c>
      <c r="D1073" s="179" t="str">
        <f>VLOOKUP(G1073,TCR!$E$2:$K$332,3,0)</f>
        <v>Ricavi variabili commodity al PCE - Energia Elettrica</v>
      </c>
      <c r="E1073" s="179" t="str">
        <f>VLOOKUP(G1073,TCR!$E$2:$K$332,4,0)</f>
        <v>MTPRV</v>
      </c>
      <c r="F1073" s="179" t="str">
        <f>VLOOKUP(G1073,TCR!$E$2:$K$332,5,0)</f>
        <v>Materia prima variabile</v>
      </c>
      <c r="G1073" s="179" t="s">
        <v>255</v>
      </c>
      <c r="H1073" s="179" t="str">
        <f>VLOOKUP(G1073,TCR!$E$2:$K$332,7,0)</f>
        <v>Materia prima</v>
      </c>
      <c r="I1073" s="137" t="str">
        <f t="shared" si="33"/>
        <v>EEAFPQFPA08#EEQAFPQFPA08#EECAFPQFPA08#NETA BR</v>
      </c>
      <c r="J1073" s="106" t="s">
        <v>7773</v>
      </c>
      <c r="K1073" s="106" t="s">
        <v>7774</v>
      </c>
      <c r="L1073" s="106" t="s">
        <v>7011</v>
      </c>
      <c r="M1073" s="106" t="s">
        <v>424</v>
      </c>
      <c r="N1073" s="106" t="s">
        <v>6121</v>
      </c>
      <c r="O1073" s="106"/>
      <c r="P1073" s="106" t="s">
        <v>6122</v>
      </c>
      <c r="Q1073" s="106" t="s">
        <v>6123</v>
      </c>
      <c r="R1073" s="106" t="s">
        <v>6124</v>
      </c>
      <c r="S1073" s="106">
        <v>701036</v>
      </c>
      <c r="T1073" s="106" t="s">
        <v>430</v>
      </c>
      <c r="U1073" s="106"/>
      <c r="V1073" s="106">
        <v>3</v>
      </c>
      <c r="W1073" s="106" t="str">
        <f t="shared" si="32"/>
        <v>NETA BR</v>
      </c>
      <c r="X1073" s="106" t="s">
        <v>431</v>
      </c>
      <c r="Y1073" s="106"/>
    </row>
    <row r="1074" spans="1:25" x14ac:dyDescent="0.2">
      <c r="A1074" s="7"/>
      <c r="B1074" s="7"/>
      <c r="C1074" s="98" t="str">
        <f>VLOOKUP(G1074,TCR!$E$2:$K$332,2,0)</f>
        <v>VENDV</v>
      </c>
      <c r="D1074" s="98" t="str">
        <f>VLOOKUP(G1074,TCR!$E$2:$K$332,3,0)</f>
        <v>Ricavi variabili commodity al PCE - Energia Elettrica</v>
      </c>
      <c r="E1074" s="98" t="str">
        <f>VLOOKUP(G1074,TCR!$E$2:$K$332,4,0)</f>
        <v>MTPRV</v>
      </c>
      <c r="F1074" s="98" t="str">
        <f>VLOOKUP(G1074,TCR!$E$2:$K$332,5,0)</f>
        <v>Materia prima variabile</v>
      </c>
      <c r="G1074" s="98" t="s">
        <v>255</v>
      </c>
      <c r="H1074" s="98" t="str">
        <f>VLOOKUP(G1074,TCR!$E$2:$K$332,7,0)</f>
        <v>Materia prima</v>
      </c>
      <c r="I1074" s="137" t="str">
        <f t="shared" si="33"/>
        <v>EEAFPQFPA07#EEQAFPQFPA07#EECAFPQFPA07#NETA BR</v>
      </c>
      <c r="J1074" s="106" t="s">
        <v>4664</v>
      </c>
      <c r="K1074" s="106" t="s">
        <v>4665</v>
      </c>
      <c r="L1074" s="106" t="s">
        <v>4666</v>
      </c>
      <c r="M1074" s="106" t="s">
        <v>424</v>
      </c>
      <c r="N1074" s="106" t="s">
        <v>1657</v>
      </c>
      <c r="O1074" s="106"/>
      <c r="P1074" s="106" t="s">
        <v>1658</v>
      </c>
      <c r="Q1074" s="106" t="s">
        <v>1659</v>
      </c>
      <c r="R1074" s="106" t="s">
        <v>1660</v>
      </c>
      <c r="S1074" s="106">
        <v>701036</v>
      </c>
      <c r="T1074" s="106" t="s">
        <v>430</v>
      </c>
      <c r="U1074" s="106"/>
      <c r="V1074" s="106">
        <v>3</v>
      </c>
      <c r="W1074" s="106" t="str">
        <f t="shared" si="32"/>
        <v>NETA BR</v>
      </c>
      <c r="X1074" s="106" t="s">
        <v>431</v>
      </c>
      <c r="Y1074" s="106"/>
    </row>
    <row r="1075" spans="1:25" x14ac:dyDescent="0.2">
      <c r="A1075" s="7"/>
      <c r="B1075" s="7"/>
      <c r="C1075" s="98" t="str">
        <f>VLOOKUP(G1075,TCR!$E$2:$K$332,2,0)</f>
        <v>VENDV</v>
      </c>
      <c r="D1075" s="98" t="str">
        <f>VLOOKUP(G1075,TCR!$E$2:$K$332,3,0)</f>
        <v>Ricavi variabili commodity al PCE - Energia Elettrica</v>
      </c>
      <c r="E1075" s="98" t="str">
        <f>VLOOKUP(G1075,TCR!$E$2:$K$332,4,0)</f>
        <v>MTPRV</v>
      </c>
      <c r="F1075" s="98" t="str">
        <f>VLOOKUP(G1075,TCR!$E$2:$K$332,5,0)</f>
        <v>Materia prima variabile</v>
      </c>
      <c r="G1075" s="98" t="s">
        <v>255</v>
      </c>
      <c r="H1075" s="98" t="str">
        <f>VLOOKUP(G1075,TCR!$E$2:$K$332,7,0)</f>
        <v>Materia prima</v>
      </c>
      <c r="I1075" s="137" t="str">
        <f t="shared" si="33"/>
        <v>EE_FPQFPA07#EEQ_FPQFPA07#EEC_FPQFPA07#NETA BR</v>
      </c>
      <c r="J1075" s="106" t="s">
        <v>5692</v>
      </c>
      <c r="K1075" s="106" t="s">
        <v>5693</v>
      </c>
      <c r="L1075" s="106" t="s">
        <v>4666</v>
      </c>
      <c r="M1075" s="106" t="s">
        <v>424</v>
      </c>
      <c r="N1075" s="106" t="s">
        <v>5618</v>
      </c>
      <c r="O1075" s="106"/>
      <c r="P1075" s="106" t="s">
        <v>5619</v>
      </c>
      <c r="Q1075" s="106" t="s">
        <v>5620</v>
      </c>
      <c r="R1075" s="106" t="s">
        <v>1660</v>
      </c>
      <c r="S1075" s="106">
        <v>701036</v>
      </c>
      <c r="T1075" s="106" t="s">
        <v>430</v>
      </c>
      <c r="U1075" s="106"/>
      <c r="V1075" s="106">
        <v>3</v>
      </c>
      <c r="W1075" s="106" t="str">
        <f t="shared" si="32"/>
        <v>NETA BR</v>
      </c>
      <c r="X1075" s="106" t="s">
        <v>431</v>
      </c>
      <c r="Y1075" s="106"/>
    </row>
    <row r="1076" spans="1:25" x14ac:dyDescent="0.2">
      <c r="A1076" s="7"/>
      <c r="B1076" s="7"/>
      <c r="C1076" s="98" t="str">
        <f>VLOOKUP(G1076,TCR!$E$2:$K$332,2,0)</f>
        <v>VENDV</v>
      </c>
      <c r="D1076" s="98" t="str">
        <f>VLOOKUP(G1076,TCR!$E$2:$K$332,3,0)</f>
        <v>Ricavi variabili commodity al PCE - Energia Elettrica</v>
      </c>
      <c r="E1076" s="98" t="str">
        <f>VLOOKUP(G1076,TCR!$E$2:$K$332,4,0)</f>
        <v>MTPRV</v>
      </c>
      <c r="F1076" s="98" t="str">
        <f>VLOOKUP(G1076,TCR!$E$2:$K$332,5,0)</f>
        <v>Materia prima variabile</v>
      </c>
      <c r="G1076" s="141" t="s">
        <v>255</v>
      </c>
      <c r="H1076" s="98" t="str">
        <f>VLOOKUP(G1076,TCR!$E$2:$K$332,7,0)</f>
        <v>Materia prima</v>
      </c>
      <c r="I1076" s="137" t="str">
        <f t="shared" si="33"/>
        <v>EEAFPQFPA06#EEQAFPQFPA06#EECAFPQFPA06#NETA BR</v>
      </c>
      <c r="J1076" s="106" t="s">
        <v>3168</v>
      </c>
      <c r="K1076" s="106" t="s">
        <v>3169</v>
      </c>
      <c r="L1076" s="106" t="s">
        <v>3170</v>
      </c>
      <c r="M1076" s="106" t="s">
        <v>424</v>
      </c>
      <c r="N1076" s="106" t="s">
        <v>1602</v>
      </c>
      <c r="O1076" s="106"/>
      <c r="P1076" s="106" t="s">
        <v>1603</v>
      </c>
      <c r="Q1076" s="106" t="s">
        <v>1604</v>
      </c>
      <c r="R1076" s="106" t="s">
        <v>1605</v>
      </c>
      <c r="S1076" s="106">
        <v>701036</v>
      </c>
      <c r="T1076" s="106" t="s">
        <v>430</v>
      </c>
      <c r="U1076" s="106"/>
      <c r="V1076" s="106">
        <v>3</v>
      </c>
      <c r="W1076" s="106" t="str">
        <f t="shared" si="32"/>
        <v>NETA BR</v>
      </c>
      <c r="X1076" s="106" t="s">
        <v>431</v>
      </c>
      <c r="Y1076" s="106"/>
    </row>
    <row r="1077" spans="1:25" x14ac:dyDescent="0.2">
      <c r="A1077" s="7"/>
      <c r="B1077" s="7"/>
      <c r="C1077" s="98" t="str">
        <f>VLOOKUP(G1077,TCR!$E$2:$K$332,2,0)</f>
        <v>VENDV</v>
      </c>
      <c r="D1077" s="98" t="str">
        <f>VLOOKUP(G1077,TCR!$E$2:$K$332,3,0)</f>
        <v>Ricavi variabili commodity al PCE - Energia Elettrica</v>
      </c>
      <c r="E1077" s="98" t="str">
        <f>VLOOKUP(G1077,TCR!$E$2:$K$332,4,0)</f>
        <v>MTPRV</v>
      </c>
      <c r="F1077" s="98" t="str">
        <f>VLOOKUP(G1077,TCR!$E$2:$K$332,5,0)</f>
        <v>Materia prima variabile</v>
      </c>
      <c r="G1077" s="141" t="s">
        <v>255</v>
      </c>
      <c r="H1077" s="98" t="str">
        <f>VLOOKUP(G1077,TCR!$E$2:$K$332,7,0)</f>
        <v>Materia prima</v>
      </c>
      <c r="I1077" s="137" t="str">
        <f t="shared" si="33"/>
        <v>EE_FPQFPA06#EEQ_FPQFPA06#EEC_FPQFPA06#NETA BR</v>
      </c>
      <c r="J1077" s="106" t="s">
        <v>4942</v>
      </c>
      <c r="K1077" s="106" t="s">
        <v>4943</v>
      </c>
      <c r="L1077" s="106" t="s">
        <v>3170</v>
      </c>
      <c r="M1077" s="106" t="s">
        <v>424</v>
      </c>
      <c r="N1077" s="106" t="s">
        <v>4944</v>
      </c>
      <c r="O1077" s="106"/>
      <c r="P1077" s="106" t="s">
        <v>4945</v>
      </c>
      <c r="Q1077" s="106" t="s">
        <v>4946</v>
      </c>
      <c r="R1077" s="106" t="s">
        <v>1605</v>
      </c>
      <c r="S1077" s="106">
        <v>701036</v>
      </c>
      <c r="T1077" s="106" t="s">
        <v>430</v>
      </c>
      <c r="U1077" s="106"/>
      <c r="V1077" s="106">
        <v>3</v>
      </c>
      <c r="W1077" s="106" t="str">
        <f t="shared" si="32"/>
        <v>NETA BR</v>
      </c>
      <c r="X1077" s="106" t="s">
        <v>431</v>
      </c>
      <c r="Y1077" s="106"/>
    </row>
    <row r="1078" spans="1:25" x14ac:dyDescent="0.2">
      <c r="A1078" s="178"/>
      <c r="B1078" s="7"/>
      <c r="C1078" s="98" t="str">
        <f>VLOOKUP(G1078,TCR!$E$2:$K$332,2,0)</f>
        <v>VENDV</v>
      </c>
      <c r="D1078" s="98" t="str">
        <f>VLOOKUP(G1078,TCR!$E$2:$K$332,3,0)</f>
        <v>Ricavi variabili commodity al PCE - Energia Elettrica</v>
      </c>
      <c r="E1078" s="98" t="str">
        <f>VLOOKUP(G1078,TCR!$E$2:$K$332,4,0)</f>
        <v>MTPRV</v>
      </c>
      <c r="F1078" s="98" t="str">
        <f>VLOOKUP(G1078,TCR!$E$2:$K$332,5,0)</f>
        <v>Materia prima variabile</v>
      </c>
      <c r="G1078" s="98" t="s">
        <v>255</v>
      </c>
      <c r="H1078" s="98" t="str">
        <f>VLOOKUP(G1078,TCR!$E$2:$K$332,7,0)</f>
        <v>Materia prima</v>
      </c>
      <c r="I1078" s="137" t="str">
        <f t="shared" si="33"/>
        <v>EE_FPQFPA05#EEQ_FPQFPA05#EEC_FPQFPA05#NETA BR</v>
      </c>
      <c r="J1078" s="106" t="s">
        <v>774</v>
      </c>
      <c r="K1078" s="106" t="s">
        <v>775</v>
      </c>
      <c r="L1078" s="106" t="s">
        <v>776</v>
      </c>
      <c r="M1078" s="106" t="s">
        <v>424</v>
      </c>
      <c r="N1078" s="106" t="s">
        <v>777</v>
      </c>
      <c r="O1078" s="106"/>
      <c r="P1078" s="106" t="s">
        <v>778</v>
      </c>
      <c r="Q1078" s="106" t="s">
        <v>779</v>
      </c>
      <c r="R1078" s="106" t="s">
        <v>780</v>
      </c>
      <c r="S1078" s="106">
        <v>701036</v>
      </c>
      <c r="T1078" s="106" t="s">
        <v>430</v>
      </c>
      <c r="U1078" s="106"/>
      <c r="V1078" s="106">
        <v>3</v>
      </c>
      <c r="W1078" s="106" t="str">
        <f t="shared" si="32"/>
        <v>NETA BR</v>
      </c>
      <c r="X1078" s="106" t="s">
        <v>431</v>
      </c>
      <c r="Y1078" s="106"/>
    </row>
    <row r="1079" spans="1:25" x14ac:dyDescent="0.2">
      <c r="A1079" s="178"/>
      <c r="B1079" s="7"/>
      <c r="C1079" s="98" t="str">
        <f>VLOOKUP(G1079,TCR!$E$2:$K$332,2,0)</f>
        <v>VENDV</v>
      </c>
      <c r="D1079" s="98" t="str">
        <f>VLOOKUP(G1079,TCR!$E$2:$K$332,3,0)</f>
        <v>Ricavi variabili commodity al PCE - Energia Elettrica</v>
      </c>
      <c r="E1079" s="98" t="str">
        <f>VLOOKUP(G1079,TCR!$E$2:$K$332,4,0)</f>
        <v>MTPRV</v>
      </c>
      <c r="F1079" s="98" t="str">
        <f>VLOOKUP(G1079,TCR!$E$2:$K$332,5,0)</f>
        <v>Materia prima variabile</v>
      </c>
      <c r="G1079" s="98" t="s">
        <v>255</v>
      </c>
      <c r="H1079" s="98" t="str">
        <f>VLOOKUP(G1079,TCR!$E$2:$K$332,7,0)</f>
        <v>Materia prima</v>
      </c>
      <c r="I1079" s="137" t="str">
        <f t="shared" si="33"/>
        <v>EEAFPQFPA05#EEQAFPQFPA05#EECAFPQFPA05#NETA BR</v>
      </c>
      <c r="J1079" s="106" t="s">
        <v>5482</v>
      </c>
      <c r="K1079" s="106" t="s">
        <v>5483</v>
      </c>
      <c r="L1079" s="106" t="s">
        <v>776</v>
      </c>
      <c r="M1079" s="106" t="s">
        <v>424</v>
      </c>
      <c r="N1079" s="106" t="s">
        <v>5473</v>
      </c>
      <c r="O1079" s="106"/>
      <c r="P1079" s="106" t="s">
        <v>5474</v>
      </c>
      <c r="Q1079" s="106" t="s">
        <v>5475</v>
      </c>
      <c r="R1079" s="106" t="s">
        <v>780</v>
      </c>
      <c r="S1079" s="106">
        <v>701036</v>
      </c>
      <c r="T1079" s="106" t="s">
        <v>430</v>
      </c>
      <c r="U1079" s="106"/>
      <c r="V1079" s="106">
        <v>3</v>
      </c>
      <c r="W1079" s="106" t="str">
        <f t="shared" si="32"/>
        <v>NETA BR</v>
      </c>
      <c r="X1079" s="106" t="s">
        <v>431</v>
      </c>
      <c r="Y1079" s="106"/>
    </row>
    <row r="1080" spans="1:25" x14ac:dyDescent="0.2">
      <c r="A1080" s="178"/>
      <c r="B1080" s="7"/>
      <c r="C1080" s="98" t="str">
        <f>VLOOKUP(G1080,TCR!$E$2:$K$332,2,0)</f>
        <v>VENDV</v>
      </c>
      <c r="D1080" s="98" t="str">
        <f>VLOOKUP(G1080,TCR!$E$2:$K$332,3,0)</f>
        <v>Ricavi variabili commodity al PCE - Energia Elettrica</v>
      </c>
      <c r="E1080" s="98" t="str">
        <f>VLOOKUP(G1080,TCR!$E$2:$K$332,4,0)</f>
        <v>MTPRV</v>
      </c>
      <c r="F1080" s="98" t="str">
        <f>VLOOKUP(G1080,TCR!$E$2:$K$332,5,0)</f>
        <v>Materia prima variabile</v>
      </c>
      <c r="G1080" s="98" t="s">
        <v>255</v>
      </c>
      <c r="H1080" s="98" t="str">
        <f>VLOOKUP(G1080,TCR!$E$2:$K$332,7,0)</f>
        <v>Materia prima</v>
      </c>
      <c r="I1080" s="137" t="str">
        <f t="shared" si="33"/>
        <v>EE_FPQFPA04#EEQ_FPQFPA04#EEC_FPQFPA04#NETA BR</v>
      </c>
      <c r="J1080" s="106" t="s">
        <v>8018</v>
      </c>
      <c r="K1080" s="106" t="s">
        <v>8019</v>
      </c>
      <c r="L1080" s="106" t="s">
        <v>8020</v>
      </c>
      <c r="M1080" s="106" t="s">
        <v>424</v>
      </c>
      <c r="N1080" s="106" t="s">
        <v>8021</v>
      </c>
      <c r="O1080" s="106"/>
      <c r="P1080" s="106" t="s">
        <v>8022</v>
      </c>
      <c r="Q1080" s="106" t="s">
        <v>8023</v>
      </c>
      <c r="R1080" s="106" t="s">
        <v>6030</v>
      </c>
      <c r="S1080" s="106">
        <v>701036</v>
      </c>
      <c r="T1080" s="106" t="s">
        <v>430</v>
      </c>
      <c r="U1080" s="106"/>
      <c r="V1080" s="106">
        <v>3</v>
      </c>
      <c r="W1080" s="106" t="str">
        <f t="shared" si="32"/>
        <v>NETA BR</v>
      </c>
      <c r="X1080" s="106" t="s">
        <v>431</v>
      </c>
      <c r="Y1080" s="106"/>
    </row>
    <row r="1081" spans="1:25" x14ac:dyDescent="0.2">
      <c r="A1081" s="7"/>
      <c r="B1081" s="7"/>
      <c r="C1081" s="98" t="str">
        <f>VLOOKUP(G1081,TCR!$E$2:$K$332,2,0)</f>
        <v>VENDV</v>
      </c>
      <c r="D1081" s="98" t="str">
        <f>VLOOKUP(G1081,TCR!$E$2:$K$332,3,0)</f>
        <v>Ricavi variabili commodity al PCE - Energia Elettrica</v>
      </c>
      <c r="E1081" s="98" t="str">
        <f>VLOOKUP(G1081,TCR!$E$2:$K$332,4,0)</f>
        <v>MTPRV</v>
      </c>
      <c r="F1081" s="98" t="str">
        <f>VLOOKUP(G1081,TCR!$E$2:$K$332,5,0)</f>
        <v>Materia prima variabile</v>
      </c>
      <c r="G1081" s="98" t="s">
        <v>255</v>
      </c>
      <c r="H1081" s="98" t="str">
        <f>VLOOKUP(G1081,TCR!$E$2:$K$332,7,0)</f>
        <v>Materia prima</v>
      </c>
      <c r="I1081" s="137" t="str">
        <f t="shared" si="33"/>
        <v>EEAFPQFPA04#EEQAFPQFPA04#EECAFPQFPA04#NETA BR</v>
      </c>
      <c r="J1081" s="106" t="s">
        <v>8905</v>
      </c>
      <c r="K1081" s="106" t="s">
        <v>8906</v>
      </c>
      <c r="L1081" s="106" t="s">
        <v>8020</v>
      </c>
      <c r="M1081" s="106" t="s">
        <v>424</v>
      </c>
      <c r="N1081" s="106" t="s">
        <v>6027</v>
      </c>
      <c r="O1081" s="106"/>
      <c r="P1081" s="106" t="s">
        <v>6028</v>
      </c>
      <c r="Q1081" s="106" t="s">
        <v>6029</v>
      </c>
      <c r="R1081" s="106" t="s">
        <v>6030</v>
      </c>
      <c r="S1081" s="106" t="s">
        <v>429</v>
      </c>
      <c r="T1081" s="106" t="s">
        <v>430</v>
      </c>
      <c r="U1081" s="106"/>
      <c r="V1081" s="106">
        <v>3</v>
      </c>
      <c r="W1081" s="106" t="str">
        <f t="shared" si="32"/>
        <v>NETA BR</v>
      </c>
      <c r="X1081" s="106" t="s">
        <v>431</v>
      </c>
      <c r="Y1081" s="106"/>
    </row>
    <row r="1082" spans="1:25" x14ac:dyDescent="0.2">
      <c r="A1082" s="7"/>
      <c r="B1082" s="7"/>
      <c r="C1082" s="98" t="str">
        <f>VLOOKUP(G1082,TCR!$E$2:$K$332,2,0)</f>
        <v>VENDV</v>
      </c>
      <c r="D1082" s="98" t="str">
        <f>VLOOKUP(G1082,TCR!$E$2:$K$332,3,0)</f>
        <v>Ricavi variabili commodity al PCE - Energia Elettrica</v>
      </c>
      <c r="E1082" s="98" t="str">
        <f>VLOOKUP(G1082,TCR!$E$2:$K$332,4,0)</f>
        <v>MTPRV</v>
      </c>
      <c r="F1082" s="98" t="str">
        <f>VLOOKUP(G1082,TCR!$E$2:$K$332,5,0)</f>
        <v>Materia prima variabile</v>
      </c>
      <c r="G1082" s="98" t="s">
        <v>255</v>
      </c>
      <c r="H1082" s="98" t="str">
        <f>VLOOKUP(G1082,TCR!$E$2:$K$332,7,0)</f>
        <v>Materia prima</v>
      </c>
      <c r="I1082" s="137" t="str">
        <f t="shared" si="33"/>
        <v>EEAFPQFPA03#EEQAFPQFPA03#EECAFPQFPA03#NETA BR</v>
      </c>
      <c r="J1082" s="106" t="s">
        <v>8857</v>
      </c>
      <c r="K1082" s="106" t="s">
        <v>8858</v>
      </c>
      <c r="L1082" s="106" t="s">
        <v>8859</v>
      </c>
      <c r="M1082" s="106" t="s">
        <v>424</v>
      </c>
      <c r="N1082" s="106" t="s">
        <v>8860</v>
      </c>
      <c r="O1082" s="106"/>
      <c r="P1082" s="106" t="s">
        <v>8861</v>
      </c>
      <c r="Q1082" s="106" t="s">
        <v>8862</v>
      </c>
      <c r="R1082" s="106" t="s">
        <v>8863</v>
      </c>
      <c r="S1082" s="106" t="s">
        <v>429</v>
      </c>
      <c r="T1082" s="106" t="s">
        <v>430</v>
      </c>
      <c r="U1082" s="106"/>
      <c r="V1082" s="106">
        <v>3</v>
      </c>
      <c r="W1082" s="106" t="str">
        <f t="shared" si="32"/>
        <v>NETA BR</v>
      </c>
      <c r="X1082" s="106" t="s">
        <v>431</v>
      </c>
      <c r="Y1082" s="106"/>
    </row>
    <row r="1083" spans="1:25" x14ac:dyDescent="0.2">
      <c r="A1083" s="7"/>
      <c r="B1083" s="7"/>
      <c r="C1083" s="98" t="str">
        <f>VLOOKUP(G1083,TCR!$E$2:$K$332,2,0)</f>
        <v>VENDV</v>
      </c>
      <c r="D1083" s="98" t="str">
        <f>VLOOKUP(G1083,TCR!$E$2:$K$332,3,0)</f>
        <v>Ricavi variabili commodity al PCE - Energia Elettrica</v>
      </c>
      <c r="E1083" s="98" t="str">
        <f>VLOOKUP(G1083,TCR!$E$2:$K$332,4,0)</f>
        <v>MTPRV</v>
      </c>
      <c r="F1083" s="98" t="str">
        <f>VLOOKUP(G1083,TCR!$E$2:$K$332,5,0)</f>
        <v>Materia prima variabile</v>
      </c>
      <c r="G1083" s="98" t="s">
        <v>255</v>
      </c>
      <c r="H1083" s="98" t="str">
        <f>VLOOKUP(G1083,TCR!$E$2:$K$332,7,0)</f>
        <v>Materia prima</v>
      </c>
      <c r="I1083" s="137" t="str">
        <f t="shared" si="33"/>
        <v>EE_FPQFPA02#EEQ_FPQFPA02#EEC_FPQFPA02#NETA BR</v>
      </c>
      <c r="J1083" s="106" t="s">
        <v>7484</v>
      </c>
      <c r="K1083" s="106" t="s">
        <v>7485</v>
      </c>
      <c r="L1083" s="106" t="s">
        <v>7486</v>
      </c>
      <c r="M1083" s="106" t="s">
        <v>424</v>
      </c>
      <c r="N1083" s="106" t="s">
        <v>7487</v>
      </c>
      <c r="O1083" s="106"/>
      <c r="P1083" s="106" t="s">
        <v>7488</v>
      </c>
      <c r="Q1083" s="106" t="s">
        <v>7489</v>
      </c>
      <c r="R1083" s="106" t="s">
        <v>6798</v>
      </c>
      <c r="S1083" s="106">
        <v>701036</v>
      </c>
      <c r="T1083" s="106" t="s">
        <v>430</v>
      </c>
      <c r="U1083" s="106"/>
      <c r="V1083" s="106">
        <v>3</v>
      </c>
      <c r="W1083" s="106" t="str">
        <f t="shared" si="32"/>
        <v>NETA BR</v>
      </c>
      <c r="X1083" s="106" t="s">
        <v>431</v>
      </c>
      <c r="Y1083" s="106"/>
    </row>
    <row r="1084" spans="1:25" x14ac:dyDescent="0.2">
      <c r="A1084" s="7"/>
      <c r="B1084" s="7"/>
      <c r="C1084" s="98" t="str">
        <f>VLOOKUP(G1084,TCR!$E$2:$K$332,2,0)</f>
        <v>VENDV</v>
      </c>
      <c r="D1084" s="98" t="str">
        <f>VLOOKUP(G1084,TCR!$E$2:$K$332,3,0)</f>
        <v>Ricavi variabili commodity al PCE - Energia Elettrica</v>
      </c>
      <c r="E1084" s="98" t="str">
        <f>VLOOKUP(G1084,TCR!$E$2:$K$332,4,0)</f>
        <v>MTPRV</v>
      </c>
      <c r="F1084" s="98" t="str">
        <f>VLOOKUP(G1084,TCR!$E$2:$K$332,5,0)</f>
        <v>Materia prima variabile</v>
      </c>
      <c r="G1084" s="98" t="s">
        <v>255</v>
      </c>
      <c r="H1084" s="98" t="str">
        <f>VLOOKUP(G1084,TCR!$E$2:$K$332,7,0)</f>
        <v>Materia prima</v>
      </c>
      <c r="I1084" s="137" t="str">
        <f t="shared" si="33"/>
        <v>EEAFPQFPA02#EEQAFPQFPA02#EECAFPQFPA02#NETA BR</v>
      </c>
      <c r="J1084" s="106" t="s">
        <v>7667</v>
      </c>
      <c r="K1084" s="106" t="s">
        <v>7668</v>
      </c>
      <c r="L1084" s="106" t="s">
        <v>7486</v>
      </c>
      <c r="M1084" s="106" t="s">
        <v>424</v>
      </c>
      <c r="N1084" s="106" t="s">
        <v>6795</v>
      </c>
      <c r="O1084" s="106"/>
      <c r="P1084" s="106" t="s">
        <v>6796</v>
      </c>
      <c r="Q1084" s="106" t="s">
        <v>6797</v>
      </c>
      <c r="R1084" s="106" t="s">
        <v>6798</v>
      </c>
      <c r="S1084" s="106">
        <v>701036</v>
      </c>
      <c r="T1084" s="106" t="s">
        <v>430</v>
      </c>
      <c r="U1084" s="106"/>
      <c r="V1084" s="106">
        <v>3</v>
      </c>
      <c r="W1084" s="106" t="str">
        <f t="shared" si="32"/>
        <v>NETA BR</v>
      </c>
      <c r="X1084" s="106" t="s">
        <v>431</v>
      </c>
      <c r="Y1084" s="106"/>
    </row>
    <row r="1085" spans="1:25" x14ac:dyDescent="0.2">
      <c r="A1085" s="178"/>
      <c r="B1085" s="7"/>
      <c r="C1085" s="179" t="str">
        <f>VLOOKUP(G1085,TCR!$E$2:$K$332,2,0)</f>
        <v>VENDV</v>
      </c>
      <c r="D1085" s="179" t="str">
        <f>VLOOKUP(G1085,TCR!$E$2:$K$332,3,0)</f>
        <v>Ricavi variabili commodity al PCE - Energia Elettrica</v>
      </c>
      <c r="E1085" s="179" t="str">
        <f>VLOOKUP(G1085,TCR!$E$2:$K$332,4,0)</f>
        <v>MTPRV</v>
      </c>
      <c r="F1085" s="179" t="str">
        <f>VLOOKUP(G1085,TCR!$E$2:$K$332,5,0)</f>
        <v>Materia prima variabile</v>
      </c>
      <c r="G1085" s="179" t="s">
        <v>255</v>
      </c>
      <c r="H1085" s="179" t="str">
        <f>VLOOKUP(G1085,TCR!$E$2:$K$332,7,0)</f>
        <v>Materia prima</v>
      </c>
      <c r="I1085" s="137" t="str">
        <f t="shared" si="33"/>
        <v>EEAFPQFPA01#EEQAFPQFPA01#EECAFPQFPA01#NETA BR</v>
      </c>
      <c r="J1085" s="106" t="s">
        <v>6176</v>
      </c>
      <c r="K1085" s="106" t="s">
        <v>6177</v>
      </c>
      <c r="L1085" s="106" t="s">
        <v>6178</v>
      </c>
      <c r="M1085" s="106" t="s">
        <v>424</v>
      </c>
      <c r="N1085" s="106" t="s">
        <v>6179</v>
      </c>
      <c r="O1085" s="106"/>
      <c r="P1085" s="106" t="s">
        <v>6180</v>
      </c>
      <c r="Q1085" s="106" t="s">
        <v>6181</v>
      </c>
      <c r="R1085" s="106" t="s">
        <v>6090</v>
      </c>
      <c r="S1085" s="106">
        <v>701036</v>
      </c>
      <c r="T1085" s="106" t="s">
        <v>430</v>
      </c>
      <c r="U1085" s="106"/>
      <c r="V1085" s="106">
        <v>3</v>
      </c>
      <c r="W1085" s="106" t="str">
        <f t="shared" si="32"/>
        <v>NETA BR</v>
      </c>
      <c r="X1085" s="106" t="s">
        <v>431</v>
      </c>
      <c r="Y1085" s="106"/>
    </row>
    <row r="1086" spans="1:25" x14ac:dyDescent="0.2">
      <c r="A1086" s="7"/>
      <c r="B1086" s="7"/>
      <c r="C1086" s="98" t="str">
        <f>VLOOKUP(G1086,TCR!$E$2:$K$332,2,0)</f>
        <v>VENDV</v>
      </c>
      <c r="D1086" s="98" t="str">
        <f>VLOOKUP(G1086,TCR!$E$2:$K$332,3,0)</f>
        <v>Ricavi variabili commodity al PCE - Energia Elettrica</v>
      </c>
      <c r="E1086" s="98" t="str">
        <f>VLOOKUP(G1086,TCR!$E$2:$K$332,4,0)</f>
        <v>MTPRV</v>
      </c>
      <c r="F1086" s="98" t="str">
        <f>VLOOKUP(G1086,TCR!$E$2:$K$332,5,0)</f>
        <v>Materia prima variabile</v>
      </c>
      <c r="G1086" s="98" t="s">
        <v>255</v>
      </c>
      <c r="H1086" s="98" t="str">
        <f>VLOOKUP(G1086,TCR!$E$2:$K$332,7,0)</f>
        <v>Materia prima</v>
      </c>
      <c r="I1086" s="137" t="str">
        <f t="shared" si="33"/>
        <v>EE_FPQFPA01#EEQ_FPQFPA01#EEC_FPQFPA01#NETA BR</v>
      </c>
      <c r="J1086" s="106" t="s">
        <v>6785</v>
      </c>
      <c r="K1086" s="106" t="s">
        <v>6786</v>
      </c>
      <c r="L1086" s="106" t="s">
        <v>6178</v>
      </c>
      <c r="M1086" s="106" t="s">
        <v>424</v>
      </c>
      <c r="N1086" s="106" t="s">
        <v>6087</v>
      </c>
      <c r="O1086" s="106"/>
      <c r="P1086" s="106" t="s">
        <v>6088</v>
      </c>
      <c r="Q1086" s="106" t="s">
        <v>6089</v>
      </c>
      <c r="R1086" s="106" t="s">
        <v>6090</v>
      </c>
      <c r="S1086" s="106">
        <v>701036</v>
      </c>
      <c r="T1086" s="106" t="s">
        <v>430</v>
      </c>
      <c r="U1086" s="106"/>
      <c r="V1086" s="106">
        <v>3</v>
      </c>
      <c r="W1086" s="106" t="str">
        <f t="shared" si="32"/>
        <v>NETA BR</v>
      </c>
      <c r="X1086" s="106" t="s">
        <v>431</v>
      </c>
      <c r="Y1086" s="106"/>
    </row>
    <row r="1087" spans="1:25" x14ac:dyDescent="0.2">
      <c r="A1087" s="7"/>
      <c r="B1087" s="7"/>
      <c r="C1087" s="179" t="str">
        <f>VLOOKUP(G1087,TCR!$E$2:$K$332,2,0)</f>
        <v>VENDV</v>
      </c>
      <c r="D1087" s="179" t="str">
        <f>VLOOKUP(G1087,TCR!$E$2:$K$332,3,0)</f>
        <v>Ricavi variabili commodity al PCE - Energia Elettrica</v>
      </c>
      <c r="E1087" s="179" t="str">
        <f>VLOOKUP(G1087,TCR!$E$2:$K$332,4,0)</f>
        <v>MTPRV</v>
      </c>
      <c r="F1087" s="179" t="str">
        <f>VLOOKUP(G1087,TCR!$E$2:$K$332,5,0)</f>
        <v>Materia prima variabile</v>
      </c>
      <c r="G1087" s="179" t="s">
        <v>255</v>
      </c>
      <c r="H1087" s="179" t="str">
        <f>VLOOKUP(G1087,TCR!$E$2:$K$332,7,0)</f>
        <v>Materia prima</v>
      </c>
      <c r="I1087" s="137" t="str">
        <f t="shared" si="33"/>
        <v>EE_FPPPC14#EEQFPPPC14#EECFPPPC14#NETA BR</v>
      </c>
      <c r="J1087" s="106" t="s">
        <v>1738</v>
      </c>
      <c r="K1087" s="106" t="s">
        <v>1739</v>
      </c>
      <c r="L1087" s="106" t="s">
        <v>1740</v>
      </c>
      <c r="M1087" s="106" t="s">
        <v>424</v>
      </c>
      <c r="N1087" s="106" t="s">
        <v>1741</v>
      </c>
      <c r="O1087" s="106"/>
      <c r="P1087" s="106" t="s">
        <v>1742</v>
      </c>
      <c r="Q1087" s="106" t="s">
        <v>1743</v>
      </c>
      <c r="R1087" s="106" t="s">
        <v>1744</v>
      </c>
      <c r="S1087" s="106">
        <v>701036</v>
      </c>
      <c r="T1087" s="106" t="s">
        <v>430</v>
      </c>
      <c r="U1087" s="106"/>
      <c r="V1087" s="106">
        <v>3</v>
      </c>
      <c r="W1087" s="106" t="str">
        <f t="shared" si="32"/>
        <v>NETA BR</v>
      </c>
      <c r="X1087" s="106" t="s">
        <v>431</v>
      </c>
      <c r="Y1087" s="106"/>
    </row>
    <row r="1088" spans="1:25" x14ac:dyDescent="0.2">
      <c r="A1088" s="7"/>
      <c r="B1088" s="7"/>
      <c r="C1088" s="98" t="str">
        <f>VLOOKUP(G1088,TCR!$E$2:$K$332,2,0)</f>
        <v>VENDV</v>
      </c>
      <c r="D1088" s="98" t="str">
        <f>VLOOKUP(G1088,TCR!$E$2:$K$332,3,0)</f>
        <v>Ricavi variabili commodity al PCE - Energia Elettrica</v>
      </c>
      <c r="E1088" s="98" t="str">
        <f>VLOOKUP(G1088,TCR!$E$2:$K$332,4,0)</f>
        <v>MTPRV</v>
      </c>
      <c r="F1088" s="98" t="str">
        <f>VLOOKUP(G1088,TCR!$E$2:$K$332,5,0)</f>
        <v>Materia prima variabile</v>
      </c>
      <c r="G1088" s="141" t="s">
        <v>255</v>
      </c>
      <c r="H1088" s="98" t="str">
        <f>VLOOKUP(G1088,TCR!$E$2:$K$332,7,0)</f>
        <v>Materia prima</v>
      </c>
      <c r="I1088" s="137" t="str">
        <f t="shared" si="33"/>
        <v>EE_FPPPC17#EEQFPPPC17#EECFPPPC17#NETA BR</v>
      </c>
      <c r="J1088" s="106" t="s">
        <v>2172</v>
      </c>
      <c r="K1088" s="106" t="s">
        <v>2173</v>
      </c>
      <c r="L1088" s="106" t="s">
        <v>2174</v>
      </c>
      <c r="M1088" s="106" t="s">
        <v>424</v>
      </c>
      <c r="N1088" s="106" t="s">
        <v>2175</v>
      </c>
      <c r="O1088" s="106"/>
      <c r="P1088" s="106" t="s">
        <v>2176</v>
      </c>
      <c r="Q1088" s="106" t="s">
        <v>2177</v>
      </c>
      <c r="R1088" s="106" t="s">
        <v>2178</v>
      </c>
      <c r="S1088" s="106" t="s">
        <v>429</v>
      </c>
      <c r="T1088" s="106" t="s">
        <v>430</v>
      </c>
      <c r="U1088" s="106"/>
      <c r="V1088" s="106">
        <v>3</v>
      </c>
      <c r="W1088" s="106" t="str">
        <f t="shared" si="32"/>
        <v>NETA BR</v>
      </c>
      <c r="X1088" s="106" t="s">
        <v>431</v>
      </c>
      <c r="Y1088" s="106"/>
    </row>
    <row r="1089" spans="1:25" x14ac:dyDescent="0.2">
      <c r="A1089" s="7"/>
      <c r="B1089" s="7"/>
      <c r="C1089" s="98" t="str">
        <f>VLOOKUP(G1089,TCR!$E$2:$K$332,2,0)</f>
        <v>VENDV</v>
      </c>
      <c r="D1089" s="98" t="str">
        <f>VLOOKUP(G1089,TCR!$E$2:$K$332,3,0)</f>
        <v>Ricavi variabili commodity al PCE - Energia Elettrica</v>
      </c>
      <c r="E1089" s="98" t="str">
        <f>VLOOKUP(G1089,TCR!$E$2:$K$332,4,0)</f>
        <v>MTPRV</v>
      </c>
      <c r="F1089" s="98" t="str">
        <f>VLOOKUP(G1089,TCR!$E$2:$K$332,5,0)</f>
        <v>Materia prima variabile</v>
      </c>
      <c r="G1089" s="141" t="s">
        <v>255</v>
      </c>
      <c r="H1089" s="98" t="str">
        <f>VLOOKUP(G1089,TCR!$E$2:$K$332,7,0)</f>
        <v>Materia prima</v>
      </c>
      <c r="I1089" s="137" t="str">
        <f t="shared" si="33"/>
        <v>EEBFPPPC17#EEQBFPPPC17#EECBFPPPC17#NETA BR</v>
      </c>
      <c r="J1089" s="106" t="s">
        <v>8201</v>
      </c>
      <c r="K1089" s="106" t="s">
        <v>8202</v>
      </c>
      <c r="L1089" s="106" t="s">
        <v>2174</v>
      </c>
      <c r="M1089" s="106" t="s">
        <v>424</v>
      </c>
      <c r="N1089" s="106" t="s">
        <v>7827</v>
      </c>
      <c r="O1089" s="106"/>
      <c r="P1089" s="106" t="s">
        <v>7828</v>
      </c>
      <c r="Q1089" s="106" t="s">
        <v>7829</v>
      </c>
      <c r="R1089" s="106" t="s">
        <v>2178</v>
      </c>
      <c r="S1089" s="106">
        <v>701036</v>
      </c>
      <c r="T1089" s="106" t="s">
        <v>430</v>
      </c>
      <c r="U1089" s="106"/>
      <c r="V1089" s="106">
        <v>3</v>
      </c>
      <c r="W1089" s="106" t="str">
        <f t="shared" si="32"/>
        <v>NETA BR</v>
      </c>
      <c r="X1089" s="106" t="s">
        <v>431</v>
      </c>
      <c r="Y1089" s="106"/>
    </row>
    <row r="1090" spans="1:25" x14ac:dyDescent="0.2">
      <c r="A1090" s="7"/>
      <c r="B1090" s="7"/>
      <c r="C1090" s="98" t="str">
        <f>VLOOKUP(G1090,TCR!$E$2:$K$332,2,0)</f>
        <v>VENDV</v>
      </c>
      <c r="D1090" s="98" t="str">
        <f>VLOOKUP(G1090,TCR!$E$2:$K$332,3,0)</f>
        <v>Ricavi variabili commodity al PCE - Energia Elettrica</v>
      </c>
      <c r="E1090" s="98" t="str">
        <f>VLOOKUP(G1090,TCR!$E$2:$K$332,4,0)</f>
        <v>MTPRV</v>
      </c>
      <c r="F1090" s="98" t="str">
        <f>VLOOKUP(G1090,TCR!$E$2:$K$332,5,0)</f>
        <v>Materia prima variabile</v>
      </c>
      <c r="G1090" s="141" t="s">
        <v>255</v>
      </c>
      <c r="H1090" s="98" t="str">
        <f>VLOOKUP(G1090,TCR!$E$2:$K$332,7,0)</f>
        <v>Materia prima</v>
      </c>
      <c r="I1090" s="137" t="str">
        <f t="shared" si="33"/>
        <v>EE_FPPPC16#EEQFPPPC16#EECFPPPC16#NETA BR</v>
      </c>
      <c r="J1090" s="106" t="s">
        <v>4520</v>
      </c>
      <c r="K1090" s="106" t="s">
        <v>4521</v>
      </c>
      <c r="L1090" s="106" t="s">
        <v>4522</v>
      </c>
      <c r="M1090" s="106" t="s">
        <v>424</v>
      </c>
      <c r="N1090" s="106" t="s">
        <v>4146</v>
      </c>
      <c r="O1090" s="106"/>
      <c r="P1090" s="106" t="s">
        <v>4147</v>
      </c>
      <c r="Q1090" s="106" t="s">
        <v>4148</v>
      </c>
      <c r="R1090" s="106" t="s">
        <v>3195</v>
      </c>
      <c r="S1090" s="106">
        <v>701036</v>
      </c>
      <c r="T1090" s="106" t="s">
        <v>430</v>
      </c>
      <c r="U1090" s="106"/>
      <c r="V1090" s="106">
        <v>3</v>
      </c>
      <c r="W1090" s="106" t="str">
        <f t="shared" ref="W1090:W1153" si="34">IF(V1090=3,"NETA BR",IF(V1090=8,"NETA BM"))</f>
        <v>NETA BR</v>
      </c>
      <c r="X1090" s="106" t="s">
        <v>431</v>
      </c>
      <c r="Y1090" s="106"/>
    </row>
    <row r="1091" spans="1:25" x14ac:dyDescent="0.2">
      <c r="A1091" s="7"/>
      <c r="B1091" s="7"/>
      <c r="C1091" s="98" t="str">
        <f>VLOOKUP(G1091,TCR!$E$2:$K$332,2,0)</f>
        <v>VENDV</v>
      </c>
      <c r="D1091" s="98" t="str">
        <f>VLOOKUP(G1091,TCR!$E$2:$K$332,3,0)</f>
        <v>Ricavi variabili commodity al PCE - Energia Elettrica</v>
      </c>
      <c r="E1091" s="98" t="str">
        <f>VLOOKUP(G1091,TCR!$E$2:$K$332,4,0)</f>
        <v>MTPRV</v>
      </c>
      <c r="F1091" s="98" t="str">
        <f>VLOOKUP(G1091,TCR!$E$2:$K$332,5,0)</f>
        <v>Materia prima variabile</v>
      </c>
      <c r="G1091" s="141" t="s">
        <v>255</v>
      </c>
      <c r="H1091" s="98" t="str">
        <f>VLOOKUP(G1091,TCR!$E$2:$K$332,7,0)</f>
        <v>Materia prima</v>
      </c>
      <c r="I1091" s="137" t="str">
        <f t="shared" ref="I1091:I1154" si="35">IF(LEFT($G1091,7)="CONSUMO","CONSUMO",CONCATENATE(K1091,"#",N1091,"#",Q1091,"#",W1091))</f>
        <v>EEBFPPPC16#EEQBFPPPC16#EECBFPPPC16#NETA BR</v>
      </c>
      <c r="J1091" s="106" t="s">
        <v>7404</v>
      </c>
      <c r="K1091" s="106" t="s">
        <v>7405</v>
      </c>
      <c r="L1091" s="106" t="s">
        <v>4522</v>
      </c>
      <c r="M1091" s="106" t="s">
        <v>424</v>
      </c>
      <c r="N1091" s="106" t="s">
        <v>3192</v>
      </c>
      <c r="O1091" s="106"/>
      <c r="P1091" s="106" t="s">
        <v>3193</v>
      </c>
      <c r="Q1091" s="106" t="s">
        <v>3194</v>
      </c>
      <c r="R1091" s="106" t="s">
        <v>3195</v>
      </c>
      <c r="S1091" s="106">
        <v>701036</v>
      </c>
      <c r="T1091" s="106" t="s">
        <v>430</v>
      </c>
      <c r="U1091" s="106"/>
      <c r="V1091" s="106">
        <v>3</v>
      </c>
      <c r="W1091" s="106" t="str">
        <f t="shared" si="34"/>
        <v>NETA BR</v>
      </c>
      <c r="X1091" s="106" t="s">
        <v>431</v>
      </c>
      <c r="Y1091" s="106"/>
    </row>
    <row r="1092" spans="1:25" x14ac:dyDescent="0.2">
      <c r="A1092" s="7"/>
      <c r="B1092" s="7"/>
      <c r="C1092" s="98" t="str">
        <f>VLOOKUP(G1092,TCR!$E$2:$K$332,2,0)</f>
        <v>VENDV</v>
      </c>
      <c r="D1092" s="98" t="str">
        <f>VLOOKUP(G1092,TCR!$E$2:$K$332,3,0)</f>
        <v>Ricavi variabili commodity al PCE - Energia Elettrica</v>
      </c>
      <c r="E1092" s="98" t="str">
        <f>VLOOKUP(G1092,TCR!$E$2:$K$332,4,0)</f>
        <v>MTPRV</v>
      </c>
      <c r="F1092" s="98" t="str">
        <f>VLOOKUP(G1092,TCR!$E$2:$K$332,5,0)</f>
        <v>Materia prima variabile</v>
      </c>
      <c r="G1092" s="98" t="s">
        <v>255</v>
      </c>
      <c r="H1092" s="98" t="str">
        <f>VLOOKUP(G1092,TCR!$E$2:$K$332,7,0)</f>
        <v>Materia prima</v>
      </c>
      <c r="I1092" s="137" t="str">
        <f t="shared" si="35"/>
        <v>EE_FPPPC15#EEQFPPPC15#EECFPPPC15#NETA BR</v>
      </c>
      <c r="J1092" s="106" t="s">
        <v>4137</v>
      </c>
      <c r="K1092" s="106" t="s">
        <v>4138</v>
      </c>
      <c r="L1092" s="106" t="s">
        <v>4139</v>
      </c>
      <c r="M1092" s="106" t="s">
        <v>424</v>
      </c>
      <c r="N1092" s="106" t="s">
        <v>4140</v>
      </c>
      <c r="O1092" s="106"/>
      <c r="P1092" s="106" t="s">
        <v>4141</v>
      </c>
      <c r="Q1092" s="106" t="s">
        <v>4142</v>
      </c>
      <c r="R1092" s="106" t="s">
        <v>535</v>
      </c>
      <c r="S1092" s="106">
        <v>701036</v>
      </c>
      <c r="T1092" s="106" t="s">
        <v>430</v>
      </c>
      <c r="U1092" s="106"/>
      <c r="V1092" s="106">
        <v>3</v>
      </c>
      <c r="W1092" s="106" t="str">
        <f t="shared" si="34"/>
        <v>NETA BR</v>
      </c>
      <c r="X1092" s="106" t="s">
        <v>431</v>
      </c>
      <c r="Y1092" s="106"/>
    </row>
    <row r="1093" spans="1:25" x14ac:dyDescent="0.2">
      <c r="A1093" s="7"/>
      <c r="B1093" s="7"/>
      <c r="C1093" s="98" t="str">
        <f>VLOOKUP(G1093,TCR!$E$2:$K$332,2,0)</f>
        <v>VENDV</v>
      </c>
      <c r="D1093" s="98" t="str">
        <f>VLOOKUP(G1093,TCR!$E$2:$K$332,3,0)</f>
        <v>Ricavi variabili commodity al PCE - Energia Elettrica</v>
      </c>
      <c r="E1093" s="98" t="str">
        <f>VLOOKUP(G1093,TCR!$E$2:$K$332,4,0)</f>
        <v>MTPRV</v>
      </c>
      <c r="F1093" s="98" t="str">
        <f>VLOOKUP(G1093,TCR!$E$2:$K$332,5,0)</f>
        <v>Materia prima variabile</v>
      </c>
      <c r="G1093" s="98" t="s">
        <v>255</v>
      </c>
      <c r="H1093" s="98" t="str">
        <f>VLOOKUP(G1093,TCR!$E$2:$K$332,7,0)</f>
        <v>Materia prima</v>
      </c>
      <c r="I1093" s="137" t="str">
        <f t="shared" si="35"/>
        <v>EEBFPPPC15#EEQBFPPPC15#EECBFPPPC15#NETA BR</v>
      </c>
      <c r="J1093" s="106" t="s">
        <v>9389</v>
      </c>
      <c r="K1093" s="106" t="s">
        <v>9390</v>
      </c>
      <c r="L1093" s="106" t="s">
        <v>4139</v>
      </c>
      <c r="M1093" s="106" t="s">
        <v>424</v>
      </c>
      <c r="N1093" s="106" t="s">
        <v>532</v>
      </c>
      <c r="O1093" s="106"/>
      <c r="P1093" s="106" t="s">
        <v>533</v>
      </c>
      <c r="Q1093" s="106" t="s">
        <v>534</v>
      </c>
      <c r="R1093" s="106" t="s">
        <v>535</v>
      </c>
      <c r="S1093" s="106" t="s">
        <v>429</v>
      </c>
      <c r="T1093" s="106" t="s">
        <v>430</v>
      </c>
      <c r="U1093" s="106"/>
      <c r="V1093" s="106">
        <v>3</v>
      </c>
      <c r="W1093" s="106" t="str">
        <f t="shared" si="34"/>
        <v>NETA BR</v>
      </c>
      <c r="X1093" s="106" t="s">
        <v>431</v>
      </c>
      <c r="Y1093" s="106"/>
    </row>
    <row r="1094" spans="1:25" x14ac:dyDescent="0.2">
      <c r="A1094" s="7"/>
      <c r="B1094" s="7"/>
      <c r="C1094" s="98" t="str">
        <f>VLOOKUP(G1094,TCR!$E$2:$K$332,2,0)</f>
        <v>VENDV</v>
      </c>
      <c r="D1094" s="98" t="str">
        <f>VLOOKUP(G1094,TCR!$E$2:$K$332,3,0)</f>
        <v>Ricavi variabili commodity al PCE - Energia Elettrica</v>
      </c>
      <c r="E1094" s="98" t="str">
        <f>VLOOKUP(G1094,TCR!$E$2:$K$332,4,0)</f>
        <v>MTPRV</v>
      </c>
      <c r="F1094" s="98" t="str">
        <f>VLOOKUP(G1094,TCR!$E$2:$K$332,5,0)</f>
        <v>Materia prima variabile</v>
      </c>
      <c r="G1094" s="98" t="s">
        <v>255</v>
      </c>
      <c r="H1094" s="98" t="str">
        <f>VLOOKUP(G1094,TCR!$E$2:$K$332,7,0)</f>
        <v>Materia prima</v>
      </c>
      <c r="I1094" s="137" t="str">
        <f t="shared" si="35"/>
        <v>EEBFPPPC14#EEQBFPPPC14#EECBFPPPC14#NETA BR</v>
      </c>
      <c r="J1094" s="106" t="s">
        <v>8506</v>
      </c>
      <c r="K1094" s="106" t="s">
        <v>8507</v>
      </c>
      <c r="L1094" s="106" t="s">
        <v>8508</v>
      </c>
      <c r="M1094" s="106" t="s">
        <v>424</v>
      </c>
      <c r="N1094" s="106" t="s">
        <v>6319</v>
      </c>
      <c r="O1094" s="106"/>
      <c r="P1094" s="106" t="s">
        <v>6320</v>
      </c>
      <c r="Q1094" s="106" t="s">
        <v>6321</v>
      </c>
      <c r="R1094" s="106" t="s">
        <v>1744</v>
      </c>
      <c r="S1094" s="106">
        <v>701036</v>
      </c>
      <c r="T1094" s="106" t="s">
        <v>430</v>
      </c>
      <c r="U1094" s="106"/>
      <c r="V1094" s="106">
        <v>3</v>
      </c>
      <c r="W1094" s="106" t="str">
        <f t="shared" si="34"/>
        <v>NETA BR</v>
      </c>
      <c r="X1094" s="106" t="s">
        <v>431</v>
      </c>
      <c r="Y1094" s="106"/>
    </row>
    <row r="1095" spans="1:25" x14ac:dyDescent="0.2">
      <c r="A1095" s="7"/>
      <c r="B1095" s="7"/>
      <c r="C1095" s="98" t="str">
        <f>VLOOKUP(G1095,TCR!$E$2:$K$332,2,0)</f>
        <v>VENDF</v>
      </c>
      <c r="D1095" s="98" t="str">
        <f>VLOOKUP(G1095,TCR!$E$2:$K$332,3,0)</f>
        <v>Ricavi commodity - componente fissa Energia Elettrica</v>
      </c>
      <c r="E1095" s="98" t="str">
        <f>VLOOKUP(G1095,TCR!$E$2:$K$332,4,0)</f>
        <v>MTPRF</v>
      </c>
      <c r="F1095" s="98" t="str">
        <f>VLOOKUP(G1095,TCR!$E$2:$K$332,5,0)</f>
        <v>Materia prima fissa</v>
      </c>
      <c r="G1095" s="98" t="s">
        <v>217</v>
      </c>
      <c r="H1095" s="98" t="str">
        <f>VLOOKUP(G1095,TCR!$E$2:$K$332,7,0)</f>
        <v>Materia prima altre voci fisse</v>
      </c>
      <c r="I1095" s="137" t="str">
        <f t="shared" si="35"/>
        <v>EE_FPATPMI23FIX#EEQ_FPATPMI23FIX#EEC_FPATPMI23FIX#NETA BR</v>
      </c>
      <c r="J1095" s="106" t="s">
        <v>8673</v>
      </c>
      <c r="K1095" s="106" t="s">
        <v>8674</v>
      </c>
      <c r="L1095" s="106" t="s">
        <v>8675</v>
      </c>
      <c r="M1095" s="106" t="s">
        <v>424</v>
      </c>
      <c r="N1095" s="106" t="s">
        <v>8676</v>
      </c>
      <c r="O1095" s="106"/>
      <c r="P1095" s="106" t="s">
        <v>8677</v>
      </c>
      <c r="Q1095" s="106" t="s">
        <v>8678</v>
      </c>
      <c r="R1095" s="106" t="s">
        <v>7021</v>
      </c>
      <c r="S1095" s="106">
        <v>701036</v>
      </c>
      <c r="T1095" s="106" t="s">
        <v>430</v>
      </c>
      <c r="U1095" s="106"/>
      <c r="V1095" s="106">
        <v>3</v>
      </c>
      <c r="W1095" s="106" t="str">
        <f t="shared" si="34"/>
        <v>NETA BR</v>
      </c>
      <c r="X1095" s="106" t="s">
        <v>431</v>
      </c>
      <c r="Y1095" s="106"/>
    </row>
    <row r="1096" spans="1:25" x14ac:dyDescent="0.2">
      <c r="A1096" s="7"/>
      <c r="B1096" s="7"/>
      <c r="C1096" s="98" t="str">
        <f>VLOOKUP(G1096,TCR!$E$2:$K$332,2,0)</f>
        <v>VENDV</v>
      </c>
      <c r="D1096" s="98" t="str">
        <f>VLOOKUP(G1096,TCR!$E$2:$K$332,3,0)</f>
        <v>Ricavi variabili commodity al PCE - Energia Elettrica</v>
      </c>
      <c r="E1096" s="98" t="str">
        <f>VLOOKUP(G1096,TCR!$E$2:$K$332,4,0)</f>
        <v>MTPRV</v>
      </c>
      <c r="F1096" s="98" t="str">
        <f>VLOOKUP(G1096,TCR!$E$2:$K$332,5,0)</f>
        <v>Materia prima variabile</v>
      </c>
      <c r="G1096" s="98" t="s">
        <v>255</v>
      </c>
      <c r="H1096" s="98" t="str">
        <f>VLOOKUP(G1096,TCR!$E$2:$K$332,7,0)</f>
        <v>Materia prima</v>
      </c>
      <c r="I1096" s="137" t="str">
        <f t="shared" si="35"/>
        <v>EE_FPATPMI23#EEQ_FPATPMI23#EEC_FPATPMI23#NETA BR</v>
      </c>
      <c r="J1096" s="106" t="s">
        <v>9226</v>
      </c>
      <c r="K1096" s="106" t="s">
        <v>9227</v>
      </c>
      <c r="L1096" s="106" t="s">
        <v>8675</v>
      </c>
      <c r="M1096" s="106" t="s">
        <v>424</v>
      </c>
      <c r="N1096" s="106" t="s">
        <v>7018</v>
      </c>
      <c r="O1096" s="106"/>
      <c r="P1096" s="106" t="s">
        <v>7019</v>
      </c>
      <c r="Q1096" s="106" t="s">
        <v>7020</v>
      </c>
      <c r="R1096" s="106" t="s">
        <v>7021</v>
      </c>
      <c r="S1096" s="106" t="s">
        <v>429</v>
      </c>
      <c r="T1096" s="106" t="s">
        <v>430</v>
      </c>
      <c r="U1096" s="106"/>
      <c r="V1096" s="106">
        <v>3</v>
      </c>
      <c r="W1096" s="106" t="str">
        <f t="shared" si="34"/>
        <v>NETA BR</v>
      </c>
      <c r="X1096" s="106" t="s">
        <v>431</v>
      </c>
      <c r="Y1096" s="106"/>
    </row>
    <row r="1097" spans="1:25" x14ac:dyDescent="0.2">
      <c r="A1097" s="7"/>
      <c r="B1097" s="7"/>
      <c r="C1097" s="98" t="str">
        <f>VLOOKUP(G1097,TCR!$E$2:$K$332,2,0)</f>
        <v>VENDV</v>
      </c>
      <c r="D1097" s="98" t="str">
        <f>VLOOKUP(G1097,TCR!$E$2:$K$332,3,0)</f>
        <v>Ricavi variabili commodity al PCE - Energia Elettrica</v>
      </c>
      <c r="E1097" s="98" t="str">
        <f>VLOOKUP(G1097,TCR!$E$2:$K$332,4,0)</f>
        <v>MTPRV</v>
      </c>
      <c r="F1097" s="98" t="str">
        <f>VLOOKUP(G1097,TCR!$E$2:$K$332,5,0)</f>
        <v>Materia prima variabile</v>
      </c>
      <c r="G1097" s="98" t="s">
        <v>255</v>
      </c>
      <c r="H1097" s="98" t="str">
        <f>VLOOKUP(G1097,TCR!$E$2:$K$332,7,0)</f>
        <v>Materia prima</v>
      </c>
      <c r="I1097" s="137" t="str">
        <f t="shared" si="35"/>
        <v>EEAFPATPMI23#EEQAFPATPMI23#EECAFPATPMI23#NETA BR</v>
      </c>
      <c r="J1097" s="106" t="s">
        <v>9297</v>
      </c>
      <c r="K1097" s="106" t="s">
        <v>9298</v>
      </c>
      <c r="L1097" s="106" t="s">
        <v>8675</v>
      </c>
      <c r="M1097" s="106" t="s">
        <v>424</v>
      </c>
      <c r="N1097" s="106" t="s">
        <v>7048</v>
      </c>
      <c r="O1097" s="106"/>
      <c r="P1097" s="106" t="s">
        <v>7049</v>
      </c>
      <c r="Q1097" s="106" t="s">
        <v>7050</v>
      </c>
      <c r="R1097" s="106" t="s">
        <v>7021</v>
      </c>
      <c r="S1097" s="106" t="s">
        <v>429</v>
      </c>
      <c r="T1097" s="106" t="s">
        <v>430</v>
      </c>
      <c r="U1097" s="106"/>
      <c r="V1097" s="106">
        <v>3</v>
      </c>
      <c r="W1097" s="106" t="str">
        <f t="shared" si="34"/>
        <v>NETA BR</v>
      </c>
      <c r="X1097" s="106" t="s">
        <v>431</v>
      </c>
      <c r="Y1097" s="106"/>
    </row>
    <row r="1098" spans="1:25" x14ac:dyDescent="0.2">
      <c r="A1098" s="7"/>
      <c r="B1098" s="7"/>
      <c r="C1098" s="98" t="str">
        <f>VLOOKUP(G1098,TCR!$E$2:$K$332,2,0)</f>
        <v>VENDV</v>
      </c>
      <c r="D1098" s="98" t="str">
        <f>VLOOKUP(G1098,TCR!$E$2:$K$332,3,0)</f>
        <v>Ricavi variabili commodity al PCE - Energia Elettrica</v>
      </c>
      <c r="E1098" s="98" t="str">
        <f>VLOOKUP(G1098,TCR!$E$2:$K$332,4,0)</f>
        <v>MTPRV</v>
      </c>
      <c r="F1098" s="98" t="str">
        <f>VLOOKUP(G1098,TCR!$E$2:$K$332,5,0)</f>
        <v>Materia prima variabile</v>
      </c>
      <c r="G1098" s="98" t="s">
        <v>255</v>
      </c>
      <c r="H1098" s="98" t="str">
        <f>VLOOKUP(G1098,TCR!$E$2:$K$332,7,0)</f>
        <v>Materia prima</v>
      </c>
      <c r="I1098" s="137" t="str">
        <f t="shared" si="35"/>
        <v>EEAFPATPMI22#EEQAFPATPMI22#EECAFPATPMI22#NETA BR</v>
      </c>
      <c r="J1098" s="106" t="s">
        <v>5947</v>
      </c>
      <c r="K1098" s="106" t="s">
        <v>5948</v>
      </c>
      <c r="L1098" s="106" t="s">
        <v>5949</v>
      </c>
      <c r="M1098" s="106" t="s">
        <v>424</v>
      </c>
      <c r="N1098" s="106" t="s">
        <v>5950</v>
      </c>
      <c r="O1098" s="106"/>
      <c r="P1098" s="106" t="s">
        <v>5951</v>
      </c>
      <c r="Q1098" s="106" t="s">
        <v>5952</v>
      </c>
      <c r="R1098" s="106" t="s">
        <v>5953</v>
      </c>
      <c r="S1098" s="106">
        <v>701036</v>
      </c>
      <c r="T1098" s="106" t="s">
        <v>430</v>
      </c>
      <c r="U1098" s="106"/>
      <c r="V1098" s="106">
        <v>3</v>
      </c>
      <c r="W1098" s="106" t="str">
        <f t="shared" si="34"/>
        <v>NETA BR</v>
      </c>
      <c r="X1098" s="106" t="s">
        <v>431</v>
      </c>
      <c r="Y1098" s="106"/>
    </row>
    <row r="1099" spans="1:25" x14ac:dyDescent="0.2">
      <c r="A1099" s="7"/>
      <c r="B1099" s="7"/>
      <c r="C1099" s="98" t="str">
        <f>VLOOKUP(G1099,TCR!$E$2:$K$332,2,0)</f>
        <v>VENDV</v>
      </c>
      <c r="D1099" s="98" t="str">
        <f>VLOOKUP(G1099,TCR!$E$2:$K$332,3,0)</f>
        <v>Ricavi variabili commodity al PCE - Energia Elettrica</v>
      </c>
      <c r="E1099" s="98" t="str">
        <f>VLOOKUP(G1099,TCR!$E$2:$K$332,4,0)</f>
        <v>MTPRV</v>
      </c>
      <c r="F1099" s="98" t="str">
        <f>VLOOKUP(G1099,TCR!$E$2:$K$332,5,0)</f>
        <v>Materia prima variabile</v>
      </c>
      <c r="G1099" s="98" t="s">
        <v>255</v>
      </c>
      <c r="H1099" s="98" t="str">
        <f>VLOOKUP(G1099,TCR!$E$2:$K$332,7,0)</f>
        <v>Materia prima</v>
      </c>
      <c r="I1099" s="137" t="str">
        <f t="shared" si="35"/>
        <v>EE_FPATPMI22#EEQ_FPATPMI22#EEC_FPATPMI22#NETA BR</v>
      </c>
      <c r="J1099" s="106" t="s">
        <v>6688</v>
      </c>
      <c r="K1099" s="106" t="s">
        <v>6689</v>
      </c>
      <c r="L1099" s="106" t="s">
        <v>5949</v>
      </c>
      <c r="M1099" s="106" t="s">
        <v>424</v>
      </c>
      <c r="N1099" s="106" t="s">
        <v>6690</v>
      </c>
      <c r="O1099" s="106"/>
      <c r="P1099" s="106" t="s">
        <v>6691</v>
      </c>
      <c r="Q1099" s="106" t="s">
        <v>6692</v>
      </c>
      <c r="R1099" s="106" t="s">
        <v>5953</v>
      </c>
      <c r="S1099" s="106">
        <v>701036</v>
      </c>
      <c r="T1099" s="106" t="s">
        <v>430</v>
      </c>
      <c r="U1099" s="106"/>
      <c r="V1099" s="106">
        <v>3</v>
      </c>
      <c r="W1099" s="106" t="str">
        <f t="shared" si="34"/>
        <v>NETA BR</v>
      </c>
      <c r="X1099" s="106" t="s">
        <v>431</v>
      </c>
      <c r="Y1099" s="106"/>
    </row>
    <row r="1100" spans="1:25" x14ac:dyDescent="0.2">
      <c r="A1100" s="7"/>
      <c r="B1100" s="7"/>
      <c r="C1100" s="98" t="str">
        <f>VLOOKUP(G1100,TCR!$E$2:$K$332,2,0)</f>
        <v>VENDF</v>
      </c>
      <c r="D1100" s="98" t="str">
        <f>VLOOKUP(G1100,TCR!$E$2:$K$332,3,0)</f>
        <v>Ricavi commodity - componente fissa Energia Elettrica</v>
      </c>
      <c r="E1100" s="98" t="str">
        <f>VLOOKUP(G1100,TCR!$E$2:$K$332,4,0)</f>
        <v>MTPRF</v>
      </c>
      <c r="F1100" s="98" t="str">
        <f>VLOOKUP(G1100,TCR!$E$2:$K$332,5,0)</f>
        <v>Materia prima fissa</v>
      </c>
      <c r="G1100" s="98" t="s">
        <v>217</v>
      </c>
      <c r="H1100" s="98" t="str">
        <f>VLOOKUP(G1100,TCR!$E$2:$K$332,7,0)</f>
        <v>Materia prima altre voci fisse</v>
      </c>
      <c r="I1100" s="137" t="str">
        <f t="shared" si="35"/>
        <v>EE_FPATPMI22FIX#EEQ_FPATPMI22FIX#EEC_FPATPMI22FIX#NETA BR</v>
      </c>
      <c r="J1100" s="106" t="s">
        <v>9091</v>
      </c>
      <c r="K1100" s="106" t="s">
        <v>9092</v>
      </c>
      <c r="L1100" s="106" t="s">
        <v>5949</v>
      </c>
      <c r="M1100" s="106" t="s">
        <v>424</v>
      </c>
      <c r="N1100" s="106" t="s">
        <v>9093</v>
      </c>
      <c r="O1100" s="106"/>
      <c r="P1100" s="106" t="s">
        <v>9094</v>
      </c>
      <c r="Q1100" s="106" t="s">
        <v>9095</v>
      </c>
      <c r="R1100" s="106" t="s">
        <v>5953</v>
      </c>
      <c r="S1100" s="106" t="s">
        <v>429</v>
      </c>
      <c r="T1100" s="106" t="s">
        <v>430</v>
      </c>
      <c r="U1100" s="106"/>
      <c r="V1100" s="106">
        <v>3</v>
      </c>
      <c r="W1100" s="106" t="str">
        <f t="shared" si="34"/>
        <v>NETA BR</v>
      </c>
      <c r="X1100" s="106" t="s">
        <v>431</v>
      </c>
      <c r="Y1100" s="106"/>
    </row>
    <row r="1101" spans="1:25" x14ac:dyDescent="0.2">
      <c r="A1101" s="178"/>
      <c r="B1101" s="7"/>
      <c r="C1101" s="98" t="str">
        <f>VLOOKUP(G1101,TCR!$E$2:$K$332,2,0)</f>
        <v>VENDV</v>
      </c>
      <c r="D1101" s="98" t="str">
        <f>VLOOKUP(G1101,TCR!$E$2:$K$332,3,0)</f>
        <v>Ricavi variabili commodity al PCE - Energia Elettrica</v>
      </c>
      <c r="E1101" s="98" t="str">
        <f>VLOOKUP(G1101,TCR!$E$2:$K$332,4,0)</f>
        <v>MTPRV</v>
      </c>
      <c r="F1101" s="98" t="str">
        <f>VLOOKUP(G1101,TCR!$E$2:$K$332,5,0)</f>
        <v>Materia prima variabile</v>
      </c>
      <c r="G1101" s="98" t="s">
        <v>255</v>
      </c>
      <c r="H1101" s="98" t="str">
        <f>VLOOKUP(G1101,TCR!$E$2:$K$332,7,0)</f>
        <v>Materia prima</v>
      </c>
      <c r="I1101" s="137" t="str">
        <f t="shared" si="35"/>
        <v>EE_FPATPMI21#EEQ_FPATPMI21#EEC_FPATPMI21#NETA BR</v>
      </c>
      <c r="J1101" s="106" t="s">
        <v>2773</v>
      </c>
      <c r="K1101" s="106" t="s">
        <v>2774</v>
      </c>
      <c r="L1101" s="106" t="s">
        <v>2775</v>
      </c>
      <c r="M1101" s="106" t="s">
        <v>424</v>
      </c>
      <c r="N1101" s="106" t="s">
        <v>425</v>
      </c>
      <c r="O1101" s="106"/>
      <c r="P1101" s="106" t="s">
        <v>426</v>
      </c>
      <c r="Q1101" s="106" t="s">
        <v>427</v>
      </c>
      <c r="R1101" s="106" t="s">
        <v>428</v>
      </c>
      <c r="S1101" s="106">
        <v>701036</v>
      </c>
      <c r="T1101" s="106" t="s">
        <v>430</v>
      </c>
      <c r="U1101" s="106"/>
      <c r="V1101" s="106">
        <v>3</v>
      </c>
      <c r="W1101" s="106" t="str">
        <f t="shared" si="34"/>
        <v>NETA BR</v>
      </c>
      <c r="X1101" s="106" t="s">
        <v>431</v>
      </c>
      <c r="Y1101" s="106"/>
    </row>
    <row r="1102" spans="1:25" x14ac:dyDescent="0.2">
      <c r="A1102" s="139"/>
      <c r="B1102" s="7"/>
      <c r="C1102" s="98" t="str">
        <f>VLOOKUP(G1102,TCR!$E$2:$K$332,2,0)</f>
        <v>VENDV</v>
      </c>
      <c r="D1102" s="98" t="str">
        <f>VLOOKUP(G1102,TCR!$E$2:$K$332,3,0)</f>
        <v>Ricavi variabili commodity al PCE - Energia Elettrica</v>
      </c>
      <c r="E1102" s="98" t="str">
        <f>VLOOKUP(G1102,TCR!$E$2:$K$332,4,0)</f>
        <v>MTPRV</v>
      </c>
      <c r="F1102" s="98" t="str">
        <f>VLOOKUP(G1102,TCR!$E$2:$K$332,5,0)</f>
        <v>Materia prima variabile</v>
      </c>
      <c r="G1102" s="98" t="s">
        <v>255</v>
      </c>
      <c r="H1102" s="98" t="str">
        <f>VLOOKUP(G1102,TCR!$E$2:$K$332,7,0)</f>
        <v>Materia prima</v>
      </c>
      <c r="I1102" s="137" t="str">
        <f t="shared" si="35"/>
        <v>EEAFPATPMI21#EEQAFPATPMI21#EECAFPATPMI21#NETA BR</v>
      </c>
      <c r="J1102" s="106" t="s">
        <v>2900</v>
      </c>
      <c r="K1102" s="106" t="s">
        <v>2901</v>
      </c>
      <c r="L1102" s="106" t="s">
        <v>2775</v>
      </c>
      <c r="M1102" s="106" t="s">
        <v>424</v>
      </c>
      <c r="N1102" s="106" t="s">
        <v>2902</v>
      </c>
      <c r="O1102" s="106"/>
      <c r="P1102" s="106" t="s">
        <v>2903</v>
      </c>
      <c r="Q1102" s="106" t="s">
        <v>2904</v>
      </c>
      <c r="R1102" s="106" t="s">
        <v>428</v>
      </c>
      <c r="S1102" s="106">
        <v>701036</v>
      </c>
      <c r="T1102" s="106" t="s">
        <v>430</v>
      </c>
      <c r="U1102" s="106"/>
      <c r="V1102" s="106">
        <v>3</v>
      </c>
      <c r="W1102" s="106" t="str">
        <f t="shared" si="34"/>
        <v>NETA BR</v>
      </c>
      <c r="X1102" s="106" t="s">
        <v>431</v>
      </c>
      <c r="Y1102" s="106"/>
    </row>
    <row r="1103" spans="1:25" x14ac:dyDescent="0.2">
      <c r="A1103" s="7"/>
      <c r="B1103" s="7"/>
      <c r="C1103" s="98" t="str">
        <f>VLOOKUP(G1103,TCR!$E$2:$K$332,2,0)</f>
        <v>VENDF</v>
      </c>
      <c r="D1103" s="98" t="str">
        <f>VLOOKUP(G1103,TCR!$E$2:$K$332,3,0)</f>
        <v>Ricavi commodity - componente fissa Energia Elettrica</v>
      </c>
      <c r="E1103" s="98" t="str">
        <f>VLOOKUP(G1103,TCR!$E$2:$K$332,4,0)</f>
        <v>MTPRF</v>
      </c>
      <c r="F1103" s="98" t="str">
        <f>VLOOKUP(G1103,TCR!$E$2:$K$332,5,0)</f>
        <v>Materia prima fissa</v>
      </c>
      <c r="G1103" s="98" t="s">
        <v>217</v>
      </c>
      <c r="H1103" s="98" t="str">
        <f>VLOOKUP(G1103,TCR!$E$2:$K$332,7,0)</f>
        <v>Materia prima altre voci fisse</v>
      </c>
      <c r="I1103" s="137" t="str">
        <f t="shared" si="35"/>
        <v>EE_FPATPMI21FIX#EEQ_FPATPMI21FIX#EEC_FPATPMI21FIX#NETA BR</v>
      </c>
      <c r="J1103" s="106" t="s">
        <v>4071</v>
      </c>
      <c r="K1103" s="106" t="s">
        <v>4072</v>
      </c>
      <c r="L1103" s="106" t="s">
        <v>2775</v>
      </c>
      <c r="M1103" s="106" t="s">
        <v>424</v>
      </c>
      <c r="N1103" s="106" t="s">
        <v>4073</v>
      </c>
      <c r="O1103" s="106"/>
      <c r="P1103" s="106" t="s">
        <v>4074</v>
      </c>
      <c r="Q1103" s="106" t="s">
        <v>4075</v>
      </c>
      <c r="R1103" s="106" t="s">
        <v>428</v>
      </c>
      <c r="S1103" s="106">
        <v>701036</v>
      </c>
      <c r="T1103" s="106" t="s">
        <v>430</v>
      </c>
      <c r="U1103" s="106"/>
      <c r="V1103" s="106">
        <v>3</v>
      </c>
      <c r="W1103" s="106" t="str">
        <f t="shared" si="34"/>
        <v>NETA BR</v>
      </c>
      <c r="X1103" s="106" t="s">
        <v>431</v>
      </c>
      <c r="Y1103" s="106"/>
    </row>
    <row r="1104" spans="1:25" x14ac:dyDescent="0.2">
      <c r="A1104" s="7"/>
      <c r="B1104" s="7"/>
      <c r="C1104" s="98" t="str">
        <f>VLOOKUP(G1104,TCR!$E$2:$K$332,2,0)</f>
        <v>VENDV</v>
      </c>
      <c r="D1104" s="98" t="str">
        <f>VLOOKUP(G1104,TCR!$E$2:$K$332,3,0)</f>
        <v>Ricavi variabili commodity al PCE - Energia Elettrica</v>
      </c>
      <c r="E1104" s="98" t="str">
        <f>VLOOKUP(G1104,TCR!$E$2:$K$332,4,0)</f>
        <v>MTPRV</v>
      </c>
      <c r="F1104" s="98" t="str">
        <f>VLOOKUP(G1104,TCR!$E$2:$K$332,5,0)</f>
        <v>Materia prima variabile</v>
      </c>
      <c r="G1104" s="98" t="s">
        <v>255</v>
      </c>
      <c r="H1104" s="98" t="str">
        <f>VLOOKUP(G1104,TCR!$E$2:$K$332,7,0)</f>
        <v>Materia prima</v>
      </c>
      <c r="I1104" s="137" t="str">
        <f t="shared" si="35"/>
        <v>EEAFPATPMI20#EEQAFPATPMI20#EECAFPATPMI20#NETA BR</v>
      </c>
      <c r="J1104" s="106" t="s">
        <v>5496</v>
      </c>
      <c r="K1104" s="106" t="s">
        <v>5497</v>
      </c>
      <c r="L1104" s="106" t="s">
        <v>5498</v>
      </c>
      <c r="M1104" s="106" t="s">
        <v>424</v>
      </c>
      <c r="N1104" s="106" t="s">
        <v>2034</v>
      </c>
      <c r="O1104" s="106"/>
      <c r="P1104" s="106" t="s">
        <v>2035</v>
      </c>
      <c r="Q1104" s="106" t="s">
        <v>2036</v>
      </c>
      <c r="R1104" s="106" t="s">
        <v>2037</v>
      </c>
      <c r="S1104" s="106">
        <v>701036</v>
      </c>
      <c r="T1104" s="106" t="s">
        <v>430</v>
      </c>
      <c r="U1104" s="106"/>
      <c r="V1104" s="106">
        <v>3</v>
      </c>
      <c r="W1104" s="106" t="str">
        <f t="shared" si="34"/>
        <v>NETA BR</v>
      </c>
      <c r="X1104" s="106" t="s">
        <v>431</v>
      </c>
      <c r="Y1104" s="106"/>
    </row>
    <row r="1105" spans="1:25" x14ac:dyDescent="0.2">
      <c r="A1105" s="7"/>
      <c r="B1105" s="7"/>
      <c r="C1105" s="98" t="str">
        <f>VLOOKUP(G1105,TCR!$E$2:$K$332,2,0)</f>
        <v>VENDF</v>
      </c>
      <c r="D1105" s="98" t="str">
        <f>VLOOKUP(G1105,TCR!$E$2:$K$332,3,0)</f>
        <v>Ricavi commodity - componente fissa Energia Elettrica</v>
      </c>
      <c r="E1105" s="98" t="str">
        <f>VLOOKUP(G1105,TCR!$E$2:$K$332,4,0)</f>
        <v>MTPRF</v>
      </c>
      <c r="F1105" s="98" t="str">
        <f>VLOOKUP(G1105,TCR!$E$2:$K$332,5,0)</f>
        <v>Materia prima fissa</v>
      </c>
      <c r="G1105" s="98" t="s">
        <v>217</v>
      </c>
      <c r="H1105" s="98" t="str">
        <f>VLOOKUP(G1105,TCR!$E$2:$K$332,7,0)</f>
        <v>Materia prima altre voci fisse</v>
      </c>
      <c r="I1105" s="137" t="str">
        <f t="shared" si="35"/>
        <v>EE_FPATPMI20FIX#EEQ_FPATPMI20FIX#EEC_FPATPMI20FIX#NETA BR</v>
      </c>
      <c r="J1105" s="106" t="s">
        <v>5554</v>
      </c>
      <c r="K1105" s="106" t="s">
        <v>5555</v>
      </c>
      <c r="L1105" s="106" t="s">
        <v>5498</v>
      </c>
      <c r="M1105" s="106" t="s">
        <v>424</v>
      </c>
      <c r="N1105" s="106" t="s">
        <v>5556</v>
      </c>
      <c r="O1105" s="106"/>
      <c r="P1105" s="106" t="s">
        <v>5557</v>
      </c>
      <c r="Q1105" s="106" t="s">
        <v>5558</v>
      </c>
      <c r="R1105" s="106" t="s">
        <v>2037</v>
      </c>
      <c r="S1105" s="106">
        <v>701036</v>
      </c>
      <c r="T1105" s="106" t="s">
        <v>430</v>
      </c>
      <c r="U1105" s="106"/>
      <c r="V1105" s="106">
        <v>3</v>
      </c>
      <c r="W1105" s="106" t="str">
        <f t="shared" si="34"/>
        <v>NETA BR</v>
      </c>
      <c r="X1105" s="106" t="s">
        <v>431</v>
      </c>
      <c r="Y1105" s="106"/>
    </row>
    <row r="1106" spans="1:25" x14ac:dyDescent="0.2">
      <c r="A1106" s="7"/>
      <c r="B1106" s="7"/>
      <c r="C1106" s="98" t="str">
        <f>VLOOKUP(G1106,TCR!$E$2:$K$332,2,0)</f>
        <v>VENDV</v>
      </c>
      <c r="D1106" s="98" t="str">
        <f>VLOOKUP(G1106,TCR!$E$2:$K$332,3,0)</f>
        <v>Ricavi variabili commodity al PCE - Energia Elettrica</v>
      </c>
      <c r="E1106" s="98" t="str">
        <f>VLOOKUP(G1106,TCR!$E$2:$K$332,4,0)</f>
        <v>MTPRV</v>
      </c>
      <c r="F1106" s="98" t="str">
        <f>VLOOKUP(G1106,TCR!$E$2:$K$332,5,0)</f>
        <v>Materia prima variabile</v>
      </c>
      <c r="G1106" s="98" t="s">
        <v>255</v>
      </c>
      <c r="H1106" s="98" t="str">
        <f>VLOOKUP(G1106,TCR!$E$2:$K$332,7,0)</f>
        <v>Materia prima</v>
      </c>
      <c r="I1106" s="137" t="str">
        <f t="shared" si="35"/>
        <v>EE_FPATPMI20#EEQ_FPATPMI20#EEC_FPATPMI20#NETA BR</v>
      </c>
      <c r="J1106" s="106" t="s">
        <v>8921</v>
      </c>
      <c r="K1106" s="106" t="s">
        <v>8922</v>
      </c>
      <c r="L1106" s="106" t="s">
        <v>5498</v>
      </c>
      <c r="M1106" s="106" t="s">
        <v>424</v>
      </c>
      <c r="N1106" s="106" t="s">
        <v>7144</v>
      </c>
      <c r="O1106" s="106"/>
      <c r="P1106" s="106" t="s">
        <v>7145</v>
      </c>
      <c r="Q1106" s="106" t="s">
        <v>7146</v>
      </c>
      <c r="R1106" s="106" t="s">
        <v>2037</v>
      </c>
      <c r="S1106" s="106" t="s">
        <v>429</v>
      </c>
      <c r="T1106" s="106" t="s">
        <v>430</v>
      </c>
      <c r="U1106" s="106"/>
      <c r="V1106" s="106">
        <v>3</v>
      </c>
      <c r="W1106" s="106" t="str">
        <f t="shared" si="34"/>
        <v>NETA BR</v>
      </c>
      <c r="X1106" s="106" t="s">
        <v>431</v>
      </c>
      <c r="Y1106" s="106"/>
    </row>
    <row r="1107" spans="1:25" x14ac:dyDescent="0.2">
      <c r="A1107" s="7"/>
      <c r="B1107" s="7"/>
      <c r="C1107" s="98" t="str">
        <f>VLOOKUP(G1107,TCR!$E$2:$K$332,2,0)</f>
        <v>VENDV</v>
      </c>
      <c r="D1107" s="98" t="str">
        <f>VLOOKUP(G1107,TCR!$E$2:$K$332,3,0)</f>
        <v>Ricavi variabili commodity al PCE - Energia Elettrica</v>
      </c>
      <c r="E1107" s="98" t="str">
        <f>VLOOKUP(G1107,TCR!$E$2:$K$332,4,0)</f>
        <v>MTPRV</v>
      </c>
      <c r="F1107" s="98" t="str">
        <f>VLOOKUP(G1107,TCR!$E$2:$K$332,5,0)</f>
        <v>Materia prima variabile</v>
      </c>
      <c r="G1107" s="98" t="s">
        <v>255</v>
      </c>
      <c r="H1107" s="98" t="str">
        <f>VLOOKUP(G1107,TCR!$E$2:$K$332,7,0)</f>
        <v>Materia prima</v>
      </c>
      <c r="I1107" s="137" t="str">
        <f t="shared" si="35"/>
        <v>EEAFPATPMI19#EEQAFPATPMI19#EECAFPATPMI19#NETA BR</v>
      </c>
      <c r="J1107" s="106" t="s">
        <v>6048</v>
      </c>
      <c r="K1107" s="106" t="s">
        <v>6049</v>
      </c>
      <c r="L1107" s="106" t="s">
        <v>6050</v>
      </c>
      <c r="M1107" s="106" t="s">
        <v>424</v>
      </c>
      <c r="N1107" s="106" t="s">
        <v>6051</v>
      </c>
      <c r="O1107" s="106"/>
      <c r="P1107" s="106" t="s">
        <v>6052</v>
      </c>
      <c r="Q1107" s="106" t="s">
        <v>6053</v>
      </c>
      <c r="R1107" s="106" t="s">
        <v>6054</v>
      </c>
      <c r="S1107" s="106">
        <v>701036</v>
      </c>
      <c r="T1107" s="106" t="s">
        <v>430</v>
      </c>
      <c r="U1107" s="106"/>
      <c r="V1107" s="106">
        <v>3</v>
      </c>
      <c r="W1107" s="106" t="str">
        <f t="shared" si="34"/>
        <v>NETA BR</v>
      </c>
      <c r="X1107" s="106" t="s">
        <v>431</v>
      </c>
      <c r="Y1107" s="106"/>
    </row>
    <row r="1108" spans="1:25" x14ac:dyDescent="0.2">
      <c r="A1108" s="178"/>
      <c r="B1108" s="7"/>
      <c r="C1108" s="98" t="str">
        <f>VLOOKUP(G1108,TCR!$E$2:$K$332,2,0)</f>
        <v>VENDF</v>
      </c>
      <c r="D1108" s="98" t="str">
        <f>VLOOKUP(G1108,TCR!$E$2:$K$332,3,0)</f>
        <v>Ricavi commodity - componente fissa Energia Elettrica</v>
      </c>
      <c r="E1108" s="98" t="str">
        <f>VLOOKUP(G1108,TCR!$E$2:$K$332,4,0)</f>
        <v>MTPRF</v>
      </c>
      <c r="F1108" s="98" t="str">
        <f>VLOOKUP(G1108,TCR!$E$2:$K$332,5,0)</f>
        <v>Materia prima fissa</v>
      </c>
      <c r="G1108" s="141" t="s">
        <v>217</v>
      </c>
      <c r="H1108" s="98" t="str">
        <f>VLOOKUP(G1108,TCR!$E$2:$K$332,7,0)</f>
        <v>Materia prima altre voci fisse</v>
      </c>
      <c r="I1108" s="137" t="str">
        <f t="shared" si="35"/>
        <v>EE_FPATPMI19FIX#EEQ_FPATPMI19FIX#EEC_FPATPMI19FIX#NETA BR</v>
      </c>
      <c r="J1108" s="106" t="s">
        <v>7274</v>
      </c>
      <c r="K1108" s="106" t="s">
        <v>7275</v>
      </c>
      <c r="L1108" s="106" t="s">
        <v>6050</v>
      </c>
      <c r="M1108" s="106" t="s">
        <v>424</v>
      </c>
      <c r="N1108" s="106" t="s">
        <v>7276</v>
      </c>
      <c r="O1108" s="106"/>
      <c r="P1108" s="106" t="s">
        <v>7277</v>
      </c>
      <c r="Q1108" s="106" t="s">
        <v>7278</v>
      </c>
      <c r="R1108" s="106" t="s">
        <v>6054</v>
      </c>
      <c r="S1108" s="106">
        <v>701036</v>
      </c>
      <c r="T1108" s="106" t="s">
        <v>430</v>
      </c>
      <c r="U1108" s="106"/>
      <c r="V1108" s="106">
        <v>3</v>
      </c>
      <c r="W1108" s="106" t="str">
        <f t="shared" si="34"/>
        <v>NETA BR</v>
      </c>
      <c r="X1108" s="106" t="s">
        <v>431</v>
      </c>
      <c r="Y1108" s="106"/>
    </row>
    <row r="1109" spans="1:25" x14ac:dyDescent="0.2">
      <c r="A1109" s="7"/>
      <c r="B1109" s="7"/>
      <c r="C1109" s="98" t="str">
        <f>VLOOKUP(G1109,TCR!$E$2:$K$332,2,0)</f>
        <v>VENDV</v>
      </c>
      <c r="D1109" s="98" t="str">
        <f>VLOOKUP(G1109,TCR!$E$2:$K$332,3,0)</f>
        <v>Ricavi variabili commodity al PCE - Energia Elettrica</v>
      </c>
      <c r="E1109" s="98" t="str">
        <f>VLOOKUP(G1109,TCR!$E$2:$K$332,4,0)</f>
        <v>MTPRV</v>
      </c>
      <c r="F1109" s="98" t="str">
        <f>VLOOKUP(G1109,TCR!$E$2:$K$332,5,0)</f>
        <v>Materia prima variabile</v>
      </c>
      <c r="G1109" s="141" t="s">
        <v>255</v>
      </c>
      <c r="H1109" s="98" t="str">
        <f>VLOOKUP(G1109,TCR!$E$2:$K$332,7,0)</f>
        <v>Materia prima</v>
      </c>
      <c r="I1109" s="137" t="str">
        <f t="shared" si="35"/>
        <v>EE_FPATPMI19#EEQ_FPATPMI19#EEC_FPATPMI19#NETA BR</v>
      </c>
      <c r="J1109" s="106" t="s">
        <v>7993</v>
      </c>
      <c r="K1109" s="106" t="s">
        <v>7994</v>
      </c>
      <c r="L1109" s="106" t="s">
        <v>6050</v>
      </c>
      <c r="M1109" s="106" t="s">
        <v>424</v>
      </c>
      <c r="N1109" s="106" t="s">
        <v>7995</v>
      </c>
      <c r="O1109" s="106"/>
      <c r="P1109" s="106" t="s">
        <v>7996</v>
      </c>
      <c r="Q1109" s="106" t="s">
        <v>7997</v>
      </c>
      <c r="R1109" s="106" t="s">
        <v>6054</v>
      </c>
      <c r="S1109" s="106">
        <v>701036</v>
      </c>
      <c r="T1109" s="106" t="s">
        <v>430</v>
      </c>
      <c r="U1109" s="106"/>
      <c r="V1109" s="106">
        <v>3</v>
      </c>
      <c r="W1109" s="106" t="str">
        <f t="shared" si="34"/>
        <v>NETA BR</v>
      </c>
      <c r="X1109" s="106" t="s">
        <v>431</v>
      </c>
      <c r="Y1109" s="106"/>
    </row>
    <row r="1110" spans="1:25" x14ac:dyDescent="0.2">
      <c r="A1110" s="7"/>
      <c r="B1110" s="7"/>
      <c r="C1110" s="98" t="str">
        <f>VLOOKUP(G1110,TCR!$E$2:$K$332,2,0)</f>
        <v>VENDV</v>
      </c>
      <c r="D1110" s="98" t="str">
        <f>VLOOKUP(G1110,TCR!$E$2:$K$332,3,0)</f>
        <v>Ricavi variabili commodity al PCE - Energia Elettrica</v>
      </c>
      <c r="E1110" s="98" t="str">
        <f>VLOOKUP(G1110,TCR!$E$2:$K$332,4,0)</f>
        <v>MTPRV</v>
      </c>
      <c r="F1110" s="98" t="str">
        <f>VLOOKUP(G1110,TCR!$E$2:$K$332,5,0)</f>
        <v>Materia prima variabile</v>
      </c>
      <c r="G1110" s="141" t="s">
        <v>255</v>
      </c>
      <c r="H1110" s="98" t="str">
        <f>VLOOKUP(G1110,TCR!$E$2:$K$332,7,0)</f>
        <v>Materia prima</v>
      </c>
      <c r="I1110" s="137" t="str">
        <f t="shared" si="35"/>
        <v>EEAFPATPMI18#EEQAFPATPMI18#EECAFPATPMI18#NETA BR</v>
      </c>
      <c r="J1110" s="106" t="s">
        <v>497</v>
      </c>
      <c r="K1110" s="106" t="s">
        <v>498</v>
      </c>
      <c r="L1110" s="106" t="s">
        <v>499</v>
      </c>
      <c r="M1110" s="106" t="s">
        <v>424</v>
      </c>
      <c r="N1110" s="106" t="s">
        <v>500</v>
      </c>
      <c r="O1110" s="106"/>
      <c r="P1110" s="106" t="s">
        <v>501</v>
      </c>
      <c r="Q1110" s="106" t="s">
        <v>502</v>
      </c>
      <c r="R1110" s="106" t="s">
        <v>503</v>
      </c>
      <c r="S1110" s="106">
        <v>701036</v>
      </c>
      <c r="T1110" s="106" t="s">
        <v>430</v>
      </c>
      <c r="U1110" s="106"/>
      <c r="V1110" s="106">
        <v>3</v>
      </c>
      <c r="W1110" s="106" t="str">
        <f t="shared" si="34"/>
        <v>NETA BR</v>
      </c>
      <c r="X1110" s="106" t="s">
        <v>431</v>
      </c>
      <c r="Y1110" s="106"/>
    </row>
    <row r="1111" spans="1:25" x14ac:dyDescent="0.2">
      <c r="A1111" s="7"/>
      <c r="B1111" s="7"/>
      <c r="C1111" s="98" t="str">
        <f>VLOOKUP(G1111,TCR!$E$2:$K$332,2,0)</f>
        <v>VENDV</v>
      </c>
      <c r="D1111" s="98" t="str">
        <f>VLOOKUP(G1111,TCR!$E$2:$K$332,3,0)</f>
        <v>Ricavi variabili commodity al PCE - Energia Elettrica</v>
      </c>
      <c r="E1111" s="98" t="str">
        <f>VLOOKUP(G1111,TCR!$E$2:$K$332,4,0)</f>
        <v>MTPRV</v>
      </c>
      <c r="F1111" s="98" t="str">
        <f>VLOOKUP(G1111,TCR!$E$2:$K$332,5,0)</f>
        <v>Materia prima variabile</v>
      </c>
      <c r="G1111" s="141" t="s">
        <v>255</v>
      </c>
      <c r="H1111" s="98" t="str">
        <f>VLOOKUP(G1111,TCR!$E$2:$K$332,7,0)</f>
        <v>Materia prima</v>
      </c>
      <c r="I1111" s="137" t="str">
        <f t="shared" si="35"/>
        <v>EE_FPATPMI18#EEQ_FPATPMI18#EEC_FPATPMI18#NETA BR</v>
      </c>
      <c r="J1111" s="106" t="s">
        <v>524</v>
      </c>
      <c r="K1111" s="106" t="s">
        <v>525</v>
      </c>
      <c r="L1111" s="106" t="s">
        <v>499</v>
      </c>
      <c r="M1111" s="106" t="s">
        <v>424</v>
      </c>
      <c r="N1111" s="106" t="s">
        <v>526</v>
      </c>
      <c r="O1111" s="106"/>
      <c r="P1111" s="106" t="s">
        <v>527</v>
      </c>
      <c r="Q1111" s="106" t="s">
        <v>528</v>
      </c>
      <c r="R1111" s="106" t="s">
        <v>503</v>
      </c>
      <c r="S1111" s="106">
        <v>701036</v>
      </c>
      <c r="T1111" s="106" t="s">
        <v>430</v>
      </c>
      <c r="U1111" s="106"/>
      <c r="V1111" s="106">
        <v>3</v>
      </c>
      <c r="W1111" s="106" t="str">
        <f t="shared" si="34"/>
        <v>NETA BR</v>
      </c>
      <c r="X1111" s="106" t="s">
        <v>431</v>
      </c>
      <c r="Y1111" s="106"/>
    </row>
    <row r="1112" spans="1:25" x14ac:dyDescent="0.2">
      <c r="A1112" s="7"/>
      <c r="B1112" s="7"/>
      <c r="C1112" s="98" t="str">
        <f>VLOOKUP(G1112,TCR!$E$2:$K$332,2,0)</f>
        <v>VENDF</v>
      </c>
      <c r="D1112" s="98" t="str">
        <f>VLOOKUP(G1112,TCR!$E$2:$K$332,3,0)</f>
        <v>Ricavi commodity - componente fissa Energia Elettrica</v>
      </c>
      <c r="E1112" s="98" t="str">
        <f>VLOOKUP(G1112,TCR!$E$2:$K$332,4,0)</f>
        <v>MTPRF</v>
      </c>
      <c r="F1112" s="98" t="str">
        <f>VLOOKUP(G1112,TCR!$E$2:$K$332,5,0)</f>
        <v>Materia prima fissa</v>
      </c>
      <c r="G1112" s="98" t="s">
        <v>217</v>
      </c>
      <c r="H1112" s="98" t="str">
        <f>VLOOKUP(G1112,TCR!$E$2:$K$332,7,0)</f>
        <v>Materia prima altre voci fisse</v>
      </c>
      <c r="I1112" s="137" t="str">
        <f t="shared" si="35"/>
        <v>EE_FPATPMI18FIX#EEQ_FPATPMI18FIX#EEC_FPATPMI18FIX#NETA BR</v>
      </c>
      <c r="J1112" s="106" t="s">
        <v>7535</v>
      </c>
      <c r="K1112" s="106" t="s">
        <v>7536</v>
      </c>
      <c r="L1112" s="106" t="s">
        <v>499</v>
      </c>
      <c r="M1112" s="106" t="s">
        <v>424</v>
      </c>
      <c r="N1112" s="106" t="s">
        <v>7537</v>
      </c>
      <c r="O1112" s="106"/>
      <c r="P1112" s="106" t="s">
        <v>7538</v>
      </c>
      <c r="Q1112" s="106" t="s">
        <v>7539</v>
      </c>
      <c r="R1112" s="106" t="s">
        <v>503</v>
      </c>
      <c r="S1112" s="106">
        <v>701036</v>
      </c>
      <c r="T1112" s="106" t="s">
        <v>430</v>
      </c>
      <c r="U1112" s="106"/>
      <c r="V1112" s="106">
        <v>3</v>
      </c>
      <c r="W1112" s="106" t="str">
        <f t="shared" si="34"/>
        <v>NETA BR</v>
      </c>
      <c r="X1112" s="106" t="s">
        <v>431</v>
      </c>
      <c r="Y1112" s="106"/>
    </row>
    <row r="1113" spans="1:25" x14ac:dyDescent="0.2">
      <c r="A1113" s="178"/>
      <c r="B1113" s="69"/>
      <c r="C1113" s="98" t="str">
        <f>VLOOKUP(G1113,TCR!$E$2:$K$332,2,0)</f>
        <v>VENDV</v>
      </c>
      <c r="D1113" s="98" t="str">
        <f>VLOOKUP(G1113,TCR!$E$2:$K$332,3,0)</f>
        <v>Ricavi variabili commodity al PCE - Energia Elettrica</v>
      </c>
      <c r="E1113" s="98" t="str">
        <f>VLOOKUP(G1113,TCR!$E$2:$K$332,4,0)</f>
        <v>MTPRV</v>
      </c>
      <c r="F1113" s="98" t="str">
        <f>VLOOKUP(G1113,TCR!$E$2:$K$332,5,0)</f>
        <v>Materia prima variabile</v>
      </c>
      <c r="G1113" s="98" t="s">
        <v>255</v>
      </c>
      <c r="H1113" s="98" t="str">
        <f>VLOOKUP(G1113,TCR!$E$2:$K$332,7,0)</f>
        <v>Materia prima</v>
      </c>
      <c r="I1113" s="137" t="str">
        <f t="shared" si="35"/>
        <v>EEAFPATPMI17#EEQAFPATPMI17#EECAFPATPMI17#NETA BR</v>
      </c>
      <c r="J1113" s="106" t="s">
        <v>8015</v>
      </c>
      <c r="K1113" s="106" t="s">
        <v>8016</v>
      </c>
      <c r="L1113" s="106" t="s">
        <v>8017</v>
      </c>
      <c r="M1113" s="106" t="s">
        <v>424</v>
      </c>
      <c r="N1113" s="106" t="s">
        <v>6424</v>
      </c>
      <c r="O1113" s="106"/>
      <c r="P1113" s="106" t="s">
        <v>6425</v>
      </c>
      <c r="Q1113" s="106" t="s">
        <v>6426</v>
      </c>
      <c r="R1113" s="106" t="s">
        <v>6427</v>
      </c>
      <c r="S1113" s="106">
        <v>701036</v>
      </c>
      <c r="T1113" s="106" t="s">
        <v>430</v>
      </c>
      <c r="U1113" s="106"/>
      <c r="V1113" s="106">
        <v>3</v>
      </c>
      <c r="W1113" s="106" t="str">
        <f t="shared" si="34"/>
        <v>NETA BR</v>
      </c>
      <c r="X1113" s="106" t="s">
        <v>431</v>
      </c>
      <c r="Y1113" s="106"/>
    </row>
    <row r="1114" spans="1:25" x14ac:dyDescent="0.2">
      <c r="A1114" s="7"/>
      <c r="B1114" s="7"/>
      <c r="C1114" s="98" t="str">
        <f>VLOOKUP(G1114,TCR!$E$2:$K$332,2,0)</f>
        <v>VENDF</v>
      </c>
      <c r="D1114" s="98" t="str">
        <f>VLOOKUP(G1114,TCR!$E$2:$K$332,3,0)</f>
        <v>Ricavi commodity - componente fissa Energia Elettrica</v>
      </c>
      <c r="E1114" s="98" t="str">
        <f>VLOOKUP(G1114,TCR!$E$2:$K$332,4,0)</f>
        <v>MTPRF</v>
      </c>
      <c r="F1114" s="98" t="str">
        <f>VLOOKUP(G1114,TCR!$E$2:$K$332,5,0)</f>
        <v>Materia prima fissa</v>
      </c>
      <c r="G1114" s="98" t="s">
        <v>217</v>
      </c>
      <c r="H1114" s="98" t="str">
        <f>VLOOKUP(G1114,TCR!$E$2:$K$332,7,0)</f>
        <v>Materia prima altre voci fisse</v>
      </c>
      <c r="I1114" s="137" t="str">
        <f t="shared" si="35"/>
        <v>EE_FPATPMI17FIX#EEQ_FPATPMI17FIX#EEC_FPATPMI17FIX#NETA BR</v>
      </c>
      <c r="J1114" s="106" t="s">
        <v>8240</v>
      </c>
      <c r="K1114" s="106" t="s">
        <v>8241</v>
      </c>
      <c r="L1114" s="106" t="s">
        <v>8017</v>
      </c>
      <c r="M1114" s="106" t="s">
        <v>424</v>
      </c>
      <c r="N1114" s="106" t="s">
        <v>8242</v>
      </c>
      <c r="O1114" s="106"/>
      <c r="P1114" s="106" t="s">
        <v>8243</v>
      </c>
      <c r="Q1114" s="106" t="s">
        <v>8244</v>
      </c>
      <c r="R1114" s="106" t="s">
        <v>6427</v>
      </c>
      <c r="S1114" s="106">
        <v>701036</v>
      </c>
      <c r="T1114" s="106" t="s">
        <v>430</v>
      </c>
      <c r="U1114" s="106"/>
      <c r="V1114" s="106">
        <v>3</v>
      </c>
      <c r="W1114" s="106" t="str">
        <f t="shared" si="34"/>
        <v>NETA BR</v>
      </c>
      <c r="X1114" s="106" t="s">
        <v>431</v>
      </c>
      <c r="Y1114" s="106"/>
    </row>
    <row r="1115" spans="1:25" x14ac:dyDescent="0.2">
      <c r="A1115" s="7"/>
      <c r="B1115" s="7"/>
      <c r="C1115" s="98" t="str">
        <f>VLOOKUP(G1115,TCR!$E$2:$K$332,2,0)</f>
        <v>VENDV</v>
      </c>
      <c r="D1115" s="98" t="str">
        <f>VLOOKUP(G1115,TCR!$E$2:$K$332,3,0)</f>
        <v>Ricavi variabili commodity al PCE - Energia Elettrica</v>
      </c>
      <c r="E1115" s="98" t="str">
        <f>VLOOKUP(G1115,TCR!$E$2:$K$332,4,0)</f>
        <v>MTPRV</v>
      </c>
      <c r="F1115" s="98" t="str">
        <f>VLOOKUP(G1115,TCR!$E$2:$K$332,5,0)</f>
        <v>Materia prima variabile</v>
      </c>
      <c r="G1115" s="98" t="s">
        <v>255</v>
      </c>
      <c r="H1115" s="98" t="str">
        <f>VLOOKUP(G1115,TCR!$E$2:$K$332,7,0)</f>
        <v>Materia prima</v>
      </c>
      <c r="I1115" s="137" t="str">
        <f t="shared" si="35"/>
        <v>EE_FPATPMI17#EEQ_FPATPMI17#EEC_FPATPMI17#NETA BR</v>
      </c>
      <c r="J1115" s="106" t="s">
        <v>8467</v>
      </c>
      <c r="K1115" s="106" t="s">
        <v>8468</v>
      </c>
      <c r="L1115" s="106" t="s">
        <v>8017</v>
      </c>
      <c r="M1115" s="106" t="s">
        <v>424</v>
      </c>
      <c r="N1115" s="106" t="s">
        <v>6484</v>
      </c>
      <c r="O1115" s="106"/>
      <c r="P1115" s="106" t="s">
        <v>6485</v>
      </c>
      <c r="Q1115" s="106" t="s">
        <v>6486</v>
      </c>
      <c r="R1115" s="106" t="s">
        <v>6427</v>
      </c>
      <c r="S1115" s="106">
        <v>701036</v>
      </c>
      <c r="T1115" s="106" t="s">
        <v>430</v>
      </c>
      <c r="U1115" s="106"/>
      <c r="V1115" s="106">
        <v>3</v>
      </c>
      <c r="W1115" s="106" t="str">
        <f t="shared" si="34"/>
        <v>NETA BR</v>
      </c>
      <c r="X1115" s="106" t="s">
        <v>431</v>
      </c>
      <c r="Y1115" s="106"/>
    </row>
    <row r="1116" spans="1:25" x14ac:dyDescent="0.2">
      <c r="A1116" s="7"/>
      <c r="B1116" s="7"/>
      <c r="C1116" s="98" t="str">
        <f>VLOOKUP(G1116,TCR!$E$2:$K$332,2,0)</f>
        <v>VENDV</v>
      </c>
      <c r="D1116" s="98" t="str">
        <f>VLOOKUP(G1116,TCR!$E$2:$K$332,3,0)</f>
        <v>Ricavi variabili commodity al PCE - Energia Elettrica</v>
      </c>
      <c r="E1116" s="98" t="str">
        <f>VLOOKUP(G1116,TCR!$E$2:$K$332,4,0)</f>
        <v>MTPRV</v>
      </c>
      <c r="F1116" s="98" t="str">
        <f>VLOOKUP(G1116,TCR!$E$2:$K$332,5,0)</f>
        <v>Materia prima variabile</v>
      </c>
      <c r="G1116" s="98" t="s">
        <v>255</v>
      </c>
      <c r="H1116" s="98" t="str">
        <f>VLOOKUP(G1116,TCR!$E$2:$K$332,7,0)</f>
        <v>Materia prima</v>
      </c>
      <c r="I1116" s="137" t="str">
        <f t="shared" si="35"/>
        <v>EE_FPATPMI16#EEQ_FPATPMI16#EEC_FPATPMI16#NETA BR</v>
      </c>
      <c r="J1116" s="106" t="s">
        <v>6853</v>
      </c>
      <c r="K1116" s="106" t="s">
        <v>6854</v>
      </c>
      <c r="L1116" s="106" t="s">
        <v>6855</v>
      </c>
      <c r="M1116" s="106" t="s">
        <v>424</v>
      </c>
      <c r="N1116" s="106" t="s">
        <v>6856</v>
      </c>
      <c r="O1116" s="106"/>
      <c r="P1116" s="106" t="s">
        <v>6857</v>
      </c>
      <c r="Q1116" s="106" t="s">
        <v>6858</v>
      </c>
      <c r="R1116" s="106" t="s">
        <v>6859</v>
      </c>
      <c r="S1116" s="106">
        <v>701036</v>
      </c>
      <c r="T1116" s="106" t="s">
        <v>430</v>
      </c>
      <c r="U1116" s="106"/>
      <c r="V1116" s="106">
        <v>3</v>
      </c>
      <c r="W1116" s="106" t="str">
        <f t="shared" si="34"/>
        <v>NETA BR</v>
      </c>
      <c r="X1116" s="106" t="s">
        <v>431</v>
      </c>
      <c r="Y1116" s="106"/>
    </row>
    <row r="1117" spans="1:25" x14ac:dyDescent="0.2">
      <c r="A1117" s="7"/>
      <c r="B1117" s="7"/>
      <c r="C1117" s="98" t="str">
        <f>VLOOKUP(G1117,TCR!$E$2:$K$332,2,0)</f>
        <v>VENDV</v>
      </c>
      <c r="D1117" s="98" t="str">
        <f>VLOOKUP(G1117,TCR!$E$2:$K$332,3,0)</f>
        <v>Ricavi variabili commodity al PCE - Energia Elettrica</v>
      </c>
      <c r="E1117" s="98" t="str">
        <f>VLOOKUP(G1117,TCR!$E$2:$K$332,4,0)</f>
        <v>MTPRV</v>
      </c>
      <c r="F1117" s="98" t="str">
        <f>VLOOKUP(G1117,TCR!$E$2:$K$332,5,0)</f>
        <v>Materia prima variabile</v>
      </c>
      <c r="G1117" s="98" t="s">
        <v>255</v>
      </c>
      <c r="H1117" s="98" t="str">
        <f>VLOOKUP(G1117,TCR!$E$2:$K$332,7,0)</f>
        <v>Materia prima</v>
      </c>
      <c r="I1117" s="137" t="str">
        <f t="shared" si="35"/>
        <v>EEAFPATPMI16#EEQAFPATPMI16#EECAFPATPMI16#NETA BR</v>
      </c>
      <c r="J1117" s="106" t="s">
        <v>8758</v>
      </c>
      <c r="K1117" s="106" t="s">
        <v>8759</v>
      </c>
      <c r="L1117" s="106" t="s">
        <v>6855</v>
      </c>
      <c r="M1117" s="106" t="s">
        <v>424</v>
      </c>
      <c r="N1117" s="106" t="s">
        <v>7193</v>
      </c>
      <c r="O1117" s="106"/>
      <c r="P1117" s="106" t="s">
        <v>7194</v>
      </c>
      <c r="Q1117" s="106" t="s">
        <v>7195</v>
      </c>
      <c r="R1117" s="106" t="s">
        <v>6859</v>
      </c>
      <c r="S1117" s="106">
        <v>701036</v>
      </c>
      <c r="T1117" s="106" t="s">
        <v>430</v>
      </c>
      <c r="U1117" s="106"/>
      <c r="V1117" s="106">
        <v>3</v>
      </c>
      <c r="W1117" s="106" t="str">
        <f t="shared" si="34"/>
        <v>NETA BR</v>
      </c>
      <c r="X1117" s="106" t="s">
        <v>431</v>
      </c>
      <c r="Y1117" s="106"/>
    </row>
    <row r="1118" spans="1:25" x14ac:dyDescent="0.2">
      <c r="A1118" s="7"/>
      <c r="B1118" s="7" t="s">
        <v>70</v>
      </c>
      <c r="C1118" s="98" t="str">
        <f>VLOOKUP(G1118,TCR!$E$2:$K$332,2,0)</f>
        <v>VENDF</v>
      </c>
      <c r="D1118" s="98" t="str">
        <f>VLOOKUP(G1118,TCR!$E$2:$K$332,3,0)</f>
        <v>Ricavi commodity - componente fissa Energia Elettrica</v>
      </c>
      <c r="E1118" s="98" t="str">
        <f>VLOOKUP(G1118,TCR!$E$2:$K$332,4,0)</f>
        <v>MTPRF</v>
      </c>
      <c r="F1118" s="98" t="str">
        <f>VLOOKUP(G1118,TCR!$E$2:$K$332,5,0)</f>
        <v>Materia prima fissa</v>
      </c>
      <c r="G1118" s="98" t="s">
        <v>320</v>
      </c>
      <c r="H1118" s="98" t="str">
        <f>VLOOKUP(G1118,TCR!$E$2:$K$332,7,0)</f>
        <v>componente generica ven fissa</v>
      </c>
      <c r="I1118" s="137" t="str">
        <f t="shared" si="35"/>
        <v>EE_FPATPMI15FIX#EEQ_FPATPMI15FIX#EEC_FPATPMI15FIX#NETA BR</v>
      </c>
      <c r="J1118" s="106" t="s">
        <v>4667</v>
      </c>
      <c r="K1118" s="106" t="s">
        <v>4668</v>
      </c>
      <c r="L1118" s="106" t="s">
        <v>4669</v>
      </c>
      <c r="M1118" s="106" t="s">
        <v>424</v>
      </c>
      <c r="N1118" s="106" t="s">
        <v>4670</v>
      </c>
      <c r="O1118" s="106"/>
      <c r="P1118" s="106" t="s">
        <v>4671</v>
      </c>
      <c r="Q1118" s="106" t="s">
        <v>4672</v>
      </c>
      <c r="R1118" s="106" t="s">
        <v>4673</v>
      </c>
      <c r="S1118" s="106">
        <v>701036</v>
      </c>
      <c r="T1118" s="106" t="s">
        <v>430</v>
      </c>
      <c r="U1118" s="106"/>
      <c r="V1118" s="106">
        <v>3</v>
      </c>
      <c r="W1118" s="106" t="str">
        <f t="shared" si="34"/>
        <v>NETA BR</v>
      </c>
      <c r="X1118" s="106" t="s">
        <v>431</v>
      </c>
      <c r="Y1118" s="106"/>
    </row>
    <row r="1119" spans="1:25" x14ac:dyDescent="0.2">
      <c r="A1119" s="7"/>
      <c r="B1119" s="7"/>
      <c r="C1119" s="98" t="str">
        <f>VLOOKUP(G1119,TCR!$E$2:$K$332,2,0)</f>
        <v>VENDV</v>
      </c>
      <c r="D1119" s="98" t="str">
        <f>VLOOKUP(G1119,TCR!$E$2:$K$332,3,0)</f>
        <v>Ricavi variabili commodity al PCE - Energia Elettrica</v>
      </c>
      <c r="E1119" s="98" t="str">
        <f>VLOOKUP(G1119,TCR!$E$2:$K$332,4,0)</f>
        <v>MTPRV</v>
      </c>
      <c r="F1119" s="98" t="str">
        <f>VLOOKUP(G1119,TCR!$E$2:$K$332,5,0)</f>
        <v>Materia prima variabile</v>
      </c>
      <c r="G1119" s="98" t="s">
        <v>255</v>
      </c>
      <c r="H1119" s="98" t="str">
        <f>VLOOKUP(G1119,TCR!$E$2:$K$332,7,0)</f>
        <v>Materia prima</v>
      </c>
      <c r="I1119" s="137" t="str">
        <f t="shared" si="35"/>
        <v>EE_FPATPMI15#EEQ_FPATPMI15#EEC_FPATPMI15#NETA BR</v>
      </c>
      <c r="J1119" s="106" t="s">
        <v>5742</v>
      </c>
      <c r="K1119" s="106" t="s">
        <v>5743</v>
      </c>
      <c r="L1119" s="106" t="s">
        <v>5744</v>
      </c>
      <c r="M1119" s="106" t="s">
        <v>424</v>
      </c>
      <c r="N1119" s="106" t="s">
        <v>5745</v>
      </c>
      <c r="O1119" s="106"/>
      <c r="P1119" s="106" t="s">
        <v>5746</v>
      </c>
      <c r="Q1119" s="106" t="s">
        <v>5747</v>
      </c>
      <c r="R1119" s="106" t="s">
        <v>4673</v>
      </c>
      <c r="S1119" s="106">
        <v>701036</v>
      </c>
      <c r="T1119" s="106" t="s">
        <v>430</v>
      </c>
      <c r="U1119" s="106"/>
      <c r="V1119" s="106">
        <v>3</v>
      </c>
      <c r="W1119" s="106" t="str">
        <f t="shared" si="34"/>
        <v>NETA BR</v>
      </c>
      <c r="X1119" s="106" t="s">
        <v>431</v>
      </c>
      <c r="Y1119" s="106"/>
    </row>
    <row r="1120" spans="1:25" x14ac:dyDescent="0.2">
      <c r="A1120" s="7"/>
      <c r="B1120" s="7"/>
      <c r="C1120" s="98" t="str">
        <f>VLOOKUP(G1120,TCR!$E$2:$K$332,2,0)</f>
        <v>VENDV</v>
      </c>
      <c r="D1120" s="98" t="str">
        <f>VLOOKUP(G1120,TCR!$E$2:$K$332,3,0)</f>
        <v>Ricavi variabili commodity al PCE - Energia Elettrica</v>
      </c>
      <c r="E1120" s="98" t="str">
        <f>VLOOKUP(G1120,TCR!$E$2:$K$332,4,0)</f>
        <v>MTPRV</v>
      </c>
      <c r="F1120" s="98" t="str">
        <f>VLOOKUP(G1120,TCR!$E$2:$K$332,5,0)</f>
        <v>Materia prima variabile</v>
      </c>
      <c r="G1120" s="98" t="s">
        <v>255</v>
      </c>
      <c r="H1120" s="98" t="str">
        <f>VLOOKUP(G1120,TCR!$E$2:$K$332,7,0)</f>
        <v>Materia prima</v>
      </c>
      <c r="I1120" s="137" t="str">
        <f t="shared" si="35"/>
        <v>EEAFPATPMI15#EEQAFPATPMI15#EECAFPATPMI15#NETA BR</v>
      </c>
      <c r="J1120" s="106" t="s">
        <v>6557</v>
      </c>
      <c r="K1120" s="106" t="s">
        <v>6558</v>
      </c>
      <c r="L1120" s="106" t="s">
        <v>5744</v>
      </c>
      <c r="M1120" s="106" t="s">
        <v>424</v>
      </c>
      <c r="N1120" s="106" t="s">
        <v>6559</v>
      </c>
      <c r="O1120" s="106"/>
      <c r="P1120" s="106" t="s">
        <v>6560</v>
      </c>
      <c r="Q1120" s="106" t="s">
        <v>6561</v>
      </c>
      <c r="R1120" s="106" t="s">
        <v>4673</v>
      </c>
      <c r="S1120" s="106">
        <v>701036</v>
      </c>
      <c r="T1120" s="106" t="s">
        <v>430</v>
      </c>
      <c r="U1120" s="106"/>
      <c r="V1120" s="106">
        <v>3</v>
      </c>
      <c r="W1120" s="106" t="str">
        <f t="shared" si="34"/>
        <v>NETA BR</v>
      </c>
      <c r="X1120" s="106" t="s">
        <v>431</v>
      </c>
      <c r="Y1120" s="106"/>
    </row>
    <row r="1121" spans="1:25" x14ac:dyDescent="0.2">
      <c r="A1121" s="7"/>
      <c r="B1121" s="7" t="s">
        <v>70</v>
      </c>
      <c r="C1121" s="98" t="str">
        <f>VLOOKUP(G1121,TCR!$E$2:$K$332,2,0)</f>
        <v>VENDF</v>
      </c>
      <c r="D1121" s="98" t="str">
        <f>VLOOKUP(G1121,TCR!$E$2:$K$332,3,0)</f>
        <v>Ricavi commodity - componente fissa Energia Elettrica</v>
      </c>
      <c r="E1121" s="98" t="str">
        <f>VLOOKUP(G1121,TCR!$E$2:$K$332,4,0)</f>
        <v>MTPRF</v>
      </c>
      <c r="F1121" s="98" t="str">
        <f>VLOOKUP(G1121,TCR!$E$2:$K$332,5,0)</f>
        <v>Materia prima fissa</v>
      </c>
      <c r="G1121" s="98" t="s">
        <v>320</v>
      </c>
      <c r="H1121" s="98" t="str">
        <f>VLOOKUP(G1121,TCR!$E$2:$K$332,7,0)</f>
        <v>componente generica ven fissa</v>
      </c>
      <c r="I1121" s="137" t="str">
        <f t="shared" si="35"/>
        <v>EE_FPATPMI13FIX#EEQ_FPATPMI13FIX#EEC_FPATPMI13FIX#NETA BR</v>
      </c>
      <c r="J1121" s="106" t="s">
        <v>8357</v>
      </c>
      <c r="K1121" s="106" t="s">
        <v>8358</v>
      </c>
      <c r="L1121" s="106" t="s">
        <v>8359</v>
      </c>
      <c r="M1121" s="106" t="s">
        <v>424</v>
      </c>
      <c r="N1121" s="106" t="s">
        <v>8360</v>
      </c>
      <c r="O1121" s="106"/>
      <c r="P1121" s="106" t="s">
        <v>8361</v>
      </c>
      <c r="Q1121" s="106" t="s">
        <v>8362</v>
      </c>
      <c r="R1121" s="106" t="s">
        <v>8363</v>
      </c>
      <c r="S1121" s="106">
        <v>701036</v>
      </c>
      <c r="T1121" s="106" t="s">
        <v>430</v>
      </c>
      <c r="U1121" s="106"/>
      <c r="V1121" s="106">
        <v>3</v>
      </c>
      <c r="W1121" s="106" t="str">
        <f t="shared" si="34"/>
        <v>NETA BR</v>
      </c>
      <c r="X1121" s="106" t="s">
        <v>431</v>
      </c>
      <c r="Y1121" s="106"/>
    </row>
    <row r="1122" spans="1:25" x14ac:dyDescent="0.2">
      <c r="A1122" s="7"/>
      <c r="B1122" s="7"/>
      <c r="C1122" s="98" t="str">
        <f>VLOOKUP(G1122,TCR!$E$2:$K$332,2,0)</f>
        <v>VENDV</v>
      </c>
      <c r="D1122" s="98" t="str">
        <f>VLOOKUP(G1122,TCR!$E$2:$K$332,3,0)</f>
        <v>Ricavi variabili commodity al PCE - Energia Elettrica</v>
      </c>
      <c r="E1122" s="98" t="str">
        <f>VLOOKUP(G1122,TCR!$E$2:$K$332,4,0)</f>
        <v>MTPRV</v>
      </c>
      <c r="F1122" s="98" t="str">
        <f>VLOOKUP(G1122,TCR!$E$2:$K$332,5,0)</f>
        <v>Materia prima variabile</v>
      </c>
      <c r="G1122" s="98" t="s">
        <v>255</v>
      </c>
      <c r="H1122" s="98" t="str">
        <f>VLOOKUP(G1122,TCR!$E$2:$K$332,7,0)</f>
        <v>Materia prima</v>
      </c>
      <c r="I1122" s="137" t="str">
        <f t="shared" si="35"/>
        <v>EEAFPATPMI14#EEQAFPATPMI14#EECAFPATPMI14#NETA BR</v>
      </c>
      <c r="J1122" s="106" t="s">
        <v>6734</v>
      </c>
      <c r="K1122" s="106" t="s">
        <v>6735</v>
      </c>
      <c r="L1122" s="106" t="s">
        <v>6736</v>
      </c>
      <c r="M1122" s="106" t="s">
        <v>424</v>
      </c>
      <c r="N1122" s="106" t="s">
        <v>6737</v>
      </c>
      <c r="O1122" s="106"/>
      <c r="P1122" s="106" t="s">
        <v>6738</v>
      </c>
      <c r="Q1122" s="106" t="s">
        <v>6739</v>
      </c>
      <c r="R1122" s="106" t="s">
        <v>6740</v>
      </c>
      <c r="S1122" s="106">
        <v>701036</v>
      </c>
      <c r="T1122" s="106" t="s">
        <v>430</v>
      </c>
      <c r="U1122" s="106"/>
      <c r="V1122" s="106">
        <v>3</v>
      </c>
      <c r="W1122" s="106" t="str">
        <f t="shared" si="34"/>
        <v>NETA BR</v>
      </c>
      <c r="X1122" s="106" t="s">
        <v>431</v>
      </c>
      <c r="Y1122" s="106"/>
    </row>
    <row r="1123" spans="1:25" x14ac:dyDescent="0.2">
      <c r="A1123" s="7"/>
      <c r="B1123" s="7"/>
      <c r="C1123" s="98" t="str">
        <f>VLOOKUP(G1123,TCR!$E$2:$K$332,2,0)</f>
        <v>VENDV</v>
      </c>
      <c r="D1123" s="98" t="str">
        <f>VLOOKUP(G1123,TCR!$E$2:$K$332,3,0)</f>
        <v>Ricavi variabili commodity al PCE - Energia Elettrica</v>
      </c>
      <c r="E1123" s="98" t="str">
        <f>VLOOKUP(G1123,TCR!$E$2:$K$332,4,0)</f>
        <v>MTPRV</v>
      </c>
      <c r="F1123" s="98" t="str">
        <f>VLOOKUP(G1123,TCR!$E$2:$K$332,5,0)</f>
        <v>Materia prima variabile</v>
      </c>
      <c r="G1123" s="98" t="s">
        <v>255</v>
      </c>
      <c r="H1123" s="98" t="str">
        <f>VLOOKUP(G1123,TCR!$E$2:$K$332,7,0)</f>
        <v>Materia prima</v>
      </c>
      <c r="I1123" s="137" t="str">
        <f t="shared" si="35"/>
        <v>EEAFPATPMI13#EEQAFPATPMI13#EECAFPATPMI13#NETA BR</v>
      </c>
      <c r="J1123" s="106" t="s">
        <v>6787</v>
      </c>
      <c r="K1123" s="106" t="s">
        <v>6788</v>
      </c>
      <c r="L1123" s="106" t="s">
        <v>6736</v>
      </c>
      <c r="M1123" s="106" t="s">
        <v>424</v>
      </c>
      <c r="N1123" s="106" t="s">
        <v>6789</v>
      </c>
      <c r="O1123" s="106"/>
      <c r="P1123" s="106" t="s">
        <v>6790</v>
      </c>
      <c r="Q1123" s="106" t="s">
        <v>6791</v>
      </c>
      <c r="R1123" s="106" t="s">
        <v>6740</v>
      </c>
      <c r="S1123" s="106">
        <v>701036</v>
      </c>
      <c r="T1123" s="106" t="s">
        <v>430</v>
      </c>
      <c r="U1123" s="106"/>
      <c r="V1123" s="106">
        <v>3</v>
      </c>
      <c r="W1123" s="106" t="str">
        <f t="shared" si="34"/>
        <v>NETA BR</v>
      </c>
      <c r="X1123" s="106" t="s">
        <v>431</v>
      </c>
      <c r="Y1123" s="106"/>
    </row>
    <row r="1124" spans="1:25" x14ac:dyDescent="0.2">
      <c r="A1124" s="7"/>
      <c r="B1124" s="7"/>
      <c r="C1124" s="98" t="str">
        <f>VLOOKUP(G1124,TCR!$E$2:$K$332,2,0)</f>
        <v>VENDV</v>
      </c>
      <c r="D1124" s="98" t="str">
        <f>VLOOKUP(G1124,TCR!$E$2:$K$332,3,0)</f>
        <v>Ricavi variabili commodity al PCE - Energia Elettrica</v>
      </c>
      <c r="E1124" s="98" t="str">
        <f>VLOOKUP(G1124,TCR!$E$2:$K$332,4,0)</f>
        <v>MTPRV</v>
      </c>
      <c r="F1124" s="98" t="str">
        <f>VLOOKUP(G1124,TCR!$E$2:$K$332,5,0)</f>
        <v>Materia prima variabile</v>
      </c>
      <c r="G1124" s="98" t="s">
        <v>255</v>
      </c>
      <c r="H1124" s="98" t="str">
        <f>VLOOKUP(G1124,TCR!$E$2:$K$332,7,0)</f>
        <v>Materia prima</v>
      </c>
      <c r="I1124" s="137" t="str">
        <f t="shared" si="35"/>
        <v>EE_FPATPMI14#EEQ_FPATPMI14#EEC_FPATPMI14#NETA BR</v>
      </c>
      <c r="J1124" s="106" t="s">
        <v>8852</v>
      </c>
      <c r="K1124" s="106" t="s">
        <v>8853</v>
      </c>
      <c r="L1124" s="106" t="s">
        <v>6736</v>
      </c>
      <c r="M1124" s="106" t="s">
        <v>424</v>
      </c>
      <c r="N1124" s="106" t="s">
        <v>8854</v>
      </c>
      <c r="O1124" s="106"/>
      <c r="P1124" s="106" t="s">
        <v>8855</v>
      </c>
      <c r="Q1124" s="106" t="s">
        <v>8856</v>
      </c>
      <c r="R1124" s="106" t="s">
        <v>6740</v>
      </c>
      <c r="S1124" s="106" t="s">
        <v>429</v>
      </c>
      <c r="T1124" s="106" t="s">
        <v>430</v>
      </c>
      <c r="U1124" s="106"/>
      <c r="V1124" s="106">
        <v>3</v>
      </c>
      <c r="W1124" s="106" t="str">
        <f t="shared" si="34"/>
        <v>NETA BR</v>
      </c>
      <c r="X1124" s="106" t="s">
        <v>431</v>
      </c>
      <c r="Y1124" s="106"/>
    </row>
    <row r="1125" spans="1:25" x14ac:dyDescent="0.2">
      <c r="A1125" s="7"/>
      <c r="B1125" s="7"/>
      <c r="C1125" s="98" t="str">
        <f>VLOOKUP(G1125,TCR!$E$2:$K$332,2,0)</f>
        <v>VENDF</v>
      </c>
      <c r="D1125" s="98" t="str">
        <f>VLOOKUP(G1125,TCR!$E$2:$K$332,3,0)</f>
        <v>Ricavi commodity - componente fissa Energia Elettrica</v>
      </c>
      <c r="E1125" s="98" t="str">
        <f>VLOOKUP(G1125,TCR!$E$2:$K$332,4,0)</f>
        <v>MTPRF</v>
      </c>
      <c r="F1125" s="98" t="str">
        <f>VLOOKUP(G1125,TCR!$E$2:$K$332,5,0)</f>
        <v>Materia prima fissa</v>
      </c>
      <c r="G1125" s="98" t="s">
        <v>217</v>
      </c>
      <c r="H1125" s="98" t="str">
        <f>VLOOKUP(G1125,TCR!$E$2:$K$332,7,0)</f>
        <v>Materia prima altre voci fisse</v>
      </c>
      <c r="I1125" s="137" t="str">
        <f t="shared" si="35"/>
        <v>EE_FPATPMI14FIX#EEQ_FPATPMI14FIX#EEC_FPATPMI14FIX#NETA BR</v>
      </c>
      <c r="J1125" s="106" t="s">
        <v>9496</v>
      </c>
      <c r="K1125" s="106" t="s">
        <v>9497</v>
      </c>
      <c r="L1125" s="106" t="s">
        <v>6736</v>
      </c>
      <c r="M1125" s="106" t="s">
        <v>424</v>
      </c>
      <c r="N1125" s="106" t="s">
        <v>9498</v>
      </c>
      <c r="O1125" s="106"/>
      <c r="P1125" s="106" t="s">
        <v>9499</v>
      </c>
      <c r="Q1125" s="106" t="s">
        <v>9500</v>
      </c>
      <c r="R1125" s="106" t="s">
        <v>6740</v>
      </c>
      <c r="S1125" s="106" t="s">
        <v>429</v>
      </c>
      <c r="T1125" s="106" t="s">
        <v>430</v>
      </c>
      <c r="U1125" s="106"/>
      <c r="V1125" s="106">
        <v>3</v>
      </c>
      <c r="W1125" s="106" t="str">
        <f t="shared" si="34"/>
        <v>NETA BR</v>
      </c>
      <c r="X1125" s="106" t="s">
        <v>431</v>
      </c>
      <c r="Y1125" s="106"/>
    </row>
    <row r="1126" spans="1:25" x14ac:dyDescent="0.2">
      <c r="A1126" s="7"/>
      <c r="B1126" s="7"/>
      <c r="C1126" s="98" t="str">
        <f>VLOOKUP(G1126,TCR!$E$2:$K$332,2,0)</f>
        <v>VENDV</v>
      </c>
      <c r="D1126" s="98" t="str">
        <f>VLOOKUP(G1126,TCR!$E$2:$K$332,3,0)</f>
        <v>Ricavi variabili commodity al PCE - Energia Elettrica</v>
      </c>
      <c r="E1126" s="98" t="str">
        <f>VLOOKUP(G1126,TCR!$E$2:$K$332,4,0)</f>
        <v>MTPRV</v>
      </c>
      <c r="F1126" s="98" t="str">
        <f>VLOOKUP(G1126,TCR!$E$2:$K$332,5,0)</f>
        <v>Materia prima variabile</v>
      </c>
      <c r="G1126" s="98" t="s">
        <v>255</v>
      </c>
      <c r="H1126" s="98" t="str">
        <f>VLOOKUP(G1126,TCR!$E$2:$K$332,7,0)</f>
        <v>Materia prima</v>
      </c>
      <c r="I1126" s="137" t="str">
        <f t="shared" si="35"/>
        <v>EEAFPATPMI12#EEQAFPATPMI12#EECAFPATPMI12#NETA BR</v>
      </c>
      <c r="J1126" s="106" t="s">
        <v>6072</v>
      </c>
      <c r="K1126" s="106" t="s">
        <v>6073</v>
      </c>
      <c r="L1126" s="106" t="s">
        <v>6074</v>
      </c>
      <c r="M1126" s="106" t="s">
        <v>424</v>
      </c>
      <c r="N1126" s="106" t="s">
        <v>6075</v>
      </c>
      <c r="O1126" s="106"/>
      <c r="P1126" s="106" t="s">
        <v>6076</v>
      </c>
      <c r="Q1126" s="106" t="s">
        <v>6077</v>
      </c>
      <c r="R1126" s="106" t="s">
        <v>6078</v>
      </c>
      <c r="S1126" s="106">
        <v>701036</v>
      </c>
      <c r="T1126" s="106" t="s">
        <v>430</v>
      </c>
      <c r="U1126" s="106"/>
      <c r="V1126" s="106">
        <v>3</v>
      </c>
      <c r="W1126" s="106" t="str">
        <f t="shared" si="34"/>
        <v>NETA BR</v>
      </c>
      <c r="X1126" s="106" t="s">
        <v>431</v>
      </c>
      <c r="Y1126" s="106"/>
    </row>
    <row r="1127" spans="1:25" x14ac:dyDescent="0.2">
      <c r="A1127" s="7"/>
      <c r="B1127" s="7"/>
      <c r="C1127" s="98" t="str">
        <f>VLOOKUP(G1127,TCR!$E$2:$K$332,2,0)</f>
        <v>VENDF</v>
      </c>
      <c r="D1127" s="98" t="str">
        <f>VLOOKUP(G1127,TCR!$E$2:$K$332,3,0)</f>
        <v>Ricavi commodity - componente fissa Energia Elettrica</v>
      </c>
      <c r="E1127" s="98" t="str">
        <f>VLOOKUP(G1127,TCR!$E$2:$K$332,4,0)</f>
        <v>MTPRF</v>
      </c>
      <c r="F1127" s="98" t="str">
        <f>VLOOKUP(G1127,TCR!$E$2:$K$332,5,0)</f>
        <v>Materia prima fissa</v>
      </c>
      <c r="G1127" s="98" t="s">
        <v>217</v>
      </c>
      <c r="H1127" s="98" t="str">
        <f>VLOOKUP(G1127,TCR!$E$2:$K$332,7,0)</f>
        <v>Materia prima altre voci fisse</v>
      </c>
      <c r="I1127" s="137" t="str">
        <f t="shared" si="35"/>
        <v>EE_FPATPMI11FIX#EEQ_FPATPMI11FIX#EEC_FPATPMI11FIX#NETA BR</v>
      </c>
      <c r="J1127" s="106" t="s">
        <v>4327</v>
      </c>
      <c r="K1127" s="106" t="s">
        <v>4328</v>
      </c>
      <c r="L1127" s="106" t="s">
        <v>4329</v>
      </c>
      <c r="M1127" s="106" t="s">
        <v>424</v>
      </c>
      <c r="N1127" s="106" t="s">
        <v>4330</v>
      </c>
      <c r="O1127" s="106"/>
      <c r="P1127" s="106" t="s">
        <v>4331</v>
      </c>
      <c r="Q1127" s="106" t="s">
        <v>4332</v>
      </c>
      <c r="R1127" s="106" t="s">
        <v>4333</v>
      </c>
      <c r="S1127" s="106">
        <v>701036</v>
      </c>
      <c r="T1127" s="106" t="s">
        <v>430</v>
      </c>
      <c r="U1127" s="106"/>
      <c r="V1127" s="106">
        <v>3</v>
      </c>
      <c r="W1127" s="106" t="str">
        <f t="shared" si="34"/>
        <v>NETA BR</v>
      </c>
      <c r="X1127" s="106" t="s">
        <v>431</v>
      </c>
      <c r="Y1127" s="106"/>
    </row>
    <row r="1128" spans="1:25" x14ac:dyDescent="0.2">
      <c r="A1128" s="7"/>
      <c r="B1128" s="7"/>
      <c r="C1128" s="98" t="str">
        <f>VLOOKUP(G1128,TCR!$E$2:$K$332,2,0)</f>
        <v>VENDV</v>
      </c>
      <c r="D1128" s="98" t="str">
        <f>VLOOKUP(G1128,TCR!$E$2:$K$332,3,0)</f>
        <v>Ricavi variabili commodity al PCE - Energia Elettrica</v>
      </c>
      <c r="E1128" s="98" t="str">
        <f>VLOOKUP(G1128,TCR!$E$2:$K$332,4,0)</f>
        <v>MTPRV</v>
      </c>
      <c r="F1128" s="98" t="str">
        <f>VLOOKUP(G1128,TCR!$E$2:$K$332,5,0)</f>
        <v>Materia prima variabile</v>
      </c>
      <c r="G1128" s="98" t="s">
        <v>255</v>
      </c>
      <c r="H1128" s="98" t="str">
        <f>VLOOKUP(G1128,TCR!$E$2:$K$332,7,0)</f>
        <v>Materia prima</v>
      </c>
      <c r="I1128" s="137" t="str">
        <f t="shared" si="35"/>
        <v>EEAFPATPMI11#EEQAFPATPMI11#EECAFPATPMI11#NETA BR</v>
      </c>
      <c r="J1128" s="106" t="s">
        <v>4698</v>
      </c>
      <c r="K1128" s="106" t="s">
        <v>4699</v>
      </c>
      <c r="L1128" s="106" t="s">
        <v>4700</v>
      </c>
      <c r="M1128" s="106" t="s">
        <v>424</v>
      </c>
      <c r="N1128" s="106" t="s">
        <v>4701</v>
      </c>
      <c r="O1128" s="106"/>
      <c r="P1128" s="106" t="s">
        <v>4702</v>
      </c>
      <c r="Q1128" s="106" t="s">
        <v>4703</v>
      </c>
      <c r="R1128" s="106" t="s">
        <v>4704</v>
      </c>
      <c r="S1128" s="106">
        <v>701036</v>
      </c>
      <c r="T1128" s="106" t="s">
        <v>430</v>
      </c>
      <c r="U1128" s="106"/>
      <c r="V1128" s="106">
        <v>3</v>
      </c>
      <c r="W1128" s="106" t="str">
        <f t="shared" si="34"/>
        <v>NETA BR</v>
      </c>
      <c r="X1128" s="106" t="s">
        <v>431</v>
      </c>
      <c r="Y1128" s="106"/>
    </row>
    <row r="1129" spans="1:25" x14ac:dyDescent="0.2">
      <c r="A1129" s="7"/>
      <c r="B1129" s="7"/>
      <c r="C1129" s="98" t="str">
        <f>VLOOKUP(G1129,TCR!$E$2:$K$332,2,0)</f>
        <v>VENDV</v>
      </c>
      <c r="D1129" s="98" t="str">
        <f>VLOOKUP(G1129,TCR!$E$2:$K$332,3,0)</f>
        <v>Ricavi variabili commodity al PCE - Energia Elettrica</v>
      </c>
      <c r="E1129" s="98" t="str">
        <f>VLOOKUP(G1129,TCR!$E$2:$K$332,4,0)</f>
        <v>MTPRV</v>
      </c>
      <c r="F1129" s="98" t="str">
        <f>VLOOKUP(G1129,TCR!$E$2:$K$332,5,0)</f>
        <v>Materia prima variabile</v>
      </c>
      <c r="G1129" s="98" t="s">
        <v>255</v>
      </c>
      <c r="H1129" s="98" t="str">
        <f>VLOOKUP(G1129,TCR!$E$2:$K$332,7,0)</f>
        <v>Materia prima</v>
      </c>
      <c r="I1129" s="137" t="str">
        <f t="shared" si="35"/>
        <v>EE_FPATPMI11#EEQ_FPATPMI11#EEC_FPATPMI11#NETA BR</v>
      </c>
      <c r="J1129" s="106" t="s">
        <v>7452</v>
      </c>
      <c r="K1129" s="106" t="s">
        <v>7453</v>
      </c>
      <c r="L1129" s="106" t="s">
        <v>4700</v>
      </c>
      <c r="M1129" s="106" t="s">
        <v>424</v>
      </c>
      <c r="N1129" s="106" t="s">
        <v>7454</v>
      </c>
      <c r="O1129" s="106"/>
      <c r="P1129" s="106" t="s">
        <v>7455</v>
      </c>
      <c r="Q1129" s="106" t="s">
        <v>7456</v>
      </c>
      <c r="R1129" s="106" t="s">
        <v>4704</v>
      </c>
      <c r="S1129" s="106">
        <v>701036</v>
      </c>
      <c r="T1129" s="106" t="s">
        <v>430</v>
      </c>
      <c r="U1129" s="106"/>
      <c r="V1129" s="106">
        <v>3</v>
      </c>
      <c r="W1129" s="106" t="str">
        <f t="shared" si="34"/>
        <v>NETA BR</v>
      </c>
      <c r="X1129" s="106" t="s">
        <v>431</v>
      </c>
      <c r="Y1129" s="106"/>
    </row>
    <row r="1130" spans="1:25" x14ac:dyDescent="0.2">
      <c r="A1130" s="7"/>
      <c r="B1130" s="7"/>
      <c r="C1130" s="98" t="str">
        <f>VLOOKUP(G1130,TCR!$E$2:$K$332,2,0)</f>
        <v>VENDV</v>
      </c>
      <c r="D1130" s="98" t="str">
        <f>VLOOKUP(G1130,TCR!$E$2:$K$332,3,0)</f>
        <v>Ricavi variabili commodity al PCE - Energia Elettrica</v>
      </c>
      <c r="E1130" s="98" t="str">
        <f>VLOOKUP(G1130,TCR!$E$2:$K$332,4,0)</f>
        <v>MTPRV</v>
      </c>
      <c r="F1130" s="98" t="str">
        <f>VLOOKUP(G1130,TCR!$E$2:$K$332,5,0)</f>
        <v>Materia prima variabile</v>
      </c>
      <c r="G1130" s="98" t="s">
        <v>255</v>
      </c>
      <c r="H1130" s="98" t="str">
        <f>VLOOKUP(G1130,TCR!$E$2:$K$332,7,0)</f>
        <v>Materia prima</v>
      </c>
      <c r="I1130" s="137" t="str">
        <f t="shared" si="35"/>
        <v>EEAFPATMIC23#EEQAFPATMIC23#EECAFPATMIC23#NETA BR</v>
      </c>
      <c r="J1130" s="106" t="s">
        <v>3960</v>
      </c>
      <c r="K1130" s="106" t="s">
        <v>3961</v>
      </c>
      <c r="L1130" s="106" t="s">
        <v>3962</v>
      </c>
      <c r="M1130" s="106" t="s">
        <v>424</v>
      </c>
      <c r="N1130" s="106" t="s">
        <v>956</v>
      </c>
      <c r="O1130" s="106"/>
      <c r="P1130" s="106" t="s">
        <v>957</v>
      </c>
      <c r="Q1130" s="106" t="s">
        <v>958</v>
      </c>
      <c r="R1130" s="106" t="s">
        <v>959</v>
      </c>
      <c r="S1130" s="106">
        <v>701036</v>
      </c>
      <c r="T1130" s="106" t="s">
        <v>430</v>
      </c>
      <c r="U1130" s="106"/>
      <c r="V1130" s="106">
        <v>3</v>
      </c>
      <c r="W1130" s="106" t="str">
        <f t="shared" si="34"/>
        <v>NETA BR</v>
      </c>
      <c r="X1130" s="106" t="s">
        <v>431</v>
      </c>
      <c r="Y1130" s="106"/>
    </row>
    <row r="1131" spans="1:25" x14ac:dyDescent="0.2">
      <c r="A1131" s="7"/>
      <c r="B1131" s="7"/>
      <c r="C1131" s="98" t="str">
        <f>VLOOKUP(G1131,TCR!$E$2:$K$332,2,0)</f>
        <v>VENDV</v>
      </c>
      <c r="D1131" s="98" t="str">
        <f>VLOOKUP(G1131,TCR!$E$2:$K$332,3,0)</f>
        <v>Ricavi variabili commodity al PCE - Energia Elettrica</v>
      </c>
      <c r="E1131" s="98" t="str">
        <f>VLOOKUP(G1131,TCR!$E$2:$K$332,4,0)</f>
        <v>MTPRV</v>
      </c>
      <c r="F1131" s="98" t="str">
        <f>VLOOKUP(G1131,TCR!$E$2:$K$332,5,0)</f>
        <v>Materia prima variabile</v>
      </c>
      <c r="G1131" s="98" t="s">
        <v>255</v>
      </c>
      <c r="H1131" s="98" t="str">
        <f>VLOOKUP(G1131,TCR!$E$2:$K$332,7,0)</f>
        <v>Materia prima</v>
      </c>
      <c r="I1131" s="137" t="str">
        <f t="shared" si="35"/>
        <v>EE_FPATMIC23#EEQ_FPATMIC23#EEC_FPATMIC23#NETA BR</v>
      </c>
      <c r="J1131" s="106" t="s">
        <v>5632</v>
      </c>
      <c r="K1131" s="106" t="s">
        <v>5633</v>
      </c>
      <c r="L1131" s="106" t="s">
        <v>3962</v>
      </c>
      <c r="M1131" s="106" t="s">
        <v>424</v>
      </c>
      <c r="N1131" s="106" t="s">
        <v>3015</v>
      </c>
      <c r="O1131" s="106"/>
      <c r="P1131" s="106" t="s">
        <v>3016</v>
      </c>
      <c r="Q1131" s="106" t="s">
        <v>3017</v>
      </c>
      <c r="R1131" s="106" t="s">
        <v>959</v>
      </c>
      <c r="S1131" s="106">
        <v>701036</v>
      </c>
      <c r="T1131" s="106" t="s">
        <v>430</v>
      </c>
      <c r="U1131" s="106"/>
      <c r="V1131" s="106">
        <v>3</v>
      </c>
      <c r="W1131" s="106" t="str">
        <f t="shared" si="34"/>
        <v>NETA BR</v>
      </c>
      <c r="X1131" s="106" t="s">
        <v>431</v>
      </c>
      <c r="Y1131" s="106"/>
    </row>
    <row r="1132" spans="1:25" x14ac:dyDescent="0.2">
      <c r="A1132" s="7"/>
      <c r="B1132" s="7"/>
      <c r="C1132" s="98" t="str">
        <f>VLOOKUP(G1132,TCR!$E$2:$K$332,2,0)</f>
        <v>VENDV</v>
      </c>
      <c r="D1132" s="98" t="str">
        <f>VLOOKUP(G1132,TCR!$E$2:$K$332,3,0)</f>
        <v>Ricavi variabili commodity al PCE - Energia Elettrica</v>
      </c>
      <c r="E1132" s="98" t="str">
        <f>VLOOKUP(G1132,TCR!$E$2:$K$332,4,0)</f>
        <v>MTPRV</v>
      </c>
      <c r="F1132" s="98" t="str">
        <f>VLOOKUP(G1132,TCR!$E$2:$K$332,5,0)</f>
        <v>Materia prima variabile</v>
      </c>
      <c r="G1132" s="98" t="s">
        <v>255</v>
      </c>
      <c r="H1132" s="98" t="str">
        <f>VLOOKUP(G1132,TCR!$E$2:$K$332,7,0)</f>
        <v>Materia prima</v>
      </c>
      <c r="I1132" s="137" t="str">
        <f t="shared" si="35"/>
        <v>EEAFPATMIC22#EEQAFPATMIC22#EECAFPATMIC22#NETA BR</v>
      </c>
      <c r="J1132" s="106" t="s">
        <v>3248</v>
      </c>
      <c r="K1132" s="106" t="s">
        <v>3249</v>
      </c>
      <c r="L1132" s="106" t="s">
        <v>3250</v>
      </c>
      <c r="M1132" s="106" t="s">
        <v>424</v>
      </c>
      <c r="N1132" s="106" t="s">
        <v>3251</v>
      </c>
      <c r="O1132" s="106"/>
      <c r="P1132" s="106" t="s">
        <v>3252</v>
      </c>
      <c r="Q1132" s="106" t="s">
        <v>3253</v>
      </c>
      <c r="R1132" s="106" t="s">
        <v>3254</v>
      </c>
      <c r="S1132" s="106">
        <v>701036</v>
      </c>
      <c r="T1132" s="106" t="s">
        <v>430</v>
      </c>
      <c r="U1132" s="106"/>
      <c r="V1132" s="106">
        <v>3</v>
      </c>
      <c r="W1132" s="106" t="str">
        <f t="shared" si="34"/>
        <v>NETA BR</v>
      </c>
      <c r="X1132" s="106" t="s">
        <v>431</v>
      </c>
      <c r="Y1132" s="106"/>
    </row>
    <row r="1133" spans="1:25" x14ac:dyDescent="0.2">
      <c r="A1133" s="139"/>
      <c r="B1133" s="7"/>
      <c r="C1133" s="98" t="str">
        <f>VLOOKUP(G1133,TCR!$E$2:$K$332,2,0)</f>
        <v>VENDV</v>
      </c>
      <c r="D1133" s="98" t="str">
        <f>VLOOKUP(G1133,TCR!$E$2:$K$332,3,0)</f>
        <v>Ricavi variabili commodity al PCE - Energia Elettrica</v>
      </c>
      <c r="E1133" s="98" t="str">
        <f>VLOOKUP(G1133,TCR!$E$2:$K$332,4,0)</f>
        <v>MTPRV</v>
      </c>
      <c r="F1133" s="98" t="str">
        <f>VLOOKUP(G1133,TCR!$E$2:$K$332,5,0)</f>
        <v>Materia prima variabile</v>
      </c>
      <c r="G1133" s="98" t="s">
        <v>255</v>
      </c>
      <c r="H1133" s="98" t="str">
        <f>VLOOKUP(G1133,TCR!$E$2:$K$332,7,0)</f>
        <v>Materia prima</v>
      </c>
      <c r="I1133" s="137" t="str">
        <f t="shared" si="35"/>
        <v>EE_FPATMIC22#EEQ_FPATMIC22#EEC_FPATMIC22#NETA BR</v>
      </c>
      <c r="J1133" s="106" t="s">
        <v>3497</v>
      </c>
      <c r="K1133" s="106" t="s">
        <v>3498</v>
      </c>
      <c r="L1133" s="106" t="s">
        <v>3250</v>
      </c>
      <c r="M1133" s="106" t="s">
        <v>424</v>
      </c>
      <c r="N1133" s="106" t="s">
        <v>3499</v>
      </c>
      <c r="O1133" s="106"/>
      <c r="P1133" s="106" t="s">
        <v>3500</v>
      </c>
      <c r="Q1133" s="106" t="s">
        <v>3501</v>
      </c>
      <c r="R1133" s="106" t="s">
        <v>3254</v>
      </c>
      <c r="S1133" s="106">
        <v>701036</v>
      </c>
      <c r="T1133" s="106" t="s">
        <v>430</v>
      </c>
      <c r="U1133" s="106"/>
      <c r="V1133" s="106">
        <v>3</v>
      </c>
      <c r="W1133" s="106" t="str">
        <f t="shared" si="34"/>
        <v>NETA BR</v>
      </c>
      <c r="X1133" s="106" t="s">
        <v>431</v>
      </c>
      <c r="Y1133" s="106"/>
    </row>
    <row r="1134" spans="1:25" x14ac:dyDescent="0.2">
      <c r="A1134" s="7"/>
      <c r="B1134" s="7"/>
      <c r="C1134" s="98" t="str">
        <f>VLOOKUP(G1134,TCR!$E$2:$K$332,2,0)</f>
        <v>VENDV</v>
      </c>
      <c r="D1134" s="98" t="str">
        <f>VLOOKUP(G1134,TCR!$E$2:$K$332,3,0)</f>
        <v>Ricavi variabili commodity al PCE - Energia Elettrica</v>
      </c>
      <c r="E1134" s="98" t="str">
        <f>VLOOKUP(G1134,TCR!$E$2:$K$332,4,0)</f>
        <v>MTPRV</v>
      </c>
      <c r="F1134" s="98" t="str">
        <f>VLOOKUP(G1134,TCR!$E$2:$K$332,5,0)</f>
        <v>Materia prima variabile</v>
      </c>
      <c r="G1134" s="98" t="s">
        <v>255</v>
      </c>
      <c r="H1134" s="98" t="str">
        <f>VLOOKUP(G1134,TCR!$E$2:$K$332,7,0)</f>
        <v>Materia prima</v>
      </c>
      <c r="I1134" s="137" t="str">
        <f t="shared" si="35"/>
        <v>EEAFPATMIC21#EEQAFPATMIC21#EECAFPATMIC21#NETA BR</v>
      </c>
      <c r="J1134" s="106" t="s">
        <v>3018</v>
      </c>
      <c r="K1134" s="106" t="s">
        <v>3019</v>
      </c>
      <c r="L1134" s="106" t="s">
        <v>3020</v>
      </c>
      <c r="M1134" s="106" t="s">
        <v>424</v>
      </c>
      <c r="N1134" s="106" t="s">
        <v>3021</v>
      </c>
      <c r="O1134" s="106"/>
      <c r="P1134" s="106" t="s">
        <v>3022</v>
      </c>
      <c r="Q1134" s="106" t="s">
        <v>3023</v>
      </c>
      <c r="R1134" s="106" t="s">
        <v>1084</v>
      </c>
      <c r="S1134" s="106">
        <v>701036</v>
      </c>
      <c r="T1134" s="106" t="s">
        <v>430</v>
      </c>
      <c r="U1134" s="106"/>
      <c r="V1134" s="106">
        <v>3</v>
      </c>
      <c r="W1134" s="106" t="str">
        <f t="shared" si="34"/>
        <v>NETA BR</v>
      </c>
      <c r="X1134" s="106" t="s">
        <v>431</v>
      </c>
      <c r="Y1134" s="106"/>
    </row>
    <row r="1135" spans="1:25" x14ac:dyDescent="0.2">
      <c r="A1135" s="7"/>
      <c r="B1135" s="7"/>
      <c r="C1135" s="98" t="str">
        <f>VLOOKUP(G1135,TCR!$E$2:$K$332,2,0)</f>
        <v>VENDV</v>
      </c>
      <c r="D1135" s="98" t="str">
        <f>VLOOKUP(G1135,TCR!$E$2:$K$332,3,0)</f>
        <v>Ricavi variabili commodity al PCE - Energia Elettrica</v>
      </c>
      <c r="E1135" s="98" t="str">
        <f>VLOOKUP(G1135,TCR!$E$2:$K$332,4,0)</f>
        <v>MTPRV</v>
      </c>
      <c r="F1135" s="98" t="str">
        <f>VLOOKUP(G1135,TCR!$E$2:$K$332,5,0)</f>
        <v>Materia prima variabile</v>
      </c>
      <c r="G1135" s="98" t="s">
        <v>255</v>
      </c>
      <c r="H1135" s="98" t="str">
        <f>VLOOKUP(G1135,TCR!$E$2:$K$332,7,0)</f>
        <v>Materia prima</v>
      </c>
      <c r="I1135" s="137" t="str">
        <f t="shared" si="35"/>
        <v>EE_FPATMIC21#EEQ_FPATMIC21#EEC_FPATMIC21#NETA BR</v>
      </c>
      <c r="J1135" s="106" t="s">
        <v>4315</v>
      </c>
      <c r="K1135" s="106" t="s">
        <v>4316</v>
      </c>
      <c r="L1135" s="106" t="s">
        <v>3020</v>
      </c>
      <c r="M1135" s="106" t="s">
        <v>424</v>
      </c>
      <c r="N1135" s="106" t="s">
        <v>1081</v>
      </c>
      <c r="O1135" s="106"/>
      <c r="P1135" s="106" t="s">
        <v>1082</v>
      </c>
      <c r="Q1135" s="106" t="s">
        <v>1083</v>
      </c>
      <c r="R1135" s="106" t="s">
        <v>1084</v>
      </c>
      <c r="S1135" s="106">
        <v>701036</v>
      </c>
      <c r="T1135" s="106" t="s">
        <v>430</v>
      </c>
      <c r="U1135" s="106"/>
      <c r="V1135" s="106">
        <v>3</v>
      </c>
      <c r="W1135" s="106" t="str">
        <f t="shared" si="34"/>
        <v>NETA BR</v>
      </c>
      <c r="X1135" s="106" t="s">
        <v>431</v>
      </c>
      <c r="Y1135" s="106"/>
    </row>
    <row r="1136" spans="1:25" x14ac:dyDescent="0.2">
      <c r="A1136" s="7"/>
      <c r="B1136" s="7"/>
      <c r="C1136" s="98" t="str">
        <f>VLOOKUP(G1136,TCR!$E$2:$K$332,2,0)</f>
        <v>VENDV</v>
      </c>
      <c r="D1136" s="98" t="str">
        <f>VLOOKUP(G1136,TCR!$E$2:$K$332,3,0)</f>
        <v>Ricavi variabili commodity al PCE - Energia Elettrica</v>
      </c>
      <c r="E1136" s="98" t="str">
        <f>VLOOKUP(G1136,TCR!$E$2:$K$332,4,0)</f>
        <v>MTPRV</v>
      </c>
      <c r="F1136" s="98" t="str">
        <f>VLOOKUP(G1136,TCR!$E$2:$K$332,5,0)</f>
        <v>Materia prima variabile</v>
      </c>
      <c r="G1136" s="98" t="s">
        <v>255</v>
      </c>
      <c r="H1136" s="98" t="str">
        <f>VLOOKUP(G1136,TCR!$E$2:$K$332,7,0)</f>
        <v>Materia prima</v>
      </c>
      <c r="I1136" s="137" t="str">
        <f t="shared" si="35"/>
        <v>EE_FPATMIC20#EEQ_FPATMIC20#EEC_FPATMIC20#NETA BR</v>
      </c>
      <c r="J1136" s="106" t="s">
        <v>1234</v>
      </c>
      <c r="K1136" s="106" t="s">
        <v>1235</v>
      </c>
      <c r="L1136" s="106" t="s">
        <v>1236</v>
      </c>
      <c r="M1136" s="106" t="s">
        <v>424</v>
      </c>
      <c r="N1136" s="106" t="s">
        <v>1237</v>
      </c>
      <c r="O1136" s="106"/>
      <c r="P1136" s="106" t="s">
        <v>1238</v>
      </c>
      <c r="Q1136" s="106" t="s">
        <v>1239</v>
      </c>
      <c r="R1136" s="106" t="s">
        <v>1240</v>
      </c>
      <c r="S1136" s="106">
        <v>701036</v>
      </c>
      <c r="T1136" s="106" t="s">
        <v>430</v>
      </c>
      <c r="U1136" s="106"/>
      <c r="V1136" s="106">
        <v>3</v>
      </c>
      <c r="W1136" s="106" t="str">
        <f t="shared" si="34"/>
        <v>NETA BR</v>
      </c>
      <c r="X1136" s="106" t="s">
        <v>431</v>
      </c>
      <c r="Y1136" s="106"/>
    </row>
    <row r="1137" spans="1:25" x14ac:dyDescent="0.2">
      <c r="A1137" s="7"/>
      <c r="B1137" s="7"/>
      <c r="C1137" s="98" t="str">
        <f>VLOOKUP(G1137,TCR!$E$2:$K$332,2,0)</f>
        <v>VENDV</v>
      </c>
      <c r="D1137" s="98" t="str">
        <f>VLOOKUP(G1137,TCR!$E$2:$K$332,3,0)</f>
        <v>Ricavi variabili commodity al PCE - Energia Elettrica</v>
      </c>
      <c r="E1137" s="98" t="str">
        <f>VLOOKUP(G1137,TCR!$E$2:$K$332,4,0)</f>
        <v>MTPRV</v>
      </c>
      <c r="F1137" s="98" t="str">
        <f>VLOOKUP(G1137,TCR!$E$2:$K$332,5,0)</f>
        <v>Materia prima variabile</v>
      </c>
      <c r="G1137" s="98" t="s">
        <v>255</v>
      </c>
      <c r="H1137" s="98" t="str">
        <f>VLOOKUP(G1137,TCR!$E$2:$K$332,7,0)</f>
        <v>Materia prima</v>
      </c>
      <c r="I1137" s="137" t="str">
        <f t="shared" si="35"/>
        <v>EEAFPATMIC20#EEQAFPATMIC20#EECAFPATMIC20#NETA BR</v>
      </c>
      <c r="J1137" s="106" t="s">
        <v>1423</v>
      </c>
      <c r="K1137" s="106" t="s">
        <v>1424</v>
      </c>
      <c r="L1137" s="106" t="s">
        <v>1236</v>
      </c>
      <c r="M1137" s="106" t="s">
        <v>424</v>
      </c>
      <c r="N1137" s="106" t="s">
        <v>1425</v>
      </c>
      <c r="O1137" s="106"/>
      <c r="P1137" s="106" t="s">
        <v>1426</v>
      </c>
      <c r="Q1137" s="106" t="s">
        <v>1427</v>
      </c>
      <c r="R1137" s="106" t="s">
        <v>1240</v>
      </c>
      <c r="S1137" s="106">
        <v>701036</v>
      </c>
      <c r="T1137" s="106" t="s">
        <v>430</v>
      </c>
      <c r="U1137" s="106"/>
      <c r="V1137" s="106">
        <v>3</v>
      </c>
      <c r="W1137" s="106" t="str">
        <f t="shared" si="34"/>
        <v>NETA BR</v>
      </c>
      <c r="X1137" s="106" t="s">
        <v>431</v>
      </c>
      <c r="Y1137" s="106"/>
    </row>
    <row r="1138" spans="1:25" x14ac:dyDescent="0.2">
      <c r="A1138" s="7"/>
      <c r="B1138" s="7"/>
      <c r="C1138" s="98" t="str">
        <f>VLOOKUP(G1138,TCR!$E$2:$K$332,2,0)</f>
        <v>VENDV</v>
      </c>
      <c r="D1138" s="98" t="str">
        <f>VLOOKUP(G1138,TCR!$E$2:$K$332,3,0)</f>
        <v>Ricavi variabili commodity al PCE - Energia Elettrica</v>
      </c>
      <c r="E1138" s="98" t="str">
        <f>VLOOKUP(G1138,TCR!$E$2:$K$332,4,0)</f>
        <v>MTPRV</v>
      </c>
      <c r="F1138" s="98" t="str">
        <f>VLOOKUP(G1138,TCR!$E$2:$K$332,5,0)</f>
        <v>Materia prima variabile</v>
      </c>
      <c r="G1138" s="141" t="s">
        <v>255</v>
      </c>
      <c r="H1138" s="98" t="str">
        <f>VLOOKUP(G1138,TCR!$E$2:$K$332,7,0)</f>
        <v>Materia prima</v>
      </c>
      <c r="I1138" s="137" t="str">
        <f t="shared" si="35"/>
        <v>EE_FPATMIC19#EEQ_FPATMIC19#EEC_FPATMIC19#NETA BR</v>
      </c>
      <c r="J1138" s="106" t="s">
        <v>4034</v>
      </c>
      <c r="K1138" s="106" t="s">
        <v>4035</v>
      </c>
      <c r="L1138" s="106" t="s">
        <v>4036</v>
      </c>
      <c r="M1138" s="106" t="s">
        <v>424</v>
      </c>
      <c r="N1138" s="106" t="s">
        <v>2241</v>
      </c>
      <c r="O1138" s="106"/>
      <c r="P1138" s="106" t="s">
        <v>2242</v>
      </c>
      <c r="Q1138" s="106" t="s">
        <v>2243</v>
      </c>
      <c r="R1138" s="106" t="s">
        <v>2244</v>
      </c>
      <c r="S1138" s="106">
        <v>701036</v>
      </c>
      <c r="T1138" s="106" t="s">
        <v>430</v>
      </c>
      <c r="U1138" s="106"/>
      <c r="V1138" s="106">
        <v>3</v>
      </c>
      <c r="W1138" s="106" t="str">
        <f t="shared" si="34"/>
        <v>NETA BR</v>
      </c>
      <c r="X1138" s="106" t="s">
        <v>431</v>
      </c>
      <c r="Y1138" s="106"/>
    </row>
    <row r="1139" spans="1:25" x14ac:dyDescent="0.2">
      <c r="A1139" s="178"/>
      <c r="B1139" s="7"/>
      <c r="C1139" s="98" t="str">
        <f>VLOOKUP(G1139,TCR!$E$2:$K$332,2,0)</f>
        <v>VENDV</v>
      </c>
      <c r="D1139" s="98" t="str">
        <f>VLOOKUP(G1139,TCR!$E$2:$K$332,3,0)</f>
        <v>Ricavi variabili commodity al PCE - Energia Elettrica</v>
      </c>
      <c r="E1139" s="98" t="str">
        <f>VLOOKUP(G1139,TCR!$E$2:$K$332,4,0)</f>
        <v>MTPRV</v>
      </c>
      <c r="F1139" s="98" t="str">
        <f>VLOOKUP(G1139,TCR!$E$2:$K$332,5,0)</f>
        <v>Materia prima variabile</v>
      </c>
      <c r="G1139" s="98" t="s">
        <v>255</v>
      </c>
      <c r="H1139" s="98" t="str">
        <f>VLOOKUP(G1139,TCR!$E$2:$K$332,7,0)</f>
        <v>Materia prima</v>
      </c>
      <c r="I1139" s="137" t="str">
        <f t="shared" si="35"/>
        <v>EEAFPATMIC19#EEQAFPATMIC19#EECAFPATMIC19#NETA BR</v>
      </c>
      <c r="J1139" s="106" t="s">
        <v>4570</v>
      </c>
      <c r="K1139" s="106" t="s">
        <v>4571</v>
      </c>
      <c r="L1139" s="106" t="s">
        <v>4036</v>
      </c>
      <c r="M1139" s="106" t="s">
        <v>424</v>
      </c>
      <c r="N1139" s="106" t="s">
        <v>4572</v>
      </c>
      <c r="O1139" s="106"/>
      <c r="P1139" s="106" t="s">
        <v>4573</v>
      </c>
      <c r="Q1139" s="106" t="s">
        <v>4574</v>
      </c>
      <c r="R1139" s="106" t="s">
        <v>2244</v>
      </c>
      <c r="S1139" s="106">
        <v>701036</v>
      </c>
      <c r="T1139" s="106" t="s">
        <v>430</v>
      </c>
      <c r="U1139" s="106"/>
      <c r="V1139" s="106">
        <v>3</v>
      </c>
      <c r="W1139" s="106" t="str">
        <f t="shared" si="34"/>
        <v>NETA BR</v>
      </c>
      <c r="X1139" s="106" t="s">
        <v>431</v>
      </c>
      <c r="Y1139" s="106"/>
    </row>
    <row r="1140" spans="1:25" x14ac:dyDescent="0.2">
      <c r="A1140" s="7"/>
      <c r="B1140" s="7"/>
      <c r="C1140" s="98" t="str">
        <f>VLOOKUP(G1140,TCR!$E$2:$K$332,2,0)</f>
        <v>VENDV</v>
      </c>
      <c r="D1140" s="98" t="str">
        <f>VLOOKUP(G1140,TCR!$E$2:$K$332,3,0)</f>
        <v>Ricavi variabili commodity al PCE - Energia Elettrica</v>
      </c>
      <c r="E1140" s="98" t="str">
        <f>VLOOKUP(G1140,TCR!$E$2:$K$332,4,0)</f>
        <v>MTPRV</v>
      </c>
      <c r="F1140" s="98" t="str">
        <f>VLOOKUP(G1140,TCR!$E$2:$K$332,5,0)</f>
        <v>Materia prima variabile</v>
      </c>
      <c r="G1140" s="98" t="s">
        <v>255</v>
      </c>
      <c r="H1140" s="98" t="str">
        <f>VLOOKUP(G1140,TCR!$E$2:$K$332,7,0)</f>
        <v>Materia prima</v>
      </c>
      <c r="I1140" s="137" t="str">
        <f t="shared" si="35"/>
        <v>EE_FPATMIC18#EEQ_FPATMIC18#EEC_FPATMIC18#NETA BR</v>
      </c>
      <c r="J1140" s="106" t="s">
        <v>1857</v>
      </c>
      <c r="K1140" s="106" t="s">
        <v>1858</v>
      </c>
      <c r="L1140" s="106" t="s">
        <v>1859</v>
      </c>
      <c r="M1140" s="106" t="s">
        <v>424</v>
      </c>
      <c r="N1140" s="106" t="s">
        <v>1860</v>
      </c>
      <c r="O1140" s="106"/>
      <c r="P1140" s="106" t="s">
        <v>1861</v>
      </c>
      <c r="Q1140" s="106" t="s">
        <v>1862</v>
      </c>
      <c r="R1140" s="106" t="s">
        <v>1863</v>
      </c>
      <c r="S1140" s="106">
        <v>701036</v>
      </c>
      <c r="T1140" s="106" t="s">
        <v>430</v>
      </c>
      <c r="U1140" s="106"/>
      <c r="V1140" s="106">
        <v>3</v>
      </c>
      <c r="W1140" s="106" t="str">
        <f t="shared" si="34"/>
        <v>NETA BR</v>
      </c>
      <c r="X1140" s="106" t="s">
        <v>431</v>
      </c>
      <c r="Y1140" s="106"/>
    </row>
    <row r="1141" spans="1:25" x14ac:dyDescent="0.2">
      <c r="A1141" s="7"/>
      <c r="B1141" s="7"/>
      <c r="C1141" s="98" t="str">
        <f>VLOOKUP(G1141,TCR!$E$2:$K$332,2,0)</f>
        <v>VENDV</v>
      </c>
      <c r="D1141" s="98" t="str">
        <f>VLOOKUP(G1141,TCR!$E$2:$K$332,3,0)</f>
        <v>Ricavi variabili commodity al PCE - Energia Elettrica</v>
      </c>
      <c r="E1141" s="98" t="str">
        <f>VLOOKUP(G1141,TCR!$E$2:$K$332,4,0)</f>
        <v>MTPRV</v>
      </c>
      <c r="F1141" s="98" t="str">
        <f>VLOOKUP(G1141,TCR!$E$2:$K$332,5,0)</f>
        <v>Materia prima variabile</v>
      </c>
      <c r="G1141" s="98" t="s">
        <v>255</v>
      </c>
      <c r="H1141" s="98" t="str">
        <f>VLOOKUP(G1141,TCR!$E$2:$K$332,7,0)</f>
        <v>Materia prima</v>
      </c>
      <c r="I1141" s="137" t="str">
        <f t="shared" si="35"/>
        <v>EEAFPATMIC18#EEQAFPATMIC18#EECAFPATMIC18#NETA BR</v>
      </c>
      <c r="J1141" s="106" t="s">
        <v>4149</v>
      </c>
      <c r="K1141" s="106" t="s">
        <v>4150</v>
      </c>
      <c r="L1141" s="106" t="s">
        <v>1859</v>
      </c>
      <c r="M1141" s="106" t="s">
        <v>424</v>
      </c>
      <c r="N1141" s="106" t="s">
        <v>2055</v>
      </c>
      <c r="O1141" s="106"/>
      <c r="P1141" s="106" t="s">
        <v>2056</v>
      </c>
      <c r="Q1141" s="106" t="s">
        <v>2057</v>
      </c>
      <c r="R1141" s="106" t="s">
        <v>1863</v>
      </c>
      <c r="S1141" s="106">
        <v>701036</v>
      </c>
      <c r="T1141" s="106" t="s">
        <v>430</v>
      </c>
      <c r="U1141" s="106"/>
      <c r="V1141" s="106">
        <v>3</v>
      </c>
      <c r="W1141" s="106" t="str">
        <f t="shared" si="34"/>
        <v>NETA BR</v>
      </c>
      <c r="X1141" s="106" t="s">
        <v>431</v>
      </c>
      <c r="Y1141" s="106"/>
    </row>
    <row r="1142" spans="1:25" x14ac:dyDescent="0.2">
      <c r="A1142" s="7"/>
      <c r="B1142" s="7"/>
      <c r="C1142" s="98" t="str">
        <f>VLOOKUP(G1142,TCR!$E$2:$K$332,2,0)</f>
        <v>VENDV</v>
      </c>
      <c r="D1142" s="98" t="str">
        <f>VLOOKUP(G1142,TCR!$E$2:$K$332,3,0)</f>
        <v>Ricavi variabili commodity al PCE - Energia Elettrica</v>
      </c>
      <c r="E1142" s="98" t="str">
        <f>VLOOKUP(G1142,TCR!$E$2:$K$332,4,0)</f>
        <v>MTPRV</v>
      </c>
      <c r="F1142" s="98" t="str">
        <f>VLOOKUP(G1142,TCR!$E$2:$K$332,5,0)</f>
        <v>Materia prima variabile</v>
      </c>
      <c r="G1142" s="98" t="s">
        <v>255</v>
      </c>
      <c r="H1142" s="98" t="str">
        <f>VLOOKUP(G1142,TCR!$E$2:$K$332,7,0)</f>
        <v>Materia prima</v>
      </c>
      <c r="I1142" s="137" t="str">
        <f t="shared" si="35"/>
        <v>EEAFPATMIC17#EEQAFPATMIC17#EECAFPATMIC17#NETA BR</v>
      </c>
      <c r="J1142" s="106" t="s">
        <v>1864</v>
      </c>
      <c r="K1142" s="106" t="s">
        <v>1865</v>
      </c>
      <c r="L1142" s="106" t="s">
        <v>1866</v>
      </c>
      <c r="M1142" s="106" t="s">
        <v>424</v>
      </c>
      <c r="N1142" s="106" t="s">
        <v>1867</v>
      </c>
      <c r="O1142" s="106"/>
      <c r="P1142" s="106" t="s">
        <v>1868</v>
      </c>
      <c r="Q1142" s="106" t="s">
        <v>1869</v>
      </c>
      <c r="R1142" s="106" t="s">
        <v>1870</v>
      </c>
      <c r="S1142" s="106">
        <v>701036</v>
      </c>
      <c r="T1142" s="106" t="s">
        <v>430</v>
      </c>
      <c r="U1142" s="106"/>
      <c r="V1142" s="106">
        <v>3</v>
      </c>
      <c r="W1142" s="106" t="str">
        <f t="shared" si="34"/>
        <v>NETA BR</v>
      </c>
      <c r="X1142" s="106" t="s">
        <v>431</v>
      </c>
      <c r="Y1142" s="106"/>
    </row>
    <row r="1143" spans="1:25" x14ac:dyDescent="0.2">
      <c r="A1143" s="7"/>
      <c r="B1143" s="7"/>
      <c r="C1143" s="98" t="str">
        <f>VLOOKUP(G1143,TCR!$E$2:$K$332,2,0)</f>
        <v>VENDV</v>
      </c>
      <c r="D1143" s="98" t="str">
        <f>VLOOKUP(G1143,TCR!$E$2:$K$332,3,0)</f>
        <v>Ricavi variabili commodity al PCE - Energia Elettrica</v>
      </c>
      <c r="E1143" s="98" t="str">
        <f>VLOOKUP(G1143,TCR!$E$2:$K$332,4,0)</f>
        <v>MTPRV</v>
      </c>
      <c r="F1143" s="98" t="str">
        <f>VLOOKUP(G1143,TCR!$E$2:$K$332,5,0)</f>
        <v>Materia prima variabile</v>
      </c>
      <c r="G1143" s="98" t="s">
        <v>255</v>
      </c>
      <c r="H1143" s="98" t="str">
        <f>VLOOKUP(G1143,TCR!$E$2:$K$332,7,0)</f>
        <v>Materia prima</v>
      </c>
      <c r="I1143" s="137" t="str">
        <f t="shared" si="35"/>
        <v>EE_FPATMIC17#EEQ_FPATMIC17#EEC_FPATMIC17#NETA BR</v>
      </c>
      <c r="J1143" s="106" t="s">
        <v>3114</v>
      </c>
      <c r="K1143" s="106" t="s">
        <v>3115</v>
      </c>
      <c r="L1143" s="106" t="s">
        <v>1866</v>
      </c>
      <c r="M1143" s="106" t="s">
        <v>424</v>
      </c>
      <c r="N1143" s="106" t="s">
        <v>3116</v>
      </c>
      <c r="O1143" s="106"/>
      <c r="P1143" s="106" t="s">
        <v>3117</v>
      </c>
      <c r="Q1143" s="106" t="s">
        <v>3118</v>
      </c>
      <c r="R1143" s="106" t="s">
        <v>1870</v>
      </c>
      <c r="S1143" s="106">
        <v>701036</v>
      </c>
      <c r="T1143" s="106" t="s">
        <v>430</v>
      </c>
      <c r="U1143" s="106"/>
      <c r="V1143" s="106">
        <v>3</v>
      </c>
      <c r="W1143" s="106" t="str">
        <f t="shared" si="34"/>
        <v>NETA BR</v>
      </c>
      <c r="X1143" s="106" t="s">
        <v>431</v>
      </c>
      <c r="Y1143" s="106"/>
    </row>
    <row r="1144" spans="1:25" x14ac:dyDescent="0.2">
      <c r="A1144" s="7"/>
      <c r="B1144" s="7"/>
      <c r="C1144" s="98" t="str">
        <f>VLOOKUP(G1144,TCR!$E$2:$K$332,2,0)</f>
        <v>VENDV</v>
      </c>
      <c r="D1144" s="98" t="str">
        <f>VLOOKUP(G1144,TCR!$E$2:$K$332,3,0)</f>
        <v>Ricavi variabili commodity al PCE - Energia Elettrica</v>
      </c>
      <c r="E1144" s="98" t="str">
        <f>VLOOKUP(G1144,TCR!$E$2:$K$332,4,0)</f>
        <v>MTPRV</v>
      </c>
      <c r="F1144" s="98" t="str">
        <f>VLOOKUP(G1144,TCR!$E$2:$K$332,5,0)</f>
        <v>Materia prima variabile</v>
      </c>
      <c r="G1144" s="98" t="s">
        <v>255</v>
      </c>
      <c r="H1144" s="98" t="str">
        <f>VLOOKUP(G1144,TCR!$E$2:$K$332,7,0)</f>
        <v>Materia prima</v>
      </c>
      <c r="I1144" s="137" t="str">
        <f t="shared" si="35"/>
        <v>EE_FPATMIC16#EEQ_FPATMIC16#EEC_FPATMIC16#NETA BR</v>
      </c>
      <c r="J1144" s="106" t="s">
        <v>3066</v>
      </c>
      <c r="K1144" s="106" t="s">
        <v>3067</v>
      </c>
      <c r="L1144" s="106" t="s">
        <v>3068</v>
      </c>
      <c r="M1144" s="106" t="s">
        <v>424</v>
      </c>
      <c r="N1144" s="106" t="s">
        <v>1780</v>
      </c>
      <c r="O1144" s="106"/>
      <c r="P1144" s="106" t="s">
        <v>1781</v>
      </c>
      <c r="Q1144" s="106" t="s">
        <v>1782</v>
      </c>
      <c r="R1144" s="106" t="s">
        <v>1783</v>
      </c>
      <c r="S1144" s="106">
        <v>701036</v>
      </c>
      <c r="T1144" s="106" t="s">
        <v>430</v>
      </c>
      <c r="U1144" s="106"/>
      <c r="V1144" s="106">
        <v>3</v>
      </c>
      <c r="W1144" s="106" t="str">
        <f t="shared" si="34"/>
        <v>NETA BR</v>
      </c>
      <c r="X1144" s="106" t="s">
        <v>431</v>
      </c>
      <c r="Y1144" s="106"/>
    </row>
    <row r="1145" spans="1:25" x14ac:dyDescent="0.2">
      <c r="A1145" s="7"/>
      <c r="B1145" s="7"/>
      <c r="C1145" s="98" t="str">
        <f>VLOOKUP(G1145,TCR!$E$2:$K$332,2,0)</f>
        <v>VENDV</v>
      </c>
      <c r="D1145" s="98" t="str">
        <f>VLOOKUP(G1145,TCR!$E$2:$K$332,3,0)</f>
        <v>Ricavi variabili commodity al PCE - Energia Elettrica</v>
      </c>
      <c r="E1145" s="98" t="str">
        <f>VLOOKUP(G1145,TCR!$E$2:$K$332,4,0)</f>
        <v>MTPRV</v>
      </c>
      <c r="F1145" s="98" t="str">
        <f>VLOOKUP(G1145,TCR!$E$2:$K$332,5,0)</f>
        <v>Materia prima variabile</v>
      </c>
      <c r="G1145" s="141" t="s">
        <v>255</v>
      </c>
      <c r="H1145" s="98" t="str">
        <f>VLOOKUP(G1145,TCR!$E$2:$K$332,7,0)</f>
        <v>Materia prima</v>
      </c>
      <c r="I1145" s="137" t="str">
        <f t="shared" si="35"/>
        <v>EEAFPATMIC16#EEQAFPATMIC16#EECAFPATMIC16#NETA BR</v>
      </c>
      <c r="J1145" s="106" t="s">
        <v>5594</v>
      </c>
      <c r="K1145" s="106" t="s">
        <v>5595</v>
      </c>
      <c r="L1145" s="106" t="s">
        <v>3068</v>
      </c>
      <c r="M1145" s="106" t="s">
        <v>424</v>
      </c>
      <c r="N1145" s="106" t="s">
        <v>5004</v>
      </c>
      <c r="O1145" s="106"/>
      <c r="P1145" s="106" t="s">
        <v>5005</v>
      </c>
      <c r="Q1145" s="106" t="s">
        <v>5006</v>
      </c>
      <c r="R1145" s="106" t="s">
        <v>1783</v>
      </c>
      <c r="S1145" s="106">
        <v>701036</v>
      </c>
      <c r="T1145" s="106" t="s">
        <v>430</v>
      </c>
      <c r="U1145" s="106"/>
      <c r="V1145" s="106">
        <v>3</v>
      </c>
      <c r="W1145" s="106" t="str">
        <f t="shared" si="34"/>
        <v>NETA BR</v>
      </c>
      <c r="X1145" s="106" t="s">
        <v>431</v>
      </c>
      <c r="Y1145" s="106"/>
    </row>
    <row r="1146" spans="1:25" x14ac:dyDescent="0.2">
      <c r="A1146" s="7"/>
      <c r="B1146" s="7"/>
      <c r="C1146" s="98" t="str">
        <f>VLOOKUP(G1146,TCR!$E$2:$K$332,2,0)</f>
        <v>VENDV</v>
      </c>
      <c r="D1146" s="98" t="str">
        <f>VLOOKUP(G1146,TCR!$E$2:$K$332,3,0)</f>
        <v>Ricavi variabili commodity al PCE - Energia Elettrica</v>
      </c>
      <c r="E1146" s="98" t="str">
        <f>VLOOKUP(G1146,TCR!$E$2:$K$332,4,0)</f>
        <v>MTPRV</v>
      </c>
      <c r="F1146" s="98" t="str">
        <f>VLOOKUP(G1146,TCR!$E$2:$K$332,5,0)</f>
        <v>Materia prima variabile</v>
      </c>
      <c r="G1146" s="141" t="s">
        <v>255</v>
      </c>
      <c r="H1146" s="98" t="str">
        <f>VLOOKUP(G1146,TCR!$E$2:$K$332,7,0)</f>
        <v>Materia prima</v>
      </c>
      <c r="I1146" s="137" t="str">
        <f t="shared" si="35"/>
        <v>EE_FPATMIC15#EEQ_FPATMIC15#EEC_FPATMIC15#NETA BR</v>
      </c>
      <c r="J1146" s="106" t="s">
        <v>946</v>
      </c>
      <c r="K1146" s="106" t="s">
        <v>947</v>
      </c>
      <c r="L1146" s="106" t="s">
        <v>948</v>
      </c>
      <c r="M1146" s="106" t="s">
        <v>424</v>
      </c>
      <c r="N1146" s="106" t="s">
        <v>949</v>
      </c>
      <c r="O1146" s="106"/>
      <c r="P1146" s="106" t="s">
        <v>950</v>
      </c>
      <c r="Q1146" s="106" t="s">
        <v>951</v>
      </c>
      <c r="R1146" s="106" t="s">
        <v>952</v>
      </c>
      <c r="S1146" s="106">
        <v>701036</v>
      </c>
      <c r="T1146" s="106" t="s">
        <v>430</v>
      </c>
      <c r="U1146" s="106"/>
      <c r="V1146" s="106">
        <v>3</v>
      </c>
      <c r="W1146" s="106" t="str">
        <f t="shared" si="34"/>
        <v>NETA BR</v>
      </c>
      <c r="X1146" s="106" t="s">
        <v>431</v>
      </c>
      <c r="Y1146" s="106"/>
    </row>
    <row r="1147" spans="1:25" x14ac:dyDescent="0.2">
      <c r="A1147" s="7"/>
      <c r="B1147" s="7"/>
      <c r="C1147" s="98" t="str">
        <f>VLOOKUP(G1147,TCR!$E$2:$K$332,2,0)</f>
        <v>VENDV</v>
      </c>
      <c r="D1147" s="98" t="str">
        <f>VLOOKUP(G1147,TCR!$E$2:$K$332,3,0)</f>
        <v>Ricavi variabili commodity al PCE - Energia Elettrica</v>
      </c>
      <c r="E1147" s="98" t="str">
        <f>VLOOKUP(G1147,TCR!$E$2:$K$332,4,0)</f>
        <v>MTPRV</v>
      </c>
      <c r="F1147" s="98" t="str">
        <f>VLOOKUP(G1147,TCR!$E$2:$K$332,5,0)</f>
        <v>Materia prima variabile</v>
      </c>
      <c r="G1147" s="98" t="s">
        <v>255</v>
      </c>
      <c r="H1147" s="98" t="str">
        <f>VLOOKUP(G1147,TCR!$E$2:$K$332,7,0)</f>
        <v>Materia prima</v>
      </c>
      <c r="I1147" s="137" t="str">
        <f t="shared" si="35"/>
        <v>EEAFPATMIC15#EEQAFPATMIC15#EECAFPATMIC15#NETA BR</v>
      </c>
      <c r="J1147" s="106" t="s">
        <v>5406</v>
      </c>
      <c r="K1147" s="106" t="s">
        <v>5407</v>
      </c>
      <c r="L1147" s="106" t="s">
        <v>948</v>
      </c>
      <c r="M1147" s="106" t="s">
        <v>424</v>
      </c>
      <c r="N1147" s="106" t="s">
        <v>5408</v>
      </c>
      <c r="O1147" s="106"/>
      <c r="P1147" s="106" t="s">
        <v>5409</v>
      </c>
      <c r="Q1147" s="106" t="s">
        <v>5410</v>
      </c>
      <c r="R1147" s="106" t="s">
        <v>952</v>
      </c>
      <c r="S1147" s="106">
        <v>701036</v>
      </c>
      <c r="T1147" s="106" t="s">
        <v>430</v>
      </c>
      <c r="U1147" s="106"/>
      <c r="V1147" s="106">
        <v>3</v>
      </c>
      <c r="W1147" s="106" t="str">
        <f t="shared" si="34"/>
        <v>NETA BR</v>
      </c>
      <c r="X1147" s="106" t="s">
        <v>431</v>
      </c>
      <c r="Y1147" s="106"/>
    </row>
    <row r="1148" spans="1:25" x14ac:dyDescent="0.2">
      <c r="A1148" s="139"/>
      <c r="B1148" s="7"/>
      <c r="C1148" s="98" t="str">
        <f>VLOOKUP(G1148,TCR!$E$2:$K$332,2,0)</f>
        <v>VENDV</v>
      </c>
      <c r="D1148" s="98" t="str">
        <f>VLOOKUP(G1148,TCR!$E$2:$K$332,3,0)</f>
        <v>Ricavi variabili commodity al PCE - Energia Elettrica</v>
      </c>
      <c r="E1148" s="98" t="str">
        <f>VLOOKUP(G1148,TCR!$E$2:$K$332,4,0)</f>
        <v>MTPRV</v>
      </c>
      <c r="F1148" s="98" t="str">
        <f>VLOOKUP(G1148,TCR!$E$2:$K$332,5,0)</f>
        <v>Materia prima variabile</v>
      </c>
      <c r="G1148" s="98" t="s">
        <v>255</v>
      </c>
      <c r="H1148" s="98" t="str">
        <f>VLOOKUP(G1148,TCR!$E$2:$K$332,7,0)</f>
        <v>Materia prima</v>
      </c>
      <c r="I1148" s="137" t="str">
        <f t="shared" si="35"/>
        <v>EE_FPATMIC14#EEQ_FPATMIC14#EEC_FPATMIC14#NETA BR</v>
      </c>
      <c r="J1148" s="106" t="s">
        <v>3577</v>
      </c>
      <c r="K1148" s="106" t="s">
        <v>3578</v>
      </c>
      <c r="L1148" s="106" t="s">
        <v>3579</v>
      </c>
      <c r="M1148" s="106" t="s">
        <v>424</v>
      </c>
      <c r="N1148" s="106" t="s">
        <v>3580</v>
      </c>
      <c r="O1148" s="106"/>
      <c r="P1148" s="106" t="s">
        <v>3581</v>
      </c>
      <c r="Q1148" s="106" t="s">
        <v>3582</v>
      </c>
      <c r="R1148" s="106" t="s">
        <v>952</v>
      </c>
      <c r="S1148" s="106">
        <v>701036</v>
      </c>
      <c r="T1148" s="106" t="s">
        <v>430</v>
      </c>
      <c r="U1148" s="106"/>
      <c r="V1148" s="106">
        <v>3</v>
      </c>
      <c r="W1148" s="106" t="str">
        <f t="shared" si="34"/>
        <v>NETA BR</v>
      </c>
      <c r="X1148" s="106" t="s">
        <v>431</v>
      </c>
      <c r="Y1148" s="106"/>
    </row>
    <row r="1149" spans="1:25" x14ac:dyDescent="0.2">
      <c r="A1149" s="7"/>
      <c r="B1149" s="7"/>
      <c r="C1149" s="98" t="str">
        <f>VLOOKUP(G1149,TCR!$E$2:$K$332,2,0)</f>
        <v>VENDV</v>
      </c>
      <c r="D1149" s="98" t="str">
        <f>VLOOKUP(G1149,TCR!$E$2:$K$332,3,0)</f>
        <v>Ricavi variabili commodity al PCE - Energia Elettrica</v>
      </c>
      <c r="E1149" s="98" t="str">
        <f>VLOOKUP(G1149,TCR!$E$2:$K$332,4,0)</f>
        <v>MTPRV</v>
      </c>
      <c r="F1149" s="98" t="str">
        <f>VLOOKUP(G1149,TCR!$E$2:$K$332,5,0)</f>
        <v>Materia prima variabile</v>
      </c>
      <c r="G1149" s="98" t="s">
        <v>255</v>
      </c>
      <c r="H1149" s="98" t="str">
        <f>VLOOKUP(G1149,TCR!$E$2:$K$332,7,0)</f>
        <v>Materia prima</v>
      </c>
      <c r="I1149" s="137" t="str">
        <f t="shared" si="35"/>
        <v>EEAFPATMIC14#EEQAFPATMIC14#EECAFPATMIC14#NETA BR</v>
      </c>
      <c r="J1149" s="106" t="s">
        <v>4778</v>
      </c>
      <c r="K1149" s="106" t="s">
        <v>4779</v>
      </c>
      <c r="L1149" s="106" t="s">
        <v>3579</v>
      </c>
      <c r="M1149" s="106" t="s">
        <v>424</v>
      </c>
      <c r="N1149" s="106" t="s">
        <v>4780</v>
      </c>
      <c r="O1149" s="106"/>
      <c r="P1149" s="106" t="s">
        <v>4781</v>
      </c>
      <c r="Q1149" s="106" t="s">
        <v>4782</v>
      </c>
      <c r="R1149" s="106" t="s">
        <v>952</v>
      </c>
      <c r="S1149" s="106">
        <v>701036</v>
      </c>
      <c r="T1149" s="106" t="s">
        <v>430</v>
      </c>
      <c r="U1149" s="106"/>
      <c r="V1149" s="106">
        <v>3</v>
      </c>
      <c r="W1149" s="106" t="str">
        <f t="shared" si="34"/>
        <v>NETA BR</v>
      </c>
      <c r="X1149" s="106" t="s">
        <v>431</v>
      </c>
      <c r="Y1149" s="106"/>
    </row>
    <row r="1150" spans="1:25" x14ac:dyDescent="0.2">
      <c r="A1150" s="178"/>
      <c r="B1150" s="7"/>
      <c r="C1150" s="98" t="str">
        <f>VLOOKUP(G1150,TCR!$E$2:$K$332,2,0)</f>
        <v>VENDV</v>
      </c>
      <c r="D1150" s="98" t="str">
        <f>VLOOKUP(G1150,TCR!$E$2:$K$332,3,0)</f>
        <v>Ricavi variabili commodity al PCE - Energia Elettrica</v>
      </c>
      <c r="E1150" s="98" t="str">
        <f>VLOOKUP(G1150,TCR!$E$2:$K$332,4,0)</f>
        <v>MTPRV</v>
      </c>
      <c r="F1150" s="98" t="str">
        <f>VLOOKUP(G1150,TCR!$E$2:$K$332,5,0)</f>
        <v>Materia prima variabile</v>
      </c>
      <c r="G1150" s="98" t="s">
        <v>255</v>
      </c>
      <c r="H1150" s="98" t="str">
        <f>VLOOKUP(G1150,TCR!$E$2:$K$332,7,0)</f>
        <v>Materia prima</v>
      </c>
      <c r="I1150" s="137" t="str">
        <f t="shared" si="35"/>
        <v>EEAFPATMIC13#EEQAFPATMIC13#EECAFPATMIC13#NETA BR</v>
      </c>
      <c r="J1150" s="106" t="s">
        <v>2878</v>
      </c>
      <c r="K1150" s="106" t="s">
        <v>2879</v>
      </c>
      <c r="L1150" s="106" t="s">
        <v>2880</v>
      </c>
      <c r="M1150" s="106" t="s">
        <v>424</v>
      </c>
      <c r="N1150" s="106" t="s">
        <v>2881</v>
      </c>
      <c r="O1150" s="106"/>
      <c r="P1150" s="106" t="s">
        <v>2882</v>
      </c>
      <c r="Q1150" s="106" t="s">
        <v>2883</v>
      </c>
      <c r="R1150" s="106" t="s">
        <v>2884</v>
      </c>
      <c r="S1150" s="106">
        <v>701036</v>
      </c>
      <c r="T1150" s="106" t="s">
        <v>430</v>
      </c>
      <c r="U1150" s="106"/>
      <c r="V1150" s="106">
        <v>3</v>
      </c>
      <c r="W1150" s="106" t="str">
        <f t="shared" si="34"/>
        <v>NETA BR</v>
      </c>
      <c r="X1150" s="106" t="s">
        <v>431</v>
      </c>
      <c r="Y1150" s="106"/>
    </row>
    <row r="1151" spans="1:25" x14ac:dyDescent="0.2">
      <c r="A1151" s="7"/>
      <c r="B1151" s="7"/>
      <c r="C1151" s="98" t="str">
        <f>VLOOKUP(G1151,TCR!$E$2:$K$332,2,0)</f>
        <v>VENDV</v>
      </c>
      <c r="D1151" s="98" t="str">
        <f>VLOOKUP(G1151,TCR!$E$2:$K$332,3,0)</f>
        <v>Ricavi variabili commodity al PCE - Energia Elettrica</v>
      </c>
      <c r="E1151" s="98" t="str">
        <f>VLOOKUP(G1151,TCR!$E$2:$K$332,4,0)</f>
        <v>MTPRV</v>
      </c>
      <c r="F1151" s="98" t="str">
        <f>VLOOKUP(G1151,TCR!$E$2:$K$332,5,0)</f>
        <v>Materia prima variabile</v>
      </c>
      <c r="G1151" s="141" t="s">
        <v>255</v>
      </c>
      <c r="H1151" s="98" t="str">
        <f>VLOOKUP(G1151,TCR!$E$2:$K$332,7,0)</f>
        <v>Materia prima</v>
      </c>
      <c r="I1151" s="137" t="str">
        <f t="shared" si="35"/>
        <v>EE_FPATMIC13#EEQ_FPATMIC13#EEC_FPATMIC13#NETA BR</v>
      </c>
      <c r="J1151" s="106" t="s">
        <v>8963</v>
      </c>
      <c r="K1151" s="106" t="s">
        <v>8964</v>
      </c>
      <c r="L1151" s="106" t="s">
        <v>2880</v>
      </c>
      <c r="M1151" s="106" t="s">
        <v>424</v>
      </c>
      <c r="N1151" s="106" t="s">
        <v>8965</v>
      </c>
      <c r="O1151" s="106"/>
      <c r="P1151" s="106" t="s">
        <v>8966</v>
      </c>
      <c r="Q1151" s="106" t="s">
        <v>8967</v>
      </c>
      <c r="R1151" s="106" t="s">
        <v>2884</v>
      </c>
      <c r="S1151" s="106" t="s">
        <v>429</v>
      </c>
      <c r="T1151" s="106" t="s">
        <v>430</v>
      </c>
      <c r="U1151" s="106"/>
      <c r="V1151" s="106">
        <v>3</v>
      </c>
      <c r="W1151" s="106" t="str">
        <f t="shared" si="34"/>
        <v>NETA BR</v>
      </c>
      <c r="X1151" s="106" t="s">
        <v>431</v>
      </c>
      <c r="Y1151" s="106"/>
    </row>
    <row r="1152" spans="1:25" x14ac:dyDescent="0.2">
      <c r="A1152" s="7"/>
      <c r="B1152" s="69"/>
      <c r="C1152" s="98" t="str">
        <f>VLOOKUP(G1152,TCR!$E$2:$K$332,2,0)</f>
        <v>VENDV</v>
      </c>
      <c r="D1152" s="98" t="str">
        <f>VLOOKUP(G1152,TCR!$E$2:$K$332,3,0)</f>
        <v>Ricavi variabili commodity al PCE - Energia Elettrica</v>
      </c>
      <c r="E1152" s="98" t="str">
        <f>VLOOKUP(G1152,TCR!$E$2:$K$332,4,0)</f>
        <v>MTPRV</v>
      </c>
      <c r="F1152" s="98" t="str">
        <f>VLOOKUP(G1152,TCR!$E$2:$K$332,5,0)</f>
        <v>Materia prima variabile</v>
      </c>
      <c r="G1152" s="141" t="s">
        <v>255</v>
      </c>
      <c r="H1152" s="98" t="str">
        <f>VLOOKUP(G1152,TCR!$E$2:$K$332,7,0)</f>
        <v>Materia prima</v>
      </c>
      <c r="I1152" s="137" t="str">
        <f t="shared" si="35"/>
        <v>EEBFPATMIC05#EEQBFPATMIC05#EECBFPATMIC05#NETA BR</v>
      </c>
      <c r="J1152" s="106" t="s">
        <v>6818</v>
      </c>
      <c r="K1152" s="106" t="s">
        <v>6819</v>
      </c>
      <c r="L1152" s="106" t="s">
        <v>6820</v>
      </c>
      <c r="M1152" s="106" t="s">
        <v>424</v>
      </c>
      <c r="N1152" s="106" t="s">
        <v>6821</v>
      </c>
      <c r="O1152" s="106"/>
      <c r="P1152" s="106" t="s">
        <v>6822</v>
      </c>
      <c r="Q1152" s="106" t="s">
        <v>6823</v>
      </c>
      <c r="R1152" s="106" t="s">
        <v>6824</v>
      </c>
      <c r="S1152" s="106">
        <v>701036</v>
      </c>
      <c r="T1152" s="106" t="s">
        <v>430</v>
      </c>
      <c r="U1152" s="106"/>
      <c r="V1152" s="106">
        <v>3</v>
      </c>
      <c r="W1152" s="106" t="str">
        <f t="shared" si="34"/>
        <v>NETA BR</v>
      </c>
      <c r="X1152" s="106" t="s">
        <v>431</v>
      </c>
      <c r="Y1152" s="106"/>
    </row>
    <row r="1153" spans="1:25" x14ac:dyDescent="0.2">
      <c r="A1153" s="7"/>
      <c r="B1153" s="7"/>
      <c r="C1153" s="98" t="str">
        <f>VLOOKUP(G1153,TCR!$E$2:$K$332,2,0)</f>
        <v>VENDF</v>
      </c>
      <c r="D1153" s="98" t="str">
        <f>VLOOKUP(G1153,TCR!$E$2:$K$332,3,0)</f>
        <v>Ricavi commodity - componente fissa Energia Elettrica</v>
      </c>
      <c r="E1153" s="98" t="str">
        <f>VLOOKUP(G1153,TCR!$E$2:$K$332,4,0)</f>
        <v>MTPRF</v>
      </c>
      <c r="F1153" s="98" t="str">
        <f>VLOOKUP(G1153,TCR!$E$2:$K$332,5,0)</f>
        <v>Materia prima fissa</v>
      </c>
      <c r="G1153" s="98" t="s">
        <v>217</v>
      </c>
      <c r="H1153" s="98" t="str">
        <f>VLOOKUP(G1153,TCR!$E$2:$K$332,7,0)</f>
        <v>Materia prima altre voci fisse</v>
      </c>
      <c r="I1153" s="137" t="str">
        <f t="shared" si="35"/>
        <v>EE_FPATMAX22FIX#EEQ_FPATMAX22FIX#EEC_FPATMAX22FIX#NETA BR</v>
      </c>
      <c r="J1153" s="106" t="s">
        <v>8582</v>
      </c>
      <c r="K1153" s="106" t="s">
        <v>8583</v>
      </c>
      <c r="L1153" s="106" t="s">
        <v>8584</v>
      </c>
      <c r="M1153" s="106" t="s">
        <v>424</v>
      </c>
      <c r="N1153" s="106" t="s">
        <v>8585</v>
      </c>
      <c r="O1153" s="106"/>
      <c r="P1153" s="106" t="s">
        <v>8586</v>
      </c>
      <c r="Q1153" s="106" t="s">
        <v>8587</v>
      </c>
      <c r="R1153" s="106" t="s">
        <v>6402</v>
      </c>
      <c r="S1153" s="106">
        <v>701036</v>
      </c>
      <c r="T1153" s="106" t="s">
        <v>430</v>
      </c>
      <c r="U1153" s="106"/>
      <c r="V1153" s="106">
        <v>3</v>
      </c>
      <c r="W1153" s="106" t="str">
        <f t="shared" si="34"/>
        <v>NETA BR</v>
      </c>
      <c r="X1153" s="106" t="s">
        <v>431</v>
      </c>
      <c r="Y1153" s="106"/>
    </row>
    <row r="1154" spans="1:25" x14ac:dyDescent="0.2">
      <c r="A1154" s="7"/>
      <c r="B1154" s="7"/>
      <c r="C1154" s="141" t="str">
        <f>VLOOKUP(G1154,TCR!$E$2:$K$332,2,0)</f>
        <v>VENDV</v>
      </c>
      <c r="D1154" s="141" t="str">
        <f>VLOOKUP(G1154,TCR!$E$2:$K$332,3,0)</f>
        <v>Ricavi variabili commodity al PCE - Energia Elettrica</v>
      </c>
      <c r="E1154" s="141" t="str">
        <f>VLOOKUP(G1154,TCR!$E$2:$K$332,4,0)</f>
        <v>MTPRV</v>
      </c>
      <c r="F1154" s="141" t="str">
        <f>VLOOKUP(G1154,TCR!$E$2:$K$332,5,0)</f>
        <v>Materia prima variabile</v>
      </c>
      <c r="G1154" s="141" t="s">
        <v>255</v>
      </c>
      <c r="H1154" s="141" t="str">
        <f>VLOOKUP(G1154,TCR!$E$2:$K$332,7,0)</f>
        <v>Materia prima</v>
      </c>
      <c r="I1154" s="137" t="str">
        <f t="shared" si="35"/>
        <v>EEAFPATMAX22#EEQAFPATMAX22#EECAFPATMAX22#NETA BR</v>
      </c>
      <c r="J1154" s="106" t="s">
        <v>9080</v>
      </c>
      <c r="K1154" s="106" t="s">
        <v>9081</v>
      </c>
      <c r="L1154" s="106" t="s">
        <v>8584</v>
      </c>
      <c r="M1154" s="106" t="s">
        <v>424</v>
      </c>
      <c r="N1154" s="106" t="s">
        <v>6399</v>
      </c>
      <c r="O1154" s="106"/>
      <c r="P1154" s="106" t="s">
        <v>6400</v>
      </c>
      <c r="Q1154" s="106" t="s">
        <v>6401</v>
      </c>
      <c r="R1154" s="106" t="s">
        <v>6402</v>
      </c>
      <c r="S1154" s="106" t="s">
        <v>429</v>
      </c>
      <c r="T1154" s="106" t="s">
        <v>430</v>
      </c>
      <c r="U1154" s="106"/>
      <c r="V1154" s="106">
        <v>3</v>
      </c>
      <c r="W1154" s="106" t="str">
        <f t="shared" ref="W1154:W1217" si="36">IF(V1154=3,"NETA BR",IF(V1154=8,"NETA BM"))</f>
        <v>NETA BR</v>
      </c>
      <c r="X1154" s="106" t="s">
        <v>431</v>
      </c>
      <c r="Y1154" s="106"/>
    </row>
    <row r="1155" spans="1:25" x14ac:dyDescent="0.2">
      <c r="A1155" s="7"/>
      <c r="B1155" s="7"/>
      <c r="C1155" s="98" t="str">
        <f>VLOOKUP(G1155,TCR!$E$2:$K$332,2,0)</f>
        <v>VENDV</v>
      </c>
      <c r="D1155" s="98" t="str">
        <f>VLOOKUP(G1155,TCR!$E$2:$K$332,3,0)</f>
        <v>Ricavi variabili commodity al PCE - Energia Elettrica</v>
      </c>
      <c r="E1155" s="98" t="str">
        <f>VLOOKUP(G1155,TCR!$E$2:$K$332,4,0)</f>
        <v>MTPRV</v>
      </c>
      <c r="F1155" s="98" t="str">
        <f>VLOOKUP(G1155,TCR!$E$2:$K$332,5,0)</f>
        <v>Materia prima variabile</v>
      </c>
      <c r="G1155" s="98" t="s">
        <v>255</v>
      </c>
      <c r="H1155" s="98" t="str">
        <f>VLOOKUP(G1155,TCR!$E$2:$K$332,7,0)</f>
        <v>Materia prima</v>
      </c>
      <c r="I1155" s="137" t="str">
        <f t="shared" ref="I1155:I1218" si="37">IF(LEFT($G1155,7)="CONSUMO","CONSUMO",CONCATENATE(K1155,"#",N1155,"#",Q1155,"#",W1155))</f>
        <v>EE_FPATMAX20#EEQ_FPATMAX20#EEC_FPATMAX20#NETA BR</v>
      </c>
      <c r="J1155" s="106" t="s">
        <v>7594</v>
      </c>
      <c r="K1155" s="106" t="s">
        <v>7595</v>
      </c>
      <c r="L1155" s="106" t="s">
        <v>7596</v>
      </c>
      <c r="M1155" s="106" t="s">
        <v>424</v>
      </c>
      <c r="N1155" s="106" t="s">
        <v>6172</v>
      </c>
      <c r="O1155" s="106"/>
      <c r="P1155" s="106" t="s">
        <v>6173</v>
      </c>
      <c r="Q1155" s="106" t="s">
        <v>6174</v>
      </c>
      <c r="R1155" s="106" t="s">
        <v>6175</v>
      </c>
      <c r="S1155" s="106">
        <v>701036</v>
      </c>
      <c r="T1155" s="106" t="s">
        <v>430</v>
      </c>
      <c r="U1155" s="106"/>
      <c r="V1155" s="106">
        <v>3</v>
      </c>
      <c r="W1155" s="106" t="str">
        <f t="shared" si="36"/>
        <v>NETA BR</v>
      </c>
      <c r="X1155" s="106" t="s">
        <v>431</v>
      </c>
      <c r="Y1155" s="106"/>
    </row>
    <row r="1156" spans="1:25" x14ac:dyDescent="0.2">
      <c r="A1156" s="178"/>
      <c r="B1156" s="7"/>
      <c r="C1156" s="98" t="str">
        <f>VLOOKUP(G1156,TCR!$E$2:$K$332,2,0)</f>
        <v>VENDV</v>
      </c>
      <c r="D1156" s="98" t="str">
        <f>VLOOKUP(G1156,TCR!$E$2:$K$332,3,0)</f>
        <v>Ricavi variabili commodity al PCE - Energia Elettrica</v>
      </c>
      <c r="E1156" s="98" t="str">
        <f>VLOOKUP(G1156,TCR!$E$2:$K$332,4,0)</f>
        <v>MTPRV</v>
      </c>
      <c r="F1156" s="98" t="str">
        <f>VLOOKUP(G1156,TCR!$E$2:$K$332,5,0)</f>
        <v>Materia prima variabile</v>
      </c>
      <c r="G1156" s="98" t="s">
        <v>255</v>
      </c>
      <c r="H1156" s="98" t="str">
        <f>VLOOKUP(G1156,TCR!$E$2:$K$332,7,0)</f>
        <v>Materia prima</v>
      </c>
      <c r="I1156" s="137" t="str">
        <f t="shared" si="37"/>
        <v>EE_FPATMAX19#EEQ_FPATMAX19#EEC_FPATMAX19#NETA BR</v>
      </c>
      <c r="J1156" s="106" t="s">
        <v>6576</v>
      </c>
      <c r="K1156" s="106" t="s">
        <v>6577</v>
      </c>
      <c r="L1156" s="106" t="s">
        <v>6578</v>
      </c>
      <c r="M1156" s="106" t="s">
        <v>424</v>
      </c>
      <c r="N1156" s="106" t="s">
        <v>6579</v>
      </c>
      <c r="O1156" s="106"/>
      <c r="P1156" s="106" t="s">
        <v>6580</v>
      </c>
      <c r="Q1156" s="106" t="s">
        <v>6581</v>
      </c>
      <c r="R1156" s="106" t="s">
        <v>6582</v>
      </c>
      <c r="S1156" s="106">
        <v>701036</v>
      </c>
      <c r="T1156" s="106" t="s">
        <v>430</v>
      </c>
      <c r="U1156" s="106"/>
      <c r="V1156" s="106">
        <v>3</v>
      </c>
      <c r="W1156" s="106" t="str">
        <f t="shared" si="36"/>
        <v>NETA BR</v>
      </c>
      <c r="X1156" s="106" t="s">
        <v>431</v>
      </c>
      <c r="Y1156" s="106"/>
    </row>
    <row r="1157" spans="1:25" x14ac:dyDescent="0.2">
      <c r="A1157" s="7"/>
      <c r="B1157" s="7"/>
      <c r="C1157" s="98" t="str">
        <f>VLOOKUP(G1157,TCR!$E$2:$K$332,2,0)</f>
        <v>VENDV</v>
      </c>
      <c r="D1157" s="98" t="str">
        <f>VLOOKUP(G1157,TCR!$E$2:$K$332,3,0)</f>
        <v>Ricavi variabili commodity al PCE - Energia Elettrica</v>
      </c>
      <c r="E1157" s="98" t="str">
        <f>VLOOKUP(G1157,TCR!$E$2:$K$332,4,0)</f>
        <v>MTPRV</v>
      </c>
      <c r="F1157" s="98" t="str">
        <f>VLOOKUP(G1157,TCR!$E$2:$K$332,5,0)</f>
        <v>Materia prima variabile</v>
      </c>
      <c r="G1157" s="98" t="s">
        <v>255</v>
      </c>
      <c r="H1157" s="98" t="str">
        <f>VLOOKUP(G1157,TCR!$E$2:$K$332,7,0)</f>
        <v>Materia prima</v>
      </c>
      <c r="I1157" s="137" t="str">
        <f t="shared" si="37"/>
        <v>EEAFPATMAX19#EEQAFPATMAX19#EECAFPATMAX19#NETA BR</v>
      </c>
      <c r="J1157" s="106" t="s">
        <v>7540</v>
      </c>
      <c r="K1157" s="106" t="s">
        <v>7541</v>
      </c>
      <c r="L1157" s="106" t="s">
        <v>6578</v>
      </c>
      <c r="M1157" s="106" t="s">
        <v>424</v>
      </c>
      <c r="N1157" s="106" t="s">
        <v>7542</v>
      </c>
      <c r="O1157" s="106"/>
      <c r="P1157" s="106" t="s">
        <v>7543</v>
      </c>
      <c r="Q1157" s="106" t="s">
        <v>7544</v>
      </c>
      <c r="R1157" s="106" t="s">
        <v>6582</v>
      </c>
      <c r="S1157" s="106">
        <v>701036</v>
      </c>
      <c r="T1157" s="106" t="s">
        <v>430</v>
      </c>
      <c r="U1157" s="106"/>
      <c r="V1157" s="106">
        <v>3</v>
      </c>
      <c r="W1157" s="106" t="str">
        <f t="shared" si="36"/>
        <v>NETA BR</v>
      </c>
      <c r="X1157" s="106" t="s">
        <v>431</v>
      </c>
      <c r="Y1157" s="106"/>
    </row>
    <row r="1158" spans="1:25" x14ac:dyDescent="0.2">
      <c r="A1158" s="7"/>
      <c r="B1158" s="7"/>
      <c r="C1158" s="98" t="str">
        <f>VLOOKUP(G1158,TCR!$E$2:$K$332,2,0)</f>
        <v>VENDF</v>
      </c>
      <c r="D1158" s="98" t="str">
        <f>VLOOKUP(G1158,TCR!$E$2:$K$332,3,0)</f>
        <v>Ricavi commodity - componente fissa Energia Elettrica</v>
      </c>
      <c r="E1158" s="98" t="str">
        <f>VLOOKUP(G1158,TCR!$E$2:$K$332,4,0)</f>
        <v>MTPRF</v>
      </c>
      <c r="F1158" s="98" t="str">
        <f>VLOOKUP(G1158,TCR!$E$2:$K$332,5,0)</f>
        <v>Materia prima fissa</v>
      </c>
      <c r="G1158" s="98" t="s">
        <v>217</v>
      </c>
      <c r="H1158" s="98" t="str">
        <f>VLOOKUP(G1158,TCR!$E$2:$K$332,7,0)</f>
        <v>Materia prima altre voci fisse</v>
      </c>
      <c r="I1158" s="137" t="str">
        <f t="shared" si="37"/>
        <v>EE_FPATMAX19FIX#EEQ_FPATMAX19FIX#EEC_FPATMAX19FIX#NETA BR</v>
      </c>
      <c r="J1158" s="106" t="s">
        <v>9338</v>
      </c>
      <c r="K1158" s="106" t="s">
        <v>9339</v>
      </c>
      <c r="L1158" s="106" t="s">
        <v>6578</v>
      </c>
      <c r="M1158" s="106" t="s">
        <v>424</v>
      </c>
      <c r="N1158" s="106" t="s">
        <v>9340</v>
      </c>
      <c r="O1158" s="106"/>
      <c r="P1158" s="106" t="s">
        <v>9341</v>
      </c>
      <c r="Q1158" s="106" t="s">
        <v>9342</v>
      </c>
      <c r="R1158" s="106" t="s">
        <v>6582</v>
      </c>
      <c r="S1158" s="106" t="s">
        <v>429</v>
      </c>
      <c r="T1158" s="106" t="s">
        <v>430</v>
      </c>
      <c r="U1158" s="106"/>
      <c r="V1158" s="106">
        <v>3</v>
      </c>
      <c r="W1158" s="106" t="str">
        <f t="shared" si="36"/>
        <v>NETA BR</v>
      </c>
      <c r="X1158" s="106" t="s">
        <v>431</v>
      </c>
      <c r="Y1158" s="106"/>
    </row>
    <row r="1159" spans="1:25" x14ac:dyDescent="0.2">
      <c r="A1159" s="7"/>
      <c r="B1159" s="7"/>
      <c r="C1159" s="98" t="str">
        <f>VLOOKUP(G1159,TCR!$E$2:$K$332,2,0)</f>
        <v>VENDV</v>
      </c>
      <c r="D1159" s="98" t="str">
        <f>VLOOKUP(G1159,TCR!$E$2:$K$332,3,0)</f>
        <v>Ricavi variabili commodity al PCE - Energia Elettrica</v>
      </c>
      <c r="E1159" s="98" t="str">
        <f>VLOOKUP(G1159,TCR!$E$2:$K$332,4,0)</f>
        <v>MTPRV</v>
      </c>
      <c r="F1159" s="98" t="str">
        <f>VLOOKUP(G1159,TCR!$E$2:$K$332,5,0)</f>
        <v>Materia prima variabile</v>
      </c>
      <c r="G1159" s="98" t="s">
        <v>255</v>
      </c>
      <c r="H1159" s="98" t="str">
        <f>VLOOKUP(G1159,TCR!$E$2:$K$332,7,0)</f>
        <v>Materia prima</v>
      </c>
      <c r="I1159" s="137" t="str">
        <f t="shared" si="37"/>
        <v>EEAFPATMAX16#EEQAFPATMAX16#EECAFPATMAX16#NETA BR</v>
      </c>
      <c r="J1159" s="106" t="s">
        <v>6460</v>
      </c>
      <c r="K1159" s="106" t="s">
        <v>6461</v>
      </c>
      <c r="L1159" s="106" t="s">
        <v>6462</v>
      </c>
      <c r="M1159" s="106" t="s">
        <v>424</v>
      </c>
      <c r="N1159" s="106" t="s">
        <v>6463</v>
      </c>
      <c r="O1159" s="106"/>
      <c r="P1159" s="106" t="s">
        <v>6464</v>
      </c>
      <c r="Q1159" s="106" t="s">
        <v>6465</v>
      </c>
      <c r="R1159" s="106" t="s">
        <v>6466</v>
      </c>
      <c r="S1159" s="106">
        <v>701036</v>
      </c>
      <c r="T1159" s="106" t="s">
        <v>430</v>
      </c>
      <c r="U1159" s="106"/>
      <c r="V1159" s="106">
        <v>3</v>
      </c>
      <c r="W1159" s="106" t="str">
        <f t="shared" si="36"/>
        <v>NETA BR</v>
      </c>
      <c r="X1159" s="106" t="s">
        <v>431</v>
      </c>
      <c r="Y1159" s="106"/>
    </row>
    <row r="1160" spans="1:25" x14ac:dyDescent="0.2">
      <c r="A1160" s="7"/>
      <c r="B1160" s="7"/>
      <c r="C1160" s="98" t="str">
        <f>VLOOKUP(G1160,TCR!$E$2:$K$332,2,0)</f>
        <v>VENDV</v>
      </c>
      <c r="D1160" s="98" t="str">
        <f>VLOOKUP(G1160,TCR!$E$2:$K$332,3,0)</f>
        <v>Ricavi variabili commodity al PCE - Energia Elettrica</v>
      </c>
      <c r="E1160" s="98" t="str">
        <f>VLOOKUP(G1160,TCR!$E$2:$K$332,4,0)</f>
        <v>MTPRV</v>
      </c>
      <c r="F1160" s="98" t="str">
        <f>VLOOKUP(G1160,TCR!$E$2:$K$332,5,0)</f>
        <v>Materia prima variabile</v>
      </c>
      <c r="G1160" s="98" t="s">
        <v>255</v>
      </c>
      <c r="H1160" s="98" t="str">
        <f>VLOOKUP(G1160,TCR!$E$2:$K$332,7,0)</f>
        <v>Materia prima</v>
      </c>
      <c r="I1160" s="137" t="str">
        <f t="shared" si="37"/>
        <v>EEAFPATMAX15#EEQAFPATMAX15#EECAFPATMAX15#NETA BR</v>
      </c>
      <c r="J1160" s="106" t="s">
        <v>6627</v>
      </c>
      <c r="K1160" s="106" t="s">
        <v>6628</v>
      </c>
      <c r="L1160" s="106" t="s">
        <v>6629</v>
      </c>
      <c r="M1160" s="106" t="s">
        <v>424</v>
      </c>
      <c r="N1160" s="106" t="s">
        <v>6630</v>
      </c>
      <c r="O1160" s="106"/>
      <c r="P1160" s="106" t="s">
        <v>6631</v>
      </c>
      <c r="Q1160" s="106" t="s">
        <v>6632</v>
      </c>
      <c r="R1160" s="106" t="s">
        <v>6633</v>
      </c>
      <c r="S1160" s="106">
        <v>701036</v>
      </c>
      <c r="T1160" s="106" t="s">
        <v>430</v>
      </c>
      <c r="U1160" s="106"/>
      <c r="V1160" s="106">
        <v>3</v>
      </c>
      <c r="W1160" s="106" t="str">
        <f t="shared" si="36"/>
        <v>NETA BR</v>
      </c>
      <c r="X1160" s="106" t="s">
        <v>431</v>
      </c>
      <c r="Y1160" s="106"/>
    </row>
    <row r="1161" spans="1:25" x14ac:dyDescent="0.2">
      <c r="A1161" s="7"/>
      <c r="B1161" s="7"/>
      <c r="C1161" s="98" t="str">
        <f>VLOOKUP(G1161,TCR!$E$2:$K$332,2,0)</f>
        <v>VENDF</v>
      </c>
      <c r="D1161" s="98" t="str">
        <f>VLOOKUP(G1161,TCR!$E$2:$K$332,3,0)</f>
        <v>Ricavi commodity - componente fissa Energia Elettrica</v>
      </c>
      <c r="E1161" s="98" t="str">
        <f>VLOOKUP(G1161,TCR!$E$2:$K$332,4,0)</f>
        <v>MTPRF</v>
      </c>
      <c r="F1161" s="98" t="str">
        <f>VLOOKUP(G1161,TCR!$E$2:$K$332,5,0)</f>
        <v>Materia prima fissa</v>
      </c>
      <c r="G1161" s="98" t="s">
        <v>217</v>
      </c>
      <c r="H1161" s="98" t="str">
        <f>VLOOKUP(G1161,TCR!$E$2:$K$332,7,0)</f>
        <v>Materia prima altre voci fisse</v>
      </c>
      <c r="I1161" s="137" t="str">
        <f t="shared" si="37"/>
        <v>EE_FPATMAX15FIX#EEQ_FPATMAX15FIX#EEC_FPATMAXFIX#NETA BR</v>
      </c>
      <c r="J1161" s="106" t="s">
        <v>7279</v>
      </c>
      <c r="K1161" s="106" t="s">
        <v>7280</v>
      </c>
      <c r="L1161" s="106" t="s">
        <v>6629</v>
      </c>
      <c r="M1161" s="106" t="s">
        <v>424</v>
      </c>
      <c r="N1161" s="106" t="s">
        <v>7281</v>
      </c>
      <c r="O1161" s="106"/>
      <c r="P1161" s="106" t="s">
        <v>7282</v>
      </c>
      <c r="Q1161" s="106" t="s">
        <v>7283</v>
      </c>
      <c r="R1161" s="106" t="s">
        <v>6633</v>
      </c>
      <c r="S1161" s="106">
        <v>701036</v>
      </c>
      <c r="T1161" s="106" t="s">
        <v>430</v>
      </c>
      <c r="U1161" s="106"/>
      <c r="V1161" s="106">
        <v>3</v>
      </c>
      <c r="W1161" s="106" t="str">
        <f t="shared" si="36"/>
        <v>NETA BR</v>
      </c>
      <c r="X1161" s="106" t="s">
        <v>431</v>
      </c>
      <c r="Y1161" s="106"/>
    </row>
    <row r="1162" spans="1:25" x14ac:dyDescent="0.2">
      <c r="A1162" s="7"/>
      <c r="B1162" s="7"/>
      <c r="C1162" s="98" t="str">
        <f>VLOOKUP(G1162,TCR!$E$2:$K$332,2,0)</f>
        <v>VENDV</v>
      </c>
      <c r="D1162" s="98" t="str">
        <f>VLOOKUP(G1162,TCR!$E$2:$K$332,3,0)</f>
        <v>Ricavi variabili commodity al PCE - Energia Elettrica</v>
      </c>
      <c r="E1162" s="98" t="str">
        <f>VLOOKUP(G1162,TCR!$E$2:$K$332,4,0)</f>
        <v>MTPRV</v>
      </c>
      <c r="F1162" s="98" t="str">
        <f>VLOOKUP(G1162,TCR!$E$2:$K$332,5,0)</f>
        <v>Materia prima variabile</v>
      </c>
      <c r="G1162" s="98" t="s">
        <v>255</v>
      </c>
      <c r="H1162" s="98" t="str">
        <f>VLOOKUP(G1162,TCR!$E$2:$K$332,7,0)</f>
        <v>Materia prima</v>
      </c>
      <c r="I1162" s="137" t="str">
        <f t="shared" si="37"/>
        <v>EE_FPATMAX15#EEQ_FPATMAX15#EEC_FPATMAX15#NETA BR</v>
      </c>
      <c r="J1162" s="106" t="s">
        <v>9033</v>
      </c>
      <c r="K1162" s="106" t="s">
        <v>9034</v>
      </c>
      <c r="L1162" s="106" t="s">
        <v>6629</v>
      </c>
      <c r="M1162" s="106" t="s">
        <v>424</v>
      </c>
      <c r="N1162" s="106" t="s">
        <v>9035</v>
      </c>
      <c r="O1162" s="106"/>
      <c r="P1162" s="106" t="s">
        <v>9036</v>
      </c>
      <c r="Q1162" s="106" t="s">
        <v>9037</v>
      </c>
      <c r="R1162" s="106" t="s">
        <v>6633</v>
      </c>
      <c r="S1162" s="106" t="s">
        <v>429</v>
      </c>
      <c r="T1162" s="106" t="s">
        <v>430</v>
      </c>
      <c r="U1162" s="106"/>
      <c r="V1162" s="106">
        <v>3</v>
      </c>
      <c r="W1162" s="106" t="str">
        <f t="shared" si="36"/>
        <v>NETA BR</v>
      </c>
      <c r="X1162" s="106" t="s">
        <v>431</v>
      </c>
      <c r="Y1162" s="106"/>
    </row>
    <row r="1163" spans="1:25" x14ac:dyDescent="0.2">
      <c r="A1163" s="69"/>
      <c r="B1163" s="7"/>
      <c r="C1163" s="98" t="str">
        <f>VLOOKUP(G1163,TCR!$E$2:$K$332,2,0)</f>
        <v>VENDV</v>
      </c>
      <c r="D1163" s="98" t="str">
        <f>VLOOKUP(G1163,TCR!$E$2:$K$332,3,0)</f>
        <v>Ricavi variabili commodity al PCE - Energia Elettrica</v>
      </c>
      <c r="E1163" s="98" t="str">
        <f>VLOOKUP(G1163,TCR!$E$2:$K$332,4,0)</f>
        <v>MTPRV</v>
      </c>
      <c r="F1163" s="98" t="str">
        <f>VLOOKUP(G1163,TCR!$E$2:$K$332,5,0)</f>
        <v>Materia prima variabile</v>
      </c>
      <c r="G1163" s="98" t="s">
        <v>255</v>
      </c>
      <c r="H1163" s="98" t="str">
        <f>VLOOKUP(G1163,TCR!$E$2:$K$332,7,0)</f>
        <v>Materia prima</v>
      </c>
      <c r="I1163" s="137" t="str">
        <f t="shared" si="37"/>
        <v>EE_FPATMAX13#EEQ_FPATMAX13#EEC_FPATMAX13#NETA BR</v>
      </c>
      <c r="J1163" s="106" t="s">
        <v>5940</v>
      </c>
      <c r="K1163" s="106" t="s">
        <v>5941</v>
      </c>
      <c r="L1163" s="106" t="s">
        <v>5942</v>
      </c>
      <c r="M1163" s="106" t="s">
        <v>424</v>
      </c>
      <c r="N1163" s="106" t="s">
        <v>5943</v>
      </c>
      <c r="O1163" s="106"/>
      <c r="P1163" s="106" t="s">
        <v>5944</v>
      </c>
      <c r="Q1163" s="106" t="s">
        <v>5945</v>
      </c>
      <c r="R1163" s="106" t="s">
        <v>5946</v>
      </c>
      <c r="S1163" s="106">
        <v>701036</v>
      </c>
      <c r="T1163" s="106" t="s">
        <v>430</v>
      </c>
      <c r="U1163" s="106"/>
      <c r="V1163" s="106">
        <v>3</v>
      </c>
      <c r="W1163" s="106" t="str">
        <f t="shared" si="36"/>
        <v>NETA BR</v>
      </c>
      <c r="X1163" s="106" t="s">
        <v>431</v>
      </c>
      <c r="Y1163" s="106"/>
    </row>
    <row r="1164" spans="1:25" x14ac:dyDescent="0.2">
      <c r="A1164" s="7"/>
      <c r="B1164" s="7"/>
      <c r="C1164" s="98" t="str">
        <f>VLOOKUP(G1164,TCR!$E$2:$K$332,2,0)</f>
        <v>VENDV</v>
      </c>
      <c r="D1164" s="98" t="str">
        <f>VLOOKUP(G1164,TCR!$E$2:$K$332,3,0)</f>
        <v>Ricavi variabili commodity al PCE - Energia Elettrica</v>
      </c>
      <c r="E1164" s="98" t="str">
        <f>VLOOKUP(G1164,TCR!$E$2:$K$332,4,0)</f>
        <v>MTPRV</v>
      </c>
      <c r="F1164" s="98" t="str">
        <f>VLOOKUP(G1164,TCR!$E$2:$K$332,5,0)</f>
        <v>Materia prima variabile</v>
      </c>
      <c r="G1164" s="98" t="s">
        <v>255</v>
      </c>
      <c r="H1164" s="98" t="str">
        <f>VLOOKUP(G1164,TCR!$E$2:$K$332,7,0)</f>
        <v>Materia prima</v>
      </c>
      <c r="I1164" s="137" t="str">
        <f t="shared" si="37"/>
        <v>EE_FPATMAX14#EEQ_FPATMAX14#EEC_FPATMAX14#NETA BR</v>
      </c>
      <c r="J1164" s="106" t="s">
        <v>7316</v>
      </c>
      <c r="K1164" s="106" t="s">
        <v>7317</v>
      </c>
      <c r="L1164" s="106" t="s">
        <v>5942</v>
      </c>
      <c r="M1164" s="106" t="s">
        <v>424</v>
      </c>
      <c r="N1164" s="106" t="s">
        <v>7318</v>
      </c>
      <c r="O1164" s="106"/>
      <c r="P1164" s="106" t="s">
        <v>7319</v>
      </c>
      <c r="Q1164" s="106" t="s">
        <v>7320</v>
      </c>
      <c r="R1164" s="106" t="s">
        <v>5946</v>
      </c>
      <c r="S1164" s="106">
        <v>701036</v>
      </c>
      <c r="T1164" s="106" t="s">
        <v>430</v>
      </c>
      <c r="U1164" s="106"/>
      <c r="V1164" s="106">
        <v>3</v>
      </c>
      <c r="W1164" s="106" t="str">
        <f t="shared" si="36"/>
        <v>NETA BR</v>
      </c>
      <c r="X1164" s="106" t="s">
        <v>431</v>
      </c>
      <c r="Y1164" s="106"/>
    </row>
    <row r="1165" spans="1:25" x14ac:dyDescent="0.2">
      <c r="A1165" s="69"/>
      <c r="B1165" s="7"/>
      <c r="C1165" s="98" t="str">
        <f>VLOOKUP(G1165,TCR!$E$2:$K$332,2,0)</f>
        <v>VENDF</v>
      </c>
      <c r="D1165" s="98" t="str">
        <f>VLOOKUP(G1165,TCR!$E$2:$K$332,3,0)</f>
        <v>Ricavi commodity - componente fissa Energia Elettrica</v>
      </c>
      <c r="E1165" s="98" t="str">
        <f>VLOOKUP(G1165,TCR!$E$2:$K$332,4,0)</f>
        <v>MTPRF</v>
      </c>
      <c r="F1165" s="98" t="str">
        <f>VLOOKUP(G1165,TCR!$E$2:$K$332,5,0)</f>
        <v>Materia prima fissa</v>
      </c>
      <c r="G1165" s="98" t="s">
        <v>217</v>
      </c>
      <c r="H1165" s="98" t="str">
        <f>VLOOKUP(G1165,TCR!$E$2:$K$332,7,0)</f>
        <v>Materia prima altre voci fisse</v>
      </c>
      <c r="I1165" s="137" t="str">
        <f t="shared" si="37"/>
        <v>EEFPATMAX13_FIX#EEQFPATMAX13_FIX#EECFPATMAX13_FIX#NETA BR</v>
      </c>
      <c r="J1165" s="106" t="s">
        <v>7687</v>
      </c>
      <c r="K1165" s="106" t="s">
        <v>7688</v>
      </c>
      <c r="L1165" s="106" t="s">
        <v>5942</v>
      </c>
      <c r="M1165" s="106" t="s">
        <v>424</v>
      </c>
      <c r="N1165" s="106" t="s">
        <v>7689</v>
      </c>
      <c r="O1165" s="106"/>
      <c r="P1165" s="106" t="s">
        <v>7690</v>
      </c>
      <c r="Q1165" s="106" t="s">
        <v>7691</v>
      </c>
      <c r="R1165" s="106" t="s">
        <v>5946</v>
      </c>
      <c r="S1165" s="106">
        <v>701036</v>
      </c>
      <c r="T1165" s="106" t="s">
        <v>430</v>
      </c>
      <c r="U1165" s="106"/>
      <c r="V1165" s="106">
        <v>3</v>
      </c>
      <c r="W1165" s="106" t="str">
        <f t="shared" si="36"/>
        <v>NETA BR</v>
      </c>
      <c r="X1165" s="106" t="s">
        <v>431</v>
      </c>
      <c r="Y1165" s="106"/>
    </row>
    <row r="1166" spans="1:25" x14ac:dyDescent="0.2">
      <c r="A1166" s="69"/>
      <c r="B1166" s="7"/>
      <c r="C1166" s="98" t="str">
        <f>VLOOKUP(G1166,TCR!$E$2:$K$332,2,0)</f>
        <v>VENDF</v>
      </c>
      <c r="D1166" s="98" t="str">
        <f>VLOOKUP(G1166,TCR!$E$2:$K$332,3,0)</f>
        <v>Ricavi commodity - componente fissa Energia Elettrica</v>
      </c>
      <c r="E1166" s="98" t="str">
        <f>VLOOKUP(G1166,TCR!$E$2:$K$332,4,0)</f>
        <v>MTPRF</v>
      </c>
      <c r="F1166" s="98" t="str">
        <f>VLOOKUP(G1166,TCR!$E$2:$K$332,5,0)</f>
        <v>Materia prima fissa</v>
      </c>
      <c r="G1166" s="98" t="s">
        <v>217</v>
      </c>
      <c r="H1166" s="98" t="str">
        <f>VLOOKUP(G1166,TCR!$E$2:$K$332,7,0)</f>
        <v>Materia prima altre voci fisse</v>
      </c>
      <c r="I1166" s="137" t="str">
        <f t="shared" si="37"/>
        <v>EE_FPATMAX14FIX#EEQ_FPATMAX14FIX#EEC_FPATMAX14FIX#NETA BR</v>
      </c>
      <c r="J1166" s="106" t="s">
        <v>8712</v>
      </c>
      <c r="K1166" s="106" t="s">
        <v>8713</v>
      </c>
      <c r="L1166" s="106" t="s">
        <v>5942</v>
      </c>
      <c r="M1166" s="106" t="s">
        <v>424</v>
      </c>
      <c r="N1166" s="106" t="s">
        <v>8714</v>
      </c>
      <c r="O1166" s="106"/>
      <c r="P1166" s="106" t="s">
        <v>8715</v>
      </c>
      <c r="Q1166" s="106" t="s">
        <v>8716</v>
      </c>
      <c r="R1166" s="106" t="s">
        <v>5946</v>
      </c>
      <c r="S1166" s="106">
        <v>701036</v>
      </c>
      <c r="T1166" s="106" t="s">
        <v>430</v>
      </c>
      <c r="U1166" s="106"/>
      <c r="V1166" s="106">
        <v>3</v>
      </c>
      <c r="W1166" s="106" t="str">
        <f t="shared" si="36"/>
        <v>NETA BR</v>
      </c>
      <c r="X1166" s="106" t="s">
        <v>431</v>
      </c>
      <c r="Y1166" s="106"/>
    </row>
    <row r="1167" spans="1:25" x14ac:dyDescent="0.2">
      <c r="A1167" s="7"/>
      <c r="B1167" s="7"/>
      <c r="C1167" s="98" t="str">
        <f>VLOOKUP(G1167,TCR!$E$2:$K$332,2,0)</f>
        <v>VENDV</v>
      </c>
      <c r="D1167" s="98" t="str">
        <f>VLOOKUP(G1167,TCR!$E$2:$K$332,3,0)</f>
        <v>Ricavi variabili commodity al PCE - Energia Elettrica</v>
      </c>
      <c r="E1167" s="98" t="str">
        <f>VLOOKUP(G1167,TCR!$E$2:$K$332,4,0)</f>
        <v>MTPRV</v>
      </c>
      <c r="F1167" s="98" t="str">
        <f>VLOOKUP(G1167,TCR!$E$2:$K$332,5,0)</f>
        <v>Materia prima variabile</v>
      </c>
      <c r="G1167" s="98" t="s">
        <v>255</v>
      </c>
      <c r="H1167" s="98" t="str">
        <f>VLOOKUP(G1167,TCR!$E$2:$K$332,7,0)</f>
        <v>Materia prima</v>
      </c>
      <c r="I1167" s="137" t="str">
        <f t="shared" si="37"/>
        <v>EEAFPATMAX13#EEQAFPATMAX13#EECAFPATMAX13#NETA BR</v>
      </c>
      <c r="J1167" s="106" t="s">
        <v>9049</v>
      </c>
      <c r="K1167" s="106" t="s">
        <v>9050</v>
      </c>
      <c r="L1167" s="106" t="s">
        <v>5942</v>
      </c>
      <c r="M1167" s="106" t="s">
        <v>424</v>
      </c>
      <c r="N1167" s="106" t="s">
        <v>9051</v>
      </c>
      <c r="O1167" s="106"/>
      <c r="P1167" s="106" t="s">
        <v>9052</v>
      </c>
      <c r="Q1167" s="106" t="s">
        <v>9053</v>
      </c>
      <c r="R1167" s="106" t="s">
        <v>5946</v>
      </c>
      <c r="S1167" s="106" t="s">
        <v>429</v>
      </c>
      <c r="T1167" s="106" t="s">
        <v>430</v>
      </c>
      <c r="U1167" s="106"/>
      <c r="V1167" s="106">
        <v>3</v>
      </c>
      <c r="W1167" s="106" t="str">
        <f t="shared" si="36"/>
        <v>NETA BR</v>
      </c>
      <c r="X1167" s="106" t="s">
        <v>431</v>
      </c>
      <c r="Y1167" s="106"/>
    </row>
    <row r="1168" spans="1:25" x14ac:dyDescent="0.2">
      <c r="A1168" s="178"/>
      <c r="B1168" s="7"/>
      <c r="C1168" s="98" t="str">
        <f>VLOOKUP(G1168,TCR!$E$2:$K$332,2,0)</f>
        <v>VENDV</v>
      </c>
      <c r="D1168" s="98" t="str">
        <f>VLOOKUP(G1168,TCR!$E$2:$K$332,3,0)</f>
        <v>Ricavi variabili commodity al PCE - Energia Elettrica</v>
      </c>
      <c r="E1168" s="98" t="str">
        <f>VLOOKUP(G1168,TCR!$E$2:$K$332,4,0)</f>
        <v>MTPRV</v>
      </c>
      <c r="F1168" s="98" t="str">
        <f>VLOOKUP(G1168,TCR!$E$2:$K$332,5,0)</f>
        <v>Materia prima variabile</v>
      </c>
      <c r="G1168" s="98" t="s">
        <v>255</v>
      </c>
      <c r="H1168" s="98" t="str">
        <f>VLOOKUP(G1168,TCR!$E$2:$K$332,7,0)</f>
        <v>Materia prima</v>
      </c>
      <c r="I1168" s="137" t="str">
        <f t="shared" si="37"/>
        <v>EEAFPATMAX14#EEQAFPATMAX14#EECAFPATMAX14#NETA BR</v>
      </c>
      <c r="J1168" s="106" t="s">
        <v>9228</v>
      </c>
      <c r="K1168" s="106" t="s">
        <v>9229</v>
      </c>
      <c r="L1168" s="106" t="s">
        <v>5942</v>
      </c>
      <c r="M1168" s="106" t="s">
        <v>424</v>
      </c>
      <c r="N1168" s="106" t="s">
        <v>9230</v>
      </c>
      <c r="O1168" s="106"/>
      <c r="P1168" s="106" t="s">
        <v>9231</v>
      </c>
      <c r="Q1168" s="106" t="s">
        <v>9232</v>
      </c>
      <c r="R1168" s="106" t="s">
        <v>5946</v>
      </c>
      <c r="S1168" s="106" t="s">
        <v>429</v>
      </c>
      <c r="T1168" s="106" t="s">
        <v>430</v>
      </c>
      <c r="U1168" s="106"/>
      <c r="V1168" s="106">
        <v>3</v>
      </c>
      <c r="W1168" s="106" t="str">
        <f t="shared" si="36"/>
        <v>NETA BR</v>
      </c>
      <c r="X1168" s="106" t="s">
        <v>431</v>
      </c>
      <c r="Y1168" s="106"/>
    </row>
    <row r="1169" spans="1:25" x14ac:dyDescent="0.2">
      <c r="A1169" s="7"/>
      <c r="B1169" s="7"/>
      <c r="C1169" s="98" t="str">
        <f>VLOOKUP(G1169,TCR!$E$2:$K$332,2,0)</f>
        <v>VENDF</v>
      </c>
      <c r="D1169" s="98" t="str">
        <f>VLOOKUP(G1169,TCR!$E$2:$K$332,3,0)</f>
        <v>Ricavi commodity - componente fissa Energia Elettrica</v>
      </c>
      <c r="E1169" s="98" t="str">
        <f>VLOOKUP(G1169,TCR!$E$2:$K$332,4,0)</f>
        <v>MTPRF</v>
      </c>
      <c r="F1169" s="98" t="str">
        <f>VLOOKUP(G1169,TCR!$E$2:$K$332,5,0)</f>
        <v>Materia prima fissa</v>
      </c>
      <c r="G1169" s="98" t="s">
        <v>217</v>
      </c>
      <c r="H1169" s="98" t="str">
        <f>VLOOKUP(G1169,TCR!$E$2:$K$332,7,0)</f>
        <v>Materia prima altre voci fisse</v>
      </c>
      <c r="I1169" s="137" t="str">
        <f t="shared" si="37"/>
        <v>EE_FPATMAX11FIX#EEQ_FPATMAX11FIX#EEC_FPATMAX11FIX#NETA BR</v>
      </c>
      <c r="J1169" s="106" t="s">
        <v>6860</v>
      </c>
      <c r="K1169" s="106" t="s">
        <v>6861</v>
      </c>
      <c r="L1169" s="106" t="s">
        <v>6862</v>
      </c>
      <c r="M1169" s="106" t="s">
        <v>424</v>
      </c>
      <c r="N1169" s="106" t="s">
        <v>6863</v>
      </c>
      <c r="O1169" s="106"/>
      <c r="P1169" s="106" t="s">
        <v>6864</v>
      </c>
      <c r="Q1169" s="106" t="s">
        <v>6865</v>
      </c>
      <c r="R1169" s="106" t="s">
        <v>6866</v>
      </c>
      <c r="S1169" s="106">
        <v>701036</v>
      </c>
      <c r="T1169" s="106" t="s">
        <v>430</v>
      </c>
      <c r="U1169" s="106"/>
      <c r="V1169" s="106">
        <v>3</v>
      </c>
      <c r="W1169" s="106" t="str">
        <f t="shared" si="36"/>
        <v>NETA BR</v>
      </c>
      <c r="X1169" s="106" t="s">
        <v>431</v>
      </c>
      <c r="Y1169" s="106"/>
    </row>
    <row r="1170" spans="1:25" x14ac:dyDescent="0.2">
      <c r="A1170" s="69"/>
      <c r="B1170" s="69"/>
      <c r="C1170" s="98" t="str">
        <f>VLOOKUP(G1170,TCR!$E$2:$K$332,2,0)</f>
        <v>VENDV</v>
      </c>
      <c r="D1170" s="98" t="str">
        <f>VLOOKUP(G1170,TCR!$E$2:$K$332,3,0)</f>
        <v>Ricavi variabili commodity al PCE - Energia Elettrica</v>
      </c>
      <c r="E1170" s="98" t="str">
        <f>VLOOKUP(G1170,TCR!$E$2:$K$332,4,0)</f>
        <v>MTPRV</v>
      </c>
      <c r="F1170" s="98" t="str">
        <f>VLOOKUP(G1170,TCR!$E$2:$K$332,5,0)</f>
        <v>Materia prima variabile</v>
      </c>
      <c r="G1170" s="98" t="s">
        <v>255</v>
      </c>
      <c r="H1170" s="98" t="str">
        <f>VLOOKUP(G1170,TCR!$E$2:$K$332,7,0)</f>
        <v>Materia prima</v>
      </c>
      <c r="I1170" s="137" t="str">
        <f t="shared" si="37"/>
        <v>EE_FPATMAX11#EEQ_FPATMAX11#EEC_FPATMAX11#NETA BR</v>
      </c>
      <c r="J1170" s="106" t="s">
        <v>8408</v>
      </c>
      <c r="K1170" s="106" t="s">
        <v>8409</v>
      </c>
      <c r="L1170" s="106" t="s">
        <v>8410</v>
      </c>
      <c r="M1170" s="106" t="s">
        <v>424</v>
      </c>
      <c r="N1170" s="106" t="s">
        <v>8411</v>
      </c>
      <c r="O1170" s="106"/>
      <c r="P1170" s="106" t="s">
        <v>8412</v>
      </c>
      <c r="Q1170" s="106" t="s">
        <v>8413</v>
      </c>
      <c r="R1170" s="106" t="s">
        <v>8414</v>
      </c>
      <c r="S1170" s="106">
        <v>701036</v>
      </c>
      <c r="T1170" s="106" t="s">
        <v>430</v>
      </c>
      <c r="U1170" s="106"/>
      <c r="V1170" s="106">
        <v>3</v>
      </c>
      <c r="W1170" s="106" t="str">
        <f t="shared" si="36"/>
        <v>NETA BR</v>
      </c>
      <c r="X1170" s="106" t="s">
        <v>431</v>
      </c>
      <c r="Y1170" s="106"/>
    </row>
    <row r="1171" spans="1:25" x14ac:dyDescent="0.2">
      <c r="A1171" s="69"/>
      <c r="B1171" s="69"/>
      <c r="C1171" s="98" t="str">
        <f>VLOOKUP(G1171,TCR!$E$2:$K$332,2,0)</f>
        <v>VENDV</v>
      </c>
      <c r="D1171" s="98" t="str">
        <f>VLOOKUP(G1171,TCR!$E$2:$K$332,3,0)</f>
        <v>Ricavi variabili commodity al PCE - Energia Elettrica</v>
      </c>
      <c r="E1171" s="98" t="str">
        <f>VLOOKUP(G1171,TCR!$E$2:$K$332,4,0)</f>
        <v>MTPRV</v>
      </c>
      <c r="F1171" s="98" t="str">
        <f>VLOOKUP(G1171,TCR!$E$2:$K$332,5,0)</f>
        <v>Materia prima variabile</v>
      </c>
      <c r="G1171" s="98" t="s">
        <v>255</v>
      </c>
      <c r="H1171" s="98" t="str">
        <f>VLOOKUP(G1171,TCR!$E$2:$K$332,7,0)</f>
        <v>Materia prima</v>
      </c>
      <c r="I1171" s="137" t="str">
        <f t="shared" si="37"/>
        <v>EEAFPATMAX11#EEQAFPATMAX11#EECAFPATMAX11#NETA BR</v>
      </c>
      <c r="J1171" s="106" t="s">
        <v>9332</v>
      </c>
      <c r="K1171" s="106" t="s">
        <v>9333</v>
      </c>
      <c r="L1171" s="106" t="s">
        <v>9334</v>
      </c>
      <c r="M1171" s="106" t="s">
        <v>424</v>
      </c>
      <c r="N1171" s="106" t="s">
        <v>9335</v>
      </c>
      <c r="O1171" s="106"/>
      <c r="P1171" s="106" t="s">
        <v>9336</v>
      </c>
      <c r="Q1171" s="106" t="s">
        <v>9337</v>
      </c>
      <c r="R1171" s="106" t="s">
        <v>8414</v>
      </c>
      <c r="S1171" s="106" t="s">
        <v>429</v>
      </c>
      <c r="T1171" s="106" t="s">
        <v>430</v>
      </c>
      <c r="U1171" s="106"/>
      <c r="V1171" s="106">
        <v>3</v>
      </c>
      <c r="W1171" s="106" t="str">
        <f t="shared" si="36"/>
        <v>NETA BR</v>
      </c>
      <c r="X1171" s="106" t="s">
        <v>431</v>
      </c>
      <c r="Y1171" s="106"/>
    </row>
    <row r="1172" spans="1:25" x14ac:dyDescent="0.2">
      <c r="A1172" s="7"/>
      <c r="B1172" s="7"/>
      <c r="C1172" s="98" t="str">
        <f>VLOOKUP(G1172,TCR!$E$2:$K$332,2,0)</f>
        <v>VENDV</v>
      </c>
      <c r="D1172" s="98" t="str">
        <f>VLOOKUP(G1172,TCR!$E$2:$K$332,3,0)</f>
        <v>Ricavi variabili commodity al PCE - Energia Elettrica</v>
      </c>
      <c r="E1172" s="98" t="str">
        <f>VLOOKUP(G1172,TCR!$E$2:$K$332,4,0)</f>
        <v>MTPRV</v>
      </c>
      <c r="F1172" s="98" t="str">
        <f>VLOOKUP(G1172,TCR!$E$2:$K$332,5,0)</f>
        <v>Materia prima variabile</v>
      </c>
      <c r="G1172" s="98" t="s">
        <v>255</v>
      </c>
      <c r="H1172" s="98" t="str">
        <f>VLOOKUP(G1172,TCR!$E$2:$K$332,7,0)</f>
        <v>Materia prima</v>
      </c>
      <c r="I1172" s="137" t="str">
        <f t="shared" si="37"/>
        <v>EEAFPATIPA9#EEQAFPATIPA9#EECAFPATIPA9#NETA BR</v>
      </c>
      <c r="J1172" s="106" t="s">
        <v>8923</v>
      </c>
      <c r="K1172" s="106" t="s">
        <v>8924</v>
      </c>
      <c r="L1172" s="106" t="s">
        <v>8925</v>
      </c>
      <c r="M1172" s="106" t="s">
        <v>424</v>
      </c>
      <c r="N1172" s="106" t="s">
        <v>8926</v>
      </c>
      <c r="O1172" s="106"/>
      <c r="P1172" s="106" t="s">
        <v>8927</v>
      </c>
      <c r="Q1172" s="106" t="s">
        <v>8928</v>
      </c>
      <c r="R1172" s="106" t="s">
        <v>6308</v>
      </c>
      <c r="S1172" s="106" t="s">
        <v>429</v>
      </c>
      <c r="T1172" s="106" t="s">
        <v>430</v>
      </c>
      <c r="U1172" s="106"/>
      <c r="V1172" s="106">
        <v>3</v>
      </c>
      <c r="W1172" s="106" t="str">
        <f t="shared" si="36"/>
        <v>NETA BR</v>
      </c>
      <c r="X1172" s="106" t="s">
        <v>431</v>
      </c>
      <c r="Y1172" s="106"/>
    </row>
    <row r="1173" spans="1:25" x14ac:dyDescent="0.2">
      <c r="A1173" s="7"/>
      <c r="B1173" s="7"/>
      <c r="C1173" s="98" t="str">
        <f>VLOOKUP(G1173,TCR!$E$2:$K$332,2,0)</f>
        <v>VENDV</v>
      </c>
      <c r="D1173" s="98" t="str">
        <f>VLOOKUP(G1173,TCR!$E$2:$K$332,3,0)</f>
        <v>Ricavi variabili commodity al PCE - Energia Elettrica</v>
      </c>
      <c r="E1173" s="98" t="str">
        <f>VLOOKUP(G1173,TCR!$E$2:$K$332,4,0)</f>
        <v>MTPRV</v>
      </c>
      <c r="F1173" s="98" t="str">
        <f>VLOOKUP(G1173,TCR!$E$2:$K$332,5,0)</f>
        <v>Materia prima variabile</v>
      </c>
      <c r="G1173" s="141" t="s">
        <v>255</v>
      </c>
      <c r="H1173" s="98" t="str">
        <f>VLOOKUP(G1173,TCR!$E$2:$K$332,7,0)</f>
        <v>Materia prima</v>
      </c>
      <c r="I1173" s="137" t="str">
        <f t="shared" si="37"/>
        <v>EE_FPATIPA9#EEQ_FPATIPA9#EEC_FPATIPA9#NETA BR</v>
      </c>
      <c r="J1173" s="106" t="s">
        <v>8950</v>
      </c>
      <c r="K1173" s="106" t="s">
        <v>8951</v>
      </c>
      <c r="L1173" s="106" t="s">
        <v>8925</v>
      </c>
      <c r="M1173" s="106" t="s">
        <v>424</v>
      </c>
      <c r="N1173" s="106" t="s">
        <v>6305</v>
      </c>
      <c r="O1173" s="106"/>
      <c r="P1173" s="106" t="s">
        <v>6306</v>
      </c>
      <c r="Q1173" s="106" t="s">
        <v>6307</v>
      </c>
      <c r="R1173" s="106" t="s">
        <v>6308</v>
      </c>
      <c r="S1173" s="106" t="s">
        <v>429</v>
      </c>
      <c r="T1173" s="106" t="s">
        <v>430</v>
      </c>
      <c r="U1173" s="106"/>
      <c r="V1173" s="106">
        <v>3</v>
      </c>
      <c r="W1173" s="106" t="str">
        <f t="shared" si="36"/>
        <v>NETA BR</v>
      </c>
      <c r="X1173" s="106" t="s">
        <v>431</v>
      </c>
      <c r="Y1173" s="106"/>
    </row>
    <row r="1174" spans="1:25" x14ac:dyDescent="0.2">
      <c r="A1174" s="7"/>
      <c r="B1174" s="7"/>
      <c r="C1174" s="98" t="str">
        <f>VLOOKUP(G1174,TCR!$E$2:$K$332,2,0)</f>
        <v>VENDV</v>
      </c>
      <c r="D1174" s="98" t="str">
        <f>VLOOKUP(G1174,TCR!$E$2:$K$332,3,0)</f>
        <v>Ricavi variabili commodity al PCE - Energia Elettrica</v>
      </c>
      <c r="E1174" s="98" t="str">
        <f>VLOOKUP(G1174,TCR!$E$2:$K$332,4,0)</f>
        <v>MTPRV</v>
      </c>
      <c r="F1174" s="98" t="str">
        <f>VLOOKUP(G1174,TCR!$E$2:$K$332,5,0)</f>
        <v>Materia prima variabile</v>
      </c>
      <c r="G1174" s="141" t="s">
        <v>255</v>
      </c>
      <c r="H1174" s="98" t="str">
        <f>VLOOKUP(G1174,TCR!$E$2:$K$332,7,0)</f>
        <v>Materia prima</v>
      </c>
      <c r="I1174" s="137" t="str">
        <f t="shared" si="37"/>
        <v>EE_FPATIPA8#EEQ_FPATIPA8#EEC_FPATIPA8#NETA BR</v>
      </c>
      <c r="J1174" s="106" t="s">
        <v>7497</v>
      </c>
      <c r="K1174" s="106" t="s">
        <v>7498</v>
      </c>
      <c r="L1174" s="106" t="s">
        <v>7499</v>
      </c>
      <c r="M1174" s="106" t="s">
        <v>424</v>
      </c>
      <c r="N1174" s="106" t="s">
        <v>7094</v>
      </c>
      <c r="O1174" s="106"/>
      <c r="P1174" s="106" t="s">
        <v>7095</v>
      </c>
      <c r="Q1174" s="106" t="s">
        <v>7096</v>
      </c>
      <c r="R1174" s="106" t="s">
        <v>7097</v>
      </c>
      <c r="S1174" s="106">
        <v>701036</v>
      </c>
      <c r="T1174" s="106" t="s">
        <v>430</v>
      </c>
      <c r="U1174" s="106"/>
      <c r="V1174" s="106">
        <v>3</v>
      </c>
      <c r="W1174" s="106" t="str">
        <f t="shared" si="36"/>
        <v>NETA BR</v>
      </c>
      <c r="X1174" s="106" t="s">
        <v>431</v>
      </c>
      <c r="Y1174" s="106"/>
    </row>
    <row r="1175" spans="1:25" x14ac:dyDescent="0.2">
      <c r="A1175" s="7"/>
      <c r="B1175" s="7"/>
      <c r="C1175" s="98" t="str">
        <f>VLOOKUP(G1175,TCR!$E$2:$K$332,2,0)</f>
        <v>VENDV</v>
      </c>
      <c r="D1175" s="98" t="str">
        <f>VLOOKUP(G1175,TCR!$E$2:$K$332,3,0)</f>
        <v>Ricavi variabili commodity al PCE - Energia Elettrica</v>
      </c>
      <c r="E1175" s="98" t="str">
        <f>VLOOKUP(G1175,TCR!$E$2:$K$332,4,0)</f>
        <v>MTPRV</v>
      </c>
      <c r="F1175" s="98" t="str">
        <f>VLOOKUP(G1175,TCR!$E$2:$K$332,5,0)</f>
        <v>Materia prima variabile</v>
      </c>
      <c r="G1175" s="141" t="s">
        <v>255</v>
      </c>
      <c r="H1175" s="98" t="str">
        <f>VLOOKUP(G1175,TCR!$E$2:$K$332,7,0)</f>
        <v>Materia prima</v>
      </c>
      <c r="I1175" s="137" t="str">
        <f t="shared" si="37"/>
        <v>EEAFPATIPA8#EEQAFPATIPA8#EECAFPATIPA8#NETA BR</v>
      </c>
      <c r="J1175" s="106" t="s">
        <v>7787</v>
      </c>
      <c r="K1175" s="106" t="s">
        <v>7788</v>
      </c>
      <c r="L1175" s="106" t="s">
        <v>7499</v>
      </c>
      <c r="M1175" s="106" t="s">
        <v>424</v>
      </c>
      <c r="N1175" s="106" t="s">
        <v>7789</v>
      </c>
      <c r="O1175" s="106"/>
      <c r="P1175" s="106" t="s">
        <v>7790</v>
      </c>
      <c r="Q1175" s="106" t="s">
        <v>7791</v>
      </c>
      <c r="R1175" s="106" t="s">
        <v>7097</v>
      </c>
      <c r="S1175" s="106">
        <v>701036</v>
      </c>
      <c r="T1175" s="106" t="s">
        <v>430</v>
      </c>
      <c r="U1175" s="106"/>
      <c r="V1175" s="106">
        <v>3</v>
      </c>
      <c r="W1175" s="106" t="str">
        <f t="shared" si="36"/>
        <v>NETA BR</v>
      </c>
      <c r="X1175" s="106" t="s">
        <v>431</v>
      </c>
      <c r="Y1175" s="106"/>
    </row>
    <row r="1176" spans="1:25" x14ac:dyDescent="0.2">
      <c r="A1176" s="7"/>
      <c r="B1176" s="7"/>
      <c r="C1176" s="98" t="str">
        <f>VLOOKUP(G1176,TCR!$E$2:$K$332,2,0)</f>
        <v>VENDV</v>
      </c>
      <c r="D1176" s="98" t="str">
        <f>VLOOKUP(G1176,TCR!$E$2:$K$332,3,0)</f>
        <v>Ricavi variabili commodity al PCE - Energia Elettrica</v>
      </c>
      <c r="E1176" s="98" t="str">
        <f>VLOOKUP(G1176,TCR!$E$2:$K$332,4,0)</f>
        <v>MTPRV</v>
      </c>
      <c r="F1176" s="98" t="str">
        <f>VLOOKUP(G1176,TCR!$E$2:$K$332,5,0)</f>
        <v>Materia prima variabile</v>
      </c>
      <c r="G1176" s="98" t="s">
        <v>255</v>
      </c>
      <c r="H1176" s="98" t="str">
        <f>VLOOKUP(G1176,TCR!$E$2:$K$332,7,0)</f>
        <v>Materia prima</v>
      </c>
      <c r="I1176" s="137" t="str">
        <f t="shared" si="37"/>
        <v>EEAFPATIPA7#EEQAFPATIPA7#EECAFPATIPA7#NETA BR</v>
      </c>
      <c r="J1176" s="106" t="s">
        <v>4652</v>
      </c>
      <c r="K1176" s="106" t="s">
        <v>4653</v>
      </c>
      <c r="L1176" s="106" t="s">
        <v>4654</v>
      </c>
      <c r="M1176" s="106" t="s">
        <v>424</v>
      </c>
      <c r="N1176" s="106" t="s">
        <v>2809</v>
      </c>
      <c r="O1176" s="106"/>
      <c r="P1176" s="106" t="s">
        <v>2810</v>
      </c>
      <c r="Q1176" s="106" t="s">
        <v>2811</v>
      </c>
      <c r="R1176" s="106" t="s">
        <v>1071</v>
      </c>
      <c r="S1176" s="106">
        <v>701036</v>
      </c>
      <c r="T1176" s="106" t="s">
        <v>430</v>
      </c>
      <c r="U1176" s="106"/>
      <c r="V1176" s="106">
        <v>3</v>
      </c>
      <c r="W1176" s="106" t="str">
        <f t="shared" si="36"/>
        <v>NETA BR</v>
      </c>
      <c r="X1176" s="106" t="s">
        <v>431</v>
      </c>
      <c r="Y1176" s="106"/>
    </row>
    <row r="1177" spans="1:25" x14ac:dyDescent="0.2">
      <c r="A1177" s="7"/>
      <c r="B1177" s="7"/>
      <c r="C1177" s="98" t="str">
        <f>VLOOKUP(G1177,TCR!$E$2:$K$332,2,0)</f>
        <v>VENDV</v>
      </c>
      <c r="D1177" s="98" t="str">
        <f>VLOOKUP(G1177,TCR!$E$2:$K$332,3,0)</f>
        <v>Ricavi variabili commodity al PCE - Energia Elettrica</v>
      </c>
      <c r="E1177" s="98" t="str">
        <f>VLOOKUP(G1177,TCR!$E$2:$K$332,4,0)</f>
        <v>MTPRV</v>
      </c>
      <c r="F1177" s="98" t="str">
        <f>VLOOKUP(G1177,TCR!$E$2:$K$332,5,0)</f>
        <v>Materia prima variabile</v>
      </c>
      <c r="G1177" s="98" t="s">
        <v>255</v>
      </c>
      <c r="H1177" s="98" t="str">
        <f>VLOOKUP(G1177,TCR!$E$2:$K$332,7,0)</f>
        <v>Materia prima</v>
      </c>
      <c r="I1177" s="137" t="str">
        <f t="shared" si="37"/>
        <v>EE_FPATIPA7#EEQ_FPATIPA7#EEC_FPATIPA7#NETA BR</v>
      </c>
      <c r="J1177" s="106" t="s">
        <v>4765</v>
      </c>
      <c r="K1177" s="106" t="s">
        <v>4766</v>
      </c>
      <c r="L1177" s="106" t="s">
        <v>4654</v>
      </c>
      <c r="M1177" s="106" t="s">
        <v>424</v>
      </c>
      <c r="N1177" s="106" t="s">
        <v>1068</v>
      </c>
      <c r="O1177" s="106"/>
      <c r="P1177" s="106" t="s">
        <v>1069</v>
      </c>
      <c r="Q1177" s="106" t="s">
        <v>1070</v>
      </c>
      <c r="R1177" s="106" t="s">
        <v>1071</v>
      </c>
      <c r="S1177" s="106">
        <v>701036</v>
      </c>
      <c r="T1177" s="106" t="s">
        <v>430</v>
      </c>
      <c r="U1177" s="106"/>
      <c r="V1177" s="106">
        <v>3</v>
      </c>
      <c r="W1177" s="106" t="str">
        <f t="shared" si="36"/>
        <v>NETA BR</v>
      </c>
      <c r="X1177" s="106" t="s">
        <v>431</v>
      </c>
      <c r="Y1177" s="106"/>
    </row>
    <row r="1178" spans="1:25" x14ac:dyDescent="0.2">
      <c r="A1178" s="7"/>
      <c r="B1178" s="7"/>
      <c r="C1178" s="98" t="str">
        <f>VLOOKUP(G1178,TCR!$E$2:$K$332,2,0)</f>
        <v>VENDV</v>
      </c>
      <c r="D1178" s="98" t="str">
        <f>VLOOKUP(G1178,TCR!$E$2:$K$332,3,0)</f>
        <v>Ricavi variabili commodity al PCE - Energia Elettrica</v>
      </c>
      <c r="E1178" s="98" t="str">
        <f>VLOOKUP(G1178,TCR!$E$2:$K$332,4,0)</f>
        <v>MTPRV</v>
      </c>
      <c r="F1178" s="98" t="str">
        <f>VLOOKUP(G1178,TCR!$E$2:$K$332,5,0)</f>
        <v>Materia prima variabile</v>
      </c>
      <c r="G1178" s="98" t="s">
        <v>255</v>
      </c>
      <c r="H1178" s="98" t="str">
        <f>VLOOKUP(G1178,TCR!$E$2:$K$332,7,0)</f>
        <v>Materia prima</v>
      </c>
      <c r="I1178" s="137" t="str">
        <f t="shared" si="37"/>
        <v>EEAFPATIPA6#EEQAFPATIPA6#EECAFPATIPA6#NETA BR</v>
      </c>
      <c r="J1178" s="106" t="s">
        <v>734</v>
      </c>
      <c r="K1178" s="106" t="s">
        <v>735</v>
      </c>
      <c r="L1178" s="106" t="s">
        <v>736</v>
      </c>
      <c r="M1178" s="106" t="s">
        <v>424</v>
      </c>
      <c r="N1178" s="106" t="s">
        <v>737</v>
      </c>
      <c r="O1178" s="106"/>
      <c r="P1178" s="106" t="s">
        <v>738</v>
      </c>
      <c r="Q1178" s="106" t="s">
        <v>739</v>
      </c>
      <c r="R1178" s="106" t="s">
        <v>740</v>
      </c>
      <c r="S1178" s="106">
        <v>701036</v>
      </c>
      <c r="T1178" s="106" t="s">
        <v>430</v>
      </c>
      <c r="U1178" s="106"/>
      <c r="V1178" s="106">
        <v>3</v>
      </c>
      <c r="W1178" s="106" t="str">
        <f t="shared" si="36"/>
        <v>NETA BR</v>
      </c>
      <c r="X1178" s="106" t="s">
        <v>431</v>
      </c>
      <c r="Y1178" s="106"/>
    </row>
    <row r="1179" spans="1:25" x14ac:dyDescent="0.2">
      <c r="A1179" s="178"/>
      <c r="B1179" s="7"/>
      <c r="C1179" s="98" t="str">
        <f>VLOOKUP(G1179,TCR!$E$2:$K$332,2,0)</f>
        <v>VENDV</v>
      </c>
      <c r="D1179" s="98" t="str">
        <f>VLOOKUP(G1179,TCR!$E$2:$K$332,3,0)</f>
        <v>Ricavi variabili commodity al PCE - Energia Elettrica</v>
      </c>
      <c r="E1179" s="98" t="str">
        <f>VLOOKUP(G1179,TCR!$E$2:$K$332,4,0)</f>
        <v>MTPRV</v>
      </c>
      <c r="F1179" s="98" t="str">
        <f>VLOOKUP(G1179,TCR!$E$2:$K$332,5,0)</f>
        <v>Materia prima variabile</v>
      </c>
      <c r="G1179" s="98" t="s">
        <v>255</v>
      </c>
      <c r="H1179" s="98" t="str">
        <f>VLOOKUP(G1179,TCR!$E$2:$K$332,7,0)</f>
        <v>Materia prima</v>
      </c>
      <c r="I1179" s="137" t="str">
        <f t="shared" si="37"/>
        <v>EE_FPATIPA6#EEQ_FPATIPA6#EEC_FPATIPA6#NETA BR</v>
      </c>
      <c r="J1179" s="106" t="s">
        <v>4904</v>
      </c>
      <c r="K1179" s="106" t="s">
        <v>4905</v>
      </c>
      <c r="L1179" s="106" t="s">
        <v>736</v>
      </c>
      <c r="M1179" s="106" t="s">
        <v>424</v>
      </c>
      <c r="N1179" s="106" t="s">
        <v>4586</v>
      </c>
      <c r="O1179" s="106"/>
      <c r="P1179" s="106" t="s">
        <v>4587</v>
      </c>
      <c r="Q1179" s="106" t="s">
        <v>4588</v>
      </c>
      <c r="R1179" s="106" t="s">
        <v>740</v>
      </c>
      <c r="S1179" s="106">
        <v>701036</v>
      </c>
      <c r="T1179" s="106" t="s">
        <v>430</v>
      </c>
      <c r="U1179" s="106"/>
      <c r="V1179" s="106">
        <v>3</v>
      </c>
      <c r="W1179" s="106" t="str">
        <f t="shared" si="36"/>
        <v>NETA BR</v>
      </c>
      <c r="X1179" s="106" t="s">
        <v>431</v>
      </c>
      <c r="Y1179" s="106"/>
    </row>
    <row r="1180" spans="1:25" x14ac:dyDescent="0.2">
      <c r="A1180" s="7"/>
      <c r="B1180" s="7"/>
      <c r="C1180" s="98" t="str">
        <f>VLOOKUP(G1180,TCR!$E$2:$K$332,2,0)</f>
        <v>VENDV</v>
      </c>
      <c r="D1180" s="98" t="str">
        <f>VLOOKUP(G1180,TCR!$E$2:$K$332,3,0)</f>
        <v>Ricavi variabili commodity al PCE - Energia Elettrica</v>
      </c>
      <c r="E1180" s="98" t="str">
        <f>VLOOKUP(G1180,TCR!$E$2:$K$332,4,0)</f>
        <v>MTPRV</v>
      </c>
      <c r="F1180" s="98" t="str">
        <f>VLOOKUP(G1180,TCR!$E$2:$K$332,5,0)</f>
        <v>Materia prima variabile</v>
      </c>
      <c r="G1180" s="98" t="s">
        <v>255</v>
      </c>
      <c r="H1180" s="98" t="str">
        <f>VLOOKUP(G1180,TCR!$E$2:$K$332,7,0)</f>
        <v>Materia prima</v>
      </c>
      <c r="I1180" s="137" t="str">
        <f t="shared" si="37"/>
        <v>EEAFPATIPA5#EEQAFPATIPA5#EECAFPATIPA5#NETA BR</v>
      </c>
      <c r="J1180" s="106" t="s">
        <v>1017</v>
      </c>
      <c r="K1180" s="106" t="s">
        <v>1018</v>
      </c>
      <c r="L1180" s="106" t="s">
        <v>1019</v>
      </c>
      <c r="M1180" s="106" t="s">
        <v>424</v>
      </c>
      <c r="N1180" s="106" t="s">
        <v>1020</v>
      </c>
      <c r="O1180" s="106"/>
      <c r="P1180" s="106" t="s">
        <v>1021</v>
      </c>
      <c r="Q1180" s="106" t="s">
        <v>1022</v>
      </c>
      <c r="R1180" s="106" t="s">
        <v>1023</v>
      </c>
      <c r="S1180" s="106">
        <v>701036</v>
      </c>
      <c r="T1180" s="106" t="s">
        <v>430</v>
      </c>
      <c r="U1180" s="106"/>
      <c r="V1180" s="106">
        <v>3</v>
      </c>
      <c r="W1180" s="106" t="str">
        <f t="shared" si="36"/>
        <v>NETA BR</v>
      </c>
      <c r="X1180" s="106" t="s">
        <v>431</v>
      </c>
      <c r="Y1180" s="106"/>
    </row>
    <row r="1181" spans="1:25" x14ac:dyDescent="0.2">
      <c r="A1181" s="139"/>
      <c r="B1181" s="7"/>
      <c r="C1181" s="98" t="str">
        <f>VLOOKUP(G1181,TCR!$E$2:$K$332,2,0)</f>
        <v>VENDV</v>
      </c>
      <c r="D1181" s="98" t="str">
        <f>VLOOKUP(G1181,TCR!$E$2:$K$332,3,0)</f>
        <v>Ricavi variabili commodity al PCE - Energia Elettrica</v>
      </c>
      <c r="E1181" s="98" t="str">
        <f>VLOOKUP(G1181,TCR!$E$2:$K$332,4,0)</f>
        <v>MTPRV</v>
      </c>
      <c r="F1181" s="98" t="str">
        <f>VLOOKUP(G1181,TCR!$E$2:$K$332,5,0)</f>
        <v>Materia prima variabile</v>
      </c>
      <c r="G1181" s="98" t="s">
        <v>255</v>
      </c>
      <c r="H1181" s="98" t="str">
        <f>VLOOKUP(G1181,TCR!$E$2:$K$332,7,0)</f>
        <v>Materia prima</v>
      </c>
      <c r="I1181" s="137" t="str">
        <f t="shared" si="37"/>
        <v>EE_FPATIPA5#EEQ_FPATIPA5#EEC_FPATIPA5#NETA BR</v>
      </c>
      <c r="J1181" s="106" t="s">
        <v>2574</v>
      </c>
      <c r="K1181" s="106" t="s">
        <v>2575</v>
      </c>
      <c r="L1181" s="106" t="s">
        <v>1019</v>
      </c>
      <c r="M1181" s="106" t="s">
        <v>424</v>
      </c>
      <c r="N1181" s="106" t="s">
        <v>2215</v>
      </c>
      <c r="O1181" s="106"/>
      <c r="P1181" s="106" t="s">
        <v>2216</v>
      </c>
      <c r="Q1181" s="106" t="s">
        <v>2217</v>
      </c>
      <c r="R1181" s="106" t="s">
        <v>1023</v>
      </c>
      <c r="S1181" s="106">
        <v>701036</v>
      </c>
      <c r="T1181" s="106" t="s">
        <v>430</v>
      </c>
      <c r="U1181" s="106"/>
      <c r="V1181" s="106">
        <v>3</v>
      </c>
      <c r="W1181" s="106" t="str">
        <f t="shared" si="36"/>
        <v>NETA BR</v>
      </c>
      <c r="X1181" s="106" t="s">
        <v>431</v>
      </c>
      <c r="Y1181" s="106"/>
    </row>
    <row r="1182" spans="1:25" x14ac:dyDescent="0.2">
      <c r="A1182" s="7"/>
      <c r="B1182" s="7"/>
      <c r="C1182" s="98" t="str">
        <f>VLOOKUP(G1182,TCR!$E$2:$K$332,2,0)</f>
        <v>VENDV</v>
      </c>
      <c r="D1182" s="98" t="str">
        <f>VLOOKUP(G1182,TCR!$E$2:$K$332,3,0)</f>
        <v>Ricavi variabili commodity al PCE - Energia Elettrica</v>
      </c>
      <c r="E1182" s="98" t="str">
        <f>VLOOKUP(G1182,TCR!$E$2:$K$332,4,0)</f>
        <v>MTPRV</v>
      </c>
      <c r="F1182" s="98" t="str">
        <f>VLOOKUP(G1182,TCR!$E$2:$K$332,5,0)</f>
        <v>Materia prima variabile</v>
      </c>
      <c r="G1182" s="98" t="s">
        <v>255</v>
      </c>
      <c r="H1182" s="98" t="str">
        <f>VLOOKUP(G1182,TCR!$E$2:$K$332,7,0)</f>
        <v>Materia prima</v>
      </c>
      <c r="I1182" s="137" t="str">
        <f t="shared" si="37"/>
        <v>EEAFPATIPA4#EEQAFPATIPA4#EECAFPATIPA4#NETA BR</v>
      </c>
      <c r="J1182" s="106" t="s">
        <v>590</v>
      </c>
      <c r="K1182" s="106" t="s">
        <v>591</v>
      </c>
      <c r="L1182" s="106" t="s">
        <v>592</v>
      </c>
      <c r="M1182" s="106" t="s">
        <v>424</v>
      </c>
      <c r="N1182" s="106" t="s">
        <v>593</v>
      </c>
      <c r="O1182" s="106"/>
      <c r="P1182" s="106" t="s">
        <v>594</v>
      </c>
      <c r="Q1182" s="106" t="s">
        <v>595</v>
      </c>
      <c r="R1182" s="106" t="s">
        <v>596</v>
      </c>
      <c r="S1182" s="106">
        <v>701036</v>
      </c>
      <c r="T1182" s="106" t="s">
        <v>430</v>
      </c>
      <c r="U1182" s="106"/>
      <c r="V1182" s="106">
        <v>3</v>
      </c>
      <c r="W1182" s="106" t="str">
        <f t="shared" si="36"/>
        <v>NETA BR</v>
      </c>
      <c r="X1182" s="106" t="s">
        <v>431</v>
      </c>
      <c r="Y1182" s="106"/>
    </row>
    <row r="1183" spans="1:25" x14ac:dyDescent="0.2">
      <c r="A1183" s="7"/>
      <c r="B1183" s="7"/>
      <c r="C1183" s="98" t="str">
        <f>VLOOKUP(G1183,TCR!$E$2:$K$332,2,0)</f>
        <v>VENDV</v>
      </c>
      <c r="D1183" s="98" t="str">
        <f>VLOOKUP(G1183,TCR!$E$2:$K$332,3,0)</f>
        <v>Ricavi variabili commodity al PCE - Energia Elettrica</v>
      </c>
      <c r="E1183" s="98" t="str">
        <f>VLOOKUP(G1183,TCR!$E$2:$K$332,4,0)</f>
        <v>MTPRV</v>
      </c>
      <c r="F1183" s="98" t="str">
        <f>VLOOKUP(G1183,TCR!$E$2:$K$332,5,0)</f>
        <v>Materia prima variabile</v>
      </c>
      <c r="G1183" s="98" t="s">
        <v>255</v>
      </c>
      <c r="H1183" s="98" t="str">
        <f>VLOOKUP(G1183,TCR!$E$2:$K$332,7,0)</f>
        <v>Materia prima</v>
      </c>
      <c r="I1183" s="137" t="str">
        <f t="shared" si="37"/>
        <v>EE_FPATIPA4#EEQ_FPATIPA4#EEC_FPATIPA4#NETA BR</v>
      </c>
      <c r="J1183" s="106" t="s">
        <v>4529</v>
      </c>
      <c r="K1183" s="106" t="s">
        <v>4530</v>
      </c>
      <c r="L1183" s="106" t="s">
        <v>592</v>
      </c>
      <c r="M1183" s="106" t="s">
        <v>424</v>
      </c>
      <c r="N1183" s="106" t="s">
        <v>724</v>
      </c>
      <c r="O1183" s="106"/>
      <c r="P1183" s="106" t="s">
        <v>725</v>
      </c>
      <c r="Q1183" s="106" t="s">
        <v>726</v>
      </c>
      <c r="R1183" s="106" t="s">
        <v>596</v>
      </c>
      <c r="S1183" s="106">
        <v>701036</v>
      </c>
      <c r="T1183" s="106" t="s">
        <v>430</v>
      </c>
      <c r="U1183" s="106"/>
      <c r="V1183" s="106">
        <v>3</v>
      </c>
      <c r="W1183" s="106" t="str">
        <f t="shared" si="36"/>
        <v>NETA BR</v>
      </c>
      <c r="X1183" s="106" t="s">
        <v>431</v>
      </c>
      <c r="Y1183" s="106"/>
    </row>
    <row r="1184" spans="1:25" x14ac:dyDescent="0.2">
      <c r="A1184" s="7"/>
      <c r="B1184" s="7"/>
      <c r="C1184" s="98" t="str">
        <f>VLOOKUP(G1184,TCR!$E$2:$K$332,2,0)</f>
        <v>VENDV</v>
      </c>
      <c r="D1184" s="98" t="str">
        <f>VLOOKUP(G1184,TCR!$E$2:$K$332,3,0)</f>
        <v>Ricavi variabili commodity al PCE - Energia Elettrica</v>
      </c>
      <c r="E1184" s="98" t="str">
        <f>VLOOKUP(G1184,TCR!$E$2:$K$332,4,0)</f>
        <v>MTPRV</v>
      </c>
      <c r="F1184" s="98" t="str">
        <f>VLOOKUP(G1184,TCR!$E$2:$K$332,5,0)</f>
        <v>Materia prima variabile</v>
      </c>
      <c r="G1184" s="98" t="s">
        <v>255</v>
      </c>
      <c r="H1184" s="98" t="str">
        <f>VLOOKUP(G1184,TCR!$E$2:$K$332,7,0)</f>
        <v>Materia prima</v>
      </c>
      <c r="I1184" s="137" t="str">
        <f t="shared" si="37"/>
        <v>EEAFPATIPA3#EEQAFPATIPA3#EECAFPATIPA3#NETA BR</v>
      </c>
      <c r="J1184" s="106" t="s">
        <v>1923</v>
      </c>
      <c r="K1184" s="106" t="s">
        <v>1924</v>
      </c>
      <c r="L1184" s="106" t="s">
        <v>1925</v>
      </c>
      <c r="M1184" s="106" t="s">
        <v>424</v>
      </c>
      <c r="N1184" s="106" t="s">
        <v>1926</v>
      </c>
      <c r="O1184" s="106"/>
      <c r="P1184" s="106" t="s">
        <v>1927</v>
      </c>
      <c r="Q1184" s="106" t="s">
        <v>1928</v>
      </c>
      <c r="R1184" s="106" t="s">
        <v>1929</v>
      </c>
      <c r="S1184" s="106">
        <v>701036</v>
      </c>
      <c r="T1184" s="106" t="s">
        <v>430</v>
      </c>
      <c r="U1184" s="106"/>
      <c r="V1184" s="106">
        <v>3</v>
      </c>
      <c r="W1184" s="106" t="str">
        <f t="shared" si="36"/>
        <v>NETA BR</v>
      </c>
      <c r="X1184" s="106" t="s">
        <v>431</v>
      </c>
      <c r="Y1184" s="106"/>
    </row>
    <row r="1185" spans="1:25" x14ac:dyDescent="0.2">
      <c r="A1185" s="7"/>
      <c r="B1185" s="7"/>
      <c r="C1185" s="98" t="str">
        <f>VLOOKUP(G1185,TCR!$E$2:$K$332,2,0)</f>
        <v>VENDV</v>
      </c>
      <c r="D1185" s="98" t="str">
        <f>VLOOKUP(G1185,TCR!$E$2:$K$332,3,0)</f>
        <v>Ricavi variabili commodity al PCE - Energia Elettrica</v>
      </c>
      <c r="E1185" s="98" t="str">
        <f>VLOOKUP(G1185,TCR!$E$2:$K$332,4,0)</f>
        <v>MTPRV</v>
      </c>
      <c r="F1185" s="98" t="str">
        <f>VLOOKUP(G1185,TCR!$E$2:$K$332,5,0)</f>
        <v>Materia prima variabile</v>
      </c>
      <c r="G1185" s="98" t="s">
        <v>255</v>
      </c>
      <c r="H1185" s="98" t="str">
        <f>VLOOKUP(G1185,TCR!$E$2:$K$332,7,0)</f>
        <v>Materia prima</v>
      </c>
      <c r="I1185" s="137" t="str">
        <f t="shared" si="37"/>
        <v>EE_FPATIPA3#EEQ_FPATIPA3#EEC_FPATIPA3#NETA BR</v>
      </c>
      <c r="J1185" s="106" t="s">
        <v>5900</v>
      </c>
      <c r="K1185" s="106" t="s">
        <v>5901</v>
      </c>
      <c r="L1185" s="106" t="s">
        <v>1925</v>
      </c>
      <c r="M1185" s="106" t="s">
        <v>424</v>
      </c>
      <c r="N1185" s="106" t="s">
        <v>4195</v>
      </c>
      <c r="O1185" s="106"/>
      <c r="P1185" s="106" t="s">
        <v>4196</v>
      </c>
      <c r="Q1185" s="106" t="s">
        <v>4197</v>
      </c>
      <c r="R1185" s="106" t="s">
        <v>1929</v>
      </c>
      <c r="S1185" s="106">
        <v>701036</v>
      </c>
      <c r="T1185" s="106" t="s">
        <v>430</v>
      </c>
      <c r="U1185" s="106"/>
      <c r="V1185" s="106">
        <v>3</v>
      </c>
      <c r="W1185" s="106" t="str">
        <f t="shared" si="36"/>
        <v>NETA BR</v>
      </c>
      <c r="X1185" s="106" t="s">
        <v>431</v>
      </c>
      <c r="Y1185" s="106"/>
    </row>
    <row r="1186" spans="1:25" x14ac:dyDescent="0.2">
      <c r="A1186" s="7"/>
      <c r="B1186" s="7"/>
      <c r="C1186" s="98" t="str">
        <f>VLOOKUP(G1186,TCR!$E$2:$K$332,2,0)</f>
        <v>VENDV</v>
      </c>
      <c r="D1186" s="98" t="str">
        <f>VLOOKUP(G1186,TCR!$E$2:$K$332,3,0)</f>
        <v>Ricavi variabili commodity al PCE - Energia Elettrica</v>
      </c>
      <c r="E1186" s="98" t="str">
        <f>VLOOKUP(G1186,TCR!$E$2:$K$332,4,0)</f>
        <v>MTPRV</v>
      </c>
      <c r="F1186" s="98" t="str">
        <f>VLOOKUP(G1186,TCR!$E$2:$K$332,5,0)</f>
        <v>Materia prima variabile</v>
      </c>
      <c r="G1186" s="98" t="s">
        <v>255</v>
      </c>
      <c r="H1186" s="98" t="str">
        <f>VLOOKUP(G1186,TCR!$E$2:$K$332,7,0)</f>
        <v>Materia prima</v>
      </c>
      <c r="I1186" s="137" t="str">
        <f t="shared" si="37"/>
        <v>EEAATIPA2_PA#EEQAATIPA2_PA#EECAATIPA2_PA#NETA BR</v>
      </c>
      <c r="J1186" s="106" t="s">
        <v>2941</v>
      </c>
      <c r="K1186" s="106" t="s">
        <v>2942</v>
      </c>
      <c r="L1186" s="106" t="s">
        <v>2943</v>
      </c>
      <c r="M1186" s="106" t="s">
        <v>424</v>
      </c>
      <c r="N1186" s="106" t="s">
        <v>2944</v>
      </c>
      <c r="O1186" s="106"/>
      <c r="P1186" s="106" t="s">
        <v>2945</v>
      </c>
      <c r="Q1186" s="106" t="s">
        <v>2946</v>
      </c>
      <c r="R1186" s="106" t="s">
        <v>2947</v>
      </c>
      <c r="S1186" s="106">
        <v>701036</v>
      </c>
      <c r="T1186" s="106" t="s">
        <v>430</v>
      </c>
      <c r="U1186" s="106"/>
      <c r="V1186" s="106">
        <v>3</v>
      </c>
      <c r="W1186" s="106" t="str">
        <f t="shared" si="36"/>
        <v>NETA BR</v>
      </c>
      <c r="X1186" s="106" t="s">
        <v>431</v>
      </c>
      <c r="Y1186" s="106"/>
    </row>
    <row r="1187" spans="1:25" x14ac:dyDescent="0.2">
      <c r="A1187" s="7"/>
      <c r="B1187" s="7"/>
      <c r="C1187" s="98" t="str">
        <f>VLOOKUP(G1187,TCR!$E$2:$K$332,2,0)</f>
        <v>VENDV</v>
      </c>
      <c r="D1187" s="98" t="str">
        <f>VLOOKUP(G1187,TCR!$E$2:$K$332,3,0)</f>
        <v>Ricavi variabili commodity al PCE - Energia Elettrica</v>
      </c>
      <c r="E1187" s="98" t="str">
        <f>VLOOKUP(G1187,TCR!$E$2:$K$332,4,0)</f>
        <v>MTPRV</v>
      </c>
      <c r="F1187" s="98" t="str">
        <f>VLOOKUP(G1187,TCR!$E$2:$K$332,5,0)</f>
        <v>Materia prima variabile</v>
      </c>
      <c r="G1187" s="98" t="s">
        <v>255</v>
      </c>
      <c r="H1187" s="98" t="str">
        <f>VLOOKUP(G1187,TCR!$E$2:$K$332,7,0)</f>
        <v>Materia prima</v>
      </c>
      <c r="I1187" s="137" t="str">
        <f t="shared" si="37"/>
        <v>EEAATIPA2_IP#EEQAATIPA2_IP#EECAATIPA2_IP#NETA BR</v>
      </c>
      <c r="J1187" s="106" t="s">
        <v>3870</v>
      </c>
      <c r="K1187" s="106" t="s">
        <v>3871</v>
      </c>
      <c r="L1187" s="106" t="s">
        <v>2943</v>
      </c>
      <c r="M1187" s="106" t="s">
        <v>424</v>
      </c>
      <c r="N1187" s="106" t="s">
        <v>3872</v>
      </c>
      <c r="O1187" s="106"/>
      <c r="P1187" s="106" t="s">
        <v>3873</v>
      </c>
      <c r="Q1187" s="106" t="s">
        <v>3874</v>
      </c>
      <c r="R1187" s="106" t="s">
        <v>2947</v>
      </c>
      <c r="S1187" s="106">
        <v>701036</v>
      </c>
      <c r="T1187" s="106" t="s">
        <v>430</v>
      </c>
      <c r="U1187" s="106"/>
      <c r="V1187" s="106">
        <v>3</v>
      </c>
      <c r="W1187" s="106" t="str">
        <f t="shared" si="36"/>
        <v>NETA BR</v>
      </c>
      <c r="X1187" s="106" t="s">
        <v>431</v>
      </c>
      <c r="Y1187" s="106"/>
    </row>
    <row r="1188" spans="1:25" x14ac:dyDescent="0.2">
      <c r="A1188" s="7"/>
      <c r="B1188" s="7"/>
      <c r="C1188" s="98" t="str">
        <f>VLOOKUP(G1188,TCR!$E$2:$K$332,2,0)</f>
        <v>VENDV</v>
      </c>
      <c r="D1188" s="98" t="str">
        <f>VLOOKUP(G1188,TCR!$E$2:$K$332,3,0)</f>
        <v>Ricavi variabili commodity al PCE - Energia Elettrica</v>
      </c>
      <c r="E1188" s="98" t="str">
        <f>VLOOKUP(G1188,TCR!$E$2:$K$332,4,0)</f>
        <v>MTPRV</v>
      </c>
      <c r="F1188" s="98" t="str">
        <f>VLOOKUP(G1188,TCR!$E$2:$K$332,5,0)</f>
        <v>Materia prima variabile</v>
      </c>
      <c r="G1188" s="98" t="s">
        <v>255</v>
      </c>
      <c r="H1188" s="98" t="str">
        <f>VLOOKUP(G1188,TCR!$E$2:$K$332,7,0)</f>
        <v>Materia prima</v>
      </c>
      <c r="I1188" s="137" t="str">
        <f t="shared" si="37"/>
        <v>EE_ATIPA2_IP#EEQ_ATIPA2_IP#EEC_ATIPA2_IP#NETA BR</v>
      </c>
      <c r="J1188" s="106" t="s">
        <v>7269</v>
      </c>
      <c r="K1188" s="106" t="s">
        <v>7270</v>
      </c>
      <c r="L1188" s="106" t="s">
        <v>2943</v>
      </c>
      <c r="M1188" s="106" t="s">
        <v>424</v>
      </c>
      <c r="N1188" s="106" t="s">
        <v>7271</v>
      </c>
      <c r="O1188" s="106"/>
      <c r="P1188" s="106" t="s">
        <v>7272</v>
      </c>
      <c r="Q1188" s="106" t="s">
        <v>7273</v>
      </c>
      <c r="R1188" s="106" t="s">
        <v>2947</v>
      </c>
      <c r="S1188" s="106">
        <v>701036</v>
      </c>
      <c r="T1188" s="106" t="s">
        <v>430</v>
      </c>
      <c r="U1188" s="106"/>
      <c r="V1188" s="106">
        <v>3</v>
      </c>
      <c r="W1188" s="106" t="str">
        <f t="shared" si="36"/>
        <v>NETA BR</v>
      </c>
      <c r="X1188" s="106" t="s">
        <v>431</v>
      </c>
      <c r="Y1188" s="106"/>
    </row>
    <row r="1189" spans="1:25" x14ac:dyDescent="0.2">
      <c r="A1189" s="7"/>
      <c r="B1189" s="7"/>
      <c r="C1189" s="98" t="str">
        <f>VLOOKUP(G1189,TCR!$E$2:$K$332,2,0)</f>
        <v>VENDV</v>
      </c>
      <c r="D1189" s="98" t="str">
        <f>VLOOKUP(G1189,TCR!$E$2:$K$332,3,0)</f>
        <v>Ricavi variabili commodity al PCE - Energia Elettrica</v>
      </c>
      <c r="E1189" s="98" t="str">
        <f>VLOOKUP(G1189,TCR!$E$2:$K$332,4,0)</f>
        <v>MTPRV</v>
      </c>
      <c r="F1189" s="98" t="str">
        <f>VLOOKUP(G1189,TCR!$E$2:$K$332,5,0)</f>
        <v>Materia prima variabile</v>
      </c>
      <c r="G1189" s="98" t="s">
        <v>255</v>
      </c>
      <c r="H1189" s="98" t="str">
        <f>VLOOKUP(G1189,TCR!$E$2:$K$332,7,0)</f>
        <v>Materia prima</v>
      </c>
      <c r="I1189" s="137" t="str">
        <f t="shared" si="37"/>
        <v>EE_ATIPA2_PA#EEQ_ATIPA2_PA#EEC_ATIPA2_PA#NETA BR</v>
      </c>
      <c r="J1189" s="106" t="s">
        <v>9099</v>
      </c>
      <c r="K1189" s="106" t="s">
        <v>9100</v>
      </c>
      <c r="L1189" s="106" t="s">
        <v>2943</v>
      </c>
      <c r="M1189" s="106" t="s">
        <v>424</v>
      </c>
      <c r="N1189" s="106" t="s">
        <v>9101</v>
      </c>
      <c r="O1189" s="106"/>
      <c r="P1189" s="106" t="s">
        <v>9102</v>
      </c>
      <c r="Q1189" s="106" t="s">
        <v>9103</v>
      </c>
      <c r="R1189" s="106" t="s">
        <v>2947</v>
      </c>
      <c r="S1189" s="106" t="s">
        <v>429</v>
      </c>
      <c r="T1189" s="106" t="s">
        <v>430</v>
      </c>
      <c r="U1189" s="106"/>
      <c r="V1189" s="106">
        <v>3</v>
      </c>
      <c r="W1189" s="106" t="str">
        <f t="shared" si="36"/>
        <v>NETA BR</v>
      </c>
      <c r="X1189" s="106" t="s">
        <v>431</v>
      </c>
      <c r="Y1189" s="106"/>
    </row>
    <row r="1190" spans="1:25" x14ac:dyDescent="0.2">
      <c r="A1190" s="7"/>
      <c r="B1190" s="7"/>
      <c r="C1190" s="98" t="str">
        <f>VLOOKUP(G1190,TCR!$E$2:$K$332,2,0)</f>
        <v>VENDV</v>
      </c>
      <c r="D1190" s="98" t="str">
        <f>VLOOKUP(G1190,TCR!$E$2:$K$332,3,0)</f>
        <v>Ricavi variabili commodity al PCE - Energia Elettrica</v>
      </c>
      <c r="E1190" s="98" t="str">
        <f>VLOOKUP(G1190,TCR!$E$2:$K$332,4,0)</f>
        <v>MTPRV</v>
      </c>
      <c r="F1190" s="98" t="str">
        <f>VLOOKUP(G1190,TCR!$E$2:$K$332,5,0)</f>
        <v>Materia prima variabile</v>
      </c>
      <c r="G1190" s="98" t="s">
        <v>255</v>
      </c>
      <c r="H1190" s="98" t="str">
        <f>VLOOKUP(G1190,TCR!$E$2:$K$332,7,0)</f>
        <v>Materia prima</v>
      </c>
      <c r="I1190" s="137" t="str">
        <f t="shared" si="37"/>
        <v>EEAATIPA1_PA#EEQAATIPA1_PA#EECAATIPA1_PA#NETA BR</v>
      </c>
      <c r="J1190" s="106" t="s">
        <v>2129</v>
      </c>
      <c r="K1190" s="106" t="s">
        <v>2130</v>
      </c>
      <c r="L1190" s="106" t="s">
        <v>2131</v>
      </c>
      <c r="M1190" s="106" t="s">
        <v>424</v>
      </c>
      <c r="N1190" s="106" t="s">
        <v>2132</v>
      </c>
      <c r="O1190" s="106"/>
      <c r="P1190" s="106" t="s">
        <v>2133</v>
      </c>
      <c r="Q1190" s="106" t="s">
        <v>2134</v>
      </c>
      <c r="R1190" s="106" t="s">
        <v>2135</v>
      </c>
      <c r="S1190" s="106">
        <v>701036</v>
      </c>
      <c r="T1190" s="106" t="s">
        <v>430</v>
      </c>
      <c r="U1190" s="106"/>
      <c r="V1190" s="106">
        <v>3</v>
      </c>
      <c r="W1190" s="106" t="str">
        <f t="shared" si="36"/>
        <v>NETA BR</v>
      </c>
      <c r="X1190" s="106" t="s">
        <v>431</v>
      </c>
      <c r="Y1190" s="106"/>
    </row>
    <row r="1191" spans="1:25" x14ac:dyDescent="0.2">
      <c r="A1191" s="7"/>
      <c r="B1191" s="69"/>
      <c r="C1191" s="98" t="str">
        <f>VLOOKUP(G1191,TCR!$E$2:$K$332,2,0)</f>
        <v>VENDV</v>
      </c>
      <c r="D1191" s="98" t="str">
        <f>VLOOKUP(G1191,TCR!$E$2:$K$332,3,0)</f>
        <v>Ricavi variabili commodity al PCE - Energia Elettrica</v>
      </c>
      <c r="E1191" s="98" t="str">
        <f>VLOOKUP(G1191,TCR!$E$2:$K$332,4,0)</f>
        <v>MTPRV</v>
      </c>
      <c r="F1191" s="98" t="str">
        <f>VLOOKUP(G1191,TCR!$E$2:$K$332,5,0)</f>
        <v>Materia prima variabile</v>
      </c>
      <c r="G1191" s="98" t="s">
        <v>255</v>
      </c>
      <c r="H1191" s="98" t="str">
        <f>VLOOKUP(G1191,TCR!$E$2:$K$332,7,0)</f>
        <v>Materia prima</v>
      </c>
      <c r="I1191" s="137" t="str">
        <f t="shared" si="37"/>
        <v>EEAATIPA1_IP#EEQAATIPA1_IP#EECAATIPA1_IP#NETA BR</v>
      </c>
      <c r="J1191" s="106" t="s">
        <v>2683</v>
      </c>
      <c r="K1191" s="106" t="s">
        <v>2684</v>
      </c>
      <c r="L1191" s="106" t="s">
        <v>2131</v>
      </c>
      <c r="M1191" s="106" t="s">
        <v>424</v>
      </c>
      <c r="N1191" s="106" t="s">
        <v>2685</v>
      </c>
      <c r="O1191" s="106"/>
      <c r="P1191" s="106" t="s">
        <v>2686</v>
      </c>
      <c r="Q1191" s="106" t="s">
        <v>2687</v>
      </c>
      <c r="R1191" s="106" t="s">
        <v>2135</v>
      </c>
      <c r="S1191" s="106">
        <v>701036</v>
      </c>
      <c r="T1191" s="106" t="s">
        <v>430</v>
      </c>
      <c r="U1191" s="106"/>
      <c r="V1191" s="106">
        <v>3</v>
      </c>
      <c r="W1191" s="106" t="str">
        <f t="shared" si="36"/>
        <v>NETA BR</v>
      </c>
      <c r="X1191" s="106" t="s">
        <v>431</v>
      </c>
      <c r="Y1191" s="106"/>
    </row>
    <row r="1192" spans="1:25" x14ac:dyDescent="0.2">
      <c r="A1192" s="7"/>
      <c r="B1192" s="7"/>
      <c r="C1192" s="98" t="str">
        <f>VLOOKUP(G1192,TCR!$E$2:$K$332,2,0)</f>
        <v>VENDV</v>
      </c>
      <c r="D1192" s="98" t="str">
        <f>VLOOKUP(G1192,TCR!$E$2:$K$332,3,0)</f>
        <v>Ricavi variabili commodity al PCE - Energia Elettrica</v>
      </c>
      <c r="E1192" s="98" t="str">
        <f>VLOOKUP(G1192,TCR!$E$2:$K$332,4,0)</f>
        <v>MTPRV</v>
      </c>
      <c r="F1192" s="98" t="str">
        <f>VLOOKUP(G1192,TCR!$E$2:$K$332,5,0)</f>
        <v>Materia prima variabile</v>
      </c>
      <c r="G1192" s="98" t="s">
        <v>255</v>
      </c>
      <c r="H1192" s="98" t="str">
        <f>VLOOKUP(G1192,TCR!$E$2:$K$332,7,0)</f>
        <v>Materia prima</v>
      </c>
      <c r="I1192" s="137" t="str">
        <f t="shared" si="37"/>
        <v>EE_ATIPA1_PA#EEQ_ATIPA1_PA#EEC_ATIPA1_PA#NETA BR</v>
      </c>
      <c r="J1192" s="106" t="s">
        <v>3171</v>
      </c>
      <c r="K1192" s="106" t="s">
        <v>3172</v>
      </c>
      <c r="L1192" s="106" t="s">
        <v>2131</v>
      </c>
      <c r="M1192" s="106" t="s">
        <v>424</v>
      </c>
      <c r="N1192" s="106" t="s">
        <v>3173</v>
      </c>
      <c r="O1192" s="106"/>
      <c r="P1192" s="106" t="s">
        <v>3174</v>
      </c>
      <c r="Q1192" s="106" t="s">
        <v>3175</v>
      </c>
      <c r="R1192" s="106" t="s">
        <v>2135</v>
      </c>
      <c r="S1192" s="106">
        <v>701036</v>
      </c>
      <c r="T1192" s="106" t="s">
        <v>430</v>
      </c>
      <c r="U1192" s="106"/>
      <c r="V1192" s="106">
        <v>3</v>
      </c>
      <c r="W1192" s="106" t="str">
        <f t="shared" si="36"/>
        <v>NETA BR</v>
      </c>
      <c r="X1192" s="106" t="s">
        <v>431</v>
      </c>
      <c r="Y1192" s="106"/>
    </row>
    <row r="1193" spans="1:25" x14ac:dyDescent="0.2">
      <c r="A1193" s="7"/>
      <c r="B1193" s="7"/>
      <c r="C1193" s="98" t="str">
        <f>VLOOKUP(G1193,TCR!$E$2:$K$332,2,0)</f>
        <v>VENDF</v>
      </c>
      <c r="D1193" s="98" t="str">
        <f>VLOOKUP(G1193,TCR!$E$2:$K$332,3,0)</f>
        <v>Ricavi commodity - componente fissa Energia Elettrica</v>
      </c>
      <c r="E1193" s="98" t="str">
        <f>VLOOKUP(G1193,TCR!$E$2:$K$332,4,0)</f>
        <v>MTPRF</v>
      </c>
      <c r="F1193" s="98" t="str">
        <f>VLOOKUP(G1193,TCR!$E$2:$K$332,5,0)</f>
        <v>Materia prima fissa</v>
      </c>
      <c r="G1193" s="98" t="s">
        <v>217</v>
      </c>
      <c r="H1193" s="98" t="str">
        <f>VLOOKUP(G1193,TCR!$E$2:$K$332,7,0)</f>
        <v>Materia prima altre voci fisse</v>
      </c>
      <c r="I1193" s="137" t="str">
        <f t="shared" si="37"/>
        <v>EE_FPTCSV9_FIX#EEQFPTCSV9_FIX#EECFPTCSV9_FIX#NETA BR</v>
      </c>
      <c r="J1193" s="106" t="s">
        <v>7934</v>
      </c>
      <c r="K1193" s="106" t="s">
        <v>7935</v>
      </c>
      <c r="L1193" s="106" t="s">
        <v>7936</v>
      </c>
      <c r="M1193" s="106" t="s">
        <v>424</v>
      </c>
      <c r="N1193" s="106" t="s">
        <v>7937</v>
      </c>
      <c r="O1193" s="106"/>
      <c r="P1193" s="106" t="s">
        <v>7938</v>
      </c>
      <c r="Q1193" s="106" t="s">
        <v>7939</v>
      </c>
      <c r="R1193" s="106" t="s">
        <v>7940</v>
      </c>
      <c r="S1193" s="106">
        <v>701036</v>
      </c>
      <c r="T1193" s="106" t="s">
        <v>430</v>
      </c>
      <c r="U1193" s="106"/>
      <c r="V1193" s="106">
        <v>3</v>
      </c>
      <c r="W1193" s="106" t="str">
        <f t="shared" si="36"/>
        <v>NETA BR</v>
      </c>
      <c r="X1193" s="106" t="s">
        <v>431</v>
      </c>
      <c r="Y1193" s="106"/>
    </row>
    <row r="1194" spans="1:25" x14ac:dyDescent="0.2">
      <c r="A1194" s="7"/>
      <c r="B1194" s="7"/>
      <c r="C1194" s="98" t="str">
        <f>VLOOKUP(G1194,TCR!$E$2:$K$332,2,0)</f>
        <v>VENDF</v>
      </c>
      <c r="D1194" s="98" t="str">
        <f>VLOOKUP(G1194,TCR!$E$2:$K$332,3,0)</f>
        <v>Ricavi commodity - componente fissa Energia Elettrica</v>
      </c>
      <c r="E1194" s="98" t="str">
        <f>VLOOKUP(G1194,TCR!$E$2:$K$332,4,0)</f>
        <v>MTPRF</v>
      </c>
      <c r="F1194" s="98" t="str">
        <f>VLOOKUP(G1194,TCR!$E$2:$K$332,5,0)</f>
        <v>Materia prima fissa</v>
      </c>
      <c r="G1194" s="98" t="s">
        <v>217</v>
      </c>
      <c r="H1194" s="98" t="str">
        <f>VLOOKUP(G1194,TCR!$E$2:$K$332,7,0)</f>
        <v>Materia prima altre voci fisse</v>
      </c>
      <c r="I1194" s="137" t="str">
        <f t="shared" si="37"/>
        <v>EE_FPTCSV8_FIX#EEQFPTCSV8_FIX#EECFPTCSV8_FIX#NETA BR</v>
      </c>
      <c r="J1194" s="106" t="s">
        <v>2534</v>
      </c>
      <c r="K1194" s="106" t="s">
        <v>2535</v>
      </c>
      <c r="L1194" s="106" t="s">
        <v>2536</v>
      </c>
      <c r="M1194" s="106" t="s">
        <v>424</v>
      </c>
      <c r="N1194" s="106" t="s">
        <v>2537</v>
      </c>
      <c r="O1194" s="106"/>
      <c r="P1194" s="106" t="s">
        <v>2538</v>
      </c>
      <c r="Q1194" s="106" t="s">
        <v>2539</v>
      </c>
      <c r="R1194" s="106" t="s">
        <v>2540</v>
      </c>
      <c r="S1194" s="106">
        <v>701036</v>
      </c>
      <c r="T1194" s="106" t="s">
        <v>430</v>
      </c>
      <c r="U1194" s="106"/>
      <c r="V1194" s="106">
        <v>3</v>
      </c>
      <c r="W1194" s="106" t="str">
        <f t="shared" si="36"/>
        <v>NETA BR</v>
      </c>
      <c r="X1194" s="106" t="s">
        <v>431</v>
      </c>
      <c r="Y1194" s="106"/>
    </row>
    <row r="1195" spans="1:25" x14ac:dyDescent="0.2">
      <c r="A1195" s="7"/>
      <c r="B1195" s="7"/>
      <c r="C1195" s="98" t="str">
        <f>VLOOKUP(G1195,TCR!$E$2:$K$332,2,0)</f>
        <v>VENDF</v>
      </c>
      <c r="D1195" s="98" t="str">
        <f>VLOOKUP(G1195,TCR!$E$2:$K$332,3,0)</f>
        <v>Ricavi commodity - componente fissa Energia Elettrica</v>
      </c>
      <c r="E1195" s="98" t="str">
        <f>VLOOKUP(G1195,TCR!$E$2:$K$332,4,0)</f>
        <v>MTPRF</v>
      </c>
      <c r="F1195" s="98" t="str">
        <f>VLOOKUP(G1195,TCR!$E$2:$K$332,5,0)</f>
        <v>Materia prima fissa</v>
      </c>
      <c r="G1195" s="98" t="s">
        <v>217</v>
      </c>
      <c r="H1195" s="98" t="str">
        <f>VLOOKUP(G1195,TCR!$E$2:$K$332,7,0)</f>
        <v>Materia prima altre voci fisse</v>
      </c>
      <c r="I1195" s="137" t="str">
        <f t="shared" si="37"/>
        <v>EE_FPTCSV7_FIX#EEQFPTCSV7_FIX#EECFPTCSV7_FIX#NETA BR</v>
      </c>
      <c r="J1195" s="106" t="s">
        <v>8529</v>
      </c>
      <c r="K1195" s="106" t="s">
        <v>8530</v>
      </c>
      <c r="L1195" s="106" t="s">
        <v>8531</v>
      </c>
      <c r="M1195" s="106" t="s">
        <v>424</v>
      </c>
      <c r="N1195" s="106" t="s">
        <v>8532</v>
      </c>
      <c r="O1195" s="106"/>
      <c r="P1195" s="106" t="s">
        <v>8533</v>
      </c>
      <c r="Q1195" s="106" t="s">
        <v>8534</v>
      </c>
      <c r="R1195" s="106" t="s">
        <v>8535</v>
      </c>
      <c r="S1195" s="106">
        <v>701036</v>
      </c>
      <c r="T1195" s="106" t="s">
        <v>430</v>
      </c>
      <c r="U1195" s="106"/>
      <c r="V1195" s="106">
        <v>3</v>
      </c>
      <c r="W1195" s="106" t="str">
        <f t="shared" si="36"/>
        <v>NETA BR</v>
      </c>
      <c r="X1195" s="106" t="s">
        <v>431</v>
      </c>
      <c r="Y1195" s="106"/>
    </row>
    <row r="1196" spans="1:25" x14ac:dyDescent="0.2">
      <c r="A1196" s="7"/>
      <c r="B1196" s="7"/>
      <c r="C1196" s="98" t="str">
        <f>VLOOKUP(G1196,TCR!$E$2:$K$332,2,0)</f>
        <v>VENDF</v>
      </c>
      <c r="D1196" s="98" t="str">
        <f>VLOOKUP(G1196,TCR!$E$2:$K$332,3,0)</f>
        <v>Ricavi commodity - componente fissa Energia Elettrica</v>
      </c>
      <c r="E1196" s="98" t="str">
        <f>VLOOKUP(G1196,TCR!$E$2:$K$332,4,0)</f>
        <v>MTPRF</v>
      </c>
      <c r="F1196" s="98" t="str">
        <f>VLOOKUP(G1196,TCR!$E$2:$K$332,5,0)</f>
        <v>Materia prima fissa</v>
      </c>
      <c r="G1196" s="98" t="s">
        <v>217</v>
      </c>
      <c r="H1196" s="98" t="str">
        <f>VLOOKUP(G1196,TCR!$E$2:$K$332,7,0)</f>
        <v>Materia prima altre voci fisse</v>
      </c>
      <c r="I1196" s="137" t="str">
        <f t="shared" si="37"/>
        <v>EE_FPTCSV6_FIX#EEQFPTCSV6_FIX#EECFPTCSV6_FIX#NETA BR</v>
      </c>
      <c r="J1196" s="106" t="s">
        <v>1416</v>
      </c>
      <c r="K1196" s="106" t="s">
        <v>1417</v>
      </c>
      <c r="L1196" s="106" t="s">
        <v>1418</v>
      </c>
      <c r="M1196" s="106" t="s">
        <v>424</v>
      </c>
      <c r="N1196" s="106" t="s">
        <v>1419</v>
      </c>
      <c r="O1196" s="106"/>
      <c r="P1196" s="106" t="s">
        <v>1420</v>
      </c>
      <c r="Q1196" s="106" t="s">
        <v>1421</v>
      </c>
      <c r="R1196" s="106" t="s">
        <v>1422</v>
      </c>
      <c r="S1196" s="106">
        <v>701036</v>
      </c>
      <c r="T1196" s="106" t="s">
        <v>430</v>
      </c>
      <c r="U1196" s="106"/>
      <c r="V1196" s="106">
        <v>3</v>
      </c>
      <c r="W1196" s="106" t="str">
        <f t="shared" si="36"/>
        <v>NETA BR</v>
      </c>
      <c r="X1196" s="106" t="s">
        <v>431</v>
      </c>
      <c r="Y1196" s="106"/>
    </row>
    <row r="1197" spans="1:25" x14ac:dyDescent="0.2">
      <c r="A1197" s="7"/>
      <c r="B1197" s="7"/>
      <c r="C1197" s="98" t="str">
        <f>VLOOKUP(G1197,TCR!$E$2:$K$332,2,0)</f>
        <v>VENDF</v>
      </c>
      <c r="D1197" s="98" t="str">
        <f>VLOOKUP(G1197,TCR!$E$2:$K$332,3,0)</f>
        <v>Ricavi commodity - componente fissa Energia Elettrica</v>
      </c>
      <c r="E1197" s="98" t="str">
        <f>VLOOKUP(G1197,TCR!$E$2:$K$332,4,0)</f>
        <v>MTPRF</v>
      </c>
      <c r="F1197" s="98" t="str">
        <f>VLOOKUP(G1197,TCR!$E$2:$K$332,5,0)</f>
        <v>Materia prima fissa</v>
      </c>
      <c r="G1197" s="98" t="s">
        <v>217</v>
      </c>
      <c r="H1197" s="98" t="str">
        <f>VLOOKUP(G1197,TCR!$E$2:$K$332,7,0)</f>
        <v>Materia prima altre voci fisse</v>
      </c>
      <c r="I1197" s="137" t="str">
        <f t="shared" si="37"/>
        <v>EE_FPTCSV5_FIX#EEQFPTCSV5_FIX#EECFPTCSV5_FIX#NETA BR</v>
      </c>
      <c r="J1197" s="106" t="s">
        <v>7098</v>
      </c>
      <c r="K1197" s="106" t="s">
        <v>7099</v>
      </c>
      <c r="L1197" s="106" t="s">
        <v>7100</v>
      </c>
      <c r="M1197" s="106" t="s">
        <v>424</v>
      </c>
      <c r="N1197" s="106" t="s">
        <v>7101</v>
      </c>
      <c r="O1197" s="106"/>
      <c r="P1197" s="106" t="s">
        <v>7102</v>
      </c>
      <c r="Q1197" s="106" t="s">
        <v>7103</v>
      </c>
      <c r="R1197" s="106" t="s">
        <v>7104</v>
      </c>
      <c r="S1197" s="106">
        <v>701036</v>
      </c>
      <c r="T1197" s="106" t="s">
        <v>430</v>
      </c>
      <c r="U1197" s="106"/>
      <c r="V1197" s="106">
        <v>3</v>
      </c>
      <c r="W1197" s="106" t="str">
        <f t="shared" si="36"/>
        <v>NETA BR</v>
      </c>
      <c r="X1197" s="106" t="s">
        <v>431</v>
      </c>
      <c r="Y1197" s="106"/>
    </row>
    <row r="1198" spans="1:25" x14ac:dyDescent="0.2">
      <c r="A1198" s="7"/>
      <c r="B1198" s="7"/>
      <c r="C1198" s="98" t="str">
        <f>VLOOKUP(G1198,TCR!$E$2:$K$332,2,0)</f>
        <v>VENDF</v>
      </c>
      <c r="D1198" s="98" t="str">
        <f>VLOOKUP(G1198,TCR!$E$2:$K$332,3,0)</f>
        <v>Ricavi commodity - componente fissa Energia Elettrica</v>
      </c>
      <c r="E1198" s="98" t="str">
        <f>VLOOKUP(G1198,TCR!$E$2:$K$332,4,0)</f>
        <v>MTPRF</v>
      </c>
      <c r="F1198" s="98" t="str">
        <f>VLOOKUP(G1198,TCR!$E$2:$K$332,5,0)</f>
        <v>Materia prima fissa</v>
      </c>
      <c r="G1198" s="98" t="s">
        <v>217</v>
      </c>
      <c r="H1198" s="98" t="str">
        <f>VLOOKUP(G1198,TCR!$E$2:$K$332,7,0)</f>
        <v>Materia prima altre voci fisse</v>
      </c>
      <c r="I1198" s="137" t="str">
        <f t="shared" si="37"/>
        <v>EE_FPTCSV4_FIX#EEQFPTCSV4_FIX#EECFPTCSV4_FIX#NETA BR</v>
      </c>
      <c r="J1198" s="106" t="s">
        <v>934</v>
      </c>
      <c r="K1198" s="106" t="s">
        <v>935</v>
      </c>
      <c r="L1198" s="106" t="s">
        <v>936</v>
      </c>
      <c r="M1198" s="106" t="s">
        <v>424</v>
      </c>
      <c r="N1198" s="106" t="s">
        <v>937</v>
      </c>
      <c r="O1198" s="106"/>
      <c r="P1198" s="106" t="s">
        <v>938</v>
      </c>
      <c r="Q1198" s="106" t="s">
        <v>939</v>
      </c>
      <c r="R1198" s="106" t="s">
        <v>940</v>
      </c>
      <c r="S1198" s="106">
        <v>701036</v>
      </c>
      <c r="T1198" s="106" t="s">
        <v>430</v>
      </c>
      <c r="U1198" s="106"/>
      <c r="V1198" s="106">
        <v>3</v>
      </c>
      <c r="W1198" s="106" t="str">
        <f t="shared" si="36"/>
        <v>NETA BR</v>
      </c>
      <c r="X1198" s="106" t="s">
        <v>431</v>
      </c>
      <c r="Y1198" s="106"/>
    </row>
    <row r="1199" spans="1:25" x14ac:dyDescent="0.2">
      <c r="A1199" s="7"/>
      <c r="B1199" s="7"/>
      <c r="C1199" s="98" t="str">
        <f>VLOOKUP(G1199,TCR!$E$2:$K$332,2,0)</f>
        <v>VENDF</v>
      </c>
      <c r="D1199" s="98" t="str">
        <f>VLOOKUP(G1199,TCR!$E$2:$K$332,3,0)</f>
        <v>Ricavi commodity - componente fissa Energia Elettrica</v>
      </c>
      <c r="E1199" s="98" t="str">
        <f>VLOOKUP(G1199,TCR!$E$2:$K$332,4,0)</f>
        <v>MTPRF</v>
      </c>
      <c r="F1199" s="98" t="str">
        <f>VLOOKUP(G1199,TCR!$E$2:$K$332,5,0)</f>
        <v>Materia prima fissa</v>
      </c>
      <c r="G1199" s="98" t="s">
        <v>217</v>
      </c>
      <c r="H1199" s="98" t="str">
        <f>VLOOKUP(G1199,TCR!$E$2:$K$332,7,0)</f>
        <v>Materia prima altre voci fisse</v>
      </c>
      <c r="I1199" s="137" t="str">
        <f t="shared" si="37"/>
        <v>EE_FPTCSV13_FIX#EEQFPTCSV13_FIX#EECFPTCSV13_FIX#NETA BR</v>
      </c>
      <c r="J1199" s="106" t="s">
        <v>8751</v>
      </c>
      <c r="K1199" s="106" t="s">
        <v>8752</v>
      </c>
      <c r="L1199" s="106" t="s">
        <v>8753</v>
      </c>
      <c r="M1199" s="106" t="s">
        <v>424</v>
      </c>
      <c r="N1199" s="106" t="s">
        <v>8754</v>
      </c>
      <c r="O1199" s="106"/>
      <c r="P1199" s="106" t="s">
        <v>8755</v>
      </c>
      <c r="Q1199" s="106" t="s">
        <v>8756</v>
      </c>
      <c r="R1199" s="106" t="s">
        <v>8757</v>
      </c>
      <c r="S1199" s="106">
        <v>701036</v>
      </c>
      <c r="T1199" s="106" t="s">
        <v>430</v>
      </c>
      <c r="U1199" s="106"/>
      <c r="V1199" s="106">
        <v>3</v>
      </c>
      <c r="W1199" s="106" t="str">
        <f t="shared" si="36"/>
        <v>NETA BR</v>
      </c>
      <c r="X1199" s="106" t="s">
        <v>431</v>
      </c>
      <c r="Y1199" s="106"/>
    </row>
    <row r="1200" spans="1:25" x14ac:dyDescent="0.2">
      <c r="A1200" s="7"/>
      <c r="B1200" s="7"/>
      <c r="C1200" s="98" t="str">
        <f>VLOOKUP(G1200,TCR!$E$2:$K$332,2,0)</f>
        <v>VENDF</v>
      </c>
      <c r="D1200" s="98" t="str">
        <f>VLOOKUP(G1200,TCR!$E$2:$K$332,3,0)</f>
        <v>Ricavi commodity - componente fissa Energia Elettrica</v>
      </c>
      <c r="E1200" s="98" t="str">
        <f>VLOOKUP(G1200,TCR!$E$2:$K$332,4,0)</f>
        <v>MTPRF</v>
      </c>
      <c r="F1200" s="98" t="str">
        <f>VLOOKUP(G1200,TCR!$E$2:$K$332,5,0)</f>
        <v>Materia prima fissa</v>
      </c>
      <c r="G1200" s="98" t="s">
        <v>217</v>
      </c>
      <c r="H1200" s="98" t="str">
        <f>VLOOKUP(G1200,TCR!$E$2:$K$332,7,0)</f>
        <v>Materia prima altre voci fisse</v>
      </c>
      <c r="I1200" s="137" t="str">
        <f t="shared" si="37"/>
        <v>EE_FPTCSV12_FIX#EEQFPTCSV12_FIX#EECFPTCSV12_FIX#NETA BR</v>
      </c>
      <c r="J1200" s="106" t="s">
        <v>6717</v>
      </c>
      <c r="K1200" s="106" t="s">
        <v>6718</v>
      </c>
      <c r="L1200" s="106" t="s">
        <v>6719</v>
      </c>
      <c r="M1200" s="106" t="s">
        <v>424</v>
      </c>
      <c r="N1200" s="106" t="s">
        <v>6720</v>
      </c>
      <c r="O1200" s="106"/>
      <c r="P1200" s="106" t="s">
        <v>6721</v>
      </c>
      <c r="Q1200" s="106" t="s">
        <v>6722</v>
      </c>
      <c r="R1200" s="106" t="s">
        <v>6723</v>
      </c>
      <c r="S1200" s="106">
        <v>701036</v>
      </c>
      <c r="T1200" s="106" t="s">
        <v>430</v>
      </c>
      <c r="U1200" s="106"/>
      <c r="V1200" s="106">
        <v>3</v>
      </c>
      <c r="W1200" s="106" t="str">
        <f t="shared" si="36"/>
        <v>NETA BR</v>
      </c>
      <c r="X1200" s="106" t="s">
        <v>431</v>
      </c>
      <c r="Y1200" s="106"/>
    </row>
    <row r="1201" spans="1:25" x14ac:dyDescent="0.2">
      <c r="A1201" s="7"/>
      <c r="B1201" s="7"/>
      <c r="C1201" s="98" t="str">
        <f>VLOOKUP(G1201,TCR!$E$2:$K$332,2,0)</f>
        <v>VENDF</v>
      </c>
      <c r="D1201" s="98" t="str">
        <f>VLOOKUP(G1201,TCR!$E$2:$K$332,3,0)</f>
        <v>Ricavi commodity - componente fissa Energia Elettrica</v>
      </c>
      <c r="E1201" s="98" t="str">
        <f>VLOOKUP(G1201,TCR!$E$2:$K$332,4,0)</f>
        <v>MTPRF</v>
      </c>
      <c r="F1201" s="98" t="str">
        <f>VLOOKUP(G1201,TCR!$E$2:$K$332,5,0)</f>
        <v>Materia prima fissa</v>
      </c>
      <c r="G1201" s="98" t="s">
        <v>217</v>
      </c>
      <c r="H1201" s="98" t="str">
        <f>VLOOKUP(G1201,TCR!$E$2:$K$332,7,0)</f>
        <v>Materia prima altre voci fisse</v>
      </c>
      <c r="I1201" s="137" t="str">
        <f t="shared" si="37"/>
        <v>EE_FPTCSV11_FIX#EEQFPTCSV11_FIX#EECFPTCSV11_FIX#NETA BR</v>
      </c>
      <c r="J1201" s="106" t="s">
        <v>9304</v>
      </c>
      <c r="K1201" s="106" t="s">
        <v>9305</v>
      </c>
      <c r="L1201" s="106" t="s">
        <v>9306</v>
      </c>
      <c r="M1201" s="106" t="s">
        <v>424</v>
      </c>
      <c r="N1201" s="106" t="s">
        <v>9307</v>
      </c>
      <c r="O1201" s="106"/>
      <c r="P1201" s="106" t="s">
        <v>9308</v>
      </c>
      <c r="Q1201" s="106" t="s">
        <v>9309</v>
      </c>
      <c r="R1201" s="106" t="s">
        <v>9310</v>
      </c>
      <c r="S1201" s="106" t="s">
        <v>429</v>
      </c>
      <c r="T1201" s="106" t="s">
        <v>430</v>
      </c>
      <c r="U1201" s="106"/>
      <c r="V1201" s="106">
        <v>3</v>
      </c>
      <c r="W1201" s="106" t="str">
        <f t="shared" si="36"/>
        <v>NETA BR</v>
      </c>
      <c r="X1201" s="106" t="s">
        <v>431</v>
      </c>
      <c r="Y1201" s="106"/>
    </row>
    <row r="1202" spans="1:25" x14ac:dyDescent="0.2">
      <c r="A1202" s="7"/>
      <c r="B1202" s="7"/>
      <c r="C1202" s="98" t="str">
        <f>VLOOKUP(G1202,TCR!$E$2:$K$332,2,0)</f>
        <v>VENDF</v>
      </c>
      <c r="D1202" s="98" t="str">
        <f>VLOOKUP(G1202,TCR!$E$2:$K$332,3,0)</f>
        <v>Ricavi commodity - componente fissa Energia Elettrica</v>
      </c>
      <c r="E1202" s="98" t="str">
        <f>VLOOKUP(G1202,TCR!$E$2:$K$332,4,0)</f>
        <v>MTPRF</v>
      </c>
      <c r="F1202" s="98" t="str">
        <f>VLOOKUP(G1202,TCR!$E$2:$K$332,5,0)</f>
        <v>Materia prima fissa</v>
      </c>
      <c r="G1202" s="98" t="s">
        <v>217</v>
      </c>
      <c r="H1202" s="98" t="str">
        <f>VLOOKUP(G1202,TCR!$E$2:$K$332,7,0)</f>
        <v>Materia prima altre voci fisse</v>
      </c>
      <c r="I1202" s="137" t="str">
        <f t="shared" si="37"/>
        <v>EE_FPTCSV10_FIX#EEQFPTCSV10_FIX#EECFPTCSV10_FIX#NETA BR</v>
      </c>
      <c r="J1202" s="106" t="s">
        <v>9359</v>
      </c>
      <c r="K1202" s="106" t="s">
        <v>9360</v>
      </c>
      <c r="L1202" s="106" t="s">
        <v>9361</v>
      </c>
      <c r="M1202" s="106" t="s">
        <v>424</v>
      </c>
      <c r="N1202" s="106" t="s">
        <v>9362</v>
      </c>
      <c r="O1202" s="106"/>
      <c r="P1202" s="106" t="s">
        <v>9363</v>
      </c>
      <c r="Q1202" s="106" t="s">
        <v>9364</v>
      </c>
      <c r="R1202" s="106" t="s">
        <v>9365</v>
      </c>
      <c r="S1202" s="106" t="s">
        <v>429</v>
      </c>
      <c r="T1202" s="106" t="s">
        <v>430</v>
      </c>
      <c r="U1202" s="106"/>
      <c r="V1202" s="106">
        <v>3</v>
      </c>
      <c r="W1202" s="106" t="str">
        <f t="shared" si="36"/>
        <v>NETA BR</v>
      </c>
      <c r="X1202" s="106" t="s">
        <v>431</v>
      </c>
      <c r="Y1202" s="106"/>
    </row>
    <row r="1203" spans="1:25" x14ac:dyDescent="0.2">
      <c r="A1203" s="7"/>
      <c r="B1203" s="7"/>
      <c r="C1203" s="98" t="str">
        <f>VLOOKUP(G1203,TCR!$E$2:$K$332,2,0)</f>
        <v>VENDV</v>
      </c>
      <c r="D1203" s="98" t="str">
        <f>VLOOKUP(G1203,TCR!$E$2:$K$332,3,0)</f>
        <v>Ricavi variabili commodity al PCE - Energia Elettrica</v>
      </c>
      <c r="E1203" s="98" t="str">
        <f>VLOOKUP(G1203,TCR!$E$2:$K$332,4,0)</f>
        <v>MTPRV</v>
      </c>
      <c r="F1203" s="98" t="str">
        <f>VLOOKUP(G1203,TCR!$E$2:$K$332,5,0)</f>
        <v>Materia prima variabile</v>
      </c>
      <c r="G1203" s="98" t="s">
        <v>192</v>
      </c>
      <c r="H1203" s="98" t="str">
        <f>VLOOKUP(G1203,TCR!$E$2:$K$332,7,0)</f>
        <v>Perdite</v>
      </c>
      <c r="I1203" s="137" t="str">
        <f t="shared" si="37"/>
        <v>EEAPRDFPQFPA08#EEQAFPQFPA08#EECAFPQFPA08#NETA BR</v>
      </c>
      <c r="J1203" s="106" t="s">
        <v>6118</v>
      </c>
      <c r="K1203" s="106" t="s">
        <v>6119</v>
      </c>
      <c r="L1203" s="106" t="s">
        <v>6120</v>
      </c>
      <c r="M1203" s="106" t="s">
        <v>424</v>
      </c>
      <c r="N1203" s="106" t="s">
        <v>6121</v>
      </c>
      <c r="O1203" s="106"/>
      <c r="P1203" s="106" t="s">
        <v>6122</v>
      </c>
      <c r="Q1203" s="106" t="s">
        <v>6123</v>
      </c>
      <c r="R1203" s="106" t="s">
        <v>6124</v>
      </c>
      <c r="S1203" s="106">
        <v>701036</v>
      </c>
      <c r="T1203" s="106" t="s">
        <v>430</v>
      </c>
      <c r="U1203" s="106"/>
      <c r="V1203" s="106">
        <v>3</v>
      </c>
      <c r="W1203" s="106" t="str">
        <f t="shared" si="36"/>
        <v>NETA BR</v>
      </c>
      <c r="X1203" s="106" t="s">
        <v>431</v>
      </c>
      <c r="Y1203" s="106"/>
    </row>
    <row r="1204" spans="1:25" x14ac:dyDescent="0.2">
      <c r="A1204" s="7"/>
      <c r="B1204" s="7"/>
      <c r="C1204" s="98" t="str">
        <f>VLOOKUP(G1204,TCR!$E$2:$K$332,2,0)</f>
        <v>VENDV</v>
      </c>
      <c r="D1204" s="98" t="str">
        <f>VLOOKUP(G1204,TCR!$E$2:$K$332,3,0)</f>
        <v>Ricavi variabili commodity al PCE - Energia Elettrica</v>
      </c>
      <c r="E1204" s="98" t="str">
        <f>VLOOKUP(G1204,TCR!$E$2:$K$332,4,0)</f>
        <v>MTPRV</v>
      </c>
      <c r="F1204" s="98" t="str">
        <f>VLOOKUP(G1204,TCR!$E$2:$K$332,5,0)</f>
        <v>Materia prima variabile</v>
      </c>
      <c r="G1204" s="98" t="s">
        <v>192</v>
      </c>
      <c r="H1204" s="98" t="str">
        <f>VLOOKUP(G1204,TCR!$E$2:$K$332,7,0)</f>
        <v>Perdite</v>
      </c>
      <c r="I1204" s="137" t="str">
        <f t="shared" si="37"/>
        <v>EE_PRDFPQFPA08#EEQ_FPQFPA08#EEC_FPQFPA08#NETA BR</v>
      </c>
      <c r="J1204" s="106" t="s">
        <v>7762</v>
      </c>
      <c r="K1204" s="106" t="s">
        <v>7763</v>
      </c>
      <c r="L1204" s="106" t="s">
        <v>6120</v>
      </c>
      <c r="M1204" s="106" t="s">
        <v>424</v>
      </c>
      <c r="N1204" s="106" t="s">
        <v>7012</v>
      </c>
      <c r="O1204" s="106"/>
      <c r="P1204" s="106" t="s">
        <v>7013</v>
      </c>
      <c r="Q1204" s="106" t="s">
        <v>7014</v>
      </c>
      <c r="R1204" s="106" t="s">
        <v>6124</v>
      </c>
      <c r="S1204" s="106">
        <v>701036</v>
      </c>
      <c r="T1204" s="106" t="s">
        <v>430</v>
      </c>
      <c r="U1204" s="106"/>
      <c r="V1204" s="106">
        <v>3</v>
      </c>
      <c r="W1204" s="106" t="str">
        <f t="shared" si="36"/>
        <v>NETA BR</v>
      </c>
      <c r="X1204" s="106" t="s">
        <v>431</v>
      </c>
      <c r="Y1204" s="106"/>
    </row>
    <row r="1205" spans="1:25" x14ac:dyDescent="0.2">
      <c r="A1205" s="7"/>
      <c r="B1205" s="7"/>
      <c r="C1205" s="98" t="str">
        <f>VLOOKUP(G1205,TCR!$E$2:$K$332,2,0)</f>
        <v>VENDV</v>
      </c>
      <c r="D1205" s="98" t="str">
        <f>VLOOKUP(G1205,TCR!$E$2:$K$332,3,0)</f>
        <v>Ricavi variabili commodity al PCE - Energia Elettrica</v>
      </c>
      <c r="E1205" s="98" t="str">
        <f>VLOOKUP(G1205,TCR!$E$2:$K$332,4,0)</f>
        <v>MTPRV</v>
      </c>
      <c r="F1205" s="98" t="str">
        <f>VLOOKUP(G1205,TCR!$E$2:$K$332,5,0)</f>
        <v>Materia prima variabile</v>
      </c>
      <c r="G1205" s="98" t="s">
        <v>192</v>
      </c>
      <c r="H1205" s="98" t="str">
        <f>VLOOKUP(G1205,TCR!$E$2:$K$332,7,0)</f>
        <v>Perdite</v>
      </c>
      <c r="I1205" s="137" t="str">
        <f t="shared" si="37"/>
        <v>EEAPRDFPQFPA07#EEQAFPQFPA07#EECAFPQFPA07#NETA BR</v>
      </c>
      <c r="J1205" s="106" t="s">
        <v>1654</v>
      </c>
      <c r="K1205" s="106" t="s">
        <v>1655</v>
      </c>
      <c r="L1205" s="106" t="s">
        <v>1656</v>
      </c>
      <c r="M1205" s="106" t="s">
        <v>424</v>
      </c>
      <c r="N1205" s="106" t="s">
        <v>1657</v>
      </c>
      <c r="O1205" s="106"/>
      <c r="P1205" s="106" t="s">
        <v>1658</v>
      </c>
      <c r="Q1205" s="106" t="s">
        <v>1659</v>
      </c>
      <c r="R1205" s="106" t="s">
        <v>1660</v>
      </c>
      <c r="S1205" s="106">
        <v>701036</v>
      </c>
      <c r="T1205" s="106" t="s">
        <v>430</v>
      </c>
      <c r="U1205" s="106"/>
      <c r="V1205" s="106">
        <v>3</v>
      </c>
      <c r="W1205" s="106" t="str">
        <f t="shared" si="36"/>
        <v>NETA BR</v>
      </c>
      <c r="X1205" s="106" t="s">
        <v>431</v>
      </c>
      <c r="Y1205" s="106"/>
    </row>
    <row r="1206" spans="1:25" x14ac:dyDescent="0.2">
      <c r="A1206" s="7"/>
      <c r="B1206" s="7"/>
      <c r="C1206" s="98" t="str">
        <f>VLOOKUP(G1206,TCR!$E$2:$K$332,2,0)</f>
        <v>VENDV</v>
      </c>
      <c r="D1206" s="98" t="str">
        <f>VLOOKUP(G1206,TCR!$E$2:$K$332,3,0)</f>
        <v>Ricavi variabili commodity al PCE - Energia Elettrica</v>
      </c>
      <c r="E1206" s="98" t="str">
        <f>VLOOKUP(G1206,TCR!$E$2:$K$332,4,0)</f>
        <v>MTPRV</v>
      </c>
      <c r="F1206" s="98" t="str">
        <f>VLOOKUP(G1206,TCR!$E$2:$K$332,5,0)</f>
        <v>Materia prima variabile</v>
      </c>
      <c r="G1206" s="98" t="s">
        <v>192</v>
      </c>
      <c r="H1206" s="98" t="str">
        <f>VLOOKUP(G1206,TCR!$E$2:$K$332,7,0)</f>
        <v>Perdite</v>
      </c>
      <c r="I1206" s="137" t="str">
        <f t="shared" si="37"/>
        <v>EE_PRDFPQFPA07#EEQ_FPQFPA07#EEC_FPQFPA07#NETA BR</v>
      </c>
      <c r="J1206" s="106" t="s">
        <v>5616</v>
      </c>
      <c r="K1206" s="106" t="s">
        <v>5617</v>
      </c>
      <c r="L1206" s="106" t="s">
        <v>1656</v>
      </c>
      <c r="M1206" s="106" t="s">
        <v>424</v>
      </c>
      <c r="N1206" s="106" t="s">
        <v>5618</v>
      </c>
      <c r="O1206" s="106"/>
      <c r="P1206" s="106" t="s">
        <v>5619</v>
      </c>
      <c r="Q1206" s="106" t="s">
        <v>5620</v>
      </c>
      <c r="R1206" s="106" t="s">
        <v>1660</v>
      </c>
      <c r="S1206" s="106">
        <v>701036</v>
      </c>
      <c r="T1206" s="106" t="s">
        <v>430</v>
      </c>
      <c r="U1206" s="106"/>
      <c r="V1206" s="106">
        <v>3</v>
      </c>
      <c r="W1206" s="106" t="str">
        <f t="shared" si="36"/>
        <v>NETA BR</v>
      </c>
      <c r="X1206" s="106" t="s">
        <v>431</v>
      </c>
      <c r="Y1206" s="106"/>
    </row>
    <row r="1207" spans="1:25" x14ac:dyDescent="0.2">
      <c r="A1207" s="7"/>
      <c r="B1207" s="7"/>
      <c r="C1207" s="98" t="str">
        <f>VLOOKUP(G1207,TCR!$E$2:$K$332,2,0)</f>
        <v>VENDV</v>
      </c>
      <c r="D1207" s="98" t="str">
        <f>VLOOKUP(G1207,TCR!$E$2:$K$332,3,0)</f>
        <v>Ricavi variabili commodity al PCE - Energia Elettrica</v>
      </c>
      <c r="E1207" s="98" t="str">
        <f>VLOOKUP(G1207,TCR!$E$2:$K$332,4,0)</f>
        <v>MTPRV</v>
      </c>
      <c r="F1207" s="98" t="str">
        <f>VLOOKUP(G1207,TCR!$E$2:$K$332,5,0)</f>
        <v>Materia prima variabile</v>
      </c>
      <c r="G1207" s="98" t="s">
        <v>192</v>
      </c>
      <c r="H1207" s="98" t="str">
        <f>VLOOKUP(G1207,TCR!$E$2:$K$332,7,0)</f>
        <v>Perdite</v>
      </c>
      <c r="I1207" s="137" t="str">
        <f t="shared" si="37"/>
        <v>EEAPRDFPQFPA06#EEQAFPQFPA06#EECAFPQFPA06#NETA BR</v>
      </c>
      <c r="J1207" s="106" t="s">
        <v>1599</v>
      </c>
      <c r="K1207" s="106" t="s">
        <v>1600</v>
      </c>
      <c r="L1207" s="106" t="s">
        <v>1601</v>
      </c>
      <c r="M1207" s="106" t="s">
        <v>424</v>
      </c>
      <c r="N1207" s="106" t="s">
        <v>1602</v>
      </c>
      <c r="O1207" s="106"/>
      <c r="P1207" s="106" t="s">
        <v>1603</v>
      </c>
      <c r="Q1207" s="106" t="s">
        <v>1604</v>
      </c>
      <c r="R1207" s="106" t="s">
        <v>1605</v>
      </c>
      <c r="S1207" s="106">
        <v>701036</v>
      </c>
      <c r="T1207" s="106" t="s">
        <v>430</v>
      </c>
      <c r="U1207" s="106"/>
      <c r="V1207" s="106">
        <v>3</v>
      </c>
      <c r="W1207" s="106" t="str">
        <f t="shared" si="36"/>
        <v>NETA BR</v>
      </c>
      <c r="X1207" s="106" t="s">
        <v>431</v>
      </c>
      <c r="Y1207" s="106"/>
    </row>
    <row r="1208" spans="1:25" x14ac:dyDescent="0.2">
      <c r="A1208" s="7"/>
      <c r="B1208" s="7"/>
      <c r="C1208" s="98" t="str">
        <f>VLOOKUP(G1208,TCR!$E$2:$K$332,2,0)</f>
        <v>VENDV</v>
      </c>
      <c r="D1208" s="98" t="str">
        <f>VLOOKUP(G1208,TCR!$E$2:$K$332,3,0)</f>
        <v>Ricavi variabili commodity al PCE - Energia Elettrica</v>
      </c>
      <c r="E1208" s="98" t="str">
        <f>VLOOKUP(G1208,TCR!$E$2:$K$332,4,0)</f>
        <v>MTPRV</v>
      </c>
      <c r="F1208" s="98" t="str">
        <f>VLOOKUP(G1208,TCR!$E$2:$K$332,5,0)</f>
        <v>Materia prima variabile</v>
      </c>
      <c r="G1208" s="98" t="s">
        <v>192</v>
      </c>
      <c r="H1208" s="98" t="str">
        <f>VLOOKUP(G1208,TCR!$E$2:$K$332,7,0)</f>
        <v>Perdite</v>
      </c>
      <c r="I1208" s="137" t="str">
        <f t="shared" si="37"/>
        <v>EE_PRDFPQFPA06#EEQ_FPQFPA06#EEC_FPQFPA06#NETA BR</v>
      </c>
      <c r="J1208" s="106" t="s">
        <v>5444</v>
      </c>
      <c r="K1208" s="106" t="s">
        <v>5445</v>
      </c>
      <c r="L1208" s="106" t="s">
        <v>1601</v>
      </c>
      <c r="M1208" s="106" t="s">
        <v>424</v>
      </c>
      <c r="N1208" s="106" t="s">
        <v>4944</v>
      </c>
      <c r="O1208" s="106"/>
      <c r="P1208" s="106" t="s">
        <v>4945</v>
      </c>
      <c r="Q1208" s="106" t="s">
        <v>4946</v>
      </c>
      <c r="R1208" s="106" t="s">
        <v>1605</v>
      </c>
      <c r="S1208" s="106">
        <v>701036</v>
      </c>
      <c r="T1208" s="106" t="s">
        <v>430</v>
      </c>
      <c r="U1208" s="106"/>
      <c r="V1208" s="106">
        <v>3</v>
      </c>
      <c r="W1208" s="106" t="str">
        <f t="shared" si="36"/>
        <v>NETA BR</v>
      </c>
      <c r="X1208" s="106" t="s">
        <v>431</v>
      </c>
      <c r="Y1208" s="106"/>
    </row>
    <row r="1209" spans="1:25" x14ac:dyDescent="0.2">
      <c r="A1209" s="139"/>
      <c r="B1209" s="7"/>
      <c r="C1209" s="98" t="str">
        <f>VLOOKUP(G1209,TCR!$E$2:$K$332,2,0)</f>
        <v>VENDV</v>
      </c>
      <c r="D1209" s="98" t="str">
        <f>VLOOKUP(G1209,TCR!$E$2:$K$332,3,0)</f>
        <v>Ricavi variabili commodity al PCE - Energia Elettrica</v>
      </c>
      <c r="E1209" s="98" t="str">
        <f>VLOOKUP(G1209,TCR!$E$2:$K$332,4,0)</f>
        <v>MTPRV</v>
      </c>
      <c r="F1209" s="98" t="str">
        <f>VLOOKUP(G1209,TCR!$E$2:$K$332,5,0)</f>
        <v>Materia prima variabile</v>
      </c>
      <c r="G1209" s="98" t="s">
        <v>192</v>
      </c>
      <c r="H1209" s="98" t="str">
        <f>VLOOKUP(G1209,TCR!$E$2:$K$332,7,0)</f>
        <v>Perdite</v>
      </c>
      <c r="I1209" s="137" t="str">
        <f t="shared" si="37"/>
        <v>EE_PRDFPQFPA05#EEQ_FPQFPA05#EEC_FPQFPA05#NETA BR</v>
      </c>
      <c r="J1209" s="106" t="s">
        <v>3427</v>
      </c>
      <c r="K1209" s="106" t="s">
        <v>3428</v>
      </c>
      <c r="L1209" s="106" t="s">
        <v>3429</v>
      </c>
      <c r="M1209" s="106" t="s">
        <v>424</v>
      </c>
      <c r="N1209" s="106" t="s">
        <v>777</v>
      </c>
      <c r="O1209" s="106"/>
      <c r="P1209" s="106" t="s">
        <v>778</v>
      </c>
      <c r="Q1209" s="106" t="s">
        <v>779</v>
      </c>
      <c r="R1209" s="106" t="s">
        <v>780</v>
      </c>
      <c r="S1209" s="106">
        <v>701036</v>
      </c>
      <c r="T1209" s="106" t="s">
        <v>430</v>
      </c>
      <c r="U1209" s="106"/>
      <c r="V1209" s="106">
        <v>3</v>
      </c>
      <c r="W1209" s="106" t="str">
        <f t="shared" si="36"/>
        <v>NETA BR</v>
      </c>
      <c r="X1209" s="106" t="s">
        <v>431</v>
      </c>
      <c r="Y1209" s="106"/>
    </row>
    <row r="1210" spans="1:25" x14ac:dyDescent="0.2">
      <c r="A1210" s="7"/>
      <c r="B1210" s="7"/>
      <c r="C1210" s="98" t="str">
        <f>VLOOKUP(G1210,TCR!$E$2:$K$332,2,0)</f>
        <v>VENDV</v>
      </c>
      <c r="D1210" s="98" t="str">
        <f>VLOOKUP(G1210,TCR!$E$2:$K$332,3,0)</f>
        <v>Ricavi variabili commodity al PCE - Energia Elettrica</v>
      </c>
      <c r="E1210" s="98" t="str">
        <f>VLOOKUP(G1210,TCR!$E$2:$K$332,4,0)</f>
        <v>MTPRV</v>
      </c>
      <c r="F1210" s="98" t="str">
        <f>VLOOKUP(G1210,TCR!$E$2:$K$332,5,0)</f>
        <v>Materia prima variabile</v>
      </c>
      <c r="G1210" s="98" t="s">
        <v>192</v>
      </c>
      <c r="H1210" s="98" t="str">
        <f>VLOOKUP(G1210,TCR!$E$2:$K$332,7,0)</f>
        <v>Perdite</v>
      </c>
      <c r="I1210" s="137" t="str">
        <f t="shared" si="37"/>
        <v>EEAPRDFPQFPA05#EEQAFPQFPA05#EECAFPQFPA05#NETA BR</v>
      </c>
      <c r="J1210" s="106" t="s">
        <v>5471</v>
      </c>
      <c r="K1210" s="106" t="s">
        <v>5472</v>
      </c>
      <c r="L1210" s="106" t="s">
        <v>3429</v>
      </c>
      <c r="M1210" s="106" t="s">
        <v>424</v>
      </c>
      <c r="N1210" s="106" t="s">
        <v>5473</v>
      </c>
      <c r="O1210" s="106"/>
      <c r="P1210" s="106" t="s">
        <v>5474</v>
      </c>
      <c r="Q1210" s="106" t="s">
        <v>5475</v>
      </c>
      <c r="R1210" s="106" t="s">
        <v>780</v>
      </c>
      <c r="S1210" s="106">
        <v>701036</v>
      </c>
      <c r="T1210" s="106" t="s">
        <v>430</v>
      </c>
      <c r="U1210" s="106"/>
      <c r="V1210" s="106">
        <v>3</v>
      </c>
      <c r="W1210" s="106" t="str">
        <f t="shared" si="36"/>
        <v>NETA BR</v>
      </c>
      <c r="X1210" s="106" t="s">
        <v>431</v>
      </c>
      <c r="Y1210" s="106"/>
    </row>
    <row r="1211" spans="1:25" x14ac:dyDescent="0.2">
      <c r="A1211" s="7"/>
      <c r="B1211" s="7"/>
      <c r="C1211" s="98" t="str">
        <f>VLOOKUP(G1211,TCR!$E$2:$K$332,2,0)</f>
        <v>VENDV</v>
      </c>
      <c r="D1211" s="98" t="str">
        <f>VLOOKUP(G1211,TCR!$E$2:$K$332,3,0)</f>
        <v>Ricavi variabili commodity al PCE - Energia Elettrica</v>
      </c>
      <c r="E1211" s="98" t="str">
        <f>VLOOKUP(G1211,TCR!$E$2:$K$332,4,0)</f>
        <v>MTPRV</v>
      </c>
      <c r="F1211" s="98" t="str">
        <f>VLOOKUP(G1211,TCR!$E$2:$K$332,5,0)</f>
        <v>Materia prima variabile</v>
      </c>
      <c r="G1211" s="98" t="s">
        <v>192</v>
      </c>
      <c r="H1211" s="98" t="str">
        <f>VLOOKUP(G1211,TCR!$E$2:$K$332,7,0)</f>
        <v>Perdite</v>
      </c>
      <c r="I1211" s="137" t="str">
        <f t="shared" si="37"/>
        <v>EEAPRDFPQFPA04#EEQAFPQFPA04#EECAFPQFPA04#NETA BR</v>
      </c>
      <c r="J1211" s="106" t="s">
        <v>6024</v>
      </c>
      <c r="K1211" s="106" t="s">
        <v>6025</v>
      </c>
      <c r="L1211" s="106" t="s">
        <v>6026</v>
      </c>
      <c r="M1211" s="106" t="s">
        <v>424</v>
      </c>
      <c r="N1211" s="106" t="s">
        <v>6027</v>
      </c>
      <c r="O1211" s="106"/>
      <c r="P1211" s="106" t="s">
        <v>6028</v>
      </c>
      <c r="Q1211" s="106" t="s">
        <v>6029</v>
      </c>
      <c r="R1211" s="106" t="s">
        <v>6030</v>
      </c>
      <c r="S1211" s="106">
        <v>701036</v>
      </c>
      <c r="T1211" s="106" t="s">
        <v>430</v>
      </c>
      <c r="U1211" s="106"/>
      <c r="V1211" s="106">
        <v>3</v>
      </c>
      <c r="W1211" s="106" t="str">
        <f t="shared" si="36"/>
        <v>NETA BR</v>
      </c>
      <c r="X1211" s="106" t="s">
        <v>431</v>
      </c>
      <c r="Y1211" s="106"/>
    </row>
    <row r="1212" spans="1:25" x14ac:dyDescent="0.2">
      <c r="A1212" s="7"/>
      <c r="B1212" s="7"/>
      <c r="C1212" s="98" t="str">
        <f>VLOOKUP(G1212,TCR!$E$2:$K$332,2,0)</f>
        <v>VENDV</v>
      </c>
      <c r="D1212" s="98" t="str">
        <f>VLOOKUP(G1212,TCR!$E$2:$K$332,3,0)</f>
        <v>Ricavi variabili commodity al PCE - Energia Elettrica</v>
      </c>
      <c r="E1212" s="98" t="str">
        <f>VLOOKUP(G1212,TCR!$E$2:$K$332,4,0)</f>
        <v>MTPRV</v>
      </c>
      <c r="F1212" s="98" t="str">
        <f>VLOOKUP(G1212,TCR!$E$2:$K$332,5,0)</f>
        <v>Materia prima variabile</v>
      </c>
      <c r="G1212" s="98" t="s">
        <v>192</v>
      </c>
      <c r="H1212" s="98" t="str">
        <f>VLOOKUP(G1212,TCR!$E$2:$K$332,7,0)</f>
        <v>Perdite</v>
      </c>
      <c r="I1212" s="137" t="str">
        <f t="shared" si="37"/>
        <v>EE_PRDFPQFPA04#EEQ_FPQFPA04#EEC_FPQFPA04#NETA BR</v>
      </c>
      <c r="J1212" s="106" t="s">
        <v>8170</v>
      </c>
      <c r="K1212" s="106" t="s">
        <v>8171</v>
      </c>
      <c r="L1212" s="106" t="s">
        <v>6026</v>
      </c>
      <c r="M1212" s="106" t="s">
        <v>424</v>
      </c>
      <c r="N1212" s="106" t="s">
        <v>8021</v>
      </c>
      <c r="O1212" s="106"/>
      <c r="P1212" s="106" t="s">
        <v>8022</v>
      </c>
      <c r="Q1212" s="106" t="s">
        <v>8023</v>
      </c>
      <c r="R1212" s="106" t="s">
        <v>6030</v>
      </c>
      <c r="S1212" s="106">
        <v>701036</v>
      </c>
      <c r="T1212" s="106" t="s">
        <v>430</v>
      </c>
      <c r="U1212" s="106"/>
      <c r="V1212" s="106">
        <v>3</v>
      </c>
      <c r="W1212" s="106" t="str">
        <f t="shared" si="36"/>
        <v>NETA BR</v>
      </c>
      <c r="X1212" s="106" t="s">
        <v>431</v>
      </c>
      <c r="Y1212" s="106"/>
    </row>
    <row r="1213" spans="1:25" x14ac:dyDescent="0.2">
      <c r="A1213" s="7"/>
      <c r="B1213" s="7"/>
      <c r="C1213" s="98" t="str">
        <f>VLOOKUP(G1213,TCR!$E$2:$K$332,2,0)</f>
        <v>VENDV</v>
      </c>
      <c r="D1213" s="98" t="str">
        <f>VLOOKUP(G1213,TCR!$E$2:$K$332,3,0)</f>
        <v>Ricavi variabili commodity al PCE - Energia Elettrica</v>
      </c>
      <c r="E1213" s="98" t="str">
        <f>VLOOKUP(G1213,TCR!$E$2:$K$332,4,0)</f>
        <v>MTPRV</v>
      </c>
      <c r="F1213" s="98" t="str">
        <f>VLOOKUP(G1213,TCR!$E$2:$K$332,5,0)</f>
        <v>Materia prima variabile</v>
      </c>
      <c r="G1213" s="98" t="s">
        <v>192</v>
      </c>
      <c r="H1213" s="98" t="str">
        <f>VLOOKUP(G1213,TCR!$E$2:$K$332,7,0)</f>
        <v>Perdite</v>
      </c>
      <c r="I1213" s="137" t="str">
        <f t="shared" si="37"/>
        <v>EEAPRDFPQFPA03#EEQAFPQFPA03#EECAFPQFPA03#NETA BR</v>
      </c>
      <c r="J1213" s="106" t="s">
        <v>8907</v>
      </c>
      <c r="K1213" s="106" t="s">
        <v>8908</v>
      </c>
      <c r="L1213" s="106" t="s">
        <v>8909</v>
      </c>
      <c r="M1213" s="106" t="s">
        <v>424</v>
      </c>
      <c r="N1213" s="106" t="s">
        <v>8860</v>
      </c>
      <c r="O1213" s="106"/>
      <c r="P1213" s="106" t="s">
        <v>8861</v>
      </c>
      <c r="Q1213" s="106" t="s">
        <v>8862</v>
      </c>
      <c r="R1213" s="106" t="s">
        <v>8863</v>
      </c>
      <c r="S1213" s="106" t="s">
        <v>429</v>
      </c>
      <c r="T1213" s="106" t="s">
        <v>430</v>
      </c>
      <c r="U1213" s="106"/>
      <c r="V1213" s="106">
        <v>3</v>
      </c>
      <c r="W1213" s="106" t="str">
        <f t="shared" si="36"/>
        <v>NETA BR</v>
      </c>
      <c r="X1213" s="106" t="s">
        <v>431</v>
      </c>
      <c r="Y1213" s="106"/>
    </row>
    <row r="1214" spans="1:25" x14ac:dyDescent="0.2">
      <c r="A1214" s="7"/>
      <c r="B1214" s="7"/>
      <c r="C1214" s="98" t="str">
        <f>VLOOKUP(G1214,TCR!$E$2:$K$332,2,0)</f>
        <v>VENDV</v>
      </c>
      <c r="D1214" s="98" t="str">
        <f>VLOOKUP(G1214,TCR!$E$2:$K$332,3,0)</f>
        <v>Ricavi variabili commodity al PCE - Energia Elettrica</v>
      </c>
      <c r="E1214" s="98" t="str">
        <f>VLOOKUP(G1214,TCR!$E$2:$K$332,4,0)</f>
        <v>MTPRV</v>
      </c>
      <c r="F1214" s="98" t="str">
        <f>VLOOKUP(G1214,TCR!$E$2:$K$332,5,0)</f>
        <v>Materia prima variabile</v>
      </c>
      <c r="G1214" s="98" t="s">
        <v>192</v>
      </c>
      <c r="H1214" s="98" t="str">
        <f>VLOOKUP(G1214,TCR!$E$2:$K$332,7,0)</f>
        <v>Perdite</v>
      </c>
      <c r="I1214" s="137" t="str">
        <f t="shared" si="37"/>
        <v>EEAPRDFPQFPA02#EEQAFPQFPA02#EECAFPQFPA02#NETA BR</v>
      </c>
      <c r="J1214" s="106" t="s">
        <v>6792</v>
      </c>
      <c r="K1214" s="106" t="s">
        <v>6793</v>
      </c>
      <c r="L1214" s="106" t="s">
        <v>6794</v>
      </c>
      <c r="M1214" s="106" t="s">
        <v>424</v>
      </c>
      <c r="N1214" s="106" t="s">
        <v>6795</v>
      </c>
      <c r="O1214" s="106"/>
      <c r="P1214" s="106" t="s">
        <v>6796</v>
      </c>
      <c r="Q1214" s="106" t="s">
        <v>6797</v>
      </c>
      <c r="R1214" s="106" t="s">
        <v>6798</v>
      </c>
      <c r="S1214" s="106">
        <v>701036</v>
      </c>
      <c r="T1214" s="106" t="s">
        <v>430</v>
      </c>
      <c r="U1214" s="106"/>
      <c r="V1214" s="106">
        <v>3</v>
      </c>
      <c r="W1214" s="106" t="str">
        <f t="shared" si="36"/>
        <v>NETA BR</v>
      </c>
      <c r="X1214" s="106" t="s">
        <v>431</v>
      </c>
      <c r="Y1214" s="106"/>
    </row>
    <row r="1215" spans="1:25" x14ac:dyDescent="0.2">
      <c r="A1215" s="7"/>
      <c r="B1215" s="7"/>
      <c r="C1215" s="98" t="str">
        <f>VLOOKUP(G1215,TCR!$E$2:$K$332,2,0)</f>
        <v>VENDV</v>
      </c>
      <c r="D1215" s="98" t="str">
        <f>VLOOKUP(G1215,TCR!$E$2:$K$332,3,0)</f>
        <v>Ricavi variabili commodity al PCE - Energia Elettrica</v>
      </c>
      <c r="E1215" s="98" t="str">
        <f>VLOOKUP(G1215,TCR!$E$2:$K$332,4,0)</f>
        <v>MTPRV</v>
      </c>
      <c r="F1215" s="98" t="str">
        <f>VLOOKUP(G1215,TCR!$E$2:$K$332,5,0)</f>
        <v>Materia prima variabile</v>
      </c>
      <c r="G1215" s="98" t="s">
        <v>192</v>
      </c>
      <c r="H1215" s="98" t="str">
        <f>VLOOKUP(G1215,TCR!$E$2:$K$332,7,0)</f>
        <v>Perdite</v>
      </c>
      <c r="I1215" s="137" t="str">
        <f t="shared" si="37"/>
        <v>EE_PRDFPQFPA02#EEQ_FPQFPA02#EEC_FPQFPA02#NETA BR</v>
      </c>
      <c r="J1215" s="106" t="s">
        <v>7632</v>
      </c>
      <c r="K1215" s="106" t="s">
        <v>7633</v>
      </c>
      <c r="L1215" s="106" t="s">
        <v>6794</v>
      </c>
      <c r="M1215" s="106" t="s">
        <v>424</v>
      </c>
      <c r="N1215" s="106" t="s">
        <v>7487</v>
      </c>
      <c r="O1215" s="106"/>
      <c r="P1215" s="106" t="s">
        <v>7488</v>
      </c>
      <c r="Q1215" s="106" t="s">
        <v>7489</v>
      </c>
      <c r="R1215" s="106" t="s">
        <v>6798</v>
      </c>
      <c r="S1215" s="106">
        <v>701036</v>
      </c>
      <c r="T1215" s="106" t="s">
        <v>430</v>
      </c>
      <c r="U1215" s="106"/>
      <c r="V1215" s="106">
        <v>3</v>
      </c>
      <c r="W1215" s="106" t="str">
        <f t="shared" si="36"/>
        <v>NETA BR</v>
      </c>
      <c r="X1215" s="106" t="s">
        <v>431</v>
      </c>
      <c r="Y1215" s="106"/>
    </row>
    <row r="1216" spans="1:25" x14ac:dyDescent="0.2">
      <c r="A1216" s="7"/>
      <c r="B1216" s="7"/>
      <c r="C1216" s="98" t="str">
        <f>VLOOKUP(G1216,TCR!$E$2:$K$332,2,0)</f>
        <v>VENDV</v>
      </c>
      <c r="D1216" s="98" t="str">
        <f>VLOOKUP(G1216,TCR!$E$2:$K$332,3,0)</f>
        <v>Ricavi variabili commodity al PCE - Energia Elettrica</v>
      </c>
      <c r="E1216" s="98" t="str">
        <f>VLOOKUP(G1216,TCR!$E$2:$K$332,4,0)</f>
        <v>MTPRV</v>
      </c>
      <c r="F1216" s="98" t="str">
        <f>VLOOKUP(G1216,TCR!$E$2:$K$332,5,0)</f>
        <v>Materia prima variabile</v>
      </c>
      <c r="G1216" s="98" t="s">
        <v>192</v>
      </c>
      <c r="H1216" s="98" t="str">
        <f>VLOOKUP(G1216,TCR!$E$2:$K$332,7,0)</f>
        <v>Perdite</v>
      </c>
      <c r="I1216" s="137" t="str">
        <f t="shared" si="37"/>
        <v>EE_PRDFPQFPA01#EEQ_FPQFPA01#EEC_FPQFPA01#NETA BR</v>
      </c>
      <c r="J1216" s="106" t="s">
        <v>6084</v>
      </c>
      <c r="K1216" s="106" t="s">
        <v>6085</v>
      </c>
      <c r="L1216" s="106" t="s">
        <v>6086</v>
      </c>
      <c r="M1216" s="106" t="s">
        <v>424</v>
      </c>
      <c r="N1216" s="106" t="s">
        <v>6087</v>
      </c>
      <c r="O1216" s="106"/>
      <c r="P1216" s="106" t="s">
        <v>6088</v>
      </c>
      <c r="Q1216" s="106" t="s">
        <v>6089</v>
      </c>
      <c r="R1216" s="106" t="s">
        <v>6090</v>
      </c>
      <c r="S1216" s="106">
        <v>701036</v>
      </c>
      <c r="T1216" s="106" t="s">
        <v>430</v>
      </c>
      <c r="U1216" s="106"/>
      <c r="V1216" s="106">
        <v>3</v>
      </c>
      <c r="W1216" s="106" t="str">
        <f t="shared" si="36"/>
        <v>NETA BR</v>
      </c>
      <c r="X1216" s="106" t="s">
        <v>431</v>
      </c>
      <c r="Y1216" s="106"/>
    </row>
    <row r="1217" spans="1:25" x14ac:dyDescent="0.2">
      <c r="A1217" s="7"/>
      <c r="B1217" s="7"/>
      <c r="C1217" s="98" t="str">
        <f>VLOOKUP(G1217,TCR!$E$2:$K$332,2,0)</f>
        <v>VENDV</v>
      </c>
      <c r="D1217" s="98" t="str">
        <f>VLOOKUP(G1217,TCR!$E$2:$K$332,3,0)</f>
        <v>Ricavi variabili commodity al PCE - Energia Elettrica</v>
      </c>
      <c r="E1217" s="98" t="str">
        <f>VLOOKUP(G1217,TCR!$E$2:$K$332,4,0)</f>
        <v>MTPRV</v>
      </c>
      <c r="F1217" s="98" t="str">
        <f>VLOOKUP(G1217,TCR!$E$2:$K$332,5,0)</f>
        <v>Materia prima variabile</v>
      </c>
      <c r="G1217" s="98" t="s">
        <v>192</v>
      </c>
      <c r="H1217" s="98" t="str">
        <f>VLOOKUP(G1217,TCR!$E$2:$K$332,7,0)</f>
        <v>Perdite</v>
      </c>
      <c r="I1217" s="137" t="str">
        <f t="shared" si="37"/>
        <v>EEAPRDFPQFPA01#EEQAFPQFPA01#EECAFPQFPA01#NETA BR</v>
      </c>
      <c r="J1217" s="106" t="s">
        <v>6504</v>
      </c>
      <c r="K1217" s="106" t="s">
        <v>6505</v>
      </c>
      <c r="L1217" s="106" t="s">
        <v>6086</v>
      </c>
      <c r="M1217" s="106" t="s">
        <v>424</v>
      </c>
      <c r="N1217" s="106" t="s">
        <v>6179</v>
      </c>
      <c r="O1217" s="106"/>
      <c r="P1217" s="106" t="s">
        <v>6180</v>
      </c>
      <c r="Q1217" s="106" t="s">
        <v>6181</v>
      </c>
      <c r="R1217" s="106" t="s">
        <v>6090</v>
      </c>
      <c r="S1217" s="106">
        <v>701036</v>
      </c>
      <c r="T1217" s="106" t="s">
        <v>430</v>
      </c>
      <c r="U1217" s="106"/>
      <c r="V1217" s="106">
        <v>3</v>
      </c>
      <c r="W1217" s="106" t="str">
        <f t="shared" si="36"/>
        <v>NETA BR</v>
      </c>
      <c r="X1217" s="106" t="s">
        <v>431</v>
      </c>
      <c r="Y1217" s="106"/>
    </row>
    <row r="1218" spans="1:25" x14ac:dyDescent="0.2">
      <c r="A1218" s="7"/>
      <c r="B1218" s="7"/>
      <c r="C1218" s="98" t="str">
        <f>VLOOKUP(G1218,TCR!$E$2:$K$332,2,0)</f>
        <v>VENDV</v>
      </c>
      <c r="D1218" s="98" t="str">
        <f>VLOOKUP(G1218,TCR!$E$2:$K$332,3,0)</f>
        <v>Ricavi variabili commodity al PCE - Energia Elettrica</v>
      </c>
      <c r="E1218" s="98" t="str">
        <f>VLOOKUP(G1218,TCR!$E$2:$K$332,4,0)</f>
        <v>MTPRV</v>
      </c>
      <c r="F1218" s="98" t="str">
        <f>VLOOKUP(G1218,TCR!$E$2:$K$332,5,0)</f>
        <v>Materia prima variabile</v>
      </c>
      <c r="G1218" s="98" t="s">
        <v>192</v>
      </c>
      <c r="H1218" s="98" t="str">
        <f>VLOOKUP(G1218,TCR!$E$2:$K$332,7,0)</f>
        <v>Perdite</v>
      </c>
      <c r="I1218" s="137" t="str">
        <f t="shared" si="37"/>
        <v>EEAPRDFPATMIC23#EEQAFPATMIC23#EECAFPATMIC23#NETA BR</v>
      </c>
      <c r="J1218" s="106" t="s">
        <v>953</v>
      </c>
      <c r="K1218" s="106" t="s">
        <v>954</v>
      </c>
      <c r="L1218" s="106" t="s">
        <v>955</v>
      </c>
      <c r="M1218" s="106" t="s">
        <v>424</v>
      </c>
      <c r="N1218" s="106" t="s">
        <v>956</v>
      </c>
      <c r="O1218" s="106"/>
      <c r="P1218" s="106" t="s">
        <v>957</v>
      </c>
      <c r="Q1218" s="106" t="s">
        <v>958</v>
      </c>
      <c r="R1218" s="106" t="s">
        <v>959</v>
      </c>
      <c r="S1218" s="106">
        <v>701036</v>
      </c>
      <c r="T1218" s="106" t="s">
        <v>430</v>
      </c>
      <c r="U1218" s="106"/>
      <c r="V1218" s="106">
        <v>3</v>
      </c>
      <c r="W1218" s="106" t="str">
        <f t="shared" ref="W1218:W1281" si="38">IF(V1218=3,"NETA BR",IF(V1218=8,"NETA BM"))</f>
        <v>NETA BR</v>
      </c>
      <c r="X1218" s="106" t="s">
        <v>431</v>
      </c>
      <c r="Y1218" s="106"/>
    </row>
    <row r="1219" spans="1:25" x14ac:dyDescent="0.2">
      <c r="A1219" s="178"/>
      <c r="B1219" s="7"/>
      <c r="C1219" s="98" t="str">
        <f>VLOOKUP(G1219,TCR!$E$2:$K$332,2,0)</f>
        <v>VENDV</v>
      </c>
      <c r="D1219" s="98" t="str">
        <f>VLOOKUP(G1219,TCR!$E$2:$K$332,3,0)</f>
        <v>Ricavi variabili commodity al PCE - Energia Elettrica</v>
      </c>
      <c r="E1219" s="98" t="str">
        <f>VLOOKUP(G1219,TCR!$E$2:$K$332,4,0)</f>
        <v>MTPRV</v>
      </c>
      <c r="F1219" s="98" t="str">
        <f>VLOOKUP(G1219,TCR!$E$2:$K$332,5,0)</f>
        <v>Materia prima variabile</v>
      </c>
      <c r="G1219" s="98" t="s">
        <v>192</v>
      </c>
      <c r="H1219" s="98" t="str">
        <f>VLOOKUP(G1219,TCR!$E$2:$K$332,7,0)</f>
        <v>Perdite</v>
      </c>
      <c r="I1219" s="137" t="str">
        <f t="shared" ref="I1219:I1282" si="39">IF(LEFT($G1219,7)="CONSUMO","CONSUMO",CONCATENATE(K1219,"#",N1219,"#",Q1219,"#",W1219))</f>
        <v>EE_PRDFPATMIC23#EEQ_FPATMIC23#EEC_FPATMIC23#NETA BR</v>
      </c>
      <c r="J1219" s="106" t="s">
        <v>3013</v>
      </c>
      <c r="K1219" s="106" t="s">
        <v>3014</v>
      </c>
      <c r="L1219" s="106" t="s">
        <v>955</v>
      </c>
      <c r="M1219" s="106" t="s">
        <v>424</v>
      </c>
      <c r="N1219" s="106" t="s">
        <v>3015</v>
      </c>
      <c r="O1219" s="106"/>
      <c r="P1219" s="106" t="s">
        <v>3016</v>
      </c>
      <c r="Q1219" s="106" t="s">
        <v>3017</v>
      </c>
      <c r="R1219" s="106" t="s">
        <v>959</v>
      </c>
      <c r="S1219" s="106">
        <v>701036</v>
      </c>
      <c r="T1219" s="106" t="s">
        <v>430</v>
      </c>
      <c r="U1219" s="106"/>
      <c r="V1219" s="106">
        <v>3</v>
      </c>
      <c r="W1219" s="106" t="str">
        <f t="shared" si="38"/>
        <v>NETA BR</v>
      </c>
      <c r="X1219" s="106" t="s">
        <v>431</v>
      </c>
      <c r="Y1219" s="106"/>
    </row>
    <row r="1220" spans="1:25" x14ac:dyDescent="0.2">
      <c r="A1220" s="7"/>
      <c r="B1220" s="7"/>
      <c r="C1220" s="98" t="str">
        <f>VLOOKUP(G1220,TCR!$E$2:$K$332,2,0)</f>
        <v>VENDV</v>
      </c>
      <c r="D1220" s="98" t="str">
        <f>VLOOKUP(G1220,TCR!$E$2:$K$332,3,0)</f>
        <v>Ricavi variabili commodity al PCE - Energia Elettrica</v>
      </c>
      <c r="E1220" s="98" t="str">
        <f>VLOOKUP(G1220,TCR!$E$2:$K$332,4,0)</f>
        <v>MTPRV</v>
      </c>
      <c r="F1220" s="98" t="str">
        <f>VLOOKUP(G1220,TCR!$E$2:$K$332,5,0)</f>
        <v>Materia prima variabile</v>
      </c>
      <c r="G1220" s="98" t="s">
        <v>192</v>
      </c>
      <c r="H1220" s="98" t="str">
        <f>VLOOKUP(G1220,TCR!$E$2:$K$332,7,0)</f>
        <v>Perdite</v>
      </c>
      <c r="I1220" s="137" t="str">
        <f t="shared" si="39"/>
        <v>EEAPRDFPATMIC22#EEQAFPATMIC22#EECAFPATMIC22#NETA BR</v>
      </c>
      <c r="J1220" s="106" t="s">
        <v>4019</v>
      </c>
      <c r="K1220" s="106" t="s">
        <v>4020</v>
      </c>
      <c r="L1220" s="106" t="s">
        <v>4021</v>
      </c>
      <c r="M1220" s="106" t="s">
        <v>424</v>
      </c>
      <c r="N1220" s="106" t="s">
        <v>3251</v>
      </c>
      <c r="O1220" s="106"/>
      <c r="P1220" s="106" t="s">
        <v>3252</v>
      </c>
      <c r="Q1220" s="106" t="s">
        <v>3253</v>
      </c>
      <c r="R1220" s="106" t="s">
        <v>3254</v>
      </c>
      <c r="S1220" s="106">
        <v>701036</v>
      </c>
      <c r="T1220" s="106" t="s">
        <v>430</v>
      </c>
      <c r="U1220" s="106"/>
      <c r="V1220" s="106">
        <v>3</v>
      </c>
      <c r="W1220" s="106" t="str">
        <f t="shared" si="38"/>
        <v>NETA BR</v>
      </c>
      <c r="X1220" s="106" t="s">
        <v>431</v>
      </c>
      <c r="Y1220" s="106"/>
    </row>
    <row r="1221" spans="1:25" x14ac:dyDescent="0.2">
      <c r="A1221" s="178"/>
      <c r="B1221" s="7"/>
      <c r="C1221" s="98" t="str">
        <f>VLOOKUP(G1221,TCR!$E$2:$K$332,2,0)</f>
        <v>VENDV</v>
      </c>
      <c r="D1221" s="98" t="str">
        <f>VLOOKUP(G1221,TCR!$E$2:$K$332,3,0)</f>
        <v>Ricavi variabili commodity al PCE - Energia Elettrica</v>
      </c>
      <c r="E1221" s="98" t="str">
        <f>VLOOKUP(G1221,TCR!$E$2:$K$332,4,0)</f>
        <v>MTPRV</v>
      </c>
      <c r="F1221" s="98" t="str">
        <f>VLOOKUP(G1221,TCR!$E$2:$K$332,5,0)</f>
        <v>Materia prima variabile</v>
      </c>
      <c r="G1221" s="98" t="s">
        <v>192</v>
      </c>
      <c r="H1221" s="98" t="str">
        <f>VLOOKUP(G1221,TCR!$E$2:$K$332,7,0)</f>
        <v>Perdite</v>
      </c>
      <c r="I1221" s="137" t="str">
        <f t="shared" si="39"/>
        <v>EE_PRDFPATMIC22#EEQ_FPATMIC22#EEC_FPATMIC22#NETA BR</v>
      </c>
      <c r="J1221" s="106" t="s">
        <v>5356</v>
      </c>
      <c r="K1221" s="106" t="s">
        <v>5357</v>
      </c>
      <c r="L1221" s="106" t="s">
        <v>4021</v>
      </c>
      <c r="M1221" s="106" t="s">
        <v>424</v>
      </c>
      <c r="N1221" s="106" t="s">
        <v>3499</v>
      </c>
      <c r="O1221" s="106"/>
      <c r="P1221" s="106" t="s">
        <v>3500</v>
      </c>
      <c r="Q1221" s="106" t="s">
        <v>3501</v>
      </c>
      <c r="R1221" s="106" t="s">
        <v>3254</v>
      </c>
      <c r="S1221" s="106">
        <v>701036</v>
      </c>
      <c r="T1221" s="106" t="s">
        <v>430</v>
      </c>
      <c r="U1221" s="106"/>
      <c r="V1221" s="106">
        <v>3</v>
      </c>
      <c r="W1221" s="106" t="str">
        <f t="shared" si="38"/>
        <v>NETA BR</v>
      </c>
      <c r="X1221" s="106" t="s">
        <v>431</v>
      </c>
      <c r="Y1221" s="106"/>
    </row>
    <row r="1222" spans="1:25" x14ac:dyDescent="0.2">
      <c r="A1222" s="7"/>
      <c r="B1222" s="7"/>
      <c r="C1222" s="98" t="str">
        <f>VLOOKUP(G1222,TCR!$E$2:$K$332,2,0)</f>
        <v>VENDV</v>
      </c>
      <c r="D1222" s="98" t="str">
        <f>VLOOKUP(G1222,TCR!$E$2:$K$332,3,0)</f>
        <v>Ricavi variabili commodity al PCE - Energia Elettrica</v>
      </c>
      <c r="E1222" s="98" t="str">
        <f>VLOOKUP(G1222,TCR!$E$2:$K$332,4,0)</f>
        <v>MTPRV</v>
      </c>
      <c r="F1222" s="98" t="str">
        <f>VLOOKUP(G1222,TCR!$E$2:$K$332,5,0)</f>
        <v>Materia prima variabile</v>
      </c>
      <c r="G1222" s="98" t="s">
        <v>192</v>
      </c>
      <c r="H1222" s="98" t="str">
        <f>VLOOKUP(G1222,TCR!$E$2:$K$332,7,0)</f>
        <v>Perdite</v>
      </c>
      <c r="I1222" s="137" t="str">
        <f t="shared" si="39"/>
        <v>EE_PRDFPATMIC21#EEQ_FPATMIC21#EEC_FPATMIC21#NETA BR</v>
      </c>
      <c r="J1222" s="106" t="s">
        <v>1078</v>
      </c>
      <c r="K1222" s="106" t="s">
        <v>1079</v>
      </c>
      <c r="L1222" s="106" t="s">
        <v>1080</v>
      </c>
      <c r="M1222" s="106" t="s">
        <v>424</v>
      </c>
      <c r="N1222" s="106" t="s">
        <v>1081</v>
      </c>
      <c r="O1222" s="106"/>
      <c r="P1222" s="106" t="s">
        <v>1082</v>
      </c>
      <c r="Q1222" s="106" t="s">
        <v>1083</v>
      </c>
      <c r="R1222" s="106" t="s">
        <v>1084</v>
      </c>
      <c r="S1222" s="106">
        <v>701036</v>
      </c>
      <c r="T1222" s="106" t="s">
        <v>430</v>
      </c>
      <c r="U1222" s="106"/>
      <c r="V1222" s="106">
        <v>3</v>
      </c>
      <c r="W1222" s="106" t="str">
        <f t="shared" si="38"/>
        <v>NETA BR</v>
      </c>
      <c r="X1222" s="106" t="s">
        <v>431</v>
      </c>
      <c r="Y1222" s="106"/>
    </row>
    <row r="1223" spans="1:25" x14ac:dyDescent="0.2">
      <c r="A1223" s="7"/>
      <c r="B1223" s="7"/>
      <c r="C1223" s="98" t="str">
        <f>VLOOKUP(G1223,TCR!$E$2:$K$332,2,0)</f>
        <v>VENDV</v>
      </c>
      <c r="D1223" s="98" t="str">
        <f>VLOOKUP(G1223,TCR!$E$2:$K$332,3,0)</f>
        <v>Ricavi variabili commodity al PCE - Energia Elettrica</v>
      </c>
      <c r="E1223" s="98" t="str">
        <f>VLOOKUP(G1223,TCR!$E$2:$K$332,4,0)</f>
        <v>MTPRV</v>
      </c>
      <c r="F1223" s="98" t="str">
        <f>VLOOKUP(G1223,TCR!$E$2:$K$332,5,0)</f>
        <v>Materia prima variabile</v>
      </c>
      <c r="G1223" s="98" t="s">
        <v>192</v>
      </c>
      <c r="H1223" s="98" t="str">
        <f>VLOOKUP(G1223,TCR!$E$2:$K$332,7,0)</f>
        <v>Perdite</v>
      </c>
      <c r="I1223" s="137" t="str">
        <f t="shared" si="39"/>
        <v>EEAPRDFPATMIC21#EEQAFPATMIC21#EECAFPATMIC21#NETA BR</v>
      </c>
      <c r="J1223" s="106" t="s">
        <v>3754</v>
      </c>
      <c r="K1223" s="106" t="s">
        <v>3755</v>
      </c>
      <c r="L1223" s="106" t="s">
        <v>1080</v>
      </c>
      <c r="M1223" s="106" t="s">
        <v>424</v>
      </c>
      <c r="N1223" s="106" t="s">
        <v>3021</v>
      </c>
      <c r="O1223" s="106"/>
      <c r="P1223" s="106" t="s">
        <v>3022</v>
      </c>
      <c r="Q1223" s="106" t="s">
        <v>3023</v>
      </c>
      <c r="R1223" s="106" t="s">
        <v>1084</v>
      </c>
      <c r="S1223" s="106">
        <v>701036</v>
      </c>
      <c r="T1223" s="106" t="s">
        <v>430</v>
      </c>
      <c r="U1223" s="106"/>
      <c r="V1223" s="106">
        <v>3</v>
      </c>
      <c r="W1223" s="106" t="str">
        <f t="shared" si="38"/>
        <v>NETA BR</v>
      </c>
      <c r="X1223" s="106" t="s">
        <v>431</v>
      </c>
      <c r="Y1223" s="106"/>
    </row>
    <row r="1224" spans="1:25" x14ac:dyDescent="0.2">
      <c r="A1224" s="178"/>
      <c r="B1224" s="7"/>
      <c r="C1224" s="98" t="str">
        <f>VLOOKUP(G1224,TCR!$E$2:$K$332,2,0)</f>
        <v>VENDV</v>
      </c>
      <c r="D1224" s="98" t="str">
        <f>VLOOKUP(G1224,TCR!$E$2:$K$332,3,0)</f>
        <v>Ricavi variabili commodity al PCE - Energia Elettrica</v>
      </c>
      <c r="E1224" s="98" t="str">
        <f>VLOOKUP(G1224,TCR!$E$2:$K$332,4,0)</f>
        <v>MTPRV</v>
      </c>
      <c r="F1224" s="98" t="str">
        <f>VLOOKUP(G1224,TCR!$E$2:$K$332,5,0)</f>
        <v>Materia prima variabile</v>
      </c>
      <c r="G1224" s="98" t="s">
        <v>192</v>
      </c>
      <c r="H1224" s="98" t="str">
        <f>VLOOKUP(G1224,TCR!$E$2:$K$332,7,0)</f>
        <v>Perdite</v>
      </c>
      <c r="I1224" s="137" t="str">
        <f t="shared" si="39"/>
        <v>EEAPRDFPATMIC20#EEQAFPATMIC20#EECAFPATMIC20#NETA BR</v>
      </c>
      <c r="J1224" s="106" t="s">
        <v>4928</v>
      </c>
      <c r="K1224" s="106" t="s">
        <v>4929</v>
      </c>
      <c r="L1224" s="106" t="s">
        <v>4930</v>
      </c>
      <c r="M1224" s="106" t="s">
        <v>424</v>
      </c>
      <c r="N1224" s="106" t="s">
        <v>1425</v>
      </c>
      <c r="O1224" s="106"/>
      <c r="P1224" s="106" t="s">
        <v>1426</v>
      </c>
      <c r="Q1224" s="106" t="s">
        <v>1427</v>
      </c>
      <c r="R1224" s="106" t="s">
        <v>1240</v>
      </c>
      <c r="S1224" s="106">
        <v>701036</v>
      </c>
      <c r="T1224" s="106" t="s">
        <v>430</v>
      </c>
      <c r="U1224" s="106"/>
      <c r="V1224" s="106">
        <v>3</v>
      </c>
      <c r="W1224" s="106" t="str">
        <f t="shared" si="38"/>
        <v>NETA BR</v>
      </c>
      <c r="X1224" s="106" t="s">
        <v>431</v>
      </c>
      <c r="Y1224" s="106"/>
    </row>
    <row r="1225" spans="1:25" x14ac:dyDescent="0.2">
      <c r="A1225" s="7"/>
      <c r="B1225" s="7"/>
      <c r="C1225" s="98" t="str">
        <f>VLOOKUP(G1225,TCR!$E$2:$K$332,2,0)</f>
        <v>VENDV</v>
      </c>
      <c r="D1225" s="98" t="str">
        <f>VLOOKUP(G1225,TCR!$E$2:$K$332,3,0)</f>
        <v>Ricavi variabili commodity al PCE - Energia Elettrica</v>
      </c>
      <c r="E1225" s="98" t="str">
        <f>VLOOKUP(G1225,TCR!$E$2:$K$332,4,0)</f>
        <v>MTPRV</v>
      </c>
      <c r="F1225" s="98" t="str">
        <f>VLOOKUP(G1225,TCR!$E$2:$K$332,5,0)</f>
        <v>Materia prima variabile</v>
      </c>
      <c r="G1225" s="98" t="s">
        <v>192</v>
      </c>
      <c r="H1225" s="98" t="str">
        <f>VLOOKUP(G1225,TCR!$E$2:$K$332,7,0)</f>
        <v>Perdite</v>
      </c>
      <c r="I1225" s="137" t="str">
        <f t="shared" si="39"/>
        <v>EE_PRDFPATMIC20#EEQ_FPATMIC20#EEC_FPATMIC20#NETA BR</v>
      </c>
      <c r="J1225" s="106" t="s">
        <v>4983</v>
      </c>
      <c r="K1225" s="106" t="s">
        <v>4984</v>
      </c>
      <c r="L1225" s="106" t="s">
        <v>4930</v>
      </c>
      <c r="M1225" s="106" t="s">
        <v>424</v>
      </c>
      <c r="N1225" s="106" t="s">
        <v>1237</v>
      </c>
      <c r="O1225" s="106"/>
      <c r="P1225" s="106" t="s">
        <v>1238</v>
      </c>
      <c r="Q1225" s="106" t="s">
        <v>1239</v>
      </c>
      <c r="R1225" s="106" t="s">
        <v>1240</v>
      </c>
      <c r="S1225" s="106">
        <v>701036</v>
      </c>
      <c r="T1225" s="106" t="s">
        <v>430</v>
      </c>
      <c r="U1225" s="106"/>
      <c r="V1225" s="106">
        <v>3</v>
      </c>
      <c r="W1225" s="106" t="str">
        <f t="shared" si="38"/>
        <v>NETA BR</v>
      </c>
      <c r="X1225" s="106" t="s">
        <v>431</v>
      </c>
      <c r="Y1225" s="106"/>
    </row>
    <row r="1226" spans="1:25" x14ac:dyDescent="0.2">
      <c r="A1226" s="178"/>
      <c r="B1226" s="178"/>
      <c r="C1226" s="98" t="str">
        <f>VLOOKUP(G1226,TCR!$E$2:$K$332,2,0)</f>
        <v>VENDV</v>
      </c>
      <c r="D1226" s="98" t="str">
        <f>VLOOKUP(G1226,TCR!$E$2:$K$332,3,0)</f>
        <v>Ricavi variabili commodity al PCE - Energia Elettrica</v>
      </c>
      <c r="E1226" s="98" t="str">
        <f>VLOOKUP(G1226,TCR!$E$2:$K$332,4,0)</f>
        <v>MTPRV</v>
      </c>
      <c r="F1226" s="98" t="str">
        <f>VLOOKUP(G1226,TCR!$E$2:$K$332,5,0)</f>
        <v>Materia prima variabile</v>
      </c>
      <c r="G1226" s="98" t="s">
        <v>192</v>
      </c>
      <c r="H1226" s="98" t="str">
        <f>VLOOKUP(G1226,TCR!$E$2:$K$332,7,0)</f>
        <v>Perdite</v>
      </c>
      <c r="I1226" s="137" t="str">
        <f t="shared" si="39"/>
        <v>EE_PRDFPATMIC19#EEQ_FPATMIC19#EEC_FPATMIC19#NETA BR</v>
      </c>
      <c r="J1226" s="106" t="s">
        <v>2238</v>
      </c>
      <c r="K1226" s="106" t="s">
        <v>2239</v>
      </c>
      <c r="L1226" s="106" t="s">
        <v>2240</v>
      </c>
      <c r="M1226" s="106" t="s">
        <v>424</v>
      </c>
      <c r="N1226" s="106" t="s">
        <v>2241</v>
      </c>
      <c r="O1226" s="106"/>
      <c r="P1226" s="106" t="s">
        <v>2242</v>
      </c>
      <c r="Q1226" s="106" t="s">
        <v>2243</v>
      </c>
      <c r="R1226" s="106" t="s">
        <v>2244</v>
      </c>
      <c r="S1226" s="106">
        <v>701036</v>
      </c>
      <c r="T1226" s="106" t="s">
        <v>430</v>
      </c>
      <c r="U1226" s="106"/>
      <c r="V1226" s="106">
        <v>3</v>
      </c>
      <c r="W1226" s="106" t="str">
        <f t="shared" si="38"/>
        <v>NETA BR</v>
      </c>
      <c r="X1226" s="106" t="s">
        <v>431</v>
      </c>
      <c r="Y1226" s="106"/>
    </row>
    <row r="1227" spans="1:25" x14ac:dyDescent="0.2">
      <c r="A1227" s="7"/>
      <c r="B1227" s="7"/>
      <c r="C1227" s="98" t="str">
        <f>VLOOKUP(G1227,TCR!$E$2:$K$332,2,0)</f>
        <v>VENDV</v>
      </c>
      <c r="D1227" s="98" t="str">
        <f>VLOOKUP(G1227,TCR!$E$2:$K$332,3,0)</f>
        <v>Ricavi variabili commodity al PCE - Energia Elettrica</v>
      </c>
      <c r="E1227" s="98" t="str">
        <f>VLOOKUP(G1227,TCR!$E$2:$K$332,4,0)</f>
        <v>MTPRV</v>
      </c>
      <c r="F1227" s="98" t="str">
        <f>VLOOKUP(G1227,TCR!$E$2:$K$332,5,0)</f>
        <v>Materia prima variabile</v>
      </c>
      <c r="G1227" s="98" t="s">
        <v>192</v>
      </c>
      <c r="H1227" s="98" t="str">
        <f>VLOOKUP(G1227,TCR!$E$2:$K$332,7,0)</f>
        <v>Perdite</v>
      </c>
      <c r="I1227" s="137" t="str">
        <f t="shared" si="39"/>
        <v>EEAPRDFPATMIC19#EEQAFPATMIC19#EECAFPATMIC19#NETA BR</v>
      </c>
      <c r="J1227" s="106" t="s">
        <v>5724</v>
      </c>
      <c r="K1227" s="106" t="s">
        <v>5725</v>
      </c>
      <c r="L1227" s="106" t="s">
        <v>2240</v>
      </c>
      <c r="M1227" s="106" t="s">
        <v>424</v>
      </c>
      <c r="N1227" s="106" t="s">
        <v>4572</v>
      </c>
      <c r="O1227" s="106"/>
      <c r="P1227" s="106" t="s">
        <v>4573</v>
      </c>
      <c r="Q1227" s="106" t="s">
        <v>4574</v>
      </c>
      <c r="R1227" s="106" t="s">
        <v>2244</v>
      </c>
      <c r="S1227" s="106">
        <v>701036</v>
      </c>
      <c r="T1227" s="106" t="s">
        <v>430</v>
      </c>
      <c r="U1227" s="106"/>
      <c r="V1227" s="106">
        <v>3</v>
      </c>
      <c r="W1227" s="106" t="str">
        <f t="shared" si="38"/>
        <v>NETA BR</v>
      </c>
      <c r="X1227" s="106" t="s">
        <v>431</v>
      </c>
      <c r="Y1227" s="106"/>
    </row>
    <row r="1228" spans="1:25" x14ac:dyDescent="0.2">
      <c r="A1228" s="139"/>
      <c r="B1228" s="7"/>
      <c r="C1228" s="98" t="str">
        <f>VLOOKUP(G1228,TCR!$E$2:$K$332,2,0)</f>
        <v>VENDV</v>
      </c>
      <c r="D1228" s="98" t="str">
        <f>VLOOKUP(G1228,TCR!$E$2:$K$332,3,0)</f>
        <v>Ricavi variabili commodity al PCE - Energia Elettrica</v>
      </c>
      <c r="E1228" s="98" t="str">
        <f>VLOOKUP(G1228,TCR!$E$2:$K$332,4,0)</f>
        <v>MTPRV</v>
      </c>
      <c r="F1228" s="98" t="str">
        <f>VLOOKUP(G1228,TCR!$E$2:$K$332,5,0)</f>
        <v>Materia prima variabile</v>
      </c>
      <c r="G1228" s="98" t="s">
        <v>192</v>
      </c>
      <c r="H1228" s="98" t="str">
        <f>VLOOKUP(G1228,TCR!$E$2:$K$332,7,0)</f>
        <v>Perdite</v>
      </c>
      <c r="I1228" s="137" t="str">
        <f t="shared" si="39"/>
        <v>EEAPRDFPATMIC18#EEQAFPATMIC18#EECAFPATMIC18#NETA BR</v>
      </c>
      <c r="J1228" s="106" t="s">
        <v>2052</v>
      </c>
      <c r="K1228" s="106" t="s">
        <v>2053</v>
      </c>
      <c r="L1228" s="106" t="s">
        <v>2054</v>
      </c>
      <c r="M1228" s="106" t="s">
        <v>424</v>
      </c>
      <c r="N1228" s="106" t="s">
        <v>2055</v>
      </c>
      <c r="O1228" s="106"/>
      <c r="P1228" s="106" t="s">
        <v>2056</v>
      </c>
      <c r="Q1228" s="106" t="s">
        <v>2057</v>
      </c>
      <c r="R1228" s="106" t="s">
        <v>1863</v>
      </c>
      <c r="S1228" s="106">
        <v>701036</v>
      </c>
      <c r="T1228" s="106" t="s">
        <v>430</v>
      </c>
      <c r="U1228" s="106"/>
      <c r="V1228" s="106">
        <v>3</v>
      </c>
      <c r="W1228" s="106" t="str">
        <f t="shared" si="38"/>
        <v>NETA BR</v>
      </c>
      <c r="X1228" s="106" t="s">
        <v>431</v>
      </c>
      <c r="Y1228" s="106"/>
    </row>
    <row r="1229" spans="1:25" x14ac:dyDescent="0.2">
      <c r="A1229" s="7"/>
      <c r="B1229" s="7"/>
      <c r="C1229" s="98" t="str">
        <f>VLOOKUP(G1229,TCR!$E$2:$K$332,2,0)</f>
        <v>VENDV</v>
      </c>
      <c r="D1229" s="98" t="str">
        <f>VLOOKUP(G1229,TCR!$E$2:$K$332,3,0)</f>
        <v>Ricavi variabili commodity al PCE - Energia Elettrica</v>
      </c>
      <c r="E1229" s="98" t="str">
        <f>VLOOKUP(G1229,TCR!$E$2:$K$332,4,0)</f>
        <v>MTPRV</v>
      </c>
      <c r="F1229" s="98" t="str">
        <f>VLOOKUP(G1229,TCR!$E$2:$K$332,5,0)</f>
        <v>Materia prima variabile</v>
      </c>
      <c r="G1229" s="98" t="s">
        <v>192</v>
      </c>
      <c r="H1229" s="98" t="str">
        <f>VLOOKUP(G1229,TCR!$E$2:$K$332,7,0)</f>
        <v>Perdite</v>
      </c>
      <c r="I1229" s="137" t="str">
        <f t="shared" si="39"/>
        <v>EE_PRDFPATMIC18#EEQ_FPATMIC18#EEC_FPATMIC18#NETA BR</v>
      </c>
      <c r="J1229" s="106" t="s">
        <v>2114</v>
      </c>
      <c r="K1229" s="106" t="s">
        <v>2115</v>
      </c>
      <c r="L1229" s="106" t="s">
        <v>2054</v>
      </c>
      <c r="M1229" s="106" t="s">
        <v>424</v>
      </c>
      <c r="N1229" s="106" t="s">
        <v>1860</v>
      </c>
      <c r="O1229" s="106"/>
      <c r="P1229" s="106" t="s">
        <v>1861</v>
      </c>
      <c r="Q1229" s="106" t="s">
        <v>1862</v>
      </c>
      <c r="R1229" s="106" t="s">
        <v>1863</v>
      </c>
      <c r="S1229" s="106">
        <v>701036</v>
      </c>
      <c r="T1229" s="106" t="s">
        <v>430</v>
      </c>
      <c r="U1229" s="106"/>
      <c r="V1229" s="106">
        <v>3</v>
      </c>
      <c r="W1229" s="106" t="str">
        <f t="shared" si="38"/>
        <v>NETA BR</v>
      </c>
      <c r="X1229" s="106" t="s">
        <v>431</v>
      </c>
      <c r="Y1229" s="106"/>
    </row>
    <row r="1230" spans="1:25" x14ac:dyDescent="0.2">
      <c r="A1230" s="7"/>
      <c r="B1230" s="7"/>
      <c r="C1230" s="98" t="str">
        <f>VLOOKUP(G1230,TCR!$E$2:$K$332,2,0)</f>
        <v>VENDV</v>
      </c>
      <c r="D1230" s="98" t="str">
        <f>VLOOKUP(G1230,TCR!$E$2:$K$332,3,0)</f>
        <v>Ricavi variabili commodity al PCE - Energia Elettrica</v>
      </c>
      <c r="E1230" s="98" t="str">
        <f>VLOOKUP(G1230,TCR!$E$2:$K$332,4,0)</f>
        <v>MTPRV</v>
      </c>
      <c r="F1230" s="98" t="str">
        <f>VLOOKUP(G1230,TCR!$E$2:$K$332,5,0)</f>
        <v>Materia prima variabile</v>
      </c>
      <c r="G1230" s="98" t="s">
        <v>192</v>
      </c>
      <c r="H1230" s="98" t="str">
        <f>VLOOKUP(G1230,TCR!$E$2:$K$332,7,0)</f>
        <v>Perdite</v>
      </c>
      <c r="I1230" s="137" t="str">
        <f t="shared" si="39"/>
        <v>EE_PRDFPATMIC17#EEQ_FPATMIC17#EEC_FPATMIC17#NETA BR</v>
      </c>
      <c r="J1230" s="106" t="s">
        <v>4375</v>
      </c>
      <c r="K1230" s="106" t="s">
        <v>4376</v>
      </c>
      <c r="L1230" s="106" t="s">
        <v>4377</v>
      </c>
      <c r="M1230" s="106" t="s">
        <v>424</v>
      </c>
      <c r="N1230" s="106" t="s">
        <v>3116</v>
      </c>
      <c r="O1230" s="106"/>
      <c r="P1230" s="106" t="s">
        <v>3117</v>
      </c>
      <c r="Q1230" s="106" t="s">
        <v>3118</v>
      </c>
      <c r="R1230" s="106" t="s">
        <v>1870</v>
      </c>
      <c r="S1230" s="106">
        <v>701036</v>
      </c>
      <c r="T1230" s="106" t="s">
        <v>430</v>
      </c>
      <c r="U1230" s="106"/>
      <c r="V1230" s="106">
        <v>3</v>
      </c>
      <c r="W1230" s="106" t="str">
        <f t="shared" si="38"/>
        <v>NETA BR</v>
      </c>
      <c r="X1230" s="106" t="s">
        <v>431</v>
      </c>
      <c r="Y1230" s="106"/>
    </row>
    <row r="1231" spans="1:25" x14ac:dyDescent="0.2">
      <c r="A1231" s="7"/>
      <c r="B1231" s="7"/>
      <c r="C1231" s="98" t="str">
        <f>VLOOKUP(G1231,TCR!$E$2:$K$332,2,0)</f>
        <v>VENDV</v>
      </c>
      <c r="D1231" s="98" t="str">
        <f>VLOOKUP(G1231,TCR!$E$2:$K$332,3,0)</f>
        <v>Ricavi variabili commodity al PCE - Energia Elettrica</v>
      </c>
      <c r="E1231" s="98" t="str">
        <f>VLOOKUP(G1231,TCR!$E$2:$K$332,4,0)</f>
        <v>MTPRV</v>
      </c>
      <c r="F1231" s="98" t="str">
        <f>VLOOKUP(G1231,TCR!$E$2:$K$332,5,0)</f>
        <v>Materia prima variabile</v>
      </c>
      <c r="G1231" s="98" t="s">
        <v>192</v>
      </c>
      <c r="H1231" s="98" t="str">
        <f>VLOOKUP(G1231,TCR!$E$2:$K$332,7,0)</f>
        <v>Perdite</v>
      </c>
      <c r="I1231" s="137" t="str">
        <f t="shared" si="39"/>
        <v>EEAPRDFPATMIC17#EEQAFPATMIC17#EECAFPATMIC17#NETA BR</v>
      </c>
      <c r="J1231" s="106" t="s">
        <v>5484</v>
      </c>
      <c r="K1231" s="106" t="s">
        <v>5485</v>
      </c>
      <c r="L1231" s="106" t="s">
        <v>4377</v>
      </c>
      <c r="M1231" s="106" t="s">
        <v>424</v>
      </c>
      <c r="N1231" s="106" t="s">
        <v>1867</v>
      </c>
      <c r="O1231" s="106"/>
      <c r="P1231" s="106" t="s">
        <v>1868</v>
      </c>
      <c r="Q1231" s="106" t="s">
        <v>1869</v>
      </c>
      <c r="R1231" s="106" t="s">
        <v>1870</v>
      </c>
      <c r="S1231" s="106">
        <v>701036</v>
      </c>
      <c r="T1231" s="106" t="s">
        <v>430</v>
      </c>
      <c r="U1231" s="106"/>
      <c r="V1231" s="106">
        <v>3</v>
      </c>
      <c r="W1231" s="106" t="str">
        <f t="shared" si="38"/>
        <v>NETA BR</v>
      </c>
      <c r="X1231" s="106" t="s">
        <v>431</v>
      </c>
      <c r="Y1231" s="106"/>
    </row>
    <row r="1232" spans="1:25" x14ac:dyDescent="0.2">
      <c r="A1232" s="7"/>
      <c r="B1232" s="7"/>
      <c r="C1232" s="98" t="str">
        <f>VLOOKUP(G1232,TCR!$E$2:$K$332,2,0)</f>
        <v>VENDV</v>
      </c>
      <c r="D1232" s="98" t="str">
        <f>VLOOKUP(G1232,TCR!$E$2:$K$332,3,0)</f>
        <v>Ricavi variabili commodity al PCE - Energia Elettrica</v>
      </c>
      <c r="E1232" s="98" t="str">
        <f>VLOOKUP(G1232,TCR!$E$2:$K$332,4,0)</f>
        <v>MTPRV</v>
      </c>
      <c r="F1232" s="98" t="str">
        <f>VLOOKUP(G1232,TCR!$E$2:$K$332,5,0)</f>
        <v>Materia prima variabile</v>
      </c>
      <c r="G1232" s="98" t="s">
        <v>192</v>
      </c>
      <c r="H1232" s="98" t="str">
        <f>VLOOKUP(G1232,TCR!$E$2:$K$332,7,0)</f>
        <v>Perdite</v>
      </c>
      <c r="I1232" s="137" t="str">
        <f t="shared" si="39"/>
        <v>EE_PRDFPATMIC16#EEQ_FPATMIC16#EEC_FPATMIC16#NETA BR</v>
      </c>
      <c r="J1232" s="106" t="s">
        <v>1777</v>
      </c>
      <c r="K1232" s="106" t="s">
        <v>1778</v>
      </c>
      <c r="L1232" s="106" t="s">
        <v>1779</v>
      </c>
      <c r="M1232" s="106" t="s">
        <v>424</v>
      </c>
      <c r="N1232" s="106" t="s">
        <v>1780</v>
      </c>
      <c r="O1232" s="106"/>
      <c r="P1232" s="106" t="s">
        <v>1781</v>
      </c>
      <c r="Q1232" s="106" t="s">
        <v>1782</v>
      </c>
      <c r="R1232" s="106" t="s">
        <v>1783</v>
      </c>
      <c r="S1232" s="106">
        <v>701036</v>
      </c>
      <c r="T1232" s="106" t="s">
        <v>430</v>
      </c>
      <c r="U1232" s="106"/>
      <c r="V1232" s="106">
        <v>3</v>
      </c>
      <c r="W1232" s="106" t="str">
        <f t="shared" si="38"/>
        <v>NETA BR</v>
      </c>
      <c r="X1232" s="106" t="s">
        <v>431</v>
      </c>
      <c r="Y1232" s="106"/>
    </row>
    <row r="1233" spans="1:25" x14ac:dyDescent="0.2">
      <c r="A1233" s="7"/>
      <c r="B1233" s="7"/>
      <c r="C1233" s="98" t="str">
        <f>VLOOKUP(G1233,TCR!$E$2:$K$332,2,0)</f>
        <v>VENDV</v>
      </c>
      <c r="D1233" s="98" t="str">
        <f>VLOOKUP(G1233,TCR!$E$2:$K$332,3,0)</f>
        <v>Ricavi variabili commodity al PCE - Energia Elettrica</v>
      </c>
      <c r="E1233" s="98" t="str">
        <f>VLOOKUP(G1233,TCR!$E$2:$K$332,4,0)</f>
        <v>MTPRV</v>
      </c>
      <c r="F1233" s="98" t="str">
        <f>VLOOKUP(G1233,TCR!$E$2:$K$332,5,0)</f>
        <v>Materia prima variabile</v>
      </c>
      <c r="G1233" s="98" t="s">
        <v>192</v>
      </c>
      <c r="H1233" s="98" t="str">
        <f>VLOOKUP(G1233,TCR!$E$2:$K$332,7,0)</f>
        <v>Perdite</v>
      </c>
      <c r="I1233" s="137" t="str">
        <f t="shared" si="39"/>
        <v>EEAPRDFPATMIC16#EEQAFPATMIC16#EECAFPATMIC16#NETA BR</v>
      </c>
      <c r="J1233" s="106" t="s">
        <v>5002</v>
      </c>
      <c r="K1233" s="106" t="s">
        <v>5003</v>
      </c>
      <c r="L1233" s="106" t="s">
        <v>1779</v>
      </c>
      <c r="M1233" s="106" t="s">
        <v>424</v>
      </c>
      <c r="N1233" s="106" t="s">
        <v>5004</v>
      </c>
      <c r="O1233" s="106"/>
      <c r="P1233" s="106" t="s">
        <v>5005</v>
      </c>
      <c r="Q1233" s="106" t="s">
        <v>5006</v>
      </c>
      <c r="R1233" s="106" t="s">
        <v>1783</v>
      </c>
      <c r="S1233" s="106">
        <v>701036</v>
      </c>
      <c r="T1233" s="106" t="s">
        <v>430</v>
      </c>
      <c r="U1233" s="106"/>
      <c r="V1233" s="106">
        <v>3</v>
      </c>
      <c r="W1233" s="106" t="str">
        <f t="shared" si="38"/>
        <v>NETA BR</v>
      </c>
      <c r="X1233" s="106" t="s">
        <v>431</v>
      </c>
      <c r="Y1233" s="106"/>
    </row>
    <row r="1234" spans="1:25" x14ac:dyDescent="0.2">
      <c r="A1234" s="7"/>
      <c r="B1234" s="7"/>
      <c r="C1234" s="98" t="str">
        <f>VLOOKUP(G1234,TCR!$E$2:$K$332,2,0)</f>
        <v>VENDV</v>
      </c>
      <c r="D1234" s="98" t="str">
        <f>VLOOKUP(G1234,TCR!$E$2:$K$332,3,0)</f>
        <v>Ricavi variabili commodity al PCE - Energia Elettrica</v>
      </c>
      <c r="E1234" s="98" t="str">
        <f>VLOOKUP(G1234,TCR!$E$2:$K$332,4,0)</f>
        <v>MTPRV</v>
      </c>
      <c r="F1234" s="98" t="str">
        <f>VLOOKUP(G1234,TCR!$E$2:$K$332,5,0)</f>
        <v>Materia prima variabile</v>
      </c>
      <c r="G1234" s="98" t="s">
        <v>192</v>
      </c>
      <c r="H1234" s="98" t="str">
        <f>VLOOKUP(G1234,TCR!$E$2:$K$332,7,0)</f>
        <v>Perdite</v>
      </c>
      <c r="I1234" s="137" t="str">
        <f t="shared" si="39"/>
        <v>EE_PRDFPATIPA9#EEQ_FPATIPA9#EEC_FPATIPA9#NETA BR</v>
      </c>
      <c r="J1234" s="106" t="s">
        <v>6302</v>
      </c>
      <c r="K1234" s="106" t="s">
        <v>6303</v>
      </c>
      <c r="L1234" s="106" t="s">
        <v>6304</v>
      </c>
      <c r="M1234" s="106" t="s">
        <v>424</v>
      </c>
      <c r="N1234" s="106" t="s">
        <v>6305</v>
      </c>
      <c r="O1234" s="106"/>
      <c r="P1234" s="106" t="s">
        <v>6306</v>
      </c>
      <c r="Q1234" s="106" t="s">
        <v>6307</v>
      </c>
      <c r="R1234" s="106" t="s">
        <v>6308</v>
      </c>
      <c r="S1234" s="106">
        <v>701036</v>
      </c>
      <c r="T1234" s="106" t="s">
        <v>430</v>
      </c>
      <c r="U1234" s="106"/>
      <c r="V1234" s="106">
        <v>3</v>
      </c>
      <c r="W1234" s="106" t="str">
        <f t="shared" si="38"/>
        <v>NETA BR</v>
      </c>
      <c r="X1234" s="106" t="s">
        <v>431</v>
      </c>
      <c r="Y1234" s="106"/>
    </row>
    <row r="1235" spans="1:25" x14ac:dyDescent="0.2">
      <c r="A1235" s="7"/>
      <c r="B1235" s="7"/>
      <c r="C1235" s="98" t="str">
        <f>VLOOKUP(G1235,TCR!$E$2:$K$332,2,0)</f>
        <v>VENDV</v>
      </c>
      <c r="D1235" s="98" t="str">
        <f>VLOOKUP(G1235,TCR!$E$2:$K$332,3,0)</f>
        <v>Ricavi variabili commodity al PCE - Energia Elettrica</v>
      </c>
      <c r="E1235" s="98" t="str">
        <f>VLOOKUP(G1235,TCR!$E$2:$K$332,4,0)</f>
        <v>MTPRV</v>
      </c>
      <c r="F1235" s="98" t="str">
        <f>VLOOKUP(G1235,TCR!$E$2:$K$332,5,0)</f>
        <v>Materia prima variabile</v>
      </c>
      <c r="G1235" s="98" t="s">
        <v>192</v>
      </c>
      <c r="H1235" s="98" t="str">
        <f>VLOOKUP(G1235,TCR!$E$2:$K$332,7,0)</f>
        <v>Perdite</v>
      </c>
      <c r="I1235" s="137" t="str">
        <f t="shared" si="39"/>
        <v>EEAPRDFPATIPA9#EEQAFPATIPA9#EECAFPATIPA9#NETA BR</v>
      </c>
      <c r="J1235" s="106" t="s">
        <v>9255</v>
      </c>
      <c r="K1235" s="106" t="s">
        <v>9256</v>
      </c>
      <c r="L1235" s="106" t="s">
        <v>6304</v>
      </c>
      <c r="M1235" s="106" t="s">
        <v>424</v>
      </c>
      <c r="N1235" s="106" t="s">
        <v>8926</v>
      </c>
      <c r="O1235" s="106"/>
      <c r="P1235" s="106" t="s">
        <v>8927</v>
      </c>
      <c r="Q1235" s="106" t="s">
        <v>8928</v>
      </c>
      <c r="R1235" s="106" t="s">
        <v>6308</v>
      </c>
      <c r="S1235" s="106" t="s">
        <v>429</v>
      </c>
      <c r="T1235" s="106" t="s">
        <v>430</v>
      </c>
      <c r="U1235" s="106"/>
      <c r="V1235" s="106">
        <v>3</v>
      </c>
      <c r="W1235" s="106" t="str">
        <f t="shared" si="38"/>
        <v>NETA BR</v>
      </c>
      <c r="X1235" s="106" t="s">
        <v>431</v>
      </c>
      <c r="Y1235" s="106"/>
    </row>
    <row r="1236" spans="1:25" x14ac:dyDescent="0.2">
      <c r="A1236" s="7"/>
      <c r="B1236" s="7"/>
      <c r="C1236" s="98" t="str">
        <f>VLOOKUP(G1236,TCR!$E$2:$K$332,2,0)</f>
        <v>VENDV</v>
      </c>
      <c r="D1236" s="98" t="str">
        <f>VLOOKUP(G1236,TCR!$E$2:$K$332,3,0)</f>
        <v>Ricavi variabili commodity al PCE - Energia Elettrica</v>
      </c>
      <c r="E1236" s="98" t="str">
        <f>VLOOKUP(G1236,TCR!$E$2:$K$332,4,0)</f>
        <v>MTPRV</v>
      </c>
      <c r="F1236" s="98" t="str">
        <f>VLOOKUP(G1236,TCR!$E$2:$K$332,5,0)</f>
        <v>Materia prima variabile</v>
      </c>
      <c r="G1236" s="98" t="s">
        <v>192</v>
      </c>
      <c r="H1236" s="98" t="str">
        <f>VLOOKUP(G1236,TCR!$E$2:$K$332,7,0)</f>
        <v>Perdite</v>
      </c>
      <c r="I1236" s="137" t="str">
        <f t="shared" si="39"/>
        <v>EE_PRDFPATIPA8#EEQ_FPATIPA8#EEC_FPATIPA8#NETA BR</v>
      </c>
      <c r="J1236" s="106" t="s">
        <v>7091</v>
      </c>
      <c r="K1236" s="106" t="s">
        <v>7092</v>
      </c>
      <c r="L1236" s="106" t="s">
        <v>7093</v>
      </c>
      <c r="M1236" s="106" t="s">
        <v>424</v>
      </c>
      <c r="N1236" s="106" t="s">
        <v>7094</v>
      </c>
      <c r="O1236" s="106"/>
      <c r="P1236" s="106" t="s">
        <v>7095</v>
      </c>
      <c r="Q1236" s="106" t="s">
        <v>7096</v>
      </c>
      <c r="R1236" s="106" t="s">
        <v>7097</v>
      </c>
      <c r="S1236" s="106">
        <v>701036</v>
      </c>
      <c r="T1236" s="106" t="s">
        <v>430</v>
      </c>
      <c r="U1236" s="106"/>
      <c r="V1236" s="106">
        <v>3</v>
      </c>
      <c r="W1236" s="106" t="str">
        <f t="shared" si="38"/>
        <v>NETA BR</v>
      </c>
      <c r="X1236" s="106" t="s">
        <v>431</v>
      </c>
      <c r="Y1236" s="106"/>
    </row>
    <row r="1237" spans="1:25" x14ac:dyDescent="0.2">
      <c r="A1237" s="7"/>
      <c r="B1237" s="7"/>
      <c r="C1237" s="98" t="str">
        <f>VLOOKUP(G1237,TCR!$E$2:$K$332,2,0)</f>
        <v>VENDV</v>
      </c>
      <c r="D1237" s="98" t="str">
        <f>VLOOKUP(G1237,TCR!$E$2:$K$332,3,0)</f>
        <v>Ricavi variabili commodity al PCE - Energia Elettrica</v>
      </c>
      <c r="E1237" s="98" t="str">
        <f>VLOOKUP(G1237,TCR!$E$2:$K$332,4,0)</f>
        <v>MTPRV</v>
      </c>
      <c r="F1237" s="98" t="str">
        <f>VLOOKUP(G1237,TCR!$E$2:$K$332,5,0)</f>
        <v>Materia prima variabile</v>
      </c>
      <c r="G1237" s="98" t="s">
        <v>192</v>
      </c>
      <c r="H1237" s="98" t="str">
        <f>VLOOKUP(G1237,TCR!$E$2:$K$332,7,0)</f>
        <v>Perdite</v>
      </c>
      <c r="I1237" s="137" t="str">
        <f t="shared" si="39"/>
        <v>EEAPRDFPATIPA8#EEQAFPATIPA8#EECAFPATIPA8#NETA BR</v>
      </c>
      <c r="J1237" s="106" t="s">
        <v>7962</v>
      </c>
      <c r="K1237" s="106" t="s">
        <v>7963</v>
      </c>
      <c r="L1237" s="106" t="s">
        <v>7093</v>
      </c>
      <c r="M1237" s="106" t="s">
        <v>424</v>
      </c>
      <c r="N1237" s="106" t="s">
        <v>7789</v>
      </c>
      <c r="O1237" s="106"/>
      <c r="P1237" s="106" t="s">
        <v>7790</v>
      </c>
      <c r="Q1237" s="106" t="s">
        <v>7791</v>
      </c>
      <c r="R1237" s="106" t="s">
        <v>7097</v>
      </c>
      <c r="S1237" s="106">
        <v>701036</v>
      </c>
      <c r="T1237" s="106" t="s">
        <v>430</v>
      </c>
      <c r="U1237" s="106"/>
      <c r="V1237" s="106">
        <v>3</v>
      </c>
      <c r="W1237" s="106" t="str">
        <f t="shared" si="38"/>
        <v>NETA BR</v>
      </c>
      <c r="X1237" s="106" t="s">
        <v>431</v>
      </c>
      <c r="Y1237" s="106"/>
    </row>
    <row r="1238" spans="1:25" x14ac:dyDescent="0.2">
      <c r="A1238" s="7"/>
      <c r="B1238" s="7"/>
      <c r="C1238" s="98" t="str">
        <f>VLOOKUP(G1238,TCR!$E$2:$K$332,2,0)</f>
        <v>VENDV</v>
      </c>
      <c r="D1238" s="98" t="str">
        <f>VLOOKUP(G1238,TCR!$E$2:$K$332,3,0)</f>
        <v>Ricavi variabili commodity al PCE - Energia Elettrica</v>
      </c>
      <c r="E1238" s="98" t="str">
        <f>VLOOKUP(G1238,TCR!$E$2:$K$332,4,0)</f>
        <v>MTPRV</v>
      </c>
      <c r="F1238" s="98" t="str">
        <f>VLOOKUP(G1238,TCR!$E$2:$K$332,5,0)</f>
        <v>Materia prima variabile</v>
      </c>
      <c r="G1238" s="98" t="s">
        <v>192</v>
      </c>
      <c r="H1238" s="98" t="str">
        <f>VLOOKUP(G1238,TCR!$E$2:$K$332,7,0)</f>
        <v>Perdite</v>
      </c>
      <c r="I1238" s="137" t="str">
        <f t="shared" si="39"/>
        <v>EE_PRDFPATIPA7#EEQ_FPATIPA7#EEC_FPATIPA7#NETA BR</v>
      </c>
      <c r="J1238" s="106" t="s">
        <v>1065</v>
      </c>
      <c r="K1238" s="106" t="s">
        <v>1066</v>
      </c>
      <c r="L1238" s="106" t="s">
        <v>1067</v>
      </c>
      <c r="M1238" s="106" t="s">
        <v>424</v>
      </c>
      <c r="N1238" s="106" t="s">
        <v>1068</v>
      </c>
      <c r="O1238" s="106"/>
      <c r="P1238" s="106" t="s">
        <v>1069</v>
      </c>
      <c r="Q1238" s="106" t="s">
        <v>1070</v>
      </c>
      <c r="R1238" s="106" t="s">
        <v>1071</v>
      </c>
      <c r="S1238" s="106">
        <v>701036</v>
      </c>
      <c r="T1238" s="106" t="s">
        <v>430</v>
      </c>
      <c r="U1238" s="106"/>
      <c r="V1238" s="106">
        <v>3</v>
      </c>
      <c r="W1238" s="106" t="str">
        <f t="shared" si="38"/>
        <v>NETA BR</v>
      </c>
      <c r="X1238" s="106" t="s">
        <v>431</v>
      </c>
      <c r="Y1238" s="106"/>
    </row>
    <row r="1239" spans="1:25" x14ac:dyDescent="0.2">
      <c r="A1239" s="7"/>
      <c r="B1239" s="69"/>
      <c r="C1239" s="98" t="str">
        <f>VLOOKUP(G1239,TCR!$E$2:$K$332,2,0)</f>
        <v>VENDV</v>
      </c>
      <c r="D1239" s="98" t="str">
        <f>VLOOKUP(G1239,TCR!$E$2:$K$332,3,0)</f>
        <v>Ricavi variabili commodity al PCE - Energia Elettrica</v>
      </c>
      <c r="E1239" s="98" t="str">
        <f>VLOOKUP(G1239,TCR!$E$2:$K$332,4,0)</f>
        <v>MTPRV</v>
      </c>
      <c r="F1239" s="98" t="str">
        <f>VLOOKUP(G1239,TCR!$E$2:$K$332,5,0)</f>
        <v>Materia prima variabile</v>
      </c>
      <c r="G1239" s="98" t="s">
        <v>192</v>
      </c>
      <c r="H1239" s="98" t="str">
        <f>VLOOKUP(G1239,TCR!$E$2:$K$332,7,0)</f>
        <v>Perdite</v>
      </c>
      <c r="I1239" s="137" t="str">
        <f t="shared" si="39"/>
        <v>EEAPRDFPATIPA7#EEQAFPATIPA7#EECAFPATIPA7#NETA BR</v>
      </c>
      <c r="J1239" s="106" t="s">
        <v>2807</v>
      </c>
      <c r="K1239" s="106" t="s">
        <v>2808</v>
      </c>
      <c r="L1239" s="106" t="s">
        <v>1067</v>
      </c>
      <c r="M1239" s="106" t="s">
        <v>424</v>
      </c>
      <c r="N1239" s="106" t="s">
        <v>2809</v>
      </c>
      <c r="O1239" s="106"/>
      <c r="P1239" s="106" t="s">
        <v>2810</v>
      </c>
      <c r="Q1239" s="106" t="s">
        <v>2811</v>
      </c>
      <c r="R1239" s="106" t="s">
        <v>1071</v>
      </c>
      <c r="S1239" s="106">
        <v>701036</v>
      </c>
      <c r="T1239" s="106" t="s">
        <v>430</v>
      </c>
      <c r="U1239" s="106"/>
      <c r="V1239" s="106">
        <v>3</v>
      </c>
      <c r="W1239" s="106" t="str">
        <f t="shared" si="38"/>
        <v>NETA BR</v>
      </c>
      <c r="X1239" s="106" t="s">
        <v>431</v>
      </c>
      <c r="Y1239" s="106"/>
    </row>
    <row r="1240" spans="1:25" x14ac:dyDescent="0.2">
      <c r="A1240" s="139"/>
      <c r="B1240" s="7"/>
      <c r="C1240" s="98" t="str">
        <f>VLOOKUP(G1240,TCR!$E$2:$K$332,2,0)</f>
        <v>VENDV</v>
      </c>
      <c r="D1240" s="98" t="str">
        <f>VLOOKUP(G1240,TCR!$E$2:$K$332,3,0)</f>
        <v>Ricavi variabili commodity al PCE - Energia Elettrica</v>
      </c>
      <c r="E1240" s="98" t="str">
        <f>VLOOKUP(G1240,TCR!$E$2:$K$332,4,0)</f>
        <v>MTPRV</v>
      </c>
      <c r="F1240" s="98" t="str">
        <f>VLOOKUP(G1240,TCR!$E$2:$K$332,5,0)</f>
        <v>Materia prima variabile</v>
      </c>
      <c r="G1240" s="98" t="s">
        <v>192</v>
      </c>
      <c r="H1240" s="98" t="str">
        <f>VLOOKUP(G1240,TCR!$E$2:$K$332,7,0)</f>
        <v>Perdite</v>
      </c>
      <c r="I1240" s="137" t="str">
        <f t="shared" si="39"/>
        <v>EEAPRDFPATIPA6#EEQAFPATIPA6#EECAFPATIPA6#NETA BR</v>
      </c>
      <c r="J1240" s="106" t="s">
        <v>3583</v>
      </c>
      <c r="K1240" s="106" t="s">
        <v>3584</v>
      </c>
      <c r="L1240" s="106" t="s">
        <v>3585</v>
      </c>
      <c r="M1240" s="106" t="s">
        <v>424</v>
      </c>
      <c r="N1240" s="106" t="s">
        <v>737</v>
      </c>
      <c r="O1240" s="106"/>
      <c r="P1240" s="106" t="s">
        <v>738</v>
      </c>
      <c r="Q1240" s="106" t="s">
        <v>739</v>
      </c>
      <c r="R1240" s="106" t="s">
        <v>740</v>
      </c>
      <c r="S1240" s="106">
        <v>701036</v>
      </c>
      <c r="T1240" s="106" t="s">
        <v>430</v>
      </c>
      <c r="U1240" s="106"/>
      <c r="V1240" s="106">
        <v>3</v>
      </c>
      <c r="W1240" s="106" t="str">
        <f t="shared" si="38"/>
        <v>NETA BR</v>
      </c>
      <c r="X1240" s="106" t="s">
        <v>431</v>
      </c>
      <c r="Y1240" s="106"/>
    </row>
    <row r="1241" spans="1:25" x14ac:dyDescent="0.2">
      <c r="A1241" s="7"/>
      <c r="B1241" s="7"/>
      <c r="C1241" s="98" t="str">
        <f>VLOOKUP(G1241,TCR!$E$2:$K$332,2,0)</f>
        <v>VENDV</v>
      </c>
      <c r="D1241" s="98" t="str">
        <f>VLOOKUP(G1241,TCR!$E$2:$K$332,3,0)</f>
        <v>Ricavi variabili commodity al PCE - Energia Elettrica</v>
      </c>
      <c r="E1241" s="98" t="str">
        <f>VLOOKUP(G1241,TCR!$E$2:$K$332,4,0)</f>
        <v>MTPRV</v>
      </c>
      <c r="F1241" s="98" t="str">
        <f>VLOOKUP(G1241,TCR!$E$2:$K$332,5,0)</f>
        <v>Materia prima variabile</v>
      </c>
      <c r="G1241" s="98" t="s">
        <v>192</v>
      </c>
      <c r="H1241" s="98" t="str">
        <f>VLOOKUP(G1241,TCR!$E$2:$K$332,7,0)</f>
        <v>Perdite</v>
      </c>
      <c r="I1241" s="137" t="str">
        <f t="shared" si="39"/>
        <v>EE_PRDFPATIPA6#EEQ_FPATIPA6#EEC_FPATIPA6#NETA BR</v>
      </c>
      <c r="J1241" s="106" t="s">
        <v>4584</v>
      </c>
      <c r="K1241" s="106" t="s">
        <v>4585</v>
      </c>
      <c r="L1241" s="106" t="s">
        <v>3585</v>
      </c>
      <c r="M1241" s="106" t="s">
        <v>424</v>
      </c>
      <c r="N1241" s="106" t="s">
        <v>4586</v>
      </c>
      <c r="O1241" s="106"/>
      <c r="P1241" s="106" t="s">
        <v>4587</v>
      </c>
      <c r="Q1241" s="106" t="s">
        <v>4588</v>
      </c>
      <c r="R1241" s="106" t="s">
        <v>740</v>
      </c>
      <c r="S1241" s="106">
        <v>701036</v>
      </c>
      <c r="T1241" s="106" t="s">
        <v>430</v>
      </c>
      <c r="U1241" s="106"/>
      <c r="V1241" s="106">
        <v>3</v>
      </c>
      <c r="W1241" s="106" t="str">
        <f t="shared" si="38"/>
        <v>NETA BR</v>
      </c>
      <c r="X1241" s="106" t="s">
        <v>431</v>
      </c>
      <c r="Y1241" s="106"/>
    </row>
    <row r="1242" spans="1:25" x14ac:dyDescent="0.2">
      <c r="A1242" s="70"/>
      <c r="B1242" s="7"/>
      <c r="C1242" s="98" t="str">
        <f>VLOOKUP(G1242,TCR!$E$2:$K$332,2,0)</f>
        <v>VENDV</v>
      </c>
      <c r="D1242" s="98" t="str">
        <f>VLOOKUP(G1242,TCR!$E$2:$K$332,3,0)</f>
        <v>Ricavi variabili commodity al PCE - Energia Elettrica</v>
      </c>
      <c r="E1242" s="98" t="str">
        <f>VLOOKUP(G1242,TCR!$E$2:$K$332,4,0)</f>
        <v>MTPRV</v>
      </c>
      <c r="F1242" s="98" t="str">
        <f>VLOOKUP(G1242,TCR!$E$2:$K$332,5,0)</f>
        <v>Materia prima variabile</v>
      </c>
      <c r="G1242" s="98" t="s">
        <v>192</v>
      </c>
      <c r="H1242" s="98" t="str">
        <f>VLOOKUP(G1242,TCR!$E$2:$K$332,7,0)</f>
        <v>Perdite</v>
      </c>
      <c r="I1242" s="137" t="str">
        <f t="shared" si="39"/>
        <v>EE_PRDFPATIPA5#EEQ_FPATIPA5#EEC_FPATIPA5#NETA BR</v>
      </c>
      <c r="J1242" s="106" t="s">
        <v>2212</v>
      </c>
      <c r="K1242" s="106" t="s">
        <v>2213</v>
      </c>
      <c r="L1242" s="106" t="s">
        <v>2214</v>
      </c>
      <c r="M1242" s="106" t="s">
        <v>424</v>
      </c>
      <c r="N1242" s="106" t="s">
        <v>2215</v>
      </c>
      <c r="O1242" s="106"/>
      <c r="P1242" s="106" t="s">
        <v>2216</v>
      </c>
      <c r="Q1242" s="106" t="s">
        <v>2217</v>
      </c>
      <c r="R1242" s="106" t="s">
        <v>1023</v>
      </c>
      <c r="S1242" s="106">
        <v>701036</v>
      </c>
      <c r="T1242" s="106" t="s">
        <v>430</v>
      </c>
      <c r="U1242" s="106"/>
      <c r="V1242" s="106">
        <v>3</v>
      </c>
      <c r="W1242" s="106" t="str">
        <f t="shared" si="38"/>
        <v>NETA BR</v>
      </c>
      <c r="X1242" s="106" t="s">
        <v>431</v>
      </c>
      <c r="Y1242" s="106"/>
    </row>
    <row r="1243" spans="1:25" x14ac:dyDescent="0.2">
      <c r="A1243" s="7"/>
      <c r="B1243" s="7"/>
      <c r="C1243" s="98" t="str">
        <f>VLOOKUP(G1243,TCR!$E$2:$K$332,2,0)</f>
        <v>VENDV</v>
      </c>
      <c r="D1243" s="98" t="str">
        <f>VLOOKUP(G1243,TCR!$E$2:$K$332,3,0)</f>
        <v>Ricavi variabili commodity al PCE - Energia Elettrica</v>
      </c>
      <c r="E1243" s="98" t="str">
        <f>VLOOKUP(G1243,TCR!$E$2:$K$332,4,0)</f>
        <v>MTPRV</v>
      </c>
      <c r="F1243" s="98" t="str">
        <f>VLOOKUP(G1243,TCR!$E$2:$K$332,5,0)</f>
        <v>Materia prima variabile</v>
      </c>
      <c r="G1243" s="98" t="s">
        <v>192</v>
      </c>
      <c r="H1243" s="98" t="str">
        <f>VLOOKUP(G1243,TCR!$E$2:$K$332,7,0)</f>
        <v>Perdite</v>
      </c>
      <c r="I1243" s="137" t="str">
        <f t="shared" si="39"/>
        <v>EEAPRDFPATIPA5#EEQAFPATIPA5#EECAFPATIPA5#NETA BR</v>
      </c>
      <c r="J1243" s="106" t="s">
        <v>3843</v>
      </c>
      <c r="K1243" s="106" t="s">
        <v>3844</v>
      </c>
      <c r="L1243" s="106" t="s">
        <v>2214</v>
      </c>
      <c r="M1243" s="106" t="s">
        <v>424</v>
      </c>
      <c r="N1243" s="106" t="s">
        <v>1020</v>
      </c>
      <c r="O1243" s="106"/>
      <c r="P1243" s="106" t="s">
        <v>1021</v>
      </c>
      <c r="Q1243" s="106" t="s">
        <v>1022</v>
      </c>
      <c r="R1243" s="106" t="s">
        <v>1023</v>
      </c>
      <c r="S1243" s="106">
        <v>701036</v>
      </c>
      <c r="T1243" s="106" t="s">
        <v>430</v>
      </c>
      <c r="U1243" s="106"/>
      <c r="V1243" s="106">
        <v>3</v>
      </c>
      <c r="W1243" s="106" t="str">
        <f t="shared" si="38"/>
        <v>NETA BR</v>
      </c>
      <c r="X1243" s="106" t="s">
        <v>431</v>
      </c>
      <c r="Y1243" s="106"/>
    </row>
    <row r="1244" spans="1:25" x14ac:dyDescent="0.2">
      <c r="A1244" s="7"/>
      <c r="B1244" s="7"/>
      <c r="C1244" s="98" t="str">
        <f>VLOOKUP(G1244,TCR!$E$2:$K$332,2,0)</f>
        <v>VENDV</v>
      </c>
      <c r="D1244" s="98" t="str">
        <f>VLOOKUP(G1244,TCR!$E$2:$K$332,3,0)</f>
        <v>Ricavi variabili commodity al PCE - Energia Elettrica</v>
      </c>
      <c r="E1244" s="98" t="str">
        <f>VLOOKUP(G1244,TCR!$E$2:$K$332,4,0)</f>
        <v>MTPRV</v>
      </c>
      <c r="F1244" s="98" t="str">
        <f>VLOOKUP(G1244,TCR!$E$2:$K$332,5,0)</f>
        <v>Materia prima variabile</v>
      </c>
      <c r="G1244" s="98" t="s">
        <v>192</v>
      </c>
      <c r="H1244" s="98" t="str">
        <f>VLOOKUP(G1244,TCR!$E$2:$K$332,7,0)</f>
        <v>Perdite</v>
      </c>
      <c r="I1244" s="137" t="str">
        <f t="shared" si="39"/>
        <v>EE_PRDFPATIPA4#EEQ_FPATIPA4#EEC_FPATIPA4#NETA BR</v>
      </c>
      <c r="J1244" s="106" t="s">
        <v>721</v>
      </c>
      <c r="K1244" s="106" t="s">
        <v>722</v>
      </c>
      <c r="L1244" s="106" t="s">
        <v>723</v>
      </c>
      <c r="M1244" s="106" t="s">
        <v>424</v>
      </c>
      <c r="N1244" s="106" t="s">
        <v>724</v>
      </c>
      <c r="O1244" s="106"/>
      <c r="P1244" s="106" t="s">
        <v>725</v>
      </c>
      <c r="Q1244" s="106" t="s">
        <v>726</v>
      </c>
      <c r="R1244" s="106" t="s">
        <v>596</v>
      </c>
      <c r="S1244" s="106">
        <v>701036</v>
      </c>
      <c r="T1244" s="106" t="s">
        <v>430</v>
      </c>
      <c r="U1244" s="106"/>
      <c r="V1244" s="106">
        <v>3</v>
      </c>
      <c r="W1244" s="106" t="str">
        <f t="shared" si="38"/>
        <v>NETA BR</v>
      </c>
      <c r="X1244" s="106" t="s">
        <v>431</v>
      </c>
      <c r="Y1244" s="106"/>
    </row>
    <row r="1245" spans="1:25" x14ac:dyDescent="0.2">
      <c r="A1245" s="178"/>
      <c r="B1245" s="178"/>
      <c r="C1245" s="98" t="str">
        <f>VLOOKUP(G1245,TCR!$E$2:$K$332,2,0)</f>
        <v>VENDV</v>
      </c>
      <c r="D1245" s="98" t="str">
        <f>VLOOKUP(G1245,TCR!$E$2:$K$332,3,0)</f>
        <v>Ricavi variabili commodity al PCE - Energia Elettrica</v>
      </c>
      <c r="E1245" s="98" t="str">
        <f>VLOOKUP(G1245,TCR!$E$2:$K$332,4,0)</f>
        <v>MTPRV</v>
      </c>
      <c r="F1245" s="98" t="str">
        <f>VLOOKUP(G1245,TCR!$E$2:$K$332,5,0)</f>
        <v>Materia prima variabile</v>
      </c>
      <c r="G1245" s="98" t="s">
        <v>192</v>
      </c>
      <c r="H1245" s="98" t="str">
        <f>VLOOKUP(G1245,TCR!$E$2:$K$332,7,0)</f>
        <v>Perdite</v>
      </c>
      <c r="I1245" s="137" t="str">
        <f t="shared" si="39"/>
        <v>EEAPRDFPATIPA4#EEQAFPATIPA4#EECAFPATIPA4#NETA BR</v>
      </c>
      <c r="J1245" s="106" t="s">
        <v>4069</v>
      </c>
      <c r="K1245" s="106" t="s">
        <v>4070</v>
      </c>
      <c r="L1245" s="106" t="s">
        <v>723</v>
      </c>
      <c r="M1245" s="106" t="s">
        <v>424</v>
      </c>
      <c r="N1245" s="106" t="s">
        <v>593</v>
      </c>
      <c r="O1245" s="106"/>
      <c r="P1245" s="106" t="s">
        <v>594</v>
      </c>
      <c r="Q1245" s="106" t="s">
        <v>595</v>
      </c>
      <c r="R1245" s="106" t="s">
        <v>596</v>
      </c>
      <c r="S1245" s="106">
        <v>701036</v>
      </c>
      <c r="T1245" s="106" t="s">
        <v>430</v>
      </c>
      <c r="U1245" s="106"/>
      <c r="V1245" s="106">
        <v>3</v>
      </c>
      <c r="W1245" s="106" t="str">
        <f t="shared" si="38"/>
        <v>NETA BR</v>
      </c>
      <c r="X1245" s="106" t="s">
        <v>431</v>
      </c>
      <c r="Y1245" s="106"/>
    </row>
    <row r="1246" spans="1:25" x14ac:dyDescent="0.2">
      <c r="A1246" s="7"/>
      <c r="B1246" s="7"/>
      <c r="C1246" s="98" t="str">
        <f>VLOOKUP(G1246,TCR!$E$2:$K$332,2,0)</f>
        <v>VENDV</v>
      </c>
      <c r="D1246" s="98" t="str">
        <f>VLOOKUP(G1246,TCR!$E$2:$K$332,3,0)</f>
        <v>Ricavi variabili commodity al PCE - Energia Elettrica</v>
      </c>
      <c r="E1246" s="98" t="str">
        <f>VLOOKUP(G1246,TCR!$E$2:$K$332,4,0)</f>
        <v>MTPRV</v>
      </c>
      <c r="F1246" s="98" t="str">
        <f>VLOOKUP(G1246,TCR!$E$2:$K$332,5,0)</f>
        <v>Materia prima variabile</v>
      </c>
      <c r="G1246" s="98" t="s">
        <v>192</v>
      </c>
      <c r="H1246" s="98" t="str">
        <f>VLOOKUP(G1246,TCR!$E$2:$K$332,7,0)</f>
        <v>Perdite</v>
      </c>
      <c r="I1246" s="137" t="str">
        <f t="shared" si="39"/>
        <v>EEAPRDFPATIPA3#EEQAFPATIPA3#EECAFPATIPA3#NETA BR</v>
      </c>
      <c r="J1246" s="106" t="s">
        <v>4046</v>
      </c>
      <c r="K1246" s="106" t="s">
        <v>4047</v>
      </c>
      <c r="L1246" s="106" t="s">
        <v>4048</v>
      </c>
      <c r="M1246" s="106" t="s">
        <v>424</v>
      </c>
      <c r="N1246" s="106" t="s">
        <v>1926</v>
      </c>
      <c r="O1246" s="106"/>
      <c r="P1246" s="106" t="s">
        <v>1927</v>
      </c>
      <c r="Q1246" s="106" t="s">
        <v>1928</v>
      </c>
      <c r="R1246" s="106" t="s">
        <v>1929</v>
      </c>
      <c r="S1246" s="106">
        <v>701036</v>
      </c>
      <c r="T1246" s="106" t="s">
        <v>430</v>
      </c>
      <c r="U1246" s="106"/>
      <c r="V1246" s="106">
        <v>3</v>
      </c>
      <c r="W1246" s="106" t="str">
        <f t="shared" si="38"/>
        <v>NETA BR</v>
      </c>
      <c r="X1246" s="106" t="s">
        <v>431</v>
      </c>
      <c r="Y1246" s="106"/>
    </row>
    <row r="1247" spans="1:25" x14ac:dyDescent="0.2">
      <c r="A1247" s="7"/>
      <c r="B1247" s="7"/>
      <c r="C1247" s="98" t="str">
        <f>VLOOKUP(G1247,TCR!$E$2:$K$332,2,0)</f>
        <v>VENDV</v>
      </c>
      <c r="D1247" s="98" t="str">
        <f>VLOOKUP(G1247,TCR!$E$2:$K$332,3,0)</f>
        <v>Ricavi variabili commodity al PCE - Energia Elettrica</v>
      </c>
      <c r="E1247" s="98" t="str">
        <f>VLOOKUP(G1247,TCR!$E$2:$K$332,4,0)</f>
        <v>MTPRV</v>
      </c>
      <c r="F1247" s="98" t="str">
        <f>VLOOKUP(G1247,TCR!$E$2:$K$332,5,0)</f>
        <v>Materia prima variabile</v>
      </c>
      <c r="G1247" s="98" t="s">
        <v>192</v>
      </c>
      <c r="H1247" s="98" t="str">
        <f>VLOOKUP(G1247,TCR!$E$2:$K$332,7,0)</f>
        <v>Perdite</v>
      </c>
      <c r="I1247" s="137" t="str">
        <f t="shared" si="39"/>
        <v>EE_PRDFPATIPA3#EEQ_FPATIPA3#EEC_FPATIPA3#NETA BR</v>
      </c>
      <c r="J1247" s="106" t="s">
        <v>4193</v>
      </c>
      <c r="K1247" s="106" t="s">
        <v>4194</v>
      </c>
      <c r="L1247" s="106" t="s">
        <v>4048</v>
      </c>
      <c r="M1247" s="106" t="s">
        <v>424</v>
      </c>
      <c r="N1247" s="106" t="s">
        <v>4195</v>
      </c>
      <c r="O1247" s="106"/>
      <c r="P1247" s="106" t="s">
        <v>4196</v>
      </c>
      <c r="Q1247" s="106" t="s">
        <v>4197</v>
      </c>
      <c r="R1247" s="106" t="s">
        <v>1929</v>
      </c>
      <c r="S1247" s="106">
        <v>701036</v>
      </c>
      <c r="T1247" s="106" t="s">
        <v>430</v>
      </c>
      <c r="U1247" s="106"/>
      <c r="V1247" s="106">
        <v>3</v>
      </c>
      <c r="W1247" s="106" t="str">
        <f t="shared" si="38"/>
        <v>NETA BR</v>
      </c>
      <c r="X1247" s="106" t="s">
        <v>431</v>
      </c>
      <c r="Y1247" s="106"/>
    </row>
    <row r="1248" spans="1:25" x14ac:dyDescent="0.2">
      <c r="A1248" s="7"/>
      <c r="B1248" s="7"/>
      <c r="C1248" s="98" t="str">
        <f>VLOOKUP(G1248,TCR!$E$2:$K$332,2,0)</f>
        <v>VENDV</v>
      </c>
      <c r="D1248" s="98" t="str">
        <f>VLOOKUP(G1248,TCR!$E$2:$K$332,3,0)</f>
        <v>Ricavi variabili commodity al PCE - Energia Elettrica</v>
      </c>
      <c r="E1248" s="98" t="str">
        <f>VLOOKUP(G1248,TCR!$E$2:$K$332,4,0)</f>
        <v>MTPRV</v>
      </c>
      <c r="F1248" s="98" t="str">
        <f>VLOOKUP(G1248,TCR!$E$2:$K$332,5,0)</f>
        <v>Materia prima variabile</v>
      </c>
      <c r="G1248" s="98" t="s">
        <v>255</v>
      </c>
      <c r="H1248" s="98" t="str">
        <f>VLOOKUP(G1248,TCR!$E$2:$K$332,7,0)</f>
        <v>Materia prima</v>
      </c>
      <c r="I1248" s="137" t="str">
        <f t="shared" si="39"/>
        <v>EEAFPTCSV2#EEQAFPTCSV2#EECAFPTCSV2#NETA BR</v>
      </c>
      <c r="J1248" s="106" t="s">
        <v>6286</v>
      </c>
      <c r="K1248" s="106" t="s">
        <v>6287</v>
      </c>
      <c r="L1248" s="106" t="s">
        <v>6288</v>
      </c>
      <c r="M1248" s="106" t="s">
        <v>424</v>
      </c>
      <c r="N1248" s="106" t="s">
        <v>2749</v>
      </c>
      <c r="O1248" s="106"/>
      <c r="P1248" s="106" t="s">
        <v>2750</v>
      </c>
      <c r="Q1248" s="106" t="s">
        <v>2751</v>
      </c>
      <c r="R1248" s="106" t="s">
        <v>2752</v>
      </c>
      <c r="S1248" s="106">
        <v>701036</v>
      </c>
      <c r="T1248" s="106" t="s">
        <v>430</v>
      </c>
      <c r="U1248" s="106"/>
      <c r="V1248" s="106">
        <v>3</v>
      </c>
      <c r="W1248" s="106" t="str">
        <f t="shared" si="38"/>
        <v>NETA BR</v>
      </c>
      <c r="X1248" s="106" t="s">
        <v>431</v>
      </c>
      <c r="Y1248" s="106"/>
    </row>
    <row r="1249" spans="1:25" x14ac:dyDescent="0.2">
      <c r="A1249" s="7"/>
      <c r="B1249" s="7"/>
      <c r="C1249" s="98" t="str">
        <f>VLOOKUP(G1249,TCR!$E$2:$K$332,2,0)</f>
        <v>VENDV</v>
      </c>
      <c r="D1249" s="98" t="str">
        <f>VLOOKUP(G1249,TCR!$E$2:$K$332,3,0)</f>
        <v>Ricavi variabili commodity al PCE - Energia Elettrica</v>
      </c>
      <c r="E1249" s="98" t="str">
        <f>VLOOKUP(G1249,TCR!$E$2:$K$332,4,0)</f>
        <v>MTPRV</v>
      </c>
      <c r="F1249" s="98" t="str">
        <f>VLOOKUP(G1249,TCR!$E$2:$K$332,5,0)</f>
        <v>Materia prima variabile</v>
      </c>
      <c r="G1249" s="98" t="s">
        <v>255</v>
      </c>
      <c r="H1249" s="98" t="str">
        <f>VLOOKUP(G1249,TCR!$E$2:$K$332,7,0)</f>
        <v>Materia prima</v>
      </c>
      <c r="I1249" s="137" t="str">
        <f t="shared" si="39"/>
        <v>EE_FPTCSV2#EEQ_FPTCSV2#EEC_FPTCSV2#NETA BR</v>
      </c>
      <c r="J1249" s="106" t="s">
        <v>7388</v>
      </c>
      <c r="K1249" s="106" t="s">
        <v>7389</v>
      </c>
      <c r="L1249" s="106" t="s">
        <v>6288</v>
      </c>
      <c r="M1249" s="106" t="s">
        <v>424</v>
      </c>
      <c r="N1249" s="106" t="s">
        <v>4121</v>
      </c>
      <c r="O1249" s="106"/>
      <c r="P1249" s="106" t="s">
        <v>4122</v>
      </c>
      <c r="Q1249" s="106" t="s">
        <v>4123</v>
      </c>
      <c r="R1249" s="106" t="s">
        <v>2752</v>
      </c>
      <c r="S1249" s="106">
        <v>701036</v>
      </c>
      <c r="T1249" s="106" t="s">
        <v>430</v>
      </c>
      <c r="U1249" s="106"/>
      <c r="V1249" s="106">
        <v>3</v>
      </c>
      <c r="W1249" s="106" t="str">
        <f t="shared" si="38"/>
        <v>NETA BR</v>
      </c>
      <c r="X1249" s="106" t="s">
        <v>431</v>
      </c>
      <c r="Y1249" s="106"/>
    </row>
    <row r="1250" spans="1:25" x14ac:dyDescent="0.2">
      <c r="A1250" s="7"/>
      <c r="B1250" s="7"/>
      <c r="C1250" s="181" t="str">
        <f>VLOOKUP(G1250,TCR!$E$2:$K$332,2,0)</f>
        <v>DISTF</v>
      </c>
      <c r="D1250" s="181" t="str">
        <f>VLOOKUP(G1250,TCR!$E$2:$K$332,3,0)</f>
        <v>Ricavi logistica secondaria - distribuzione Energia Elettrica - fisso</v>
      </c>
      <c r="E1250" s="181" t="str">
        <f>VLOOKUP(G1250,TCR!$E$2:$K$332,4,0)</f>
        <v>QP</v>
      </c>
      <c r="F1250" s="181" t="str">
        <f>VLOOKUP(G1250,TCR!$E$2:$K$332,5,0)</f>
        <v>Potenza</v>
      </c>
      <c r="G1250" s="181" t="s">
        <v>166</v>
      </c>
      <c r="H1250" s="181" t="str">
        <f>VLOOKUP(G1250,TCR!$E$2:$K$332,7,0)</f>
        <v>Quota fissa potenza</v>
      </c>
      <c r="I1250" s="137" t="str">
        <f t="shared" si="39"/>
        <v>EE_VIS_PROXY_PZ#EEQVIS_PROXY_PZ#EECVIS_PROXY_PZ#NETA BR</v>
      </c>
      <c r="J1250" s="106" t="s">
        <v>924</v>
      </c>
      <c r="K1250" s="106" t="s">
        <v>925</v>
      </c>
      <c r="L1250" s="106" t="s">
        <v>926</v>
      </c>
      <c r="M1250" s="106" t="s">
        <v>488</v>
      </c>
      <c r="N1250" s="106" t="s">
        <v>927</v>
      </c>
      <c r="O1250" s="106"/>
      <c r="P1250" s="106" t="s">
        <v>928</v>
      </c>
      <c r="Q1250" s="106" t="s">
        <v>929</v>
      </c>
      <c r="R1250" s="106" t="s">
        <v>930</v>
      </c>
      <c r="S1250" s="106">
        <v>702145</v>
      </c>
      <c r="T1250" s="106" t="s">
        <v>516</v>
      </c>
      <c r="U1250" s="106"/>
      <c r="V1250" s="106">
        <v>3</v>
      </c>
      <c r="W1250" s="106" t="str">
        <f t="shared" si="38"/>
        <v>NETA BR</v>
      </c>
      <c r="X1250" s="106" t="s">
        <v>495</v>
      </c>
      <c r="Y1250" s="106"/>
    </row>
    <row r="1251" spans="1:25" x14ac:dyDescent="0.2">
      <c r="A1251" s="7"/>
      <c r="B1251" s="7"/>
      <c r="C1251" s="98" t="str">
        <f>VLOOKUP(G1251,TCR!$E$2:$K$332,2,0)</f>
        <v>VENDV</v>
      </c>
      <c r="D1251" s="98" t="str">
        <f>VLOOKUP(G1251,TCR!$E$2:$K$332,3,0)</f>
        <v>Ricavi variabili commodity al PCE - Energia Elettrica</v>
      </c>
      <c r="E1251" s="98" t="str">
        <f>VLOOKUP(G1251,TCR!$E$2:$K$332,4,0)</f>
        <v>SCONV</v>
      </c>
      <c r="F1251" s="98" t="str">
        <f>VLOOKUP(G1251,TCR!$E$2:$K$332,5,0)</f>
        <v>Sconti Variabili</v>
      </c>
      <c r="G1251" s="98" t="s">
        <v>10828</v>
      </c>
      <c r="H1251" s="98" t="str">
        <f>VLOOKUP(G1251,TCR!$E$2:$K$332,7,0)</f>
        <v>sconto rid</v>
      </c>
      <c r="I1251" s="137" t="str">
        <f t="shared" si="39"/>
        <v>NE_V_SC_PCRID_PE#NE_Q_SC_PCRID_PE#NE_C_SC_PRC_PE#NETA BR</v>
      </c>
      <c r="J1251" s="106" t="s">
        <v>4111</v>
      </c>
      <c r="K1251" s="106" t="s">
        <v>4112</v>
      </c>
      <c r="L1251" s="106" t="s">
        <v>4113</v>
      </c>
      <c r="M1251" s="106" t="s">
        <v>424</v>
      </c>
      <c r="N1251" s="106" t="s">
        <v>4114</v>
      </c>
      <c r="O1251" s="106"/>
      <c r="P1251" s="106" t="s">
        <v>4115</v>
      </c>
      <c r="Q1251" s="106" t="s">
        <v>4116</v>
      </c>
      <c r="R1251" s="106" t="s">
        <v>4117</v>
      </c>
      <c r="S1251" s="106">
        <v>704103</v>
      </c>
      <c r="T1251" s="106" t="s">
        <v>462</v>
      </c>
      <c r="U1251" s="106"/>
      <c r="V1251" s="106">
        <v>3</v>
      </c>
      <c r="W1251" s="106" t="str">
        <f t="shared" si="38"/>
        <v>NETA BR</v>
      </c>
      <c r="X1251" s="106" t="s">
        <v>463</v>
      </c>
      <c r="Y1251" s="106"/>
    </row>
    <row r="1252" spans="1:25" x14ac:dyDescent="0.2">
      <c r="A1252" s="7"/>
      <c r="B1252" s="7"/>
      <c r="C1252" s="98" t="str">
        <f>VLOOKUP(G1252,TCR!$E$2:$K$332,2,0)</f>
        <v>VENDV</v>
      </c>
      <c r="D1252" s="98" t="str">
        <f>VLOOKUP(G1252,TCR!$E$2:$K$332,3,0)</f>
        <v>Ricavi variabili commodity al PCE - Energia Elettrica</v>
      </c>
      <c r="E1252" s="98" t="str">
        <f>VLOOKUP(G1252,TCR!$E$2:$K$332,4,0)</f>
        <v>SCONV</v>
      </c>
      <c r="F1252" s="98" t="str">
        <f>VLOOKUP(G1252,TCR!$E$2:$K$332,5,0)</f>
        <v>Sconti Variabili</v>
      </c>
      <c r="G1252" s="98" t="s">
        <v>10830</v>
      </c>
      <c r="H1252" s="98" t="str">
        <f>VLOOKUP(G1252,TCR!$E$2:$K$332,7,0)</f>
        <v>sconti bonus</v>
      </c>
      <c r="I1252" s="137" t="str">
        <f t="shared" si="39"/>
        <v>NE_V_SC_PE_BENV#NE_Q_SC_PE_BENV#NE_C_SC_PE_BENV#NETA BR</v>
      </c>
      <c r="J1252" s="106" t="s">
        <v>1553</v>
      </c>
      <c r="K1252" s="106" t="s">
        <v>1554</v>
      </c>
      <c r="L1252" s="106" t="s">
        <v>1555</v>
      </c>
      <c r="M1252" s="106" t="s">
        <v>424</v>
      </c>
      <c r="N1252" s="106" t="s">
        <v>1556</v>
      </c>
      <c r="O1252" s="106"/>
      <c r="P1252" s="106" t="s">
        <v>1557</v>
      </c>
      <c r="Q1252" s="106" t="s">
        <v>1558</v>
      </c>
      <c r="R1252" s="106" t="s">
        <v>1559</v>
      </c>
      <c r="S1252" s="106">
        <v>704103</v>
      </c>
      <c r="T1252" s="106" t="s">
        <v>462</v>
      </c>
      <c r="U1252" s="106" t="s">
        <v>448</v>
      </c>
      <c r="V1252" s="106">
        <v>3</v>
      </c>
      <c r="W1252" s="106" t="str">
        <f t="shared" si="38"/>
        <v>NETA BR</v>
      </c>
      <c r="X1252" s="106" t="s">
        <v>463</v>
      </c>
      <c r="Y1252" s="106"/>
    </row>
    <row r="1253" spans="1:25" x14ac:dyDescent="0.2">
      <c r="A1253" s="7"/>
      <c r="B1253" s="7"/>
      <c r="C1253" s="98" t="str">
        <f>VLOOKUP(G1253,TCR!$E$2:$K$332,2,0)</f>
        <v>VENDV</v>
      </c>
      <c r="D1253" s="98" t="str">
        <f>VLOOKUP(G1253,TCR!$E$2:$K$332,3,0)</f>
        <v>Ricavi variabili commodity al PCE - Energia Elettrica</v>
      </c>
      <c r="E1253" s="98" t="str">
        <f>VLOOKUP(G1253,TCR!$E$2:$K$332,4,0)</f>
        <v>SCONV</v>
      </c>
      <c r="F1253" s="98" t="str">
        <f>VLOOKUP(G1253,TCR!$E$2:$K$332,5,0)</f>
        <v>Sconti Variabili</v>
      </c>
      <c r="G1253" s="98" t="s">
        <v>10830</v>
      </c>
      <c r="H1253" s="98" t="str">
        <f>VLOOKUP(G1253,TCR!$E$2:$K$332,7,0)</f>
        <v>sconti bonus</v>
      </c>
      <c r="I1253" s="137" t="str">
        <f t="shared" si="39"/>
        <v>NE_V_BONUS_BEN_M#NE_Q_BONUS_BEN_M#NE_C_BONUS_BEN#NETA BR</v>
      </c>
      <c r="J1253" s="106" t="s">
        <v>2605</v>
      </c>
      <c r="K1253" s="106" t="s">
        <v>2606</v>
      </c>
      <c r="L1253" s="106" t="s">
        <v>2607</v>
      </c>
      <c r="M1253" s="106" t="s">
        <v>424</v>
      </c>
      <c r="N1253" s="106" t="s">
        <v>2493</v>
      </c>
      <c r="O1253" s="106"/>
      <c r="P1253" s="106" t="s">
        <v>2494</v>
      </c>
      <c r="Q1253" s="106" t="s">
        <v>2495</v>
      </c>
      <c r="R1253" s="106" t="s">
        <v>2496</v>
      </c>
      <c r="S1253" s="106">
        <v>704103</v>
      </c>
      <c r="T1253" s="106" t="s">
        <v>462</v>
      </c>
      <c r="U1253" s="106"/>
      <c r="V1253" s="106">
        <v>3</v>
      </c>
      <c r="W1253" s="106" t="str">
        <f t="shared" si="38"/>
        <v>NETA BR</v>
      </c>
      <c r="X1253" s="106" t="s">
        <v>463</v>
      </c>
      <c r="Y1253" s="106"/>
    </row>
    <row r="1254" spans="1:25" x14ac:dyDescent="0.2">
      <c r="A1254" s="7"/>
      <c r="B1254" s="7"/>
      <c r="C1254" s="98" t="str">
        <f>VLOOKUP(G1254,TCR!$E$2:$K$332,2,0)</f>
        <v>VENDV</v>
      </c>
      <c r="D1254" s="98" t="str">
        <f>VLOOKUP(G1254,TCR!$E$2:$K$332,3,0)</f>
        <v>Ricavi variabili commodity al PCE - Energia Elettrica</v>
      </c>
      <c r="E1254" s="98" t="str">
        <f>VLOOKUP(G1254,TCR!$E$2:$K$332,4,0)</f>
        <v>SCONV</v>
      </c>
      <c r="F1254" s="98" t="str">
        <f>VLOOKUP(G1254,TCR!$E$2:$K$332,5,0)</f>
        <v>Sconti Variabili</v>
      </c>
      <c r="G1254" s="98" t="s">
        <v>10830</v>
      </c>
      <c r="H1254" s="98" t="str">
        <f>VLOOKUP(G1254,TCR!$E$2:$K$332,7,0)</f>
        <v>sconti bonus</v>
      </c>
      <c r="I1254" s="137" t="str">
        <f t="shared" si="39"/>
        <v>NE_V_BONUS_BEN_M#NE_PE_FIX#NE_PE_FIX#NETA BR</v>
      </c>
      <c r="J1254" s="106" t="s">
        <v>2605</v>
      </c>
      <c r="K1254" s="106" t="s">
        <v>2606</v>
      </c>
      <c r="L1254" s="106" t="s">
        <v>2607</v>
      </c>
      <c r="M1254" s="106" t="s">
        <v>424</v>
      </c>
      <c r="N1254" s="106" t="s">
        <v>662</v>
      </c>
      <c r="O1254" s="106"/>
      <c r="P1254" s="106" t="s">
        <v>664</v>
      </c>
      <c r="Q1254" s="106" t="s">
        <v>662</v>
      </c>
      <c r="R1254" s="106" t="s">
        <v>665</v>
      </c>
      <c r="S1254" s="106">
        <v>704103</v>
      </c>
      <c r="T1254" s="106" t="s">
        <v>462</v>
      </c>
      <c r="U1254" s="106"/>
      <c r="V1254" s="106">
        <v>3</v>
      </c>
      <c r="W1254" s="106" t="str">
        <f t="shared" si="38"/>
        <v>NETA BR</v>
      </c>
      <c r="X1254" s="106" t="s">
        <v>463</v>
      </c>
      <c r="Y1254" s="106"/>
    </row>
    <row r="1255" spans="1:25" x14ac:dyDescent="0.2">
      <c r="A1255" s="139"/>
      <c r="B1255" s="7"/>
      <c r="C1255" s="98" t="str">
        <f>VLOOKUP(G1255,TCR!$E$2:$K$332,2,0)</f>
        <v>VENDV</v>
      </c>
      <c r="D1255" s="98" t="str">
        <f>VLOOKUP(G1255,TCR!$E$2:$K$332,3,0)</f>
        <v>Ricavi variabili commodity al PCE - Energia Elettrica</v>
      </c>
      <c r="E1255" s="98" t="str">
        <f>VLOOKUP(G1255,TCR!$E$2:$K$332,4,0)</f>
        <v>SCONV</v>
      </c>
      <c r="F1255" s="98" t="str">
        <f>VLOOKUP(G1255,TCR!$E$2:$K$332,5,0)</f>
        <v>Sconti Variabili</v>
      </c>
      <c r="G1255" s="98" t="s">
        <v>10830</v>
      </c>
      <c r="H1255" s="98" t="str">
        <f>VLOOKUP(G1255,TCR!$E$2:$K$332,7,0)</f>
        <v>sconti bonus</v>
      </c>
      <c r="I1255" s="137" t="str">
        <f t="shared" si="39"/>
        <v>NE_V_SC_BAN_EW#NE_Q_SC_BAN_NEXT#NE_C_SC_BAN_EW#NETA BR</v>
      </c>
      <c r="J1255" s="106" t="s">
        <v>3327</v>
      </c>
      <c r="K1255" s="106" t="s">
        <v>3328</v>
      </c>
      <c r="L1255" s="106" t="s">
        <v>3329</v>
      </c>
      <c r="M1255" s="106" t="s">
        <v>424</v>
      </c>
      <c r="N1255" s="106" t="s">
        <v>3330</v>
      </c>
      <c r="O1255" s="106"/>
      <c r="P1255" s="106" t="s">
        <v>3331</v>
      </c>
      <c r="Q1255" s="106" t="s">
        <v>3332</v>
      </c>
      <c r="R1255" s="106" t="s">
        <v>3333</v>
      </c>
      <c r="S1255" s="106">
        <v>704103</v>
      </c>
      <c r="T1255" s="106" t="s">
        <v>462</v>
      </c>
      <c r="U1255" s="106" t="s">
        <v>448</v>
      </c>
      <c r="V1255" s="106">
        <v>3</v>
      </c>
      <c r="W1255" s="106" t="str">
        <f t="shared" si="38"/>
        <v>NETA BR</v>
      </c>
      <c r="X1255" s="106" t="s">
        <v>463</v>
      </c>
      <c r="Y1255" s="106"/>
    </row>
    <row r="1256" spans="1:25" x14ac:dyDescent="0.2">
      <c r="A1256" s="139"/>
      <c r="B1256" s="7"/>
      <c r="C1256" s="98" t="str">
        <f>VLOOKUP(G1256,TCR!$E$2:$K$332,2,0)</f>
        <v>VENDV</v>
      </c>
      <c r="D1256" s="98" t="str">
        <f>VLOOKUP(G1256,TCR!$E$2:$K$332,3,0)</f>
        <v>Ricavi variabili commodity al PCE - Energia Elettrica</v>
      </c>
      <c r="E1256" s="98" t="str">
        <f>VLOOKUP(G1256,TCR!$E$2:$K$332,4,0)</f>
        <v>SCONV</v>
      </c>
      <c r="F1256" s="98" t="str">
        <f>VLOOKUP(G1256,TCR!$E$2:$K$332,5,0)</f>
        <v>Sconti Variabili</v>
      </c>
      <c r="G1256" s="98" t="s">
        <v>32</v>
      </c>
      <c r="H1256" s="98" t="str">
        <f>VLOOKUP(G1256,TCR!$E$2:$K$332,7,0)</f>
        <v>sconti</v>
      </c>
      <c r="I1256" s="137" t="str">
        <f t="shared" si="39"/>
        <v>NE_V_SC_PE_BANN#NE_Q_SC_PE_BANN#NE_C_SC_PE_BANN#NETA BR</v>
      </c>
      <c r="J1256" s="106" t="s">
        <v>3437</v>
      </c>
      <c r="K1256" s="106" t="s">
        <v>3438</v>
      </c>
      <c r="L1256" s="106" t="s">
        <v>3439</v>
      </c>
      <c r="M1256" s="106" t="s">
        <v>424</v>
      </c>
      <c r="N1256" s="106" t="s">
        <v>3440</v>
      </c>
      <c r="O1256" s="106"/>
      <c r="P1256" s="106" t="s">
        <v>3441</v>
      </c>
      <c r="Q1256" s="106" t="s">
        <v>3442</v>
      </c>
      <c r="R1256" s="106" t="s">
        <v>3443</v>
      </c>
      <c r="S1256" s="106">
        <v>704103</v>
      </c>
      <c r="T1256" s="106" t="s">
        <v>462</v>
      </c>
      <c r="U1256" s="106" t="s">
        <v>448</v>
      </c>
      <c r="V1256" s="106">
        <v>3</v>
      </c>
      <c r="W1256" s="106" t="str">
        <f t="shared" si="38"/>
        <v>NETA BR</v>
      </c>
      <c r="X1256" s="106" t="s">
        <v>463</v>
      </c>
      <c r="Y1256" s="106"/>
    </row>
    <row r="1257" spans="1:25" x14ac:dyDescent="0.2">
      <c r="A1257" s="139"/>
      <c r="B1257" s="7"/>
      <c r="C1257" s="98" t="str">
        <f>VLOOKUP(G1257,TCR!$E$2:$K$332,2,0)</f>
        <v>VENDV</v>
      </c>
      <c r="D1257" s="98" t="str">
        <f>VLOOKUP(G1257,TCR!$E$2:$K$332,3,0)</f>
        <v>Ricavi variabili commodity al PCE - Energia Elettrica</v>
      </c>
      <c r="E1257" s="98" t="str">
        <f>VLOOKUP(G1257,TCR!$E$2:$K$332,4,0)</f>
        <v>SCONV</v>
      </c>
      <c r="F1257" s="98" t="str">
        <f>VLOOKUP(G1257,TCR!$E$2:$K$332,5,0)</f>
        <v>Sconti Variabili</v>
      </c>
      <c r="G1257" s="98" t="s">
        <v>10830</v>
      </c>
      <c r="H1257" s="98" t="str">
        <f>VLOOKUP(G1257,TCR!$E$2:$K$332,7,0)</f>
        <v>sconti bonus</v>
      </c>
      <c r="I1257" s="137" t="str">
        <f t="shared" si="39"/>
        <v>NE_V_BONUS_ANN_M#NE_Q_BONUS_ANN_M#NE_C_BONUS_ANN#NETA BR</v>
      </c>
      <c r="J1257" s="106" t="s">
        <v>3463</v>
      </c>
      <c r="K1257" s="106" t="s">
        <v>3464</v>
      </c>
      <c r="L1257" s="106" t="s">
        <v>3465</v>
      </c>
      <c r="M1257" s="106" t="s">
        <v>424</v>
      </c>
      <c r="N1257" s="106" t="s">
        <v>3466</v>
      </c>
      <c r="O1257" s="106"/>
      <c r="P1257" s="106" t="s">
        <v>3467</v>
      </c>
      <c r="Q1257" s="106" t="s">
        <v>3468</v>
      </c>
      <c r="R1257" s="106" t="s">
        <v>3469</v>
      </c>
      <c r="S1257" s="106">
        <v>704103</v>
      </c>
      <c r="T1257" s="106" t="s">
        <v>462</v>
      </c>
      <c r="U1257" s="106"/>
      <c r="V1257" s="106">
        <v>3</v>
      </c>
      <c r="W1257" s="106" t="str">
        <f t="shared" si="38"/>
        <v>NETA BR</v>
      </c>
      <c r="X1257" s="106" t="s">
        <v>463</v>
      </c>
      <c r="Y1257" s="106"/>
    </row>
    <row r="1258" spans="1:25" x14ac:dyDescent="0.2">
      <c r="A1258" s="7"/>
      <c r="B1258" s="7"/>
      <c r="C1258" s="98" t="str">
        <f>VLOOKUP(G1258,TCR!$E$2:$K$332,2,0)</f>
        <v>VENDV</v>
      </c>
      <c r="D1258" s="98" t="str">
        <f>VLOOKUP(G1258,TCR!$E$2:$K$332,3,0)</f>
        <v>Ricavi variabili commodity al PCE - Energia Elettrica</v>
      </c>
      <c r="E1258" s="98" t="str">
        <f>VLOOKUP(G1258,TCR!$E$2:$K$332,4,0)</f>
        <v>SCONV</v>
      </c>
      <c r="F1258" s="98" t="str">
        <f>VLOOKUP(G1258,TCR!$E$2:$K$332,5,0)</f>
        <v>Sconti Variabili</v>
      </c>
      <c r="G1258" s="98" t="s">
        <v>32</v>
      </c>
      <c r="H1258" s="98" t="str">
        <f>VLOOKUP(G1258,TCR!$E$2:$K$332,7,0)</f>
        <v>sconti</v>
      </c>
      <c r="I1258" s="137" t="str">
        <f t="shared" si="39"/>
        <v>NE_V_SC_PRC_PE#NE_Q_SC_PRC_PE#NE_C_SC_PRC_PE#NETA BR</v>
      </c>
      <c r="J1258" s="106" t="s">
        <v>4742</v>
      </c>
      <c r="K1258" s="106" t="s">
        <v>4743</v>
      </c>
      <c r="L1258" s="106" t="s">
        <v>4744</v>
      </c>
      <c r="M1258" s="106" t="s">
        <v>424</v>
      </c>
      <c r="N1258" s="106" t="s">
        <v>4745</v>
      </c>
      <c r="O1258" s="106"/>
      <c r="P1258" s="106" t="s">
        <v>4115</v>
      </c>
      <c r="Q1258" s="106" t="s">
        <v>4116</v>
      </c>
      <c r="R1258" s="106" t="s">
        <v>4117</v>
      </c>
      <c r="S1258" s="106">
        <v>704103</v>
      </c>
      <c r="T1258" s="106" t="s">
        <v>462</v>
      </c>
      <c r="U1258" s="106"/>
      <c r="V1258" s="106">
        <v>3</v>
      </c>
      <c r="W1258" s="106" t="str">
        <f t="shared" si="38"/>
        <v>NETA BR</v>
      </c>
      <c r="X1258" s="106" t="s">
        <v>463</v>
      </c>
      <c r="Y1258" s="106"/>
    </row>
    <row r="1259" spans="1:25" x14ac:dyDescent="0.2">
      <c r="A1259" s="7"/>
      <c r="B1259" s="7"/>
      <c r="C1259" s="98" t="str">
        <f>VLOOKUP(G1259,TCR!$E$2:$K$332,2,0)</f>
        <v>VENDV</v>
      </c>
      <c r="D1259" s="98" t="str">
        <f>VLOOKUP(G1259,TCR!$E$2:$K$332,3,0)</f>
        <v>Ricavi variabili commodity al PCE - Energia Elettrica</v>
      </c>
      <c r="E1259" s="98" t="str">
        <f>VLOOKUP(G1259,TCR!$E$2:$K$332,4,0)</f>
        <v>MTPRV</v>
      </c>
      <c r="F1259" s="98" t="str">
        <f>VLOOKUP(G1259,TCR!$E$2:$K$332,5,0)</f>
        <v>Materia prima variabile</v>
      </c>
      <c r="G1259" s="98" t="s">
        <v>255</v>
      </c>
      <c r="H1259" s="98" t="str">
        <f>VLOOKUP(G1259,TCR!$E$2:$K$332,7,0)</f>
        <v>Materia prima</v>
      </c>
      <c r="I1259" s="137" t="str">
        <f t="shared" si="39"/>
        <v>EE_VIS_VEND_EN#EEQVIS_VEND_EN#EECVIS_VEND_EN#NETA BR</v>
      </c>
      <c r="J1259" s="106" t="s">
        <v>5464</v>
      </c>
      <c r="K1259" s="106" t="s">
        <v>5465</v>
      </c>
      <c r="L1259" s="106" t="s">
        <v>5466</v>
      </c>
      <c r="M1259" s="106" t="s">
        <v>424</v>
      </c>
      <c r="N1259" s="106" t="s">
        <v>5467</v>
      </c>
      <c r="O1259" s="106"/>
      <c r="P1259" s="106" t="s">
        <v>5468</v>
      </c>
      <c r="Q1259" s="106" t="s">
        <v>5469</v>
      </c>
      <c r="R1259" s="106" t="s">
        <v>5470</v>
      </c>
      <c r="S1259" s="106">
        <v>701036</v>
      </c>
      <c r="T1259" s="106" t="s">
        <v>430</v>
      </c>
      <c r="U1259" s="106"/>
      <c r="V1259" s="106">
        <v>3</v>
      </c>
      <c r="W1259" s="106" t="str">
        <f t="shared" si="38"/>
        <v>NETA BR</v>
      </c>
      <c r="X1259" s="106" t="s">
        <v>431</v>
      </c>
      <c r="Y1259" s="106"/>
    </row>
    <row r="1260" spans="1:25" x14ac:dyDescent="0.2">
      <c r="A1260" s="7"/>
      <c r="B1260" s="7" t="s">
        <v>70</v>
      </c>
      <c r="C1260" s="98" t="str">
        <f>VLOOKUP(G1260,TCR!$E$2:$K$332,2,0)</f>
        <v>VENDF</v>
      </c>
      <c r="D1260" s="98" t="str">
        <f>VLOOKUP(G1260,TCR!$E$2:$K$332,3,0)</f>
        <v>Ricavi commodity - componente fissa Energia Elettrica</v>
      </c>
      <c r="E1260" s="98" t="str">
        <f>VLOOKUP(G1260,TCR!$E$2:$K$332,4,0)</f>
        <v>MTPRF</v>
      </c>
      <c r="F1260" s="98" t="str">
        <f>VLOOKUP(G1260,TCR!$E$2:$K$332,5,0)</f>
        <v>Materia prima fissa</v>
      </c>
      <c r="G1260" s="141" t="s">
        <v>320</v>
      </c>
      <c r="H1260" s="98" t="str">
        <f>VLOOKUP(G1260,TCR!$E$2:$K$332,7,0)</f>
        <v>componente generica ven fissa</v>
      </c>
      <c r="I1260" s="137" t="str">
        <f t="shared" si="39"/>
        <v>EE_VIS_VEND_FX#EEQVIS_VEND_FX#EECVIS_VEND_FX#NETA BR</v>
      </c>
      <c r="J1260" s="106" t="s">
        <v>5060</v>
      </c>
      <c r="K1260" s="106" t="s">
        <v>5061</v>
      </c>
      <c r="L1260" s="106" t="s">
        <v>5062</v>
      </c>
      <c r="M1260" s="106" t="s">
        <v>424</v>
      </c>
      <c r="N1260" s="106" t="s">
        <v>5063</v>
      </c>
      <c r="O1260" s="106"/>
      <c r="P1260" s="106" t="s">
        <v>5064</v>
      </c>
      <c r="Q1260" s="106" t="s">
        <v>5065</v>
      </c>
      <c r="R1260" s="106" t="s">
        <v>5066</v>
      </c>
      <c r="S1260" s="106">
        <v>701036</v>
      </c>
      <c r="T1260" s="106" t="s">
        <v>430</v>
      </c>
      <c r="U1260" s="106"/>
      <c r="V1260" s="106">
        <v>3</v>
      </c>
      <c r="W1260" s="106" t="str">
        <f t="shared" si="38"/>
        <v>NETA BR</v>
      </c>
      <c r="X1260" s="106" t="s">
        <v>431</v>
      </c>
      <c r="Y1260" s="106"/>
    </row>
    <row r="1261" spans="1:25" x14ac:dyDescent="0.2">
      <c r="A1261" s="7"/>
      <c r="B1261" s="7"/>
      <c r="C1261" s="98" t="str">
        <f>VLOOKUP(G1261,TCR!$E$2:$K$332,2,0)</f>
        <v>VENDV</v>
      </c>
      <c r="D1261" s="98" t="str">
        <f>VLOOKUP(G1261,TCR!$E$2:$K$332,3,0)</f>
        <v>Ricavi variabili commodity al PCE - Energia Elettrica</v>
      </c>
      <c r="E1261" s="98" t="str">
        <f>VLOOKUP(G1261,TCR!$E$2:$K$332,4,0)</f>
        <v>MTPRV</v>
      </c>
      <c r="F1261" s="98" t="str">
        <f>VLOOKUP(G1261,TCR!$E$2:$K$332,5,0)</f>
        <v>Materia prima variabile</v>
      </c>
      <c r="G1261" s="141" t="s">
        <v>255</v>
      </c>
      <c r="H1261" s="98" t="str">
        <f>VLOOKUP(G1261,TCR!$E$2:$K$332,7,0)</f>
        <v>Materia prima</v>
      </c>
      <c r="I1261" s="137" t="str">
        <f t="shared" si="39"/>
        <v>EE_VIS_PROXY_EN#EEQVIS_PROXY_EN#EECVIS_PROXY_EN#NETA BR</v>
      </c>
      <c r="J1261" s="106" t="s">
        <v>3265</v>
      </c>
      <c r="K1261" s="106" t="s">
        <v>3266</v>
      </c>
      <c r="L1261" s="106" t="s">
        <v>3267</v>
      </c>
      <c r="M1261" s="106" t="s">
        <v>424</v>
      </c>
      <c r="N1261" s="106" t="s">
        <v>3268</v>
      </c>
      <c r="O1261" s="106"/>
      <c r="P1261" s="106" t="s">
        <v>3269</v>
      </c>
      <c r="Q1261" s="106" t="s">
        <v>3270</v>
      </c>
      <c r="R1261" s="106" t="s">
        <v>3271</v>
      </c>
      <c r="S1261" s="106">
        <v>701036</v>
      </c>
      <c r="T1261" s="106" t="s">
        <v>430</v>
      </c>
      <c r="U1261" s="106"/>
      <c r="V1261" s="106">
        <v>3</v>
      </c>
      <c r="W1261" s="106" t="str">
        <f t="shared" si="38"/>
        <v>NETA BR</v>
      </c>
      <c r="X1261" s="106" t="s">
        <v>431</v>
      </c>
      <c r="Y1261" s="106"/>
    </row>
    <row r="1262" spans="1:25" x14ac:dyDescent="0.2">
      <c r="A1262" s="139"/>
      <c r="B1262" s="7"/>
      <c r="C1262" s="181" t="str">
        <f>VLOOKUP(G1262,TCR!$E$2:$K$332,2,0)</f>
        <v>DISTF</v>
      </c>
      <c r="D1262" s="181" t="str">
        <f>VLOOKUP(G1262,TCR!$E$2:$K$332,3,0)</f>
        <v>Ricavi logistica secondaria - distribuzione Energia Elettrica - fisso</v>
      </c>
      <c r="E1262" s="181" t="str">
        <f>VLOOKUP(G1262,TCR!$E$2:$K$332,4,0)</f>
        <v>QADS</v>
      </c>
      <c r="F1262" s="181" t="str">
        <f>VLOOKUP(G1262,TCR!$E$2:$K$332,5,0)</f>
        <v>Quota accessoria distribuzione</v>
      </c>
      <c r="G1262" s="181" t="s">
        <v>7</v>
      </c>
      <c r="H1262" s="181" t="str">
        <f>VLOOKUP(G1262,TCR!$E$2:$K$332,7,0)</f>
        <v>Quota Distribuzione (Generica)</v>
      </c>
      <c r="I1262" s="137" t="str">
        <f t="shared" si="39"/>
        <v>EE_VIS_PROXY_FX#EEQVIS_PROXY_FX#EECVIS_PROXY_FX#NETA BR</v>
      </c>
      <c r="J1262" s="106" t="s">
        <v>2698</v>
      </c>
      <c r="K1262" s="106" t="s">
        <v>2699</v>
      </c>
      <c r="L1262" s="106" t="s">
        <v>2700</v>
      </c>
      <c r="M1262" s="106" t="s">
        <v>488</v>
      </c>
      <c r="N1262" s="106" t="s">
        <v>2701</v>
      </c>
      <c r="O1262" s="106"/>
      <c r="P1262" s="106" t="s">
        <v>2702</v>
      </c>
      <c r="Q1262" s="106" t="s">
        <v>2703</v>
      </c>
      <c r="R1262" s="106" t="s">
        <v>2704</v>
      </c>
      <c r="S1262" s="106">
        <v>702143</v>
      </c>
      <c r="T1262" s="106" t="s">
        <v>494</v>
      </c>
      <c r="U1262" s="106"/>
      <c r="V1262" s="106">
        <v>3</v>
      </c>
      <c r="W1262" s="106" t="str">
        <f t="shared" si="38"/>
        <v>NETA BR</v>
      </c>
      <c r="X1262" s="106" t="s">
        <v>495</v>
      </c>
      <c r="Y1262" s="106"/>
    </row>
    <row r="1263" spans="1:25" x14ac:dyDescent="0.2">
      <c r="A1263" s="7"/>
      <c r="B1263" s="7"/>
      <c r="C1263" s="98" t="str">
        <f>VLOOKUP(G1263,TCR!$E$2:$K$332,2,0)</f>
        <v>VENDV</v>
      </c>
      <c r="D1263" s="98" t="str">
        <f>VLOOKUP(G1263,TCR!$E$2:$K$332,3,0)</f>
        <v>Ricavi variabili commodity al PCE - Energia Elettrica</v>
      </c>
      <c r="E1263" s="98" t="str">
        <f>VLOOKUP(G1263,TCR!$E$2:$K$332,4,0)</f>
        <v>MTPRV</v>
      </c>
      <c r="F1263" s="98" t="str">
        <f>VLOOKUP(G1263,TCR!$E$2:$K$332,5,0)</f>
        <v>Materia prima variabile</v>
      </c>
      <c r="G1263" s="98" t="s">
        <v>255</v>
      </c>
      <c r="H1263" s="98" t="str">
        <f>VLOOKUP(G1263,TCR!$E$2:$K$332,7,0)</f>
        <v>Materia prima</v>
      </c>
      <c r="I1263" s="137" t="str">
        <f t="shared" si="39"/>
        <v>EEAFPSVPMI17#EEQAFPSVPMI17#EECAFPSVPMI17#NETA BR</v>
      </c>
      <c r="J1263" s="106" t="s">
        <v>8477</v>
      </c>
      <c r="K1263" s="106" t="s">
        <v>8478</v>
      </c>
      <c r="L1263" s="106" t="s">
        <v>8479</v>
      </c>
      <c r="M1263" s="106" t="s">
        <v>424</v>
      </c>
      <c r="N1263" s="106" t="s">
        <v>8480</v>
      </c>
      <c r="O1263" s="106"/>
      <c r="P1263" s="106" t="s">
        <v>8481</v>
      </c>
      <c r="Q1263" s="106" t="s">
        <v>8482</v>
      </c>
      <c r="R1263" s="106" t="s">
        <v>8483</v>
      </c>
      <c r="S1263" s="106">
        <v>701036</v>
      </c>
      <c r="T1263" s="106" t="s">
        <v>430</v>
      </c>
      <c r="U1263" s="106"/>
      <c r="V1263" s="106">
        <v>3</v>
      </c>
      <c r="W1263" s="106" t="str">
        <f t="shared" si="38"/>
        <v>NETA BR</v>
      </c>
      <c r="X1263" s="106" t="s">
        <v>431</v>
      </c>
      <c r="Y1263" s="106"/>
    </row>
    <row r="1264" spans="1:25" x14ac:dyDescent="0.2">
      <c r="A1264" s="7"/>
      <c r="B1264" s="7"/>
      <c r="C1264" s="71" t="str">
        <f>VLOOKUP(G1264,TCR!$E$2:$K$332,2,0)</f>
        <v>LAVO</v>
      </c>
      <c r="D1264" s="71" t="str">
        <f>VLOOKUP(G1264,TCR!$E$2:$K$332,3,0)</f>
        <v>Lavori</v>
      </c>
      <c r="E1264" s="71" t="str">
        <f>VLOOKUP(G1264,TCR!$E$2:$K$332,4,0)</f>
        <v>LAVO</v>
      </c>
      <c r="F1264" s="71" t="str">
        <f>VLOOKUP(G1264,TCR!$E$2:$K$332,5,0)</f>
        <v>Lavori</v>
      </c>
      <c r="G1264" s="71" t="s">
        <v>328</v>
      </c>
      <c r="H1264" s="71" t="str">
        <f>VLOOKUP(G1264,TCR!$E$2:$K$332,7,0)</f>
        <v>spese lavori</v>
      </c>
      <c r="I1264" s="137" t="str">
        <f t="shared" si="39"/>
        <v>S-PW-002#QUOTAS-PW-002#COMPS-PW-002#NETA BR</v>
      </c>
      <c r="J1264" s="106" t="s">
        <v>4240</v>
      </c>
      <c r="K1264" s="106" t="s">
        <v>4241</v>
      </c>
      <c r="L1264" s="106" t="s">
        <v>4242</v>
      </c>
      <c r="M1264" s="106" t="s">
        <v>442</v>
      </c>
      <c r="N1264" s="106" t="s">
        <v>4243</v>
      </c>
      <c r="O1264" s="106"/>
      <c r="P1264" s="106" t="s">
        <v>4244</v>
      </c>
      <c r="Q1264" s="106" t="s">
        <v>4245</v>
      </c>
      <c r="R1264" s="106" t="s">
        <v>4246</v>
      </c>
      <c r="S1264" s="106">
        <v>730825</v>
      </c>
      <c r="T1264" s="106" t="s">
        <v>834</v>
      </c>
      <c r="U1264" s="106"/>
      <c r="V1264" s="106">
        <v>3</v>
      </c>
      <c r="W1264" s="106" t="str">
        <f t="shared" si="38"/>
        <v>NETA BR</v>
      </c>
      <c r="X1264" s="106" t="s">
        <v>835</v>
      </c>
      <c r="Y1264" s="106"/>
    </row>
    <row r="1265" spans="1:25" x14ac:dyDescent="0.2">
      <c r="A1265" s="7"/>
      <c r="B1265" s="7"/>
      <c r="C1265" s="98" t="str">
        <f>VLOOKUP(G1265,TCR!$E$2:$K$332,2,0)</f>
        <v>VENDF</v>
      </c>
      <c r="D1265" s="98" t="str">
        <f>VLOOKUP(G1265,TCR!$E$2:$K$332,3,0)</f>
        <v>Ricavi commodity - componente fissa Energia Elettrica</v>
      </c>
      <c r="E1265" s="98" t="str">
        <f>VLOOKUP(G1265,TCR!$E$2:$K$332,4,0)</f>
        <v>MTPRF</v>
      </c>
      <c r="F1265" s="98" t="str">
        <f>VLOOKUP(G1265,TCR!$E$2:$K$332,5,0)</f>
        <v>Materia prima fissa</v>
      </c>
      <c r="G1265" s="98" t="s">
        <v>217</v>
      </c>
      <c r="H1265" s="98" t="str">
        <f>VLOOKUP(G1265,TCR!$E$2:$K$332,7,0)</f>
        <v>Materia prima altre voci fisse</v>
      </c>
      <c r="I1265" s="137" t="str">
        <f t="shared" si="39"/>
        <v>EE_FPSVPMI14_FIX#EEQ_FPSVPMI14FIX#EEC_FPSVPMI14FIX#NETA BR</v>
      </c>
      <c r="J1265" s="106" t="s">
        <v>8621</v>
      </c>
      <c r="K1265" s="106" t="s">
        <v>8622</v>
      </c>
      <c r="L1265" s="106" t="s">
        <v>8623</v>
      </c>
      <c r="M1265" s="106" t="s">
        <v>424</v>
      </c>
      <c r="N1265" s="106" t="s">
        <v>8624</v>
      </c>
      <c r="O1265" s="106"/>
      <c r="P1265" s="106" t="s">
        <v>8625</v>
      </c>
      <c r="Q1265" s="106" t="s">
        <v>8626</v>
      </c>
      <c r="R1265" s="106" t="s">
        <v>8627</v>
      </c>
      <c r="S1265" s="106">
        <v>701036</v>
      </c>
      <c r="T1265" s="106" t="s">
        <v>430</v>
      </c>
      <c r="U1265" s="106"/>
      <c r="V1265" s="106">
        <v>3</v>
      </c>
      <c r="W1265" s="106" t="str">
        <f t="shared" si="38"/>
        <v>NETA BR</v>
      </c>
      <c r="X1265" s="106" t="s">
        <v>431</v>
      </c>
      <c r="Y1265" s="106"/>
    </row>
    <row r="1266" spans="1:25" x14ac:dyDescent="0.2">
      <c r="A1266" s="178"/>
      <c r="B1266" s="7"/>
      <c r="C1266" s="98" t="str">
        <f>VLOOKUP(G1266,TCR!$E$2:$K$332,2,0)</f>
        <v>VENDF</v>
      </c>
      <c r="D1266" s="98" t="str">
        <f>VLOOKUP(G1266,TCR!$E$2:$K$332,3,0)</f>
        <v>Ricavi commodity - componente fissa Energia Elettrica</v>
      </c>
      <c r="E1266" s="98" t="str">
        <f>VLOOKUP(G1266,TCR!$E$2:$K$332,4,0)</f>
        <v>MTPRF</v>
      </c>
      <c r="F1266" s="98" t="str">
        <f>VLOOKUP(G1266,TCR!$E$2:$K$332,5,0)</f>
        <v>Materia prima fissa</v>
      </c>
      <c r="G1266" s="98" t="s">
        <v>217</v>
      </c>
      <c r="H1266" s="98" t="str">
        <f>VLOOKUP(G1266,TCR!$E$2:$K$332,7,0)</f>
        <v>Materia prima altre voci fisse</v>
      </c>
      <c r="I1266" s="137" t="str">
        <f t="shared" si="39"/>
        <v>EE_FPSVPMI13_FIX#EEQ_FPSVPMI13FIX#EEC_FPSVPMI13FIX#NETA BR</v>
      </c>
      <c r="J1266" s="106" t="s">
        <v>7364</v>
      </c>
      <c r="K1266" s="106" t="s">
        <v>7365</v>
      </c>
      <c r="L1266" s="106" t="s">
        <v>7366</v>
      </c>
      <c r="M1266" s="106" t="s">
        <v>424</v>
      </c>
      <c r="N1266" s="106" t="s">
        <v>7367</v>
      </c>
      <c r="O1266" s="106"/>
      <c r="P1266" s="106" t="s">
        <v>7368</v>
      </c>
      <c r="Q1266" s="106" t="s">
        <v>7369</v>
      </c>
      <c r="R1266" s="106" t="s">
        <v>7370</v>
      </c>
      <c r="S1266" s="106">
        <v>701036</v>
      </c>
      <c r="T1266" s="106" t="s">
        <v>430</v>
      </c>
      <c r="U1266" s="106"/>
      <c r="V1266" s="106">
        <v>3</v>
      </c>
      <c r="W1266" s="106" t="str">
        <f t="shared" si="38"/>
        <v>NETA BR</v>
      </c>
      <c r="X1266" s="106" t="s">
        <v>431</v>
      </c>
      <c r="Y1266" s="106"/>
    </row>
    <row r="1267" spans="1:25" x14ac:dyDescent="0.2">
      <c r="A1267" s="7"/>
      <c r="B1267" s="7"/>
      <c r="C1267" s="98" t="str">
        <f>VLOOKUP(G1267,TCR!$E$2:$K$332,2,0)</f>
        <v>VENDF</v>
      </c>
      <c r="D1267" s="98" t="str">
        <f>VLOOKUP(G1267,TCR!$E$2:$K$332,3,0)</f>
        <v>Ricavi commodity - componente fissa Energia Elettrica</v>
      </c>
      <c r="E1267" s="98" t="str">
        <f>VLOOKUP(G1267,TCR!$E$2:$K$332,4,0)</f>
        <v>MTPRF</v>
      </c>
      <c r="F1267" s="98" t="str">
        <f>VLOOKUP(G1267,TCR!$E$2:$K$332,5,0)</f>
        <v>Materia prima fissa</v>
      </c>
      <c r="G1267" s="98" t="s">
        <v>217</v>
      </c>
      <c r="H1267" s="98" t="str">
        <f>VLOOKUP(G1267,TCR!$E$2:$K$332,7,0)</f>
        <v>Materia prima altre voci fisse</v>
      </c>
      <c r="I1267" s="137" t="str">
        <f t="shared" si="39"/>
        <v>EE_FPSVPMI12_FIX#EEQ_FPSVPMI12FIX#EEC_FPSVPMI12FIX#NETA BR</v>
      </c>
      <c r="J1267" s="106" t="s">
        <v>3107</v>
      </c>
      <c r="K1267" s="106" t="s">
        <v>3108</v>
      </c>
      <c r="L1267" s="106" t="s">
        <v>3109</v>
      </c>
      <c r="M1267" s="106" t="s">
        <v>424</v>
      </c>
      <c r="N1267" s="106" t="s">
        <v>3110</v>
      </c>
      <c r="O1267" s="106"/>
      <c r="P1267" s="106" t="s">
        <v>3111</v>
      </c>
      <c r="Q1267" s="106" t="s">
        <v>3112</v>
      </c>
      <c r="R1267" s="106" t="s">
        <v>3113</v>
      </c>
      <c r="S1267" s="106">
        <v>701036</v>
      </c>
      <c r="T1267" s="106" t="s">
        <v>430</v>
      </c>
      <c r="U1267" s="106"/>
      <c r="V1267" s="106">
        <v>3</v>
      </c>
      <c r="W1267" s="106" t="str">
        <f t="shared" si="38"/>
        <v>NETA BR</v>
      </c>
      <c r="X1267" s="106" t="s">
        <v>431</v>
      </c>
      <c r="Y1267" s="106"/>
    </row>
    <row r="1268" spans="1:25" x14ac:dyDescent="0.2">
      <c r="A1268" s="7"/>
      <c r="B1268" s="7"/>
      <c r="C1268" s="98" t="str">
        <f>VLOOKUP(G1268,TCR!$E$2:$K$332,2,0)</f>
        <v>VENDF</v>
      </c>
      <c r="D1268" s="98" t="str">
        <f>VLOOKUP(G1268,TCR!$E$2:$K$332,3,0)</f>
        <v>Ricavi commodity - componente fissa Energia Elettrica</v>
      </c>
      <c r="E1268" s="98" t="str">
        <f>VLOOKUP(G1268,TCR!$E$2:$K$332,4,0)</f>
        <v>MTPRF</v>
      </c>
      <c r="F1268" s="98" t="str">
        <f>VLOOKUP(G1268,TCR!$E$2:$K$332,5,0)</f>
        <v>Materia prima fissa</v>
      </c>
      <c r="G1268" s="98" t="s">
        <v>217</v>
      </c>
      <c r="H1268" s="98" t="str">
        <f>VLOOKUP(G1268,TCR!$E$2:$K$332,7,0)</f>
        <v>Materia prima altre voci fisse</v>
      </c>
      <c r="I1268" s="137" t="str">
        <f t="shared" si="39"/>
        <v>EE_FPSVPMI11_FIX#EEQ_FPSVPMI11FIX#EEC_FPSVPMI11FIX#NETA BR</v>
      </c>
      <c r="J1268" s="106" t="s">
        <v>8130</v>
      </c>
      <c r="K1268" s="106" t="s">
        <v>8131</v>
      </c>
      <c r="L1268" s="106" t="s">
        <v>8132</v>
      </c>
      <c r="M1268" s="106" t="s">
        <v>424</v>
      </c>
      <c r="N1268" s="106" t="s">
        <v>8133</v>
      </c>
      <c r="O1268" s="106"/>
      <c r="P1268" s="106" t="s">
        <v>8134</v>
      </c>
      <c r="Q1268" s="106" t="s">
        <v>8135</v>
      </c>
      <c r="R1268" s="106" t="s">
        <v>8136</v>
      </c>
      <c r="S1268" s="106">
        <v>701036</v>
      </c>
      <c r="T1268" s="106" t="s">
        <v>430</v>
      </c>
      <c r="U1268" s="106"/>
      <c r="V1268" s="106">
        <v>3</v>
      </c>
      <c r="W1268" s="106" t="str">
        <f t="shared" si="38"/>
        <v>NETA BR</v>
      </c>
      <c r="X1268" s="106" t="s">
        <v>431</v>
      </c>
      <c r="Y1268" s="106"/>
    </row>
    <row r="1269" spans="1:25" x14ac:dyDescent="0.2">
      <c r="A1269" s="7"/>
      <c r="B1269" s="7"/>
      <c r="C1269" s="98" t="str">
        <f>VLOOKUP(G1269,TCR!$E$2:$K$332,2,0)</f>
        <v>VENDV</v>
      </c>
      <c r="D1269" s="98" t="str">
        <f>VLOOKUP(G1269,TCR!$E$2:$K$332,3,0)</f>
        <v>Ricavi variabili commodity al PCE - Energia Elettrica</v>
      </c>
      <c r="E1269" s="98" t="str">
        <f>VLOOKUP(G1269,TCR!$E$2:$K$332,4,0)</f>
        <v>MTPRV</v>
      </c>
      <c r="F1269" s="98" t="str">
        <f>VLOOKUP(G1269,TCR!$E$2:$K$332,5,0)</f>
        <v>Materia prima variabile</v>
      </c>
      <c r="G1269" s="141" t="s">
        <v>255</v>
      </c>
      <c r="H1269" s="98" t="str">
        <f>VLOOKUP(G1269,TCR!$E$2:$K$332,7,0)</f>
        <v>Materia prima</v>
      </c>
      <c r="I1269" s="137" t="str">
        <f t="shared" si="39"/>
        <v>EE_FPSVMIC17#EEQ_FPSVMIC17#EEC_FPSVMIC17#NETA BR</v>
      </c>
      <c r="J1269" s="106" t="s">
        <v>7134</v>
      </c>
      <c r="K1269" s="106" t="s">
        <v>7135</v>
      </c>
      <c r="L1269" s="106" t="s">
        <v>7136</v>
      </c>
      <c r="M1269" s="106" t="s">
        <v>424</v>
      </c>
      <c r="N1269" s="106" t="s">
        <v>7137</v>
      </c>
      <c r="O1269" s="106"/>
      <c r="P1269" s="106" t="s">
        <v>7138</v>
      </c>
      <c r="Q1269" s="106" t="s">
        <v>7139</v>
      </c>
      <c r="R1269" s="106" t="s">
        <v>7140</v>
      </c>
      <c r="S1269" s="106">
        <v>701036</v>
      </c>
      <c r="T1269" s="106" t="s">
        <v>430</v>
      </c>
      <c r="U1269" s="106"/>
      <c r="V1269" s="106">
        <v>3</v>
      </c>
      <c r="W1269" s="106" t="str">
        <f t="shared" si="38"/>
        <v>NETA BR</v>
      </c>
      <c r="X1269" s="106" t="s">
        <v>431</v>
      </c>
      <c r="Y1269" s="106"/>
    </row>
    <row r="1270" spans="1:25" x14ac:dyDescent="0.2">
      <c r="A1270" s="7"/>
      <c r="B1270" s="7"/>
      <c r="C1270" s="98" t="str">
        <f>VLOOKUP(G1270,TCR!$E$2:$K$332,2,0)</f>
        <v>VENDV</v>
      </c>
      <c r="D1270" s="98" t="str">
        <f>VLOOKUP(G1270,TCR!$E$2:$K$332,3,0)</f>
        <v>Ricavi variabili commodity al PCE - Energia Elettrica</v>
      </c>
      <c r="E1270" s="98" t="str">
        <f>VLOOKUP(G1270,TCR!$E$2:$K$332,4,0)</f>
        <v>MTPRV</v>
      </c>
      <c r="F1270" s="98" t="str">
        <f>VLOOKUP(G1270,TCR!$E$2:$K$332,5,0)</f>
        <v>Materia prima variabile</v>
      </c>
      <c r="G1270" s="141" t="s">
        <v>255</v>
      </c>
      <c r="H1270" s="98" t="str">
        <f>VLOOKUP(G1270,TCR!$E$2:$K$332,7,0)</f>
        <v>Materia prima</v>
      </c>
      <c r="I1270" s="137" t="str">
        <f t="shared" si="39"/>
        <v>EEAFPSVMIC17#EEQAFPSVMIC17#EECAFPSVMIC17#NETA BR</v>
      </c>
      <c r="J1270" s="106" t="s">
        <v>8889</v>
      </c>
      <c r="K1270" s="106" t="s">
        <v>8890</v>
      </c>
      <c r="L1270" s="106" t="s">
        <v>7136</v>
      </c>
      <c r="M1270" s="106" t="s">
        <v>424</v>
      </c>
      <c r="N1270" s="106" t="s">
        <v>8891</v>
      </c>
      <c r="O1270" s="106"/>
      <c r="P1270" s="106" t="s">
        <v>8892</v>
      </c>
      <c r="Q1270" s="106" t="s">
        <v>8893</v>
      </c>
      <c r="R1270" s="106" t="s">
        <v>7140</v>
      </c>
      <c r="S1270" s="106" t="s">
        <v>429</v>
      </c>
      <c r="T1270" s="106" t="s">
        <v>430</v>
      </c>
      <c r="U1270" s="106"/>
      <c r="V1270" s="106">
        <v>3</v>
      </c>
      <c r="W1270" s="106" t="str">
        <f t="shared" si="38"/>
        <v>NETA BR</v>
      </c>
      <c r="X1270" s="106" t="s">
        <v>431</v>
      </c>
      <c r="Y1270" s="106"/>
    </row>
    <row r="1271" spans="1:25" x14ac:dyDescent="0.2">
      <c r="A1271" s="7"/>
      <c r="B1271" s="7"/>
      <c r="C1271" s="98" t="str">
        <f>VLOOKUP(G1271,TCR!$E$2:$K$332,2,0)</f>
        <v>VENDV</v>
      </c>
      <c r="D1271" s="98" t="str">
        <f>VLOOKUP(G1271,TCR!$E$2:$K$332,3,0)</f>
        <v>Ricavi variabili commodity al PCE - Energia Elettrica</v>
      </c>
      <c r="E1271" s="98" t="str">
        <f>VLOOKUP(G1271,TCR!$E$2:$K$332,4,0)</f>
        <v>SCONV</v>
      </c>
      <c r="F1271" s="98" t="str">
        <f>VLOOKUP(G1271,TCR!$E$2:$K$332,5,0)</f>
        <v>Sconti Variabili</v>
      </c>
      <c r="G1271" s="141" t="s">
        <v>32</v>
      </c>
      <c r="H1271" s="98" t="str">
        <f>VLOOKUP(G1271,TCR!$E$2:$K$332,7,0)</f>
        <v>sconti</v>
      </c>
      <c r="I1271" s="137" t="str">
        <f t="shared" si="39"/>
        <v>EESP0045P_PED_M#EEQSP0045P_PED_M#EECSP0045P_PED_M#NETA BR</v>
      </c>
      <c r="J1271" s="106" t="s">
        <v>6948</v>
      </c>
      <c r="K1271" s="106" t="s">
        <v>6949</v>
      </c>
      <c r="L1271" s="106" t="s">
        <v>6950</v>
      </c>
      <c r="M1271" s="106" t="s">
        <v>424</v>
      </c>
      <c r="N1271" s="106" t="s">
        <v>6951</v>
      </c>
      <c r="O1271" s="106"/>
      <c r="P1271" s="106" t="s">
        <v>6952</v>
      </c>
      <c r="Q1271" s="106" t="s">
        <v>6953</v>
      </c>
      <c r="R1271" s="106" t="s">
        <v>6954</v>
      </c>
      <c r="S1271" s="106">
        <v>704103</v>
      </c>
      <c r="T1271" s="106" t="s">
        <v>462</v>
      </c>
      <c r="U1271" s="106"/>
      <c r="V1271" s="106">
        <v>3</v>
      </c>
      <c r="W1271" s="106" t="str">
        <f t="shared" si="38"/>
        <v>NETA BR</v>
      </c>
      <c r="X1271" s="106" t="s">
        <v>463</v>
      </c>
      <c r="Y1271" s="106"/>
    </row>
    <row r="1272" spans="1:25" x14ac:dyDescent="0.2">
      <c r="A1272" s="7"/>
      <c r="B1272" s="7"/>
      <c r="C1272" s="98" t="str">
        <f>VLOOKUP(G1272,TCR!$E$2:$K$332,2,0)</f>
        <v>VENDV</v>
      </c>
      <c r="D1272" s="98" t="str">
        <f>VLOOKUP(G1272,TCR!$E$2:$K$332,3,0)</f>
        <v>Ricavi variabili commodity al PCE - Energia Elettrica</v>
      </c>
      <c r="E1272" s="98" t="str">
        <f>VLOOKUP(G1272,TCR!$E$2:$K$332,4,0)</f>
        <v>SCONV</v>
      </c>
      <c r="F1272" s="98" t="str">
        <f>VLOOKUP(G1272,TCR!$E$2:$K$332,5,0)</f>
        <v>Sconti Variabili</v>
      </c>
      <c r="G1272" s="141" t="s">
        <v>32</v>
      </c>
      <c r="H1272" s="98" t="str">
        <f>VLOOKUP(G1272,TCR!$E$2:$K$332,7,0)</f>
        <v>sconti</v>
      </c>
      <c r="I1272" s="137" t="str">
        <f t="shared" si="39"/>
        <v>EESP0045P_CCA_M#EEQSP0045P_CCA_M#EECSP0045P_CCA_M#NETA BR</v>
      </c>
      <c r="J1272" s="106" t="s">
        <v>6550</v>
      </c>
      <c r="K1272" s="106" t="s">
        <v>6551</v>
      </c>
      <c r="L1272" s="106" t="s">
        <v>6552</v>
      </c>
      <c r="M1272" s="106" t="s">
        <v>424</v>
      </c>
      <c r="N1272" s="106" t="s">
        <v>6553</v>
      </c>
      <c r="O1272" s="106"/>
      <c r="P1272" s="106" t="s">
        <v>6554</v>
      </c>
      <c r="Q1272" s="106" t="s">
        <v>6555</v>
      </c>
      <c r="R1272" s="106" t="s">
        <v>6556</v>
      </c>
      <c r="S1272" s="106">
        <v>704103</v>
      </c>
      <c r="T1272" s="106" t="s">
        <v>462</v>
      </c>
      <c r="U1272" s="106"/>
      <c r="V1272" s="106">
        <v>3</v>
      </c>
      <c r="W1272" s="106" t="str">
        <f t="shared" si="38"/>
        <v>NETA BR</v>
      </c>
      <c r="X1272" s="106" t="s">
        <v>463</v>
      </c>
      <c r="Y1272" s="106"/>
    </row>
    <row r="1273" spans="1:25" x14ac:dyDescent="0.2">
      <c r="A1273" s="7"/>
      <c r="B1273" s="12"/>
      <c r="C1273" s="98" t="str">
        <f>VLOOKUP(G1273,TCR!$E$2:$K$332,2,0)</f>
        <v>VENDV</v>
      </c>
      <c r="D1273" s="98" t="str">
        <f>VLOOKUP(G1273,TCR!$E$2:$K$332,3,0)</f>
        <v>Ricavi variabili commodity al PCE - Energia Elettrica</v>
      </c>
      <c r="E1273" s="98" t="str">
        <f>VLOOKUP(G1273,TCR!$E$2:$K$332,4,0)</f>
        <v>SCONV</v>
      </c>
      <c r="F1273" s="98" t="str">
        <f>VLOOKUP(G1273,TCR!$E$2:$K$332,5,0)</f>
        <v>Sconti Variabili</v>
      </c>
      <c r="G1273" s="141" t="s">
        <v>32</v>
      </c>
      <c r="H1273" s="98" t="str">
        <f>VLOOKUP(G1273,TCR!$E$2:$K$332,7,0)</f>
        <v>sconti</v>
      </c>
      <c r="I1273" s="137" t="str">
        <f t="shared" si="39"/>
        <v>EESP0040P_PED_M#EEQSP0040P_PED_M#EECSP0040P_PED_M#NETA BR</v>
      </c>
      <c r="J1273" s="106" t="s">
        <v>5578</v>
      </c>
      <c r="K1273" s="106" t="s">
        <v>5579</v>
      </c>
      <c r="L1273" s="106" t="s">
        <v>5580</v>
      </c>
      <c r="M1273" s="106" t="s">
        <v>424</v>
      </c>
      <c r="N1273" s="106" t="s">
        <v>5581</v>
      </c>
      <c r="O1273" s="106"/>
      <c r="P1273" s="106" t="s">
        <v>5582</v>
      </c>
      <c r="Q1273" s="106" t="s">
        <v>5583</v>
      </c>
      <c r="R1273" s="106" t="s">
        <v>5584</v>
      </c>
      <c r="S1273" s="106">
        <v>704103</v>
      </c>
      <c r="T1273" s="106" t="s">
        <v>462</v>
      </c>
      <c r="U1273" s="106"/>
      <c r="V1273" s="106">
        <v>3</v>
      </c>
      <c r="W1273" s="106" t="str">
        <f t="shared" si="38"/>
        <v>NETA BR</v>
      </c>
      <c r="X1273" s="106" t="s">
        <v>463</v>
      </c>
      <c r="Y1273" s="106"/>
    </row>
    <row r="1274" spans="1:25" x14ac:dyDescent="0.2">
      <c r="A1274" s="7"/>
      <c r="B1274" s="12"/>
      <c r="C1274" s="98" t="str">
        <f>VLOOKUP(G1274,TCR!$E$2:$K$332,2,0)</f>
        <v>VENDV</v>
      </c>
      <c r="D1274" s="98" t="str">
        <f>VLOOKUP(G1274,TCR!$E$2:$K$332,3,0)</f>
        <v>Ricavi variabili commodity al PCE - Energia Elettrica</v>
      </c>
      <c r="E1274" s="98" t="str">
        <f>VLOOKUP(G1274,TCR!$E$2:$K$332,4,0)</f>
        <v>SCONV</v>
      </c>
      <c r="F1274" s="98" t="str">
        <f>VLOOKUP(G1274,TCR!$E$2:$K$332,5,0)</f>
        <v>Sconti Variabili</v>
      </c>
      <c r="G1274" s="141" t="s">
        <v>32</v>
      </c>
      <c r="H1274" s="98" t="str">
        <f>VLOOKUP(G1274,TCR!$E$2:$K$332,7,0)</f>
        <v>sconti</v>
      </c>
      <c r="I1274" s="137" t="str">
        <f t="shared" si="39"/>
        <v>EESP0040P_PED_A#EEQSP0040P_PED_A#EECSP0040P_PED_A#NETA BR</v>
      </c>
      <c r="J1274" s="106" t="s">
        <v>7903</v>
      </c>
      <c r="K1274" s="106" t="s">
        <v>7904</v>
      </c>
      <c r="L1274" s="106" t="s">
        <v>7905</v>
      </c>
      <c r="M1274" s="106" t="s">
        <v>424</v>
      </c>
      <c r="N1274" s="106" t="s">
        <v>7906</v>
      </c>
      <c r="O1274" s="106"/>
      <c r="P1274" s="106" t="s">
        <v>7907</v>
      </c>
      <c r="Q1274" s="106" t="s">
        <v>7908</v>
      </c>
      <c r="R1274" s="106" t="s">
        <v>7909</v>
      </c>
      <c r="S1274" s="106">
        <v>704103</v>
      </c>
      <c r="T1274" s="106" t="s">
        <v>462</v>
      </c>
      <c r="U1274" s="106"/>
      <c r="V1274" s="106">
        <v>3</v>
      </c>
      <c r="W1274" s="106" t="str">
        <f t="shared" si="38"/>
        <v>NETA BR</v>
      </c>
      <c r="X1274" s="106" t="s">
        <v>463</v>
      </c>
      <c r="Y1274" s="106"/>
    </row>
    <row r="1275" spans="1:25" x14ac:dyDescent="0.2">
      <c r="A1275" s="7"/>
      <c r="B1275" s="7"/>
      <c r="C1275" s="98" t="str">
        <f>VLOOKUP(G1275,TCR!$E$2:$K$332,2,0)</f>
        <v>VENDV</v>
      </c>
      <c r="D1275" s="98" t="str">
        <f>VLOOKUP(G1275,TCR!$E$2:$K$332,3,0)</f>
        <v>Ricavi variabili commodity al PCE - Energia Elettrica</v>
      </c>
      <c r="E1275" s="98" t="str">
        <f>VLOOKUP(G1275,TCR!$E$2:$K$332,4,0)</f>
        <v>SCONV</v>
      </c>
      <c r="F1275" s="98" t="str">
        <f>VLOOKUP(G1275,TCR!$E$2:$K$332,5,0)</f>
        <v>Sconti Variabili</v>
      </c>
      <c r="G1275" s="141" t="s">
        <v>32</v>
      </c>
      <c r="H1275" s="98" t="str">
        <f>VLOOKUP(G1275,TCR!$E$2:$K$332,7,0)</f>
        <v>sconti</v>
      </c>
      <c r="I1275" s="137" t="str">
        <f t="shared" si="39"/>
        <v>EESP0040P_CCA_M#EEQSP0040P_CCA_M#EECSP0040P_CCA_M#NETA BR</v>
      </c>
      <c r="J1275" s="106" t="s">
        <v>8231</v>
      </c>
      <c r="K1275" s="106" t="s">
        <v>8232</v>
      </c>
      <c r="L1275" s="106" t="s">
        <v>8233</v>
      </c>
      <c r="M1275" s="106" t="s">
        <v>424</v>
      </c>
      <c r="N1275" s="106" t="s">
        <v>8234</v>
      </c>
      <c r="O1275" s="106"/>
      <c r="P1275" s="106" t="s">
        <v>8235</v>
      </c>
      <c r="Q1275" s="106" t="s">
        <v>8236</v>
      </c>
      <c r="R1275" s="106" t="s">
        <v>8237</v>
      </c>
      <c r="S1275" s="106">
        <v>704103</v>
      </c>
      <c r="T1275" s="106" t="s">
        <v>462</v>
      </c>
      <c r="U1275" s="106"/>
      <c r="V1275" s="106">
        <v>3</v>
      </c>
      <c r="W1275" s="106" t="str">
        <f t="shared" si="38"/>
        <v>NETA BR</v>
      </c>
      <c r="X1275" s="106" t="s">
        <v>463</v>
      </c>
      <c r="Y1275" s="106"/>
    </row>
    <row r="1276" spans="1:25" x14ac:dyDescent="0.2">
      <c r="A1276" s="7"/>
      <c r="B1276" s="7"/>
      <c r="C1276" s="98" t="str">
        <f>VLOOKUP(G1276,TCR!$E$2:$K$332,2,0)</f>
        <v>VENDV</v>
      </c>
      <c r="D1276" s="98" t="str">
        <f>VLOOKUP(G1276,TCR!$E$2:$K$332,3,0)</f>
        <v>Ricavi variabili commodity al PCE - Energia Elettrica</v>
      </c>
      <c r="E1276" s="98" t="str">
        <f>VLOOKUP(G1276,TCR!$E$2:$K$332,4,0)</f>
        <v>SCONV</v>
      </c>
      <c r="F1276" s="98" t="str">
        <f>VLOOKUP(G1276,TCR!$E$2:$K$332,5,0)</f>
        <v>Sconti Variabili</v>
      </c>
      <c r="G1276" s="141" t="s">
        <v>32</v>
      </c>
      <c r="H1276" s="98" t="str">
        <f>VLOOKUP(G1276,TCR!$E$2:$K$332,7,0)</f>
        <v>sconti</v>
      </c>
      <c r="I1276" s="137" t="str">
        <f t="shared" si="39"/>
        <v>EESP0037P_PED_M#EEQSP0037P_PED_M#EECSP0037P_PED_M#NETA BR</v>
      </c>
      <c r="J1276" s="106" t="s">
        <v>7615</v>
      </c>
      <c r="K1276" s="106" t="s">
        <v>7616</v>
      </c>
      <c r="L1276" s="106" t="s">
        <v>7617</v>
      </c>
      <c r="M1276" s="106" t="s">
        <v>424</v>
      </c>
      <c r="N1276" s="106" t="s">
        <v>7618</v>
      </c>
      <c r="O1276" s="106"/>
      <c r="P1276" s="106" t="s">
        <v>7619</v>
      </c>
      <c r="Q1276" s="106" t="s">
        <v>7620</v>
      </c>
      <c r="R1276" s="106" t="s">
        <v>7621</v>
      </c>
      <c r="S1276" s="106">
        <v>704103</v>
      </c>
      <c r="T1276" s="106" t="s">
        <v>462</v>
      </c>
      <c r="U1276" s="106"/>
      <c r="V1276" s="106">
        <v>3</v>
      </c>
      <c r="W1276" s="106" t="str">
        <f t="shared" si="38"/>
        <v>NETA BR</v>
      </c>
      <c r="X1276" s="106" t="s">
        <v>463</v>
      </c>
      <c r="Y1276" s="106"/>
    </row>
    <row r="1277" spans="1:25" x14ac:dyDescent="0.2">
      <c r="A1277" s="7"/>
      <c r="B1277" s="7"/>
      <c r="C1277" s="98" t="str">
        <f>VLOOKUP(G1277,TCR!$E$2:$K$332,2,0)</f>
        <v>VENDV</v>
      </c>
      <c r="D1277" s="98" t="str">
        <f>VLOOKUP(G1277,TCR!$E$2:$K$332,3,0)</f>
        <v>Ricavi variabili commodity al PCE - Energia Elettrica</v>
      </c>
      <c r="E1277" s="98" t="str">
        <f>VLOOKUP(G1277,TCR!$E$2:$K$332,4,0)</f>
        <v>SCONV</v>
      </c>
      <c r="F1277" s="98" t="str">
        <f>VLOOKUP(G1277,TCR!$E$2:$K$332,5,0)</f>
        <v>Sconti Variabili</v>
      </c>
      <c r="G1277" s="98" t="s">
        <v>32</v>
      </c>
      <c r="H1277" s="98" t="str">
        <f>VLOOKUP(G1277,TCR!$E$2:$K$332,7,0)</f>
        <v>sconti</v>
      </c>
      <c r="I1277" s="137" t="str">
        <f t="shared" si="39"/>
        <v>EESP0037P_PED_A#EEQSP0037P_PED_A#EECSP0037P_PED_A#NETA BR</v>
      </c>
      <c r="J1277" s="106" t="s">
        <v>5287</v>
      </c>
      <c r="K1277" s="106" t="s">
        <v>5288</v>
      </c>
      <c r="L1277" s="106" t="s">
        <v>5289</v>
      </c>
      <c r="M1277" s="106" t="s">
        <v>424</v>
      </c>
      <c r="N1277" s="106" t="s">
        <v>5290</v>
      </c>
      <c r="O1277" s="106"/>
      <c r="P1277" s="106" t="s">
        <v>5291</v>
      </c>
      <c r="Q1277" s="106" t="s">
        <v>5292</v>
      </c>
      <c r="R1277" s="106" t="s">
        <v>5293</v>
      </c>
      <c r="S1277" s="106">
        <v>704103</v>
      </c>
      <c r="T1277" s="106" t="s">
        <v>462</v>
      </c>
      <c r="U1277" s="106"/>
      <c r="V1277" s="106">
        <v>3</v>
      </c>
      <c r="W1277" s="106" t="str">
        <f t="shared" si="38"/>
        <v>NETA BR</v>
      </c>
      <c r="X1277" s="106" t="s">
        <v>463</v>
      </c>
      <c r="Y1277" s="106"/>
    </row>
    <row r="1278" spans="1:25" x14ac:dyDescent="0.2">
      <c r="A1278" s="139"/>
      <c r="B1278" s="7"/>
      <c r="C1278" s="98" t="str">
        <f>VLOOKUP(G1278,TCR!$E$2:$K$332,2,0)</f>
        <v>VENDV</v>
      </c>
      <c r="D1278" s="98" t="str">
        <f>VLOOKUP(G1278,TCR!$E$2:$K$332,3,0)</f>
        <v>Ricavi variabili commodity al PCE - Energia Elettrica</v>
      </c>
      <c r="E1278" s="98" t="str">
        <f>VLOOKUP(G1278,TCR!$E$2:$K$332,4,0)</f>
        <v>SCONV</v>
      </c>
      <c r="F1278" s="98" t="str">
        <f>VLOOKUP(G1278,TCR!$E$2:$K$332,5,0)</f>
        <v>Sconti Variabili</v>
      </c>
      <c r="G1278" s="98" t="s">
        <v>32</v>
      </c>
      <c r="H1278" s="98" t="str">
        <f>VLOOKUP(G1278,TCR!$E$2:$K$332,7,0)</f>
        <v>sconti</v>
      </c>
      <c r="I1278" s="137" t="str">
        <f t="shared" si="39"/>
        <v>EESP0035P_PED_M#EEQSP0035P_PED_M#EECSP0035P_PED_M#NETA BR</v>
      </c>
      <c r="J1278" s="106" t="s">
        <v>3301</v>
      </c>
      <c r="K1278" s="106" t="s">
        <v>3302</v>
      </c>
      <c r="L1278" s="106" t="s">
        <v>3303</v>
      </c>
      <c r="M1278" s="106" t="s">
        <v>424</v>
      </c>
      <c r="N1278" s="106" t="s">
        <v>3304</v>
      </c>
      <c r="O1278" s="106"/>
      <c r="P1278" s="106" t="s">
        <v>3305</v>
      </c>
      <c r="Q1278" s="106" t="s">
        <v>3306</v>
      </c>
      <c r="R1278" s="106" t="s">
        <v>3307</v>
      </c>
      <c r="S1278" s="106">
        <v>704103</v>
      </c>
      <c r="T1278" s="106" t="s">
        <v>462</v>
      </c>
      <c r="U1278" s="106"/>
      <c r="V1278" s="106">
        <v>3</v>
      </c>
      <c r="W1278" s="106" t="str">
        <f t="shared" si="38"/>
        <v>NETA BR</v>
      </c>
      <c r="X1278" s="106" t="s">
        <v>463</v>
      </c>
      <c r="Y1278" s="106"/>
    </row>
    <row r="1279" spans="1:25" x14ac:dyDescent="0.2">
      <c r="A1279" s="7"/>
      <c r="B1279" s="7"/>
      <c r="C1279" s="98" t="str">
        <f>VLOOKUP(G1279,TCR!$E$2:$K$332,2,0)</f>
        <v>VENDV</v>
      </c>
      <c r="D1279" s="98" t="str">
        <f>VLOOKUP(G1279,TCR!$E$2:$K$332,3,0)</f>
        <v>Ricavi variabili commodity al PCE - Energia Elettrica</v>
      </c>
      <c r="E1279" s="98" t="str">
        <f>VLOOKUP(G1279,TCR!$E$2:$K$332,4,0)</f>
        <v>SCONV</v>
      </c>
      <c r="F1279" s="98" t="str">
        <f>VLOOKUP(G1279,TCR!$E$2:$K$332,5,0)</f>
        <v>Sconti Variabili</v>
      </c>
      <c r="G1279" s="98" t="s">
        <v>32</v>
      </c>
      <c r="H1279" s="98" t="str">
        <f>VLOOKUP(G1279,TCR!$E$2:$K$332,7,0)</f>
        <v>sconti</v>
      </c>
      <c r="I1279" s="137" t="str">
        <f t="shared" si="39"/>
        <v>EESP0035P_PED_A#EEQSP0035P_PED_A#EECSP0035P_PED_A#NETA BR</v>
      </c>
      <c r="J1279" s="106" t="s">
        <v>7352</v>
      </c>
      <c r="K1279" s="106" t="s">
        <v>7353</v>
      </c>
      <c r="L1279" s="106" t="s">
        <v>7354</v>
      </c>
      <c r="M1279" s="106" t="s">
        <v>424</v>
      </c>
      <c r="N1279" s="106" t="s">
        <v>7355</v>
      </c>
      <c r="O1279" s="106"/>
      <c r="P1279" s="106" t="s">
        <v>7356</v>
      </c>
      <c r="Q1279" s="106" t="s">
        <v>7357</v>
      </c>
      <c r="R1279" s="106" t="s">
        <v>7358</v>
      </c>
      <c r="S1279" s="106">
        <v>704103</v>
      </c>
      <c r="T1279" s="106" t="s">
        <v>462</v>
      </c>
      <c r="U1279" s="106"/>
      <c r="V1279" s="106">
        <v>3</v>
      </c>
      <c r="W1279" s="106" t="str">
        <f t="shared" si="38"/>
        <v>NETA BR</v>
      </c>
      <c r="X1279" s="106" t="s">
        <v>463</v>
      </c>
      <c r="Y1279" s="106"/>
    </row>
    <row r="1280" spans="1:25" x14ac:dyDescent="0.2">
      <c r="A1280" s="7"/>
      <c r="B1280" s="7"/>
      <c r="C1280" s="98" t="str">
        <f>VLOOKUP(G1280,TCR!$E$2:$K$332,2,0)</f>
        <v>VENDV</v>
      </c>
      <c r="D1280" s="98" t="str">
        <f>VLOOKUP(G1280,TCR!$E$2:$K$332,3,0)</f>
        <v>Ricavi variabili commodity al PCE - Energia Elettrica</v>
      </c>
      <c r="E1280" s="98" t="str">
        <f>VLOOKUP(G1280,TCR!$E$2:$K$332,4,0)</f>
        <v>SCONV</v>
      </c>
      <c r="F1280" s="98" t="str">
        <f>VLOOKUP(G1280,TCR!$E$2:$K$332,5,0)</f>
        <v>Sconti Variabili</v>
      </c>
      <c r="G1280" s="98" t="s">
        <v>32</v>
      </c>
      <c r="H1280" s="98" t="str">
        <f>VLOOKUP(G1280,TCR!$E$2:$K$332,7,0)</f>
        <v>sconti</v>
      </c>
      <c r="I1280" s="137" t="str">
        <f t="shared" si="39"/>
        <v>EESP0035P_CCA_M#EEQSP0035P_CCA_M#EECSP0035P_CCA_M#NETA BR</v>
      </c>
      <c r="J1280" s="106" t="s">
        <v>7472</v>
      </c>
      <c r="K1280" s="106" t="s">
        <v>7473</v>
      </c>
      <c r="L1280" s="106" t="s">
        <v>7474</v>
      </c>
      <c r="M1280" s="106" t="s">
        <v>424</v>
      </c>
      <c r="N1280" s="106" t="s">
        <v>7475</v>
      </c>
      <c r="O1280" s="106"/>
      <c r="P1280" s="106" t="s">
        <v>7476</v>
      </c>
      <c r="Q1280" s="106" t="s">
        <v>7477</v>
      </c>
      <c r="R1280" s="106" t="s">
        <v>7478</v>
      </c>
      <c r="S1280" s="106">
        <v>704103</v>
      </c>
      <c r="T1280" s="106" t="s">
        <v>462</v>
      </c>
      <c r="U1280" s="106"/>
      <c r="V1280" s="106">
        <v>3</v>
      </c>
      <c r="W1280" s="106" t="str">
        <f t="shared" si="38"/>
        <v>NETA BR</v>
      </c>
      <c r="X1280" s="106" t="s">
        <v>463</v>
      </c>
      <c r="Y1280" s="106"/>
    </row>
    <row r="1281" spans="1:25" x14ac:dyDescent="0.2">
      <c r="A1281" s="7"/>
      <c r="B1281" s="7"/>
      <c r="C1281" s="98" t="str">
        <f>VLOOKUP(G1281,TCR!$E$2:$K$332,2,0)</f>
        <v>VENDV</v>
      </c>
      <c r="D1281" s="98" t="str">
        <f>VLOOKUP(G1281,TCR!$E$2:$K$332,3,0)</f>
        <v>Ricavi variabili commodity al PCE - Energia Elettrica</v>
      </c>
      <c r="E1281" s="98" t="str">
        <f>VLOOKUP(G1281,TCR!$E$2:$K$332,4,0)</f>
        <v>SCONV</v>
      </c>
      <c r="F1281" s="98" t="str">
        <f>VLOOKUP(G1281,TCR!$E$2:$K$332,5,0)</f>
        <v>Sconti Variabili</v>
      </c>
      <c r="G1281" s="98" t="s">
        <v>32</v>
      </c>
      <c r="H1281" s="98" t="str">
        <f>VLOOKUP(G1281,TCR!$E$2:$K$332,7,0)</f>
        <v>sconti</v>
      </c>
      <c r="I1281" s="137" t="str">
        <f t="shared" si="39"/>
        <v>EE_SCPRVOL2_5_75#EEQSCPRVOL2_5_75#EECSCPRVOL2_5_75#NETA BR</v>
      </c>
      <c r="J1281" s="106" t="s">
        <v>9447</v>
      </c>
      <c r="K1281" s="106" t="s">
        <v>9448</v>
      </c>
      <c r="L1281" s="106" t="s">
        <v>9449</v>
      </c>
      <c r="M1281" s="106" t="s">
        <v>424</v>
      </c>
      <c r="N1281" s="106" t="s">
        <v>9450</v>
      </c>
      <c r="O1281" s="106"/>
      <c r="P1281" s="106" t="s">
        <v>9451</v>
      </c>
      <c r="Q1281" s="106" t="s">
        <v>9452</v>
      </c>
      <c r="R1281" s="106" t="s">
        <v>9453</v>
      </c>
      <c r="S1281" s="106" t="s">
        <v>461</v>
      </c>
      <c r="T1281" s="106" t="s">
        <v>462</v>
      </c>
      <c r="U1281" s="106"/>
      <c r="V1281" s="106">
        <v>3</v>
      </c>
      <c r="W1281" s="106" t="str">
        <f t="shared" si="38"/>
        <v>NETA BR</v>
      </c>
      <c r="X1281" s="106" t="s">
        <v>463</v>
      </c>
      <c r="Y1281" s="106"/>
    </row>
    <row r="1282" spans="1:25" x14ac:dyDescent="0.2">
      <c r="A1282" s="7"/>
      <c r="B1282" s="7"/>
      <c r="C1282" s="98" t="str">
        <f>VLOOKUP(G1282,TCR!$E$2:$K$332,2,0)</f>
        <v>VENDV</v>
      </c>
      <c r="D1282" s="98" t="str">
        <f>VLOOKUP(G1282,TCR!$E$2:$K$332,3,0)</f>
        <v>Ricavi variabili commodity al PCE - Energia Elettrica</v>
      </c>
      <c r="E1282" s="98" t="str">
        <f>VLOOKUP(G1282,TCR!$E$2:$K$332,4,0)</f>
        <v>SCONV</v>
      </c>
      <c r="F1282" s="98" t="str">
        <f>VLOOKUP(G1282,TCR!$E$2:$K$332,5,0)</f>
        <v>Sconti Variabili</v>
      </c>
      <c r="G1282" s="98" t="s">
        <v>32</v>
      </c>
      <c r="H1282" s="98" t="str">
        <f>VLOOKUP(G1282,TCR!$E$2:$K$332,7,0)</f>
        <v>sconti</v>
      </c>
      <c r="I1282" s="137" t="str">
        <f t="shared" si="39"/>
        <v>EE_SCPRVOL200K01#EEQSCPRVOL200K01#EECSCPRVOL200K01#NETA BR</v>
      </c>
      <c r="J1282" s="106" t="s">
        <v>9016</v>
      </c>
      <c r="K1282" s="106" t="s">
        <v>9017</v>
      </c>
      <c r="L1282" s="106" t="s">
        <v>9018</v>
      </c>
      <c r="M1282" s="106" t="s">
        <v>424</v>
      </c>
      <c r="N1282" s="106" t="s">
        <v>9019</v>
      </c>
      <c r="O1282" s="106"/>
      <c r="P1282" s="106" t="s">
        <v>9020</v>
      </c>
      <c r="Q1282" s="106" t="s">
        <v>9021</v>
      </c>
      <c r="R1282" s="106" t="s">
        <v>9022</v>
      </c>
      <c r="S1282" s="106" t="s">
        <v>461</v>
      </c>
      <c r="T1282" s="106" t="s">
        <v>462</v>
      </c>
      <c r="U1282" s="106"/>
      <c r="V1282" s="106">
        <v>3</v>
      </c>
      <c r="W1282" s="106" t="str">
        <f t="shared" ref="W1282:W1345" si="40">IF(V1282=3,"NETA BR",IF(V1282=8,"NETA BM"))</f>
        <v>NETA BR</v>
      </c>
      <c r="X1282" s="106" t="s">
        <v>463</v>
      </c>
      <c r="Y1282" s="106"/>
    </row>
    <row r="1283" spans="1:25" x14ac:dyDescent="0.2">
      <c r="A1283" s="7"/>
      <c r="B1283" s="7"/>
      <c r="C1283" s="98" t="str">
        <f>VLOOKUP(G1283,TCR!$E$2:$K$332,2,0)</f>
        <v>VENDV</v>
      </c>
      <c r="D1283" s="98" t="str">
        <f>VLOOKUP(G1283,TCR!$E$2:$K$332,3,0)</f>
        <v>Ricavi variabili commodity al PCE - Energia Elettrica</v>
      </c>
      <c r="E1283" s="98" t="str">
        <f>VLOOKUP(G1283,TCR!$E$2:$K$332,4,0)</f>
        <v>SCONV</v>
      </c>
      <c r="F1283" s="98" t="str">
        <f>VLOOKUP(G1283,TCR!$E$2:$K$332,5,0)</f>
        <v>Sconti Variabili</v>
      </c>
      <c r="G1283" s="98" t="s">
        <v>32</v>
      </c>
      <c r="H1283" s="98" t="str">
        <f>VLOOKUP(G1283,TCR!$E$2:$K$332,7,0)</f>
        <v>sconti</v>
      </c>
      <c r="I1283" s="137" t="str">
        <f t="shared" ref="I1283:I1346" si="41">IF(LEFT($G1283,7)="CONSUMO","CONSUMO",CONCATENATE(K1283,"#",N1283,"#",Q1283,"#",W1283))</f>
        <v>NE_V_SC_NGT_CONS#NE_Q_SC_NGT_CONS#NE_C_SC_NGT_CONS#NETA BR</v>
      </c>
      <c r="J1283" s="106" t="s">
        <v>8460</v>
      </c>
      <c r="K1283" s="106" t="s">
        <v>8461</v>
      </c>
      <c r="L1283" s="106" t="s">
        <v>8462</v>
      </c>
      <c r="M1283" s="106" t="s">
        <v>424</v>
      </c>
      <c r="N1283" s="106" t="s">
        <v>8463</v>
      </c>
      <c r="O1283" s="106"/>
      <c r="P1283" s="106" t="s">
        <v>8464</v>
      </c>
      <c r="Q1283" s="106" t="s">
        <v>8465</v>
      </c>
      <c r="R1283" s="106" t="s">
        <v>8466</v>
      </c>
      <c r="S1283" s="106">
        <v>704103</v>
      </c>
      <c r="T1283" s="106" t="s">
        <v>462</v>
      </c>
      <c r="U1283" s="106" t="s">
        <v>2200</v>
      </c>
      <c r="V1283" s="106">
        <v>3</v>
      </c>
      <c r="W1283" s="106" t="str">
        <f t="shared" si="40"/>
        <v>NETA BR</v>
      </c>
      <c r="X1283" s="106" t="s">
        <v>463</v>
      </c>
      <c r="Y1283" s="106"/>
    </row>
    <row r="1284" spans="1:25" x14ac:dyDescent="0.2">
      <c r="A1284" s="7"/>
      <c r="B1284" s="7"/>
      <c r="C1284" s="98" t="str">
        <f>VLOOKUP(G1284,TCR!$E$2:$K$332,2,0)</f>
        <v>VENDV</v>
      </c>
      <c r="D1284" s="98" t="str">
        <f>VLOOKUP(G1284,TCR!$E$2:$K$332,3,0)</f>
        <v>Ricavi variabili commodity al PCE - Energia Elettrica</v>
      </c>
      <c r="E1284" s="98" t="str">
        <f>VLOOKUP(G1284,TCR!$E$2:$K$332,4,0)</f>
        <v>SCONV</v>
      </c>
      <c r="F1284" s="98" t="str">
        <f>VLOOKUP(G1284,TCR!$E$2:$K$332,5,0)</f>
        <v>Sconti Variabili</v>
      </c>
      <c r="G1284" s="98" t="s">
        <v>32</v>
      </c>
      <c r="H1284" s="98" t="str">
        <f>VLOOKUP(G1284,TCR!$E$2:$K$332,7,0)</f>
        <v>sconti</v>
      </c>
      <c r="I1284" s="137" t="str">
        <f t="shared" si="41"/>
        <v>NE_V_SC_DAY_CONS#NE_Q_SC_DAY_CONS#NE_C_SC_DAY_CONS#NETA BR</v>
      </c>
      <c r="J1284" s="106" t="s">
        <v>5721</v>
      </c>
      <c r="K1284" s="106" t="s">
        <v>5722</v>
      </c>
      <c r="L1284" s="106" t="s">
        <v>5723</v>
      </c>
      <c r="M1284" s="106" t="s">
        <v>424</v>
      </c>
      <c r="N1284" s="106" t="s">
        <v>2196</v>
      </c>
      <c r="O1284" s="106"/>
      <c r="P1284" s="106" t="s">
        <v>2197</v>
      </c>
      <c r="Q1284" s="106" t="s">
        <v>2198</v>
      </c>
      <c r="R1284" s="106" t="s">
        <v>2199</v>
      </c>
      <c r="S1284" s="106">
        <v>704103</v>
      </c>
      <c r="T1284" s="106" t="s">
        <v>462</v>
      </c>
      <c r="U1284" s="106" t="s">
        <v>2200</v>
      </c>
      <c r="V1284" s="106">
        <v>3</v>
      </c>
      <c r="W1284" s="106" t="str">
        <f t="shared" si="40"/>
        <v>NETA BR</v>
      </c>
      <c r="X1284" s="106" t="s">
        <v>463</v>
      </c>
      <c r="Y1284" s="106"/>
    </row>
    <row r="1285" spans="1:25" x14ac:dyDescent="0.2">
      <c r="A1285" s="139"/>
      <c r="B1285" s="7" t="s">
        <v>65</v>
      </c>
      <c r="C1285" s="98" t="str">
        <f>VLOOKUP(G1285,TCR!$E$2:$K$332,2,0)</f>
        <v>VENDV</v>
      </c>
      <c r="D1285" s="98" t="str">
        <f>VLOOKUP(G1285,TCR!$E$2:$K$332,3,0)</f>
        <v>Ricavi variabili commodity al PCE - Energia Elettrica</v>
      </c>
      <c r="E1285" s="98" t="str">
        <f>VLOOKUP(G1285,TCR!$E$2:$K$332,4,0)</f>
        <v>SBI</v>
      </c>
      <c r="F1285" s="98" t="str">
        <f>VLOOKUP(G1285,TCR!$E$2:$K$332,5,0)</f>
        <v>Sbilanciamento</v>
      </c>
      <c r="G1285" s="98" t="s">
        <v>11340</v>
      </c>
      <c r="H1285" s="98" t="str">
        <f>VLOOKUP(G1285,TCR!$E$2:$K$332,7,0)</f>
        <v>Perdite sbilanciamento</v>
      </c>
      <c r="I1285" s="137" t="str">
        <f t="shared" si="41"/>
        <v>EEAPRD_SC_SBIL02#EEQASBIL02#EECASBIL02#NETA BR</v>
      </c>
      <c r="J1285" s="106" t="s">
        <v>3405</v>
      </c>
      <c r="K1285" s="106" t="s">
        <v>3406</v>
      </c>
      <c r="L1285" s="106" t="s">
        <v>3407</v>
      </c>
      <c r="M1285" s="106" t="s">
        <v>488</v>
      </c>
      <c r="N1285" s="106" t="s">
        <v>1499</v>
      </c>
      <c r="O1285" s="106"/>
      <c r="P1285" s="106" t="s">
        <v>1500</v>
      </c>
      <c r="Q1285" s="106" t="s">
        <v>1501</v>
      </c>
      <c r="R1285" s="106" t="s">
        <v>1502</v>
      </c>
      <c r="S1285" s="106">
        <v>702357</v>
      </c>
      <c r="T1285" s="106" t="s">
        <v>706</v>
      </c>
      <c r="U1285" s="106" t="s">
        <v>753</v>
      </c>
      <c r="V1285" s="106">
        <v>3</v>
      </c>
      <c r="W1285" s="106" t="str">
        <f t="shared" si="40"/>
        <v>NETA BR</v>
      </c>
      <c r="X1285" s="106" t="s">
        <v>754</v>
      </c>
      <c r="Y1285" s="106"/>
    </row>
    <row r="1286" spans="1:25" x14ac:dyDescent="0.2">
      <c r="A1286" s="7"/>
      <c r="B1286" s="7" t="s">
        <v>65</v>
      </c>
      <c r="C1286" s="98" t="str">
        <f>VLOOKUP(G1286,TCR!$E$2:$K$332,2,0)</f>
        <v>VENDV</v>
      </c>
      <c r="D1286" s="98" t="str">
        <f>VLOOKUP(G1286,TCR!$E$2:$K$332,3,0)</f>
        <v>Ricavi variabili commodity al PCE - Energia Elettrica</v>
      </c>
      <c r="E1286" s="98" t="str">
        <f>VLOOKUP(G1286,TCR!$E$2:$K$332,4,0)</f>
        <v>SBI</v>
      </c>
      <c r="F1286" s="98" t="str">
        <f>VLOOKUP(G1286,TCR!$E$2:$K$332,5,0)</f>
        <v>Sbilanciamento</v>
      </c>
      <c r="G1286" s="98" t="s">
        <v>11340</v>
      </c>
      <c r="H1286" s="98" t="str">
        <f>VLOOKUP(G1286,TCR!$E$2:$K$332,7,0)</f>
        <v>Perdite sbilanciamento</v>
      </c>
      <c r="I1286" s="137" t="str">
        <f t="shared" si="41"/>
        <v>EE_PRD_SC_SBIL02#EEQSBIL02#EECSBIL02#NETA BR</v>
      </c>
      <c r="J1286" s="106" t="s">
        <v>1399</v>
      </c>
      <c r="K1286" s="106" t="s">
        <v>1400</v>
      </c>
      <c r="L1286" s="106" t="s">
        <v>1401</v>
      </c>
      <c r="M1286" s="106" t="s">
        <v>488</v>
      </c>
      <c r="N1286" s="106" t="s">
        <v>882</v>
      </c>
      <c r="O1286" s="106"/>
      <c r="P1286" s="106" t="s">
        <v>883</v>
      </c>
      <c r="Q1286" s="106" t="s">
        <v>884</v>
      </c>
      <c r="R1286" s="106" t="s">
        <v>885</v>
      </c>
      <c r="S1286" s="106">
        <v>702357</v>
      </c>
      <c r="T1286" s="106" t="s">
        <v>706</v>
      </c>
      <c r="U1286" s="106" t="s">
        <v>753</v>
      </c>
      <c r="V1286" s="106">
        <v>3</v>
      </c>
      <c r="W1286" s="106" t="str">
        <f t="shared" si="40"/>
        <v>NETA BR</v>
      </c>
      <c r="X1286" s="106" t="s">
        <v>754</v>
      </c>
      <c r="Y1286" s="106"/>
    </row>
    <row r="1287" spans="1:25" x14ac:dyDescent="0.2">
      <c r="A1287" s="7"/>
      <c r="B1287" s="7" t="s">
        <v>65</v>
      </c>
      <c r="C1287" s="98" t="str">
        <f>VLOOKUP(G1287,TCR!$E$2:$K$332,2,0)</f>
        <v>VENDV</v>
      </c>
      <c r="D1287" s="98" t="str">
        <f>VLOOKUP(G1287,TCR!$E$2:$K$332,3,0)</f>
        <v>Ricavi variabili commodity al PCE - Energia Elettrica</v>
      </c>
      <c r="E1287" s="98" t="str">
        <f>VLOOKUP(G1287,TCR!$E$2:$K$332,4,0)</f>
        <v>SCONV</v>
      </c>
      <c r="F1287" s="98" t="str">
        <f>VLOOKUP(G1287,TCR!$E$2:$K$332,5,0)</f>
        <v>Sconti Variabili</v>
      </c>
      <c r="G1287" s="98" t="s">
        <v>11346</v>
      </c>
      <c r="H1287" s="98" t="str">
        <f>VLOOKUP(G1287,TCR!$E$2:$K$332,7,0)</f>
        <v>sconti perdite bilanciamento</v>
      </c>
      <c r="I1287" s="137" t="str">
        <f t="shared" si="41"/>
        <v>EEAPRD_SC_SBIL01#EEQASBIL01#EECASBIL01#NETA BR</v>
      </c>
      <c r="J1287" s="106" t="s">
        <v>1292</v>
      </c>
      <c r="K1287" s="106" t="s">
        <v>1293</v>
      </c>
      <c r="L1287" s="106" t="s">
        <v>1294</v>
      </c>
      <c r="M1287" s="106" t="s">
        <v>488</v>
      </c>
      <c r="N1287" s="106" t="s">
        <v>1295</v>
      </c>
      <c r="O1287" s="106"/>
      <c r="P1287" s="106" t="s">
        <v>1296</v>
      </c>
      <c r="Q1287" s="106" t="s">
        <v>1297</v>
      </c>
      <c r="R1287" s="106" t="s">
        <v>1298</v>
      </c>
      <c r="S1287" s="106">
        <v>702357</v>
      </c>
      <c r="T1287" s="106" t="s">
        <v>706</v>
      </c>
      <c r="U1287" s="106" t="s">
        <v>753</v>
      </c>
      <c r="V1287" s="106">
        <v>3</v>
      </c>
      <c r="W1287" s="106" t="str">
        <f t="shared" si="40"/>
        <v>NETA BR</v>
      </c>
      <c r="X1287" s="106" t="s">
        <v>754</v>
      </c>
      <c r="Y1287" s="106"/>
    </row>
    <row r="1288" spans="1:25" x14ac:dyDescent="0.2">
      <c r="A1288" s="7"/>
      <c r="B1288" s="7" t="s">
        <v>65</v>
      </c>
      <c r="C1288" s="98" t="str">
        <f>VLOOKUP(G1288,TCR!$E$2:$K$332,2,0)</f>
        <v>VENDV</v>
      </c>
      <c r="D1288" s="98" t="str">
        <f>VLOOKUP(G1288,TCR!$E$2:$K$332,3,0)</f>
        <v>Ricavi variabili commodity al PCE - Energia Elettrica</v>
      </c>
      <c r="E1288" s="98" t="str">
        <f>VLOOKUP(G1288,TCR!$E$2:$K$332,4,0)</f>
        <v>SCONV</v>
      </c>
      <c r="F1288" s="98" t="str">
        <f>VLOOKUP(G1288,TCR!$E$2:$K$332,5,0)</f>
        <v>Sconti Variabili</v>
      </c>
      <c r="G1288" s="98" t="s">
        <v>11346</v>
      </c>
      <c r="H1288" s="98" t="str">
        <f>VLOOKUP(G1288,TCR!$E$2:$K$332,7,0)</f>
        <v>sconti perdite bilanciamento</v>
      </c>
      <c r="I1288" s="137" t="str">
        <f t="shared" si="41"/>
        <v>EE_PRD_SC_SBIL01#EEQSBIL01#EECSBIL01#NETA BR</v>
      </c>
      <c r="J1288" s="106" t="s">
        <v>3848</v>
      </c>
      <c r="K1288" s="106" t="s">
        <v>3849</v>
      </c>
      <c r="L1288" s="106" t="s">
        <v>3850</v>
      </c>
      <c r="M1288" s="106" t="s">
        <v>488</v>
      </c>
      <c r="N1288" s="106" t="s">
        <v>1748</v>
      </c>
      <c r="O1288" s="106"/>
      <c r="P1288" s="106" t="s">
        <v>1749</v>
      </c>
      <c r="Q1288" s="106" t="s">
        <v>1750</v>
      </c>
      <c r="R1288" s="106" t="s">
        <v>1298</v>
      </c>
      <c r="S1288" s="106">
        <v>702357</v>
      </c>
      <c r="T1288" s="106" t="s">
        <v>706</v>
      </c>
      <c r="U1288" s="106" t="s">
        <v>753</v>
      </c>
      <c r="V1288" s="106">
        <v>3</v>
      </c>
      <c r="W1288" s="106" t="str">
        <f t="shared" si="40"/>
        <v>NETA BR</v>
      </c>
      <c r="X1288" s="106" t="s">
        <v>754</v>
      </c>
      <c r="Y1288" s="106"/>
    </row>
    <row r="1289" spans="1:25" x14ac:dyDescent="0.2">
      <c r="A1289" s="7"/>
      <c r="B1289" s="7"/>
      <c r="C1289" s="98" t="str">
        <f>VLOOKUP(G1289,TCR!$E$2:$K$332,2,0)</f>
        <v>VENDV</v>
      </c>
      <c r="D1289" s="98" t="str">
        <f>VLOOKUP(G1289,TCR!$E$2:$K$332,3,0)</f>
        <v>Ricavi variabili commodity al PCE - Energia Elettrica</v>
      </c>
      <c r="E1289" s="98" t="str">
        <f>VLOOKUP(G1289,TCR!$E$2:$K$332,4,0)</f>
        <v>SCONV</v>
      </c>
      <c r="F1289" s="98" t="str">
        <f>VLOOKUP(G1289,TCR!$E$2:$K$332,5,0)</f>
        <v>Sconti Variabili</v>
      </c>
      <c r="G1289" s="98" t="s">
        <v>32</v>
      </c>
      <c r="H1289" s="98" t="str">
        <f>VLOOKUP(G1289,TCR!$E$2:$K$332,7,0)</f>
        <v>sconti</v>
      </c>
      <c r="I1289" s="137" t="str">
        <f t="shared" si="41"/>
        <v>EE_SPMOD0006#EEQ_SPMOD0006#EEC_SPMOD0006#NETA BR</v>
      </c>
      <c r="J1289" s="106" t="s">
        <v>8198</v>
      </c>
      <c r="K1289" s="106" t="s">
        <v>8199</v>
      </c>
      <c r="L1289" s="106" t="s">
        <v>8200</v>
      </c>
      <c r="M1289" s="106" t="s">
        <v>424</v>
      </c>
      <c r="N1289" s="106" t="s">
        <v>6963</v>
      </c>
      <c r="O1289" s="106"/>
      <c r="P1289" s="106" t="s">
        <v>6964</v>
      </c>
      <c r="Q1289" s="106" t="s">
        <v>6965</v>
      </c>
      <c r="R1289" s="106" t="s">
        <v>6966</v>
      </c>
      <c r="S1289" s="106">
        <v>704103</v>
      </c>
      <c r="T1289" s="106" t="s">
        <v>462</v>
      </c>
      <c r="U1289" s="106"/>
      <c r="V1289" s="106">
        <v>3</v>
      </c>
      <c r="W1289" s="106" t="str">
        <f t="shared" si="40"/>
        <v>NETA BR</v>
      </c>
      <c r="X1289" s="106" t="s">
        <v>463</v>
      </c>
      <c r="Y1289" s="106"/>
    </row>
    <row r="1290" spans="1:25" x14ac:dyDescent="0.2">
      <c r="A1290" s="139"/>
      <c r="B1290" s="7"/>
      <c r="C1290" s="98" t="str">
        <f>VLOOKUP(G1290,TCR!$E$2:$K$332,2,0)</f>
        <v>VENDV</v>
      </c>
      <c r="D1290" s="98" t="str">
        <f>VLOOKUP(G1290,TCR!$E$2:$K$332,3,0)</f>
        <v>Ricavi variabili commodity al PCE - Energia Elettrica</v>
      </c>
      <c r="E1290" s="98" t="str">
        <f>VLOOKUP(G1290,TCR!$E$2:$K$332,4,0)</f>
        <v>SCONV</v>
      </c>
      <c r="F1290" s="98" t="str">
        <f>VLOOKUP(G1290,TCR!$E$2:$K$332,5,0)</f>
        <v>Sconti Variabili</v>
      </c>
      <c r="G1290" s="98" t="s">
        <v>32</v>
      </c>
      <c r="H1290" s="98" t="str">
        <f>VLOOKUP(G1290,TCR!$E$2:$K$332,7,0)</f>
        <v>sconti</v>
      </c>
      <c r="I1290" s="137" t="str">
        <f t="shared" si="41"/>
        <v>EE_SPMOD0005#EEQ_SPMOD0005#EEC_SPMOD0005#NETA BR</v>
      </c>
      <c r="J1290" s="106" t="s">
        <v>3229</v>
      </c>
      <c r="K1290" s="106" t="s">
        <v>3230</v>
      </c>
      <c r="L1290" s="106" t="s">
        <v>3231</v>
      </c>
      <c r="M1290" s="106" t="s">
        <v>424</v>
      </c>
      <c r="N1290" s="106" t="s">
        <v>3232</v>
      </c>
      <c r="O1290" s="106"/>
      <c r="P1290" s="106" t="s">
        <v>3233</v>
      </c>
      <c r="Q1290" s="106" t="s">
        <v>3234</v>
      </c>
      <c r="R1290" s="106" t="s">
        <v>3235</v>
      </c>
      <c r="S1290" s="106">
        <v>704103</v>
      </c>
      <c r="T1290" s="106" t="s">
        <v>462</v>
      </c>
      <c r="U1290" s="106"/>
      <c r="V1290" s="106">
        <v>3</v>
      </c>
      <c r="W1290" s="106" t="str">
        <f t="shared" si="40"/>
        <v>NETA BR</v>
      </c>
      <c r="X1290" s="106" t="s">
        <v>463</v>
      </c>
      <c r="Y1290" s="106"/>
    </row>
    <row r="1291" spans="1:25" x14ac:dyDescent="0.2">
      <c r="A1291" s="7"/>
      <c r="B1291" s="7"/>
      <c r="C1291" s="98" t="str">
        <f>VLOOKUP(G1291,TCR!$E$2:$K$332,2,0)</f>
        <v>VENDV</v>
      </c>
      <c r="D1291" s="98" t="str">
        <f>VLOOKUP(G1291,TCR!$E$2:$K$332,3,0)</f>
        <v>Ricavi variabili commodity al PCE - Energia Elettrica</v>
      </c>
      <c r="E1291" s="98" t="str">
        <f>VLOOKUP(G1291,TCR!$E$2:$K$332,4,0)</f>
        <v>SCONV</v>
      </c>
      <c r="F1291" s="98" t="str">
        <f>VLOOKUP(G1291,TCR!$E$2:$K$332,5,0)</f>
        <v>Sconti Variabili</v>
      </c>
      <c r="G1291" s="98" t="s">
        <v>32</v>
      </c>
      <c r="H1291" s="98" t="str">
        <f>VLOOKUP(G1291,TCR!$E$2:$K$332,7,0)</f>
        <v>sconti</v>
      </c>
      <c r="I1291" s="137" t="str">
        <f t="shared" si="41"/>
        <v>EE_SPMOD0004#EEQ_SPMOD0004#EEC_SPMOD0004#NETA BR</v>
      </c>
      <c r="J1291" s="106" t="s">
        <v>517</v>
      </c>
      <c r="K1291" s="106" t="s">
        <v>518</v>
      </c>
      <c r="L1291" s="106" t="s">
        <v>519</v>
      </c>
      <c r="M1291" s="106" t="s">
        <v>424</v>
      </c>
      <c r="N1291" s="106" t="s">
        <v>520</v>
      </c>
      <c r="O1291" s="106"/>
      <c r="P1291" s="106" t="s">
        <v>521</v>
      </c>
      <c r="Q1291" s="106" t="s">
        <v>522</v>
      </c>
      <c r="R1291" s="106" t="s">
        <v>523</v>
      </c>
      <c r="S1291" s="106">
        <v>704103</v>
      </c>
      <c r="T1291" s="106" t="s">
        <v>462</v>
      </c>
      <c r="U1291" s="106"/>
      <c r="V1291" s="106">
        <v>3</v>
      </c>
      <c r="W1291" s="106" t="str">
        <f t="shared" si="40"/>
        <v>NETA BR</v>
      </c>
      <c r="X1291" s="106" t="s">
        <v>463</v>
      </c>
      <c r="Y1291" s="106"/>
    </row>
    <row r="1292" spans="1:25" x14ac:dyDescent="0.2">
      <c r="A1292" s="7"/>
      <c r="B1292" s="7"/>
      <c r="C1292" s="98" t="str">
        <f>VLOOKUP(G1292,TCR!$E$2:$K$332,2,0)</f>
        <v>VENDV</v>
      </c>
      <c r="D1292" s="98" t="str">
        <f>VLOOKUP(G1292,TCR!$E$2:$K$332,3,0)</f>
        <v>Ricavi variabili commodity al PCE - Energia Elettrica</v>
      </c>
      <c r="E1292" s="98" t="str">
        <f>VLOOKUP(G1292,TCR!$E$2:$K$332,4,0)</f>
        <v>SCONV</v>
      </c>
      <c r="F1292" s="98" t="str">
        <f>VLOOKUP(G1292,TCR!$E$2:$K$332,5,0)</f>
        <v>Sconti Variabili</v>
      </c>
      <c r="G1292" s="98" t="s">
        <v>32</v>
      </c>
      <c r="H1292" s="98" t="str">
        <f>VLOOKUP(G1292,TCR!$E$2:$K$332,7,0)</f>
        <v>sconti</v>
      </c>
      <c r="I1292" s="137" t="str">
        <f t="shared" si="41"/>
        <v>EE_SPMOD0003#EEQ_SPMOD0003#EEC_SPMOD0003#NETA BR</v>
      </c>
      <c r="J1292" s="106" t="s">
        <v>5971</v>
      </c>
      <c r="K1292" s="106" t="s">
        <v>5972</v>
      </c>
      <c r="L1292" s="106" t="s">
        <v>5973</v>
      </c>
      <c r="M1292" s="106" t="s">
        <v>424</v>
      </c>
      <c r="N1292" s="106" t="s">
        <v>5974</v>
      </c>
      <c r="O1292" s="106"/>
      <c r="P1292" s="106" t="s">
        <v>5975</v>
      </c>
      <c r="Q1292" s="106" t="s">
        <v>5976</v>
      </c>
      <c r="R1292" s="106" t="s">
        <v>5977</v>
      </c>
      <c r="S1292" s="106">
        <v>704103</v>
      </c>
      <c r="T1292" s="106" t="s">
        <v>462</v>
      </c>
      <c r="U1292" s="106"/>
      <c r="V1292" s="106">
        <v>3</v>
      </c>
      <c r="W1292" s="106" t="str">
        <f t="shared" si="40"/>
        <v>NETA BR</v>
      </c>
      <c r="X1292" s="106" t="s">
        <v>463</v>
      </c>
      <c r="Y1292" s="106"/>
    </row>
    <row r="1293" spans="1:25" x14ac:dyDescent="0.2">
      <c r="A1293" s="7"/>
      <c r="B1293" s="7"/>
      <c r="C1293" s="98" t="str">
        <f>VLOOKUP(G1293,TCR!$E$2:$K$332,2,0)</f>
        <v>VENDV</v>
      </c>
      <c r="D1293" s="98" t="str">
        <f>VLOOKUP(G1293,TCR!$E$2:$K$332,3,0)</f>
        <v>Ricavi variabili commodity al PCE - Energia Elettrica</v>
      </c>
      <c r="E1293" s="98" t="str">
        <f>VLOOKUP(G1293,TCR!$E$2:$K$332,4,0)</f>
        <v>SCONV</v>
      </c>
      <c r="F1293" s="98" t="str">
        <f>VLOOKUP(G1293,TCR!$E$2:$K$332,5,0)</f>
        <v>Sconti Variabili</v>
      </c>
      <c r="G1293" s="98" t="s">
        <v>32</v>
      </c>
      <c r="H1293" s="98" t="str">
        <f>VLOOKUP(G1293,TCR!$E$2:$K$332,7,0)</f>
        <v>sconti</v>
      </c>
      <c r="I1293" s="137" t="str">
        <f t="shared" si="41"/>
        <v>EE_SPMOD0002#EEQ_SPMOD0002#EEC_SPMOD0002#NETA BR</v>
      </c>
      <c r="J1293" s="106" t="s">
        <v>9273</v>
      </c>
      <c r="K1293" s="106" t="s">
        <v>9274</v>
      </c>
      <c r="L1293" s="106" t="s">
        <v>9275</v>
      </c>
      <c r="M1293" s="106" t="s">
        <v>424</v>
      </c>
      <c r="N1293" s="106" t="s">
        <v>7421</v>
      </c>
      <c r="O1293" s="106"/>
      <c r="P1293" s="106" t="s">
        <v>7422</v>
      </c>
      <c r="Q1293" s="106" t="s">
        <v>7423</v>
      </c>
      <c r="R1293" s="106" t="s">
        <v>7424</v>
      </c>
      <c r="S1293" s="106" t="s">
        <v>461</v>
      </c>
      <c r="T1293" s="106" t="s">
        <v>462</v>
      </c>
      <c r="U1293" s="106"/>
      <c r="V1293" s="106">
        <v>3</v>
      </c>
      <c r="W1293" s="106" t="str">
        <f t="shared" si="40"/>
        <v>NETA BR</v>
      </c>
      <c r="X1293" s="106" t="s">
        <v>463</v>
      </c>
      <c r="Y1293" s="106"/>
    </row>
    <row r="1294" spans="1:25" x14ac:dyDescent="0.2">
      <c r="A1294" s="7"/>
      <c r="B1294" s="7"/>
      <c r="C1294" s="98" t="str">
        <f>VLOOKUP(G1294,TCR!$E$2:$K$332,2,0)</f>
        <v>VENDV</v>
      </c>
      <c r="D1294" s="98" t="str">
        <f>VLOOKUP(G1294,TCR!$E$2:$K$332,3,0)</f>
        <v>Ricavi variabili commodity al PCE - Energia Elettrica</v>
      </c>
      <c r="E1294" s="98" t="str">
        <f>VLOOKUP(G1294,TCR!$E$2:$K$332,4,0)</f>
        <v>SCONV</v>
      </c>
      <c r="F1294" s="98" t="str">
        <f>VLOOKUP(G1294,TCR!$E$2:$K$332,5,0)</f>
        <v>Sconti Variabili</v>
      </c>
      <c r="G1294" s="98" t="s">
        <v>32</v>
      </c>
      <c r="H1294" s="98" t="str">
        <f>VLOOKUP(G1294,TCR!$E$2:$K$332,7,0)</f>
        <v>sconti</v>
      </c>
      <c r="I1294" s="137" t="str">
        <f t="shared" si="41"/>
        <v>EEGG15_PE_M#EEQGG15_PE_M#EECGG15_PE_M#NETA BR</v>
      </c>
      <c r="J1294" s="106" t="s">
        <v>6874</v>
      </c>
      <c r="K1294" s="106" t="s">
        <v>6875</v>
      </c>
      <c r="L1294" s="106" t="s">
        <v>6876</v>
      </c>
      <c r="M1294" s="106" t="s">
        <v>424</v>
      </c>
      <c r="N1294" s="106" t="s">
        <v>6877</v>
      </c>
      <c r="O1294" s="106"/>
      <c r="P1294" s="106" t="s">
        <v>6878</v>
      </c>
      <c r="Q1294" s="106" t="s">
        <v>6879</v>
      </c>
      <c r="R1294" s="106" t="s">
        <v>6880</v>
      </c>
      <c r="S1294" s="106">
        <v>704103</v>
      </c>
      <c r="T1294" s="106" t="s">
        <v>462</v>
      </c>
      <c r="U1294" s="106"/>
      <c r="V1294" s="106">
        <v>3</v>
      </c>
      <c r="W1294" s="106" t="str">
        <f t="shared" si="40"/>
        <v>NETA BR</v>
      </c>
      <c r="X1294" s="106" t="s">
        <v>463</v>
      </c>
      <c r="Y1294" s="106"/>
    </row>
    <row r="1295" spans="1:25" x14ac:dyDescent="0.2">
      <c r="A1295" s="69"/>
      <c r="B1295" s="7"/>
      <c r="C1295" s="98" t="str">
        <f>VLOOKUP(G1295,TCR!$E$2:$K$332,2,0)</f>
        <v>VENDV</v>
      </c>
      <c r="D1295" s="98" t="str">
        <f>VLOOKUP(G1295,TCR!$E$2:$K$332,3,0)</f>
        <v>Ricavi variabili commodity al PCE - Energia Elettrica</v>
      </c>
      <c r="E1295" s="98" t="str">
        <f>VLOOKUP(G1295,TCR!$E$2:$K$332,4,0)</f>
        <v>SCONV</v>
      </c>
      <c r="F1295" s="98" t="str">
        <f>VLOOKUP(G1295,TCR!$E$2:$K$332,5,0)</f>
        <v>Sconti Variabili</v>
      </c>
      <c r="G1295" s="98" t="s">
        <v>32</v>
      </c>
      <c r="H1295" s="98" t="str">
        <f>VLOOKUP(G1295,TCR!$E$2:$K$332,7,0)</f>
        <v>sconti</v>
      </c>
      <c r="I1295" s="137" t="str">
        <f t="shared" si="41"/>
        <v>EEGG15_PE_A#EEQGG15_PE_A#EECGG15_PE_A#NETA BR</v>
      </c>
      <c r="J1295" s="106" t="s">
        <v>9311</v>
      </c>
      <c r="K1295" s="106" t="s">
        <v>9312</v>
      </c>
      <c r="L1295" s="106" t="s">
        <v>9313</v>
      </c>
      <c r="M1295" s="106" t="s">
        <v>424</v>
      </c>
      <c r="N1295" s="106" t="s">
        <v>9314</v>
      </c>
      <c r="O1295" s="106"/>
      <c r="P1295" s="106" t="s">
        <v>9315</v>
      </c>
      <c r="Q1295" s="106" t="s">
        <v>9316</v>
      </c>
      <c r="R1295" s="106" t="s">
        <v>9317</v>
      </c>
      <c r="S1295" s="106" t="s">
        <v>461</v>
      </c>
      <c r="T1295" s="106" t="s">
        <v>462</v>
      </c>
      <c r="U1295" s="106"/>
      <c r="V1295" s="106">
        <v>3</v>
      </c>
      <c r="W1295" s="106" t="str">
        <f t="shared" si="40"/>
        <v>NETA BR</v>
      </c>
      <c r="X1295" s="106" t="s">
        <v>463</v>
      </c>
      <c r="Y1295" s="106"/>
    </row>
    <row r="1296" spans="1:25" x14ac:dyDescent="0.2">
      <c r="A1296" s="7"/>
      <c r="B1296" s="7"/>
      <c r="C1296" s="98" t="str">
        <f>VLOOKUP(G1296,TCR!$E$2:$K$332,2,0)</f>
        <v>VENDV</v>
      </c>
      <c r="D1296" s="98" t="str">
        <f>VLOOKUP(G1296,TCR!$E$2:$K$332,3,0)</f>
        <v>Ricavi variabili commodity al PCE - Energia Elettrica</v>
      </c>
      <c r="E1296" s="98" t="str">
        <f>VLOOKUP(G1296,TCR!$E$2:$K$332,4,0)</f>
        <v>SCONV</v>
      </c>
      <c r="F1296" s="98" t="str">
        <f>VLOOKUP(G1296,TCR!$E$2:$K$332,5,0)</f>
        <v>Sconti Variabili</v>
      </c>
      <c r="G1296" s="98" t="s">
        <v>32</v>
      </c>
      <c r="H1296" s="98" t="str">
        <f>VLOOKUP(G1296,TCR!$E$2:$K$332,7,0)</f>
        <v>sconti</v>
      </c>
      <c r="I1296" s="137" t="str">
        <f t="shared" si="41"/>
        <v>EEGG15_PC_A#EEQGG15_PC_A#EECGG15_PC_A#NETA BR</v>
      </c>
      <c r="J1296" s="106" t="s">
        <v>7237</v>
      </c>
      <c r="K1296" s="106" t="s">
        <v>7238</v>
      </c>
      <c r="L1296" s="106" t="s">
        <v>7239</v>
      </c>
      <c r="M1296" s="106" t="s">
        <v>424</v>
      </c>
      <c r="N1296" s="106" t="s">
        <v>7240</v>
      </c>
      <c r="O1296" s="106"/>
      <c r="P1296" s="106" t="s">
        <v>7241</v>
      </c>
      <c r="Q1296" s="106" t="s">
        <v>7242</v>
      </c>
      <c r="R1296" s="106" t="s">
        <v>7243</v>
      </c>
      <c r="S1296" s="106">
        <v>704103</v>
      </c>
      <c r="T1296" s="106" t="s">
        <v>462</v>
      </c>
      <c r="U1296" s="106"/>
      <c r="V1296" s="106">
        <v>3</v>
      </c>
      <c r="W1296" s="106" t="str">
        <f t="shared" si="40"/>
        <v>NETA BR</v>
      </c>
      <c r="X1296" s="106" t="s">
        <v>463</v>
      </c>
      <c r="Y1296" s="106"/>
    </row>
    <row r="1297" spans="1:25" x14ac:dyDescent="0.2">
      <c r="A1297" s="7"/>
      <c r="B1297" s="7"/>
      <c r="C1297" s="98" t="str">
        <f>VLOOKUP(G1297,TCR!$E$2:$K$332,2,0)</f>
        <v>VENDV</v>
      </c>
      <c r="D1297" s="98" t="str">
        <f>VLOOKUP(G1297,TCR!$E$2:$K$332,3,0)</f>
        <v>Ricavi variabili commodity al PCE - Energia Elettrica</v>
      </c>
      <c r="E1297" s="98" t="str">
        <f>VLOOKUP(G1297,TCR!$E$2:$K$332,4,0)</f>
        <v>SCONV</v>
      </c>
      <c r="F1297" s="98" t="str">
        <f>VLOOKUP(G1297,TCR!$E$2:$K$332,5,0)</f>
        <v>Sconti Variabili</v>
      </c>
      <c r="G1297" s="98" t="s">
        <v>32</v>
      </c>
      <c r="H1297" s="98" t="str">
        <f>VLOOKUP(G1297,TCR!$E$2:$K$332,7,0)</f>
        <v>sconti</v>
      </c>
      <c r="I1297" s="137" t="str">
        <f t="shared" si="41"/>
        <v>EEGG12_PE_M#EEQGG12_PE_M#EECGG12_PE_M#NETA BR</v>
      </c>
      <c r="J1297" s="106" t="s">
        <v>8142</v>
      </c>
      <c r="K1297" s="106" t="s">
        <v>8143</v>
      </c>
      <c r="L1297" s="106" t="s">
        <v>8144</v>
      </c>
      <c r="M1297" s="106" t="s">
        <v>424</v>
      </c>
      <c r="N1297" s="106" t="s">
        <v>8145</v>
      </c>
      <c r="O1297" s="106"/>
      <c r="P1297" s="106" t="s">
        <v>8146</v>
      </c>
      <c r="Q1297" s="106" t="s">
        <v>8147</v>
      </c>
      <c r="R1297" s="106" t="s">
        <v>8148</v>
      </c>
      <c r="S1297" s="106">
        <v>704103</v>
      </c>
      <c r="T1297" s="106" t="s">
        <v>462</v>
      </c>
      <c r="U1297" s="106"/>
      <c r="V1297" s="106">
        <v>3</v>
      </c>
      <c r="W1297" s="106" t="str">
        <f t="shared" si="40"/>
        <v>NETA BR</v>
      </c>
      <c r="X1297" s="106" t="s">
        <v>463</v>
      </c>
      <c r="Y1297" s="106"/>
    </row>
    <row r="1298" spans="1:25" x14ac:dyDescent="0.2">
      <c r="A1298" s="7"/>
      <c r="B1298" s="7"/>
      <c r="C1298" s="98" t="str">
        <f>VLOOKUP(G1298,TCR!$E$2:$K$332,2,0)</f>
        <v>VENDV</v>
      </c>
      <c r="D1298" s="98" t="str">
        <f>VLOOKUP(G1298,TCR!$E$2:$K$332,3,0)</f>
        <v>Ricavi variabili commodity al PCE - Energia Elettrica</v>
      </c>
      <c r="E1298" s="98" t="str">
        <f>VLOOKUP(G1298,TCR!$E$2:$K$332,4,0)</f>
        <v>SCONV</v>
      </c>
      <c r="F1298" s="98" t="str">
        <f>VLOOKUP(G1298,TCR!$E$2:$K$332,5,0)</f>
        <v>Sconti Variabili</v>
      </c>
      <c r="G1298" s="98" t="s">
        <v>32</v>
      </c>
      <c r="H1298" s="98" t="str">
        <f>VLOOKUP(G1298,TCR!$E$2:$K$332,7,0)</f>
        <v>sconti</v>
      </c>
      <c r="I1298" s="137" t="str">
        <f t="shared" si="41"/>
        <v>EEGG12_PE_A#EEQGG12_PE_A#EECGG12_PE_A#NETA BR</v>
      </c>
      <c r="J1298" s="106" t="s">
        <v>8282</v>
      </c>
      <c r="K1298" s="106" t="s">
        <v>8283</v>
      </c>
      <c r="L1298" s="106" t="s">
        <v>8284</v>
      </c>
      <c r="M1298" s="106" t="s">
        <v>424</v>
      </c>
      <c r="N1298" s="106" t="s">
        <v>8285</v>
      </c>
      <c r="O1298" s="106"/>
      <c r="P1298" s="106" t="s">
        <v>8286</v>
      </c>
      <c r="Q1298" s="106" t="s">
        <v>8287</v>
      </c>
      <c r="R1298" s="106" t="s">
        <v>8288</v>
      </c>
      <c r="S1298" s="106">
        <v>704103</v>
      </c>
      <c r="T1298" s="106" t="s">
        <v>462</v>
      </c>
      <c r="U1298" s="106"/>
      <c r="V1298" s="106">
        <v>3</v>
      </c>
      <c r="W1298" s="106" t="str">
        <f t="shared" si="40"/>
        <v>NETA BR</v>
      </c>
      <c r="X1298" s="106" t="s">
        <v>463</v>
      </c>
      <c r="Y1298" s="106"/>
    </row>
    <row r="1299" spans="1:25" x14ac:dyDescent="0.2">
      <c r="A1299" s="7"/>
      <c r="B1299" s="7"/>
      <c r="C1299" s="98" t="str">
        <f>VLOOKUP(G1299,TCR!$E$2:$K$332,2,0)</f>
        <v>VENDV</v>
      </c>
      <c r="D1299" s="98" t="str">
        <f>VLOOKUP(G1299,TCR!$E$2:$K$332,3,0)</f>
        <v>Ricavi variabili commodity al PCE - Energia Elettrica</v>
      </c>
      <c r="E1299" s="98" t="str">
        <f>VLOOKUP(G1299,TCR!$E$2:$K$332,4,0)</f>
        <v>SCONV</v>
      </c>
      <c r="F1299" s="98" t="str">
        <f>VLOOKUP(G1299,TCR!$E$2:$K$332,5,0)</f>
        <v>Sconti Variabili</v>
      </c>
      <c r="G1299" s="98" t="s">
        <v>32</v>
      </c>
      <c r="H1299" s="98" t="str">
        <f>VLOOKUP(G1299,TCR!$E$2:$K$332,7,0)</f>
        <v>sconti</v>
      </c>
      <c r="I1299" s="137" t="str">
        <f t="shared" si="41"/>
        <v>EEGG12_PC_VE_M#EEQGG12_PC_VE_M#EECGG12_PC_VE_M#NETA BR</v>
      </c>
      <c r="J1299" s="106" t="s">
        <v>8062</v>
      </c>
      <c r="K1299" s="106" t="s">
        <v>8063</v>
      </c>
      <c r="L1299" s="106" t="s">
        <v>8064</v>
      </c>
      <c r="M1299" s="106" t="s">
        <v>424</v>
      </c>
      <c r="N1299" s="106" t="s">
        <v>8065</v>
      </c>
      <c r="O1299" s="106"/>
      <c r="P1299" s="106" t="s">
        <v>8066</v>
      </c>
      <c r="Q1299" s="106" t="s">
        <v>8067</v>
      </c>
      <c r="R1299" s="106" t="s">
        <v>8068</v>
      </c>
      <c r="S1299" s="106">
        <v>704103</v>
      </c>
      <c r="T1299" s="106" t="s">
        <v>462</v>
      </c>
      <c r="U1299" s="106"/>
      <c r="V1299" s="106">
        <v>3</v>
      </c>
      <c r="W1299" s="106" t="str">
        <f t="shared" si="40"/>
        <v>NETA BR</v>
      </c>
      <c r="X1299" s="106" t="s">
        <v>463</v>
      </c>
      <c r="Y1299" s="106"/>
    </row>
    <row r="1300" spans="1:25" x14ac:dyDescent="0.2">
      <c r="A1300" s="7"/>
      <c r="B1300" s="7"/>
      <c r="C1300" s="98" t="str">
        <f>VLOOKUP(G1300,TCR!$E$2:$K$332,2,0)</f>
        <v>VENDV</v>
      </c>
      <c r="D1300" s="98" t="str">
        <f>VLOOKUP(G1300,TCR!$E$2:$K$332,3,0)</f>
        <v>Ricavi variabili commodity al PCE - Energia Elettrica</v>
      </c>
      <c r="E1300" s="98" t="str">
        <f>VLOOKUP(G1300,TCR!$E$2:$K$332,4,0)</f>
        <v>SCONV</v>
      </c>
      <c r="F1300" s="98" t="str">
        <f>VLOOKUP(G1300,TCR!$E$2:$K$332,5,0)</f>
        <v>Sconti Variabili</v>
      </c>
      <c r="G1300" s="98" t="s">
        <v>32</v>
      </c>
      <c r="H1300" s="98" t="str">
        <f>VLOOKUP(G1300,TCR!$E$2:$K$332,7,0)</f>
        <v>sconti</v>
      </c>
      <c r="I1300" s="137" t="str">
        <f t="shared" si="41"/>
        <v>EEGG04_FED_M#EEQGG04_FED_M#EECGG04_FED_M#NETA BR</v>
      </c>
      <c r="J1300" s="106" t="s">
        <v>6382</v>
      </c>
      <c r="K1300" s="106" t="s">
        <v>6383</v>
      </c>
      <c r="L1300" s="106" t="s">
        <v>6384</v>
      </c>
      <c r="M1300" s="106" t="s">
        <v>424</v>
      </c>
      <c r="N1300" s="106" t="s">
        <v>6385</v>
      </c>
      <c r="O1300" s="106"/>
      <c r="P1300" s="106" t="s">
        <v>6386</v>
      </c>
      <c r="Q1300" s="106" t="s">
        <v>6387</v>
      </c>
      <c r="R1300" s="106" t="s">
        <v>6388</v>
      </c>
      <c r="S1300" s="106">
        <v>704103</v>
      </c>
      <c r="T1300" s="106" t="s">
        <v>462</v>
      </c>
      <c r="U1300" s="106"/>
      <c r="V1300" s="106">
        <v>3</v>
      </c>
      <c r="W1300" s="106" t="str">
        <f t="shared" si="40"/>
        <v>NETA BR</v>
      </c>
      <c r="X1300" s="106" t="s">
        <v>463</v>
      </c>
      <c r="Y1300" s="106"/>
    </row>
    <row r="1301" spans="1:25" x14ac:dyDescent="0.2">
      <c r="A1301" s="7"/>
      <c r="B1301" s="7"/>
      <c r="C1301" s="98" t="str">
        <f>VLOOKUP(G1301,TCR!$E$2:$K$332,2,0)</f>
        <v>VENDV</v>
      </c>
      <c r="D1301" s="98" t="str">
        <f>VLOOKUP(G1301,TCR!$E$2:$K$332,3,0)</f>
        <v>Ricavi variabili commodity al PCE - Energia Elettrica</v>
      </c>
      <c r="E1301" s="98" t="str">
        <f>VLOOKUP(G1301,TCR!$E$2:$K$332,4,0)</f>
        <v>SCONV</v>
      </c>
      <c r="F1301" s="98" t="str">
        <f>VLOOKUP(G1301,TCR!$E$2:$K$332,5,0)</f>
        <v>Sconti Variabili</v>
      </c>
      <c r="G1301" s="98" t="s">
        <v>32</v>
      </c>
      <c r="H1301" s="98" t="str">
        <f>VLOOKUP(G1301,TCR!$E$2:$K$332,7,0)</f>
        <v>sconti</v>
      </c>
      <c r="I1301" s="137" t="str">
        <f t="shared" si="41"/>
        <v>EEGG04_FED_A#EEQGG04_FED_A#EECGG04_FED_A#NETA BR</v>
      </c>
      <c r="J1301" s="106" t="s">
        <v>7910</v>
      </c>
      <c r="K1301" s="106" t="s">
        <v>7911</v>
      </c>
      <c r="L1301" s="106" t="s">
        <v>7912</v>
      </c>
      <c r="M1301" s="106" t="s">
        <v>424</v>
      </c>
      <c r="N1301" s="106" t="s">
        <v>7913</v>
      </c>
      <c r="O1301" s="106"/>
      <c r="P1301" s="106" t="s">
        <v>7914</v>
      </c>
      <c r="Q1301" s="106" t="s">
        <v>7915</v>
      </c>
      <c r="R1301" s="106" t="s">
        <v>7916</v>
      </c>
      <c r="S1301" s="106">
        <v>704103</v>
      </c>
      <c r="T1301" s="106" t="s">
        <v>462</v>
      </c>
      <c r="U1301" s="106"/>
      <c r="V1301" s="106">
        <v>3</v>
      </c>
      <c r="W1301" s="106" t="str">
        <f t="shared" si="40"/>
        <v>NETA BR</v>
      </c>
      <c r="X1301" s="106" t="s">
        <v>463</v>
      </c>
      <c r="Y1301" s="106"/>
    </row>
    <row r="1302" spans="1:25" x14ac:dyDescent="0.2">
      <c r="A1302" s="7"/>
      <c r="B1302" s="7"/>
      <c r="C1302" s="98" t="str">
        <f>VLOOKUP(G1302,TCR!$E$2:$K$332,2,0)</f>
        <v>VENDV</v>
      </c>
      <c r="D1302" s="98" t="str">
        <f>VLOOKUP(G1302,TCR!$E$2:$K$332,3,0)</f>
        <v>Ricavi variabili commodity al PCE - Energia Elettrica</v>
      </c>
      <c r="E1302" s="98" t="str">
        <f>VLOOKUP(G1302,TCR!$E$2:$K$332,4,0)</f>
        <v>SCONV</v>
      </c>
      <c r="F1302" s="98" t="str">
        <f>VLOOKUP(G1302,TCR!$E$2:$K$332,5,0)</f>
        <v>Sconti Variabili</v>
      </c>
      <c r="G1302" s="98" t="s">
        <v>32</v>
      </c>
      <c r="H1302" s="98" t="str">
        <f>VLOOKUP(G1302,TCR!$E$2:$K$332,7,0)</f>
        <v>sconti</v>
      </c>
      <c r="I1302" s="137" t="str">
        <f t="shared" si="41"/>
        <v>EEGG02_MUL_M#EEQGG02_MUL_M#EECGG02_MUL_M#NETA BR</v>
      </c>
      <c r="J1302" s="106" t="s">
        <v>8152</v>
      </c>
      <c r="K1302" s="106" t="s">
        <v>8153</v>
      </c>
      <c r="L1302" s="106" t="s">
        <v>8154</v>
      </c>
      <c r="M1302" s="106" t="s">
        <v>424</v>
      </c>
      <c r="N1302" s="106" t="s">
        <v>8155</v>
      </c>
      <c r="O1302" s="106"/>
      <c r="P1302" s="106" t="s">
        <v>8156</v>
      </c>
      <c r="Q1302" s="106" t="s">
        <v>8157</v>
      </c>
      <c r="R1302" s="106" t="s">
        <v>8158</v>
      </c>
      <c r="S1302" s="106">
        <v>704103</v>
      </c>
      <c r="T1302" s="106" t="s">
        <v>462</v>
      </c>
      <c r="U1302" s="106"/>
      <c r="V1302" s="106">
        <v>3</v>
      </c>
      <c r="W1302" s="106" t="str">
        <f t="shared" si="40"/>
        <v>NETA BR</v>
      </c>
      <c r="X1302" s="106" t="s">
        <v>463</v>
      </c>
      <c r="Y1302" s="106"/>
    </row>
    <row r="1303" spans="1:25" x14ac:dyDescent="0.2">
      <c r="A1303" s="7"/>
      <c r="B1303" s="7"/>
      <c r="C1303" s="98" t="str">
        <f>VLOOKUP(G1303,TCR!$E$2:$K$332,2,0)</f>
        <v>VENDV</v>
      </c>
      <c r="D1303" s="98" t="str">
        <f>VLOOKUP(G1303,TCR!$E$2:$K$332,3,0)</f>
        <v>Ricavi variabili commodity al PCE - Energia Elettrica</v>
      </c>
      <c r="E1303" s="98" t="str">
        <f>VLOOKUP(G1303,TCR!$E$2:$K$332,4,0)</f>
        <v>SCONV</v>
      </c>
      <c r="F1303" s="98" t="str">
        <f>VLOOKUP(G1303,TCR!$E$2:$K$332,5,0)</f>
        <v>Sconti Variabili</v>
      </c>
      <c r="G1303" s="98" t="s">
        <v>32</v>
      </c>
      <c r="H1303" s="98" t="str">
        <f>VLOOKUP(G1303,TCR!$E$2:$K$332,7,0)</f>
        <v>sconti</v>
      </c>
      <c r="I1303" s="137" t="str">
        <f t="shared" si="41"/>
        <v>EEGG02_MUL_A#EEQGG02_MUL_A#EECGG02_MUL_A#NETA BR</v>
      </c>
      <c r="J1303" s="106" t="s">
        <v>5985</v>
      </c>
      <c r="K1303" s="106" t="s">
        <v>5986</v>
      </c>
      <c r="L1303" s="106" t="s">
        <v>5987</v>
      </c>
      <c r="M1303" s="106" t="s">
        <v>424</v>
      </c>
      <c r="N1303" s="106" t="s">
        <v>5988</v>
      </c>
      <c r="O1303" s="106"/>
      <c r="P1303" s="106" t="s">
        <v>5989</v>
      </c>
      <c r="Q1303" s="106" t="s">
        <v>5990</v>
      </c>
      <c r="R1303" s="106" t="s">
        <v>5991</v>
      </c>
      <c r="S1303" s="106">
        <v>704103</v>
      </c>
      <c r="T1303" s="106" t="s">
        <v>462</v>
      </c>
      <c r="U1303" s="106"/>
      <c r="V1303" s="106">
        <v>3</v>
      </c>
      <c r="W1303" s="106" t="str">
        <f t="shared" si="40"/>
        <v>NETA BR</v>
      </c>
      <c r="X1303" s="106" t="s">
        <v>463</v>
      </c>
      <c r="Y1303" s="106"/>
    </row>
    <row r="1304" spans="1:25" x14ac:dyDescent="0.2">
      <c r="A1304" s="7"/>
      <c r="B1304" s="7"/>
      <c r="C1304" s="98" t="str">
        <f>VLOOKUP(G1304,TCR!$E$2:$K$332,2,0)</f>
        <v>VENDV</v>
      </c>
      <c r="D1304" s="98" t="str">
        <f>VLOOKUP(G1304,TCR!$E$2:$K$332,3,0)</f>
        <v>Ricavi variabili commodity al PCE - Energia Elettrica</v>
      </c>
      <c r="E1304" s="98" t="str">
        <f>VLOOKUP(G1304,TCR!$E$2:$K$332,4,0)</f>
        <v>SCONV</v>
      </c>
      <c r="F1304" s="98" t="str">
        <f>VLOOKUP(G1304,TCR!$E$2:$K$332,5,0)</f>
        <v>Sconti Variabili</v>
      </c>
      <c r="G1304" s="98" t="s">
        <v>32</v>
      </c>
      <c r="H1304" s="98" t="str">
        <f>VLOOKUP(G1304,TCR!$E$2:$K$332,7,0)</f>
        <v>sconti</v>
      </c>
      <c r="I1304" s="137" t="str">
        <f t="shared" si="41"/>
        <v>EEGG02_FED_M#EEQGG02_FED_M#EECGG02_FED_M#NETA BR</v>
      </c>
      <c r="J1304" s="106" t="s">
        <v>7704</v>
      </c>
      <c r="K1304" s="106" t="s">
        <v>7705</v>
      </c>
      <c r="L1304" s="106" t="s">
        <v>7706</v>
      </c>
      <c r="M1304" s="106" t="s">
        <v>424</v>
      </c>
      <c r="N1304" s="106" t="s">
        <v>7707</v>
      </c>
      <c r="O1304" s="106"/>
      <c r="P1304" s="106" t="s">
        <v>7708</v>
      </c>
      <c r="Q1304" s="106" t="s">
        <v>7709</v>
      </c>
      <c r="R1304" s="106" t="s">
        <v>7710</v>
      </c>
      <c r="S1304" s="106">
        <v>704103</v>
      </c>
      <c r="T1304" s="106" t="s">
        <v>462</v>
      </c>
      <c r="U1304" s="106"/>
      <c r="V1304" s="106">
        <v>3</v>
      </c>
      <c r="W1304" s="106" t="str">
        <f t="shared" si="40"/>
        <v>NETA BR</v>
      </c>
      <c r="X1304" s="106" t="s">
        <v>463</v>
      </c>
      <c r="Y1304" s="106"/>
    </row>
    <row r="1305" spans="1:25" x14ac:dyDescent="0.2">
      <c r="A1305" s="7"/>
      <c r="B1305" s="69"/>
      <c r="C1305" s="98" t="str">
        <f>VLOOKUP(G1305,TCR!$E$2:$K$332,2,0)</f>
        <v>VENDV</v>
      </c>
      <c r="D1305" s="98" t="str">
        <f>VLOOKUP(G1305,TCR!$E$2:$K$332,3,0)</f>
        <v>Ricavi variabili commodity al PCE - Energia Elettrica</v>
      </c>
      <c r="E1305" s="98" t="str">
        <f>VLOOKUP(G1305,TCR!$E$2:$K$332,4,0)</f>
        <v>SCONV</v>
      </c>
      <c r="F1305" s="98" t="str">
        <f>VLOOKUP(G1305,TCR!$E$2:$K$332,5,0)</f>
        <v>Sconti Variabili</v>
      </c>
      <c r="G1305" s="98" t="s">
        <v>32</v>
      </c>
      <c r="H1305" s="98" t="str">
        <f>VLOOKUP(G1305,TCR!$E$2:$K$332,7,0)</f>
        <v>sconti</v>
      </c>
      <c r="I1305" s="137" t="str">
        <f t="shared" si="41"/>
        <v>EEGG02_FED_A#EEQGG02_FED_A#EECGG02_FED_A#NETA BR</v>
      </c>
      <c r="J1305" s="106" t="s">
        <v>8206</v>
      </c>
      <c r="K1305" s="106" t="s">
        <v>8207</v>
      </c>
      <c r="L1305" s="106" t="s">
        <v>8208</v>
      </c>
      <c r="M1305" s="106" t="s">
        <v>424</v>
      </c>
      <c r="N1305" s="106" t="s">
        <v>8209</v>
      </c>
      <c r="O1305" s="106"/>
      <c r="P1305" s="106" t="s">
        <v>8210</v>
      </c>
      <c r="Q1305" s="106" t="s">
        <v>8211</v>
      </c>
      <c r="R1305" s="106" t="s">
        <v>8212</v>
      </c>
      <c r="S1305" s="106">
        <v>704103</v>
      </c>
      <c r="T1305" s="106" t="s">
        <v>462</v>
      </c>
      <c r="U1305" s="106"/>
      <c r="V1305" s="106">
        <v>3</v>
      </c>
      <c r="W1305" s="106" t="str">
        <f t="shared" si="40"/>
        <v>NETA BR</v>
      </c>
      <c r="X1305" s="106" t="s">
        <v>463</v>
      </c>
      <c r="Y1305" s="106"/>
    </row>
    <row r="1306" spans="1:25" x14ac:dyDescent="0.2">
      <c r="A1306" s="7"/>
      <c r="B1306" s="7"/>
      <c r="C1306" s="98" t="str">
        <f>VLOOKUP(G1306,TCR!$E$2:$K$332,2,0)</f>
        <v>VENDV</v>
      </c>
      <c r="D1306" s="98" t="str">
        <f>VLOOKUP(G1306,TCR!$E$2:$K$332,3,0)</f>
        <v>Ricavi variabili commodity al PCE - Energia Elettrica</v>
      </c>
      <c r="E1306" s="98" t="str">
        <f>VLOOKUP(G1306,TCR!$E$2:$K$332,4,0)</f>
        <v>SCONV</v>
      </c>
      <c r="F1306" s="98" t="str">
        <f>VLOOKUP(G1306,TCR!$E$2:$K$332,5,0)</f>
        <v>Sconti Variabili</v>
      </c>
      <c r="G1306" s="98" t="s">
        <v>32</v>
      </c>
      <c r="H1306" s="98" t="str">
        <f>VLOOKUP(G1306,TCR!$E$2:$K$332,7,0)</f>
        <v>sconti</v>
      </c>
      <c r="I1306" s="137" t="str">
        <f t="shared" si="41"/>
        <v>EEGG01_MUL_M#EEQGG01_MUL_M#EECGG01_MUL_M#NETA BR</v>
      </c>
      <c r="J1306" s="106" t="s">
        <v>6447</v>
      </c>
      <c r="K1306" s="106" t="s">
        <v>6448</v>
      </c>
      <c r="L1306" s="106" t="s">
        <v>6449</v>
      </c>
      <c r="M1306" s="106" t="s">
        <v>424</v>
      </c>
      <c r="N1306" s="106" t="s">
        <v>6450</v>
      </c>
      <c r="O1306" s="106"/>
      <c r="P1306" s="106" t="s">
        <v>6451</v>
      </c>
      <c r="Q1306" s="106" t="s">
        <v>6452</v>
      </c>
      <c r="R1306" s="106" t="s">
        <v>6453</v>
      </c>
      <c r="S1306" s="106">
        <v>704103</v>
      </c>
      <c r="T1306" s="106" t="s">
        <v>462</v>
      </c>
      <c r="U1306" s="106"/>
      <c r="V1306" s="106">
        <v>3</v>
      </c>
      <c r="W1306" s="106" t="str">
        <f t="shared" si="40"/>
        <v>NETA BR</v>
      </c>
      <c r="X1306" s="106" t="s">
        <v>463</v>
      </c>
      <c r="Y1306" s="106"/>
    </row>
    <row r="1307" spans="1:25" x14ac:dyDescent="0.2">
      <c r="A1307" s="7"/>
      <c r="B1307" s="7"/>
      <c r="C1307" s="98" t="str">
        <f>VLOOKUP(G1307,TCR!$E$2:$K$332,2,0)</f>
        <v>VENDV</v>
      </c>
      <c r="D1307" s="98" t="str">
        <f>VLOOKUP(G1307,TCR!$E$2:$K$332,3,0)</f>
        <v>Ricavi variabili commodity al PCE - Energia Elettrica</v>
      </c>
      <c r="E1307" s="98" t="str">
        <f>VLOOKUP(G1307,TCR!$E$2:$K$332,4,0)</f>
        <v>SCONV</v>
      </c>
      <c r="F1307" s="98" t="str">
        <f>VLOOKUP(G1307,TCR!$E$2:$K$332,5,0)</f>
        <v>Sconti Variabili</v>
      </c>
      <c r="G1307" s="98" t="s">
        <v>32</v>
      </c>
      <c r="H1307" s="98" t="str">
        <f>VLOOKUP(G1307,TCR!$E$2:$K$332,7,0)</f>
        <v>sconti</v>
      </c>
      <c r="I1307" s="137" t="str">
        <f t="shared" si="41"/>
        <v>EEGG01_MUL_A#EEQGG01_MUL_A#EECGG01_MUL_A#NETA BR</v>
      </c>
      <c r="J1307" s="106" t="s">
        <v>8399</v>
      </c>
      <c r="K1307" s="106" t="s">
        <v>8400</v>
      </c>
      <c r="L1307" s="106" t="s">
        <v>8401</v>
      </c>
      <c r="M1307" s="106" t="s">
        <v>424</v>
      </c>
      <c r="N1307" s="106" t="s">
        <v>8402</v>
      </c>
      <c r="O1307" s="106"/>
      <c r="P1307" s="106" t="s">
        <v>8403</v>
      </c>
      <c r="Q1307" s="106" t="s">
        <v>8404</v>
      </c>
      <c r="R1307" s="106" t="s">
        <v>8405</v>
      </c>
      <c r="S1307" s="106">
        <v>704103</v>
      </c>
      <c r="T1307" s="106" t="s">
        <v>462</v>
      </c>
      <c r="U1307" s="106"/>
      <c r="V1307" s="106">
        <v>3</v>
      </c>
      <c r="W1307" s="106" t="str">
        <f t="shared" si="40"/>
        <v>NETA BR</v>
      </c>
      <c r="X1307" s="106" t="s">
        <v>463</v>
      </c>
      <c r="Y1307" s="106"/>
    </row>
    <row r="1308" spans="1:25" x14ac:dyDescent="0.2">
      <c r="A1308" s="7"/>
      <c r="B1308" s="7"/>
      <c r="C1308" s="98" t="str">
        <f>VLOOKUP(G1308,TCR!$E$2:$K$332,2,0)</f>
        <v>VENDV</v>
      </c>
      <c r="D1308" s="98" t="str">
        <f>VLOOKUP(G1308,TCR!$E$2:$K$332,3,0)</f>
        <v>Ricavi variabili commodity al PCE - Energia Elettrica</v>
      </c>
      <c r="E1308" s="98" t="str">
        <f>VLOOKUP(G1308,TCR!$E$2:$K$332,4,0)</f>
        <v>SCONV</v>
      </c>
      <c r="F1308" s="98" t="str">
        <f>VLOOKUP(G1308,TCR!$E$2:$K$332,5,0)</f>
        <v>Sconti Variabili</v>
      </c>
      <c r="G1308" s="98" t="s">
        <v>32</v>
      </c>
      <c r="H1308" s="98" t="str">
        <f>VLOOKUP(G1308,TCR!$E$2:$K$332,7,0)</f>
        <v>sconti</v>
      </c>
      <c r="I1308" s="137" t="str">
        <f t="shared" si="41"/>
        <v>EEGG01_FED_M#EEQGG01_FED_M#EECGG01_FED_M#NETA BR</v>
      </c>
      <c r="J1308" s="106" t="s">
        <v>8698</v>
      </c>
      <c r="K1308" s="106" t="s">
        <v>8699</v>
      </c>
      <c r="L1308" s="106" t="s">
        <v>8700</v>
      </c>
      <c r="M1308" s="106" t="s">
        <v>424</v>
      </c>
      <c r="N1308" s="106" t="s">
        <v>8701</v>
      </c>
      <c r="O1308" s="106"/>
      <c r="P1308" s="106" t="s">
        <v>8702</v>
      </c>
      <c r="Q1308" s="106" t="s">
        <v>8703</v>
      </c>
      <c r="R1308" s="106" t="s">
        <v>8704</v>
      </c>
      <c r="S1308" s="106">
        <v>704103</v>
      </c>
      <c r="T1308" s="106" t="s">
        <v>462</v>
      </c>
      <c r="U1308" s="106"/>
      <c r="V1308" s="106">
        <v>3</v>
      </c>
      <c r="W1308" s="106" t="str">
        <f t="shared" si="40"/>
        <v>NETA BR</v>
      </c>
      <c r="X1308" s="106" t="s">
        <v>463</v>
      </c>
      <c r="Y1308" s="106"/>
    </row>
    <row r="1309" spans="1:25" x14ac:dyDescent="0.2">
      <c r="A1309" s="7"/>
      <c r="B1309" s="7"/>
      <c r="C1309" s="98" t="str">
        <f>VLOOKUP(G1309,TCR!$E$2:$K$332,2,0)</f>
        <v>VENDV</v>
      </c>
      <c r="D1309" s="98" t="str">
        <f>VLOOKUP(G1309,TCR!$E$2:$K$332,3,0)</f>
        <v>Ricavi variabili commodity al PCE - Energia Elettrica</v>
      </c>
      <c r="E1309" s="98" t="str">
        <f>VLOOKUP(G1309,TCR!$E$2:$K$332,4,0)</f>
        <v>SCONV</v>
      </c>
      <c r="F1309" s="98" t="str">
        <f>VLOOKUP(G1309,TCR!$E$2:$K$332,5,0)</f>
        <v>Sconti Variabili</v>
      </c>
      <c r="G1309" s="98" t="s">
        <v>32</v>
      </c>
      <c r="H1309" s="98" t="str">
        <f>VLOOKUP(G1309,TCR!$E$2:$K$332,7,0)</f>
        <v>sconti</v>
      </c>
      <c r="I1309" s="137" t="str">
        <f t="shared" si="41"/>
        <v>EEGG01_BEN_M#EEQGG01_BEN_M#EECGG01_BEN_M#NETA BR</v>
      </c>
      <c r="J1309" s="106" t="s">
        <v>9462</v>
      </c>
      <c r="K1309" s="106" t="s">
        <v>9463</v>
      </c>
      <c r="L1309" s="106" t="s">
        <v>9464</v>
      </c>
      <c r="M1309" s="106" t="s">
        <v>424</v>
      </c>
      <c r="N1309" s="106" t="s">
        <v>9465</v>
      </c>
      <c r="O1309" s="106"/>
      <c r="P1309" s="106" t="s">
        <v>9466</v>
      </c>
      <c r="Q1309" s="106" t="s">
        <v>9467</v>
      </c>
      <c r="R1309" s="106" t="s">
        <v>9468</v>
      </c>
      <c r="S1309" s="106" t="s">
        <v>461</v>
      </c>
      <c r="T1309" s="106" t="s">
        <v>462</v>
      </c>
      <c r="U1309" s="106"/>
      <c r="V1309" s="106">
        <v>3</v>
      </c>
      <c r="W1309" s="106" t="str">
        <f t="shared" si="40"/>
        <v>NETA BR</v>
      </c>
      <c r="X1309" s="106" t="s">
        <v>463</v>
      </c>
      <c r="Y1309" s="106"/>
    </row>
    <row r="1310" spans="1:25" x14ac:dyDescent="0.2">
      <c r="A1310" s="7"/>
      <c r="B1310" s="7"/>
      <c r="C1310" s="98" t="str">
        <f>VLOOKUP(G1310,TCR!$E$2:$K$332,2,0)</f>
        <v>VENDV</v>
      </c>
      <c r="D1310" s="98" t="str">
        <f>VLOOKUP(G1310,TCR!$E$2:$K$332,3,0)</f>
        <v>Ricavi variabili commodity al PCE - Energia Elettrica</v>
      </c>
      <c r="E1310" s="98" t="str">
        <f>VLOOKUP(G1310,TCR!$E$2:$K$332,4,0)</f>
        <v>SCONV</v>
      </c>
      <c r="F1310" s="98" t="str">
        <f>VLOOKUP(G1310,TCR!$E$2:$K$332,5,0)</f>
        <v>Sconti Variabili</v>
      </c>
      <c r="G1310" s="98" t="s">
        <v>32</v>
      </c>
      <c r="H1310" s="98" t="str">
        <f>VLOOKUP(G1310,TCR!$E$2:$K$332,7,0)</f>
        <v>sconti</v>
      </c>
      <c r="I1310" s="137" t="str">
        <f t="shared" si="41"/>
        <v>EEGG03_SANN_M#EEQGG03_SANN_M#EECGG03_SANN_M#NETA BR</v>
      </c>
      <c r="J1310" s="106" t="s">
        <v>9287</v>
      </c>
      <c r="K1310" s="106" t="s">
        <v>9288</v>
      </c>
      <c r="L1310" s="106" t="s">
        <v>9289</v>
      </c>
      <c r="M1310" s="106" t="s">
        <v>424</v>
      </c>
      <c r="N1310" s="106" t="s">
        <v>9290</v>
      </c>
      <c r="O1310" s="106"/>
      <c r="P1310" s="106" t="s">
        <v>9291</v>
      </c>
      <c r="Q1310" s="106" t="s">
        <v>9292</v>
      </c>
      <c r="R1310" s="106" t="s">
        <v>9293</v>
      </c>
      <c r="S1310" s="106" t="s">
        <v>461</v>
      </c>
      <c r="T1310" s="106" t="s">
        <v>462</v>
      </c>
      <c r="U1310" s="106"/>
      <c r="V1310" s="106">
        <v>3</v>
      </c>
      <c r="W1310" s="106" t="str">
        <f t="shared" si="40"/>
        <v>NETA BR</v>
      </c>
      <c r="X1310" s="106" t="s">
        <v>463</v>
      </c>
      <c r="Y1310" s="106"/>
    </row>
    <row r="1311" spans="1:25" x14ac:dyDescent="0.2">
      <c r="A1311" s="7"/>
      <c r="B1311" s="7" t="s">
        <v>66</v>
      </c>
      <c r="C1311" s="98" t="str">
        <f>VLOOKUP(G1311,TCR!$E$2:$K$332,2,0)</f>
        <v>VENDV</v>
      </c>
      <c r="D1311" s="98" t="str">
        <f>VLOOKUP(G1311,TCR!$E$2:$K$332,3,0)</f>
        <v>Ricavi variabili commodity al PCE - Energia Elettrica</v>
      </c>
      <c r="E1311" s="98" t="str">
        <f>VLOOKUP(G1311,TCR!$E$2:$K$332,4,0)</f>
        <v>SCONV</v>
      </c>
      <c r="F1311" s="98" t="str">
        <f>VLOOKUP(G1311,TCR!$E$2:$K$332,5,0)</f>
        <v>Sconti Variabili</v>
      </c>
      <c r="G1311" s="98" t="s">
        <v>32</v>
      </c>
      <c r="H1311" s="98" t="str">
        <f>VLOOKUP(G1311,TCR!$E$2:$K$332,7,0)</f>
        <v>sconti</v>
      </c>
      <c r="I1311" s="137" t="str">
        <f t="shared" si="41"/>
        <v>EEGG03_SANN_A#EEQGG03_SANN_A#EECGG03_SANN_A#NETA BR</v>
      </c>
      <c r="J1311" s="106" t="s">
        <v>9658</v>
      </c>
      <c r="K1311" s="106" t="s">
        <v>9659</v>
      </c>
      <c r="L1311" s="106" t="s">
        <v>9660</v>
      </c>
      <c r="M1311" s="106" t="s">
        <v>424</v>
      </c>
      <c r="N1311" s="106" t="s">
        <v>9661</v>
      </c>
      <c r="O1311" s="106"/>
      <c r="P1311" s="106" t="s">
        <v>9662</v>
      </c>
      <c r="Q1311" s="106" t="s">
        <v>9663</v>
      </c>
      <c r="R1311" s="106" t="s">
        <v>9664</v>
      </c>
      <c r="S1311" s="106">
        <v>704103</v>
      </c>
      <c r="T1311" s="106" t="s">
        <v>462</v>
      </c>
      <c r="U1311" s="106"/>
      <c r="V1311" s="106">
        <v>3</v>
      </c>
      <c r="W1311" s="106" t="str">
        <f t="shared" si="40"/>
        <v>NETA BR</v>
      </c>
      <c r="X1311" s="106" t="s">
        <v>463</v>
      </c>
      <c r="Y1311" s="106" t="s">
        <v>9686</v>
      </c>
    </row>
    <row r="1312" spans="1:25" x14ac:dyDescent="0.2">
      <c r="A1312" s="7"/>
      <c r="B1312" s="7"/>
      <c r="C1312" s="98" t="str">
        <f>VLOOKUP(G1312,TCR!$E$2:$K$332,2,0)</f>
        <v>VENDV</v>
      </c>
      <c r="D1312" s="98" t="str">
        <f>VLOOKUP(G1312,TCR!$E$2:$K$332,3,0)</f>
        <v>Ricavi variabili commodity al PCE - Energia Elettrica</v>
      </c>
      <c r="E1312" s="98" t="str">
        <f>VLOOKUP(G1312,TCR!$E$2:$K$332,4,0)</f>
        <v>SCONV</v>
      </c>
      <c r="F1312" s="98" t="str">
        <f>VLOOKUP(G1312,TCR!$E$2:$K$332,5,0)</f>
        <v>Sconti Variabili</v>
      </c>
      <c r="G1312" s="98" t="s">
        <v>32</v>
      </c>
      <c r="H1312" s="98" t="str">
        <f>VLOOKUP(G1312,TCR!$E$2:$K$332,7,0)</f>
        <v>sconti</v>
      </c>
      <c r="I1312" s="137" t="str">
        <f t="shared" si="41"/>
        <v>EESP00001_M#EEQPE#EECPE#NETA BR</v>
      </c>
      <c r="J1312" s="106" t="s">
        <v>1299</v>
      </c>
      <c r="K1312" s="106" t="s">
        <v>1300</v>
      </c>
      <c r="L1312" s="106" t="s">
        <v>1301</v>
      </c>
      <c r="M1312" s="106" t="s">
        <v>424</v>
      </c>
      <c r="N1312" s="106" t="s">
        <v>1302</v>
      </c>
      <c r="O1312" s="106"/>
      <c r="P1312" s="106" t="s">
        <v>1303</v>
      </c>
      <c r="Q1312" s="106" t="s">
        <v>1304</v>
      </c>
      <c r="R1312" s="106" t="s">
        <v>1305</v>
      </c>
      <c r="S1312" s="106">
        <v>704103</v>
      </c>
      <c r="T1312" s="106" t="s">
        <v>462</v>
      </c>
      <c r="U1312" s="106"/>
      <c r="V1312" s="106">
        <v>3</v>
      </c>
      <c r="W1312" s="106" t="str">
        <f t="shared" si="40"/>
        <v>NETA BR</v>
      </c>
      <c r="X1312" s="106" t="s">
        <v>463</v>
      </c>
      <c r="Y1312" s="106"/>
    </row>
    <row r="1313" spans="1:25" x14ac:dyDescent="0.2">
      <c r="A1313" s="7"/>
      <c r="B1313" s="7"/>
      <c r="C1313" s="98" t="str">
        <f>VLOOKUP(G1313,TCR!$E$2:$K$332,2,0)</f>
        <v>VENDV</v>
      </c>
      <c r="D1313" s="98" t="str">
        <f>VLOOKUP(G1313,TCR!$E$2:$K$332,3,0)</f>
        <v>Ricavi variabili commodity al PCE - Energia Elettrica</v>
      </c>
      <c r="E1313" s="98" t="str">
        <f>VLOOKUP(G1313,TCR!$E$2:$K$332,4,0)</f>
        <v>SCONV</v>
      </c>
      <c r="F1313" s="98" t="str">
        <f>VLOOKUP(G1313,TCR!$E$2:$K$332,5,0)</f>
        <v>Sconti Variabili</v>
      </c>
      <c r="G1313" s="98" t="s">
        <v>32</v>
      </c>
      <c r="H1313" s="98" t="str">
        <f>VLOOKUP(G1313,TCR!$E$2:$K$332,7,0)</f>
        <v>sconti</v>
      </c>
      <c r="I1313" s="137" t="str">
        <f t="shared" si="41"/>
        <v>EESP00001_M#EEQSP00001_M#EECSP00001_M#NETA BR</v>
      </c>
      <c r="J1313" s="106" t="s">
        <v>1299</v>
      </c>
      <c r="K1313" s="106" t="s">
        <v>1300</v>
      </c>
      <c r="L1313" s="106" t="s">
        <v>1301</v>
      </c>
      <c r="M1313" s="106" t="s">
        <v>424</v>
      </c>
      <c r="N1313" s="106" t="s">
        <v>1306</v>
      </c>
      <c r="O1313" s="106"/>
      <c r="P1313" s="106" t="s">
        <v>1307</v>
      </c>
      <c r="Q1313" s="106" t="s">
        <v>1308</v>
      </c>
      <c r="R1313" s="106" t="s">
        <v>1309</v>
      </c>
      <c r="S1313" s="106">
        <v>704103</v>
      </c>
      <c r="T1313" s="106" t="s">
        <v>462</v>
      </c>
      <c r="U1313" s="106"/>
      <c r="V1313" s="106">
        <v>3</v>
      </c>
      <c r="W1313" s="106" t="str">
        <f t="shared" si="40"/>
        <v>NETA BR</v>
      </c>
      <c r="X1313" s="106" t="s">
        <v>463</v>
      </c>
      <c r="Y1313" s="106"/>
    </row>
    <row r="1314" spans="1:25" x14ac:dyDescent="0.2">
      <c r="A1314" s="7"/>
      <c r="B1314" s="7"/>
      <c r="C1314" s="98" t="str">
        <f>VLOOKUP(G1314,TCR!$E$2:$K$332,2,0)</f>
        <v>VENDV</v>
      </c>
      <c r="D1314" s="98" t="str">
        <f>VLOOKUP(G1314,TCR!$E$2:$K$332,3,0)</f>
        <v>Ricavi variabili commodity al PCE - Energia Elettrica</v>
      </c>
      <c r="E1314" s="98" t="str">
        <f>VLOOKUP(G1314,TCR!$E$2:$K$332,4,0)</f>
        <v>SCONV</v>
      </c>
      <c r="F1314" s="98" t="str">
        <f>VLOOKUP(G1314,TCR!$E$2:$K$332,5,0)</f>
        <v>Sconti Variabili</v>
      </c>
      <c r="G1314" s="98" t="s">
        <v>11436</v>
      </c>
      <c r="H1314" s="98" t="str">
        <f>VLOOKUP(G1314,TCR!$E$2:$K$332,7,0)</f>
        <v>sconti perdite materia prima</v>
      </c>
      <c r="I1314" s="137" t="str">
        <f t="shared" si="41"/>
        <v>NE_V_SC_PRD_PFX#NE_Q_SC_PERCFIX#NE_C_SC_PERCFIX#NETA BR</v>
      </c>
      <c r="J1314" s="106" t="s">
        <v>5007</v>
      </c>
      <c r="K1314" s="106" t="s">
        <v>5008</v>
      </c>
      <c r="L1314" s="106" t="s">
        <v>5009</v>
      </c>
      <c r="M1314" s="106" t="s">
        <v>424</v>
      </c>
      <c r="N1314" s="106" t="s">
        <v>3416</v>
      </c>
      <c r="O1314" s="106"/>
      <c r="P1314" s="106" t="s">
        <v>3417</v>
      </c>
      <c r="Q1314" s="106" t="s">
        <v>3418</v>
      </c>
      <c r="R1314" s="106" t="s">
        <v>3419</v>
      </c>
      <c r="S1314" s="106">
        <v>701036</v>
      </c>
      <c r="T1314" s="106" t="s">
        <v>430</v>
      </c>
      <c r="U1314" s="106"/>
      <c r="V1314" s="106">
        <v>3</v>
      </c>
      <c r="W1314" s="106" t="str">
        <f t="shared" si="40"/>
        <v>NETA BR</v>
      </c>
      <c r="X1314" s="106" t="s">
        <v>431</v>
      </c>
      <c r="Y1314" s="106"/>
    </row>
    <row r="1315" spans="1:25" x14ac:dyDescent="0.2">
      <c r="A1315" s="7"/>
      <c r="B1315" s="7"/>
      <c r="C1315" s="98" t="str">
        <f>VLOOKUP(G1315,TCR!$E$2:$K$332,2,0)</f>
        <v>VENDV</v>
      </c>
      <c r="D1315" s="98" t="str">
        <f>VLOOKUP(G1315,TCR!$E$2:$K$332,3,0)</f>
        <v>Ricavi variabili commodity al PCE - Energia Elettrica</v>
      </c>
      <c r="E1315" s="98" t="str">
        <f>VLOOKUP(G1315,TCR!$E$2:$K$332,4,0)</f>
        <v>SCONV</v>
      </c>
      <c r="F1315" s="98" t="str">
        <f>VLOOKUP(G1315,TCR!$E$2:$K$332,5,0)</f>
        <v>Sconti Variabili</v>
      </c>
      <c r="G1315" s="98" t="s">
        <v>11436</v>
      </c>
      <c r="H1315" s="98" t="str">
        <f>VLOOKUP(G1315,TCR!$E$2:$K$332,7,0)</f>
        <v>sconti perdite materia prima</v>
      </c>
      <c r="I1315" s="137" t="str">
        <f t="shared" si="41"/>
        <v>NE_V_SC_PRD_PFX#NE_PE_FIX#NE_PE_FIX#NETA BR</v>
      </c>
      <c r="J1315" s="106" t="s">
        <v>5007</v>
      </c>
      <c r="K1315" s="106" t="s">
        <v>5008</v>
      </c>
      <c r="L1315" s="106" t="s">
        <v>5009</v>
      </c>
      <c r="M1315" s="106" t="s">
        <v>424</v>
      </c>
      <c r="N1315" s="106" t="s">
        <v>662</v>
      </c>
      <c r="O1315" s="106"/>
      <c r="P1315" s="106" t="s">
        <v>664</v>
      </c>
      <c r="Q1315" s="106" t="s">
        <v>662</v>
      </c>
      <c r="R1315" s="106" t="s">
        <v>665</v>
      </c>
      <c r="S1315" s="106" t="s">
        <v>429</v>
      </c>
      <c r="T1315" s="106" t="s">
        <v>430</v>
      </c>
      <c r="U1315" s="106"/>
      <c r="V1315" s="106">
        <v>3</v>
      </c>
      <c r="W1315" s="106" t="str">
        <f t="shared" si="40"/>
        <v>NETA BR</v>
      </c>
      <c r="X1315" s="106" t="s">
        <v>431</v>
      </c>
      <c r="Y1315" s="106"/>
    </row>
    <row r="1316" spans="1:25" x14ac:dyDescent="0.2">
      <c r="A1316" s="139"/>
      <c r="B1316" s="7"/>
      <c r="C1316" s="98" t="str">
        <f>VLOOKUP(G1316,TCR!$E$2:$K$332,2,0)</f>
        <v>VENDV</v>
      </c>
      <c r="D1316" s="98" t="str">
        <f>VLOOKUP(G1316,TCR!$E$2:$K$332,3,0)</f>
        <v>Ricavi variabili commodity al PCE - Energia Elettrica</v>
      </c>
      <c r="E1316" s="98" t="str">
        <f>VLOOKUP(G1316,TCR!$E$2:$K$332,4,0)</f>
        <v>SCONV</v>
      </c>
      <c r="F1316" s="98" t="str">
        <f>VLOOKUP(G1316,TCR!$E$2:$K$332,5,0)</f>
        <v>Sconti Variabili</v>
      </c>
      <c r="G1316" s="98" t="s">
        <v>32</v>
      </c>
      <c r="H1316" s="98" t="str">
        <f>VLOOKUP(G1316,TCR!$E$2:$K$332,7,0)</f>
        <v>sconti</v>
      </c>
      <c r="I1316" s="137" t="str">
        <f t="shared" si="41"/>
        <v>NE_V_SC_PEFIX#NE_Q_SC_PERCFIX#NE_C_SC_PERCFIX#NETA BR</v>
      </c>
      <c r="J1316" s="106" t="s">
        <v>3413</v>
      </c>
      <c r="K1316" s="106" t="s">
        <v>3414</v>
      </c>
      <c r="L1316" s="106" t="s">
        <v>3415</v>
      </c>
      <c r="M1316" s="106" t="s">
        <v>424</v>
      </c>
      <c r="N1316" s="106" t="s">
        <v>3416</v>
      </c>
      <c r="O1316" s="106"/>
      <c r="P1316" s="106" t="s">
        <v>3417</v>
      </c>
      <c r="Q1316" s="106" t="s">
        <v>3418</v>
      </c>
      <c r="R1316" s="106" t="s">
        <v>3419</v>
      </c>
      <c r="S1316" s="106">
        <v>704103</v>
      </c>
      <c r="T1316" s="106" t="s">
        <v>462</v>
      </c>
      <c r="U1316" s="106"/>
      <c r="V1316" s="106">
        <v>3</v>
      </c>
      <c r="W1316" s="106" t="str">
        <f t="shared" si="40"/>
        <v>NETA BR</v>
      </c>
      <c r="X1316" s="106" t="s">
        <v>463</v>
      </c>
      <c r="Y1316" s="106"/>
    </row>
    <row r="1317" spans="1:25" x14ac:dyDescent="0.2">
      <c r="A1317" s="7"/>
      <c r="B1317" s="7"/>
      <c r="C1317" s="98" t="str">
        <f>VLOOKUP(G1317,TCR!$E$2:$K$332,2,0)</f>
        <v>VENDV</v>
      </c>
      <c r="D1317" s="98" t="str">
        <f>VLOOKUP(G1317,TCR!$E$2:$K$332,3,0)</f>
        <v>Ricavi variabili commodity al PCE - Energia Elettrica</v>
      </c>
      <c r="E1317" s="98" t="str">
        <f>VLOOKUP(G1317,TCR!$E$2:$K$332,4,0)</f>
        <v>SCONV</v>
      </c>
      <c r="F1317" s="98" t="str">
        <f>VLOOKUP(G1317,TCR!$E$2:$K$332,5,0)</f>
        <v>Sconti Variabili</v>
      </c>
      <c r="G1317" s="98" t="s">
        <v>32</v>
      </c>
      <c r="H1317" s="98" t="str">
        <f>VLOOKUP(G1317,TCR!$E$2:$K$332,7,0)</f>
        <v>sconti</v>
      </c>
      <c r="I1317" s="137" t="str">
        <f t="shared" si="41"/>
        <v>NE_V_SC_PEFIX#NE_PE_FIX#NE_PE_FIX#NETA BR</v>
      </c>
      <c r="J1317" s="106" t="s">
        <v>3413</v>
      </c>
      <c r="K1317" s="106" t="s">
        <v>3414</v>
      </c>
      <c r="L1317" s="106" t="s">
        <v>3415</v>
      </c>
      <c r="M1317" s="106" t="s">
        <v>424</v>
      </c>
      <c r="N1317" s="106" t="s">
        <v>662</v>
      </c>
      <c r="O1317" s="106"/>
      <c r="P1317" s="106" t="s">
        <v>664</v>
      </c>
      <c r="Q1317" s="106" t="s">
        <v>662</v>
      </c>
      <c r="R1317" s="106" t="s">
        <v>665</v>
      </c>
      <c r="S1317" s="106">
        <v>704103</v>
      </c>
      <c r="T1317" s="106" t="s">
        <v>462</v>
      </c>
      <c r="U1317" s="106"/>
      <c r="V1317" s="106">
        <v>3</v>
      </c>
      <c r="W1317" s="106" t="str">
        <f t="shared" si="40"/>
        <v>NETA BR</v>
      </c>
      <c r="X1317" s="106" t="s">
        <v>463</v>
      </c>
      <c r="Y1317" s="106"/>
    </row>
    <row r="1318" spans="1:25" x14ac:dyDescent="0.2">
      <c r="A1318" s="7"/>
      <c r="B1318" s="7"/>
      <c r="C1318" s="98" t="str">
        <f>VLOOKUP(G1318,TCR!$E$2:$K$332,2,0)</f>
        <v>VENDV</v>
      </c>
      <c r="D1318" s="98" t="str">
        <f>VLOOKUP(G1318,TCR!$E$2:$K$332,3,0)</f>
        <v>Ricavi variabili commodity al PCE - Energia Elettrica</v>
      </c>
      <c r="E1318" s="98" t="str">
        <f>VLOOKUP(G1318,TCR!$E$2:$K$332,4,0)</f>
        <v>SCONV</v>
      </c>
      <c r="F1318" s="98" t="str">
        <f>VLOOKUP(G1318,TCR!$E$2:$K$332,5,0)</f>
        <v>Sconti Variabili</v>
      </c>
      <c r="G1318" s="98" t="s">
        <v>32</v>
      </c>
      <c r="H1318" s="98" t="str">
        <f>VLOOKUP(G1318,TCR!$E$2:$K$332,7,0)</f>
        <v>sconti</v>
      </c>
      <c r="I1318" s="137" t="str">
        <f t="shared" si="41"/>
        <v>EESP00001_B#EEQBPE#EECBPE#NETA BR</v>
      </c>
      <c r="J1318" s="106" t="s">
        <v>5150</v>
      </c>
      <c r="K1318" s="106" t="s">
        <v>5151</v>
      </c>
      <c r="L1318" s="106" t="s">
        <v>5152</v>
      </c>
      <c r="M1318" s="106" t="s">
        <v>424</v>
      </c>
      <c r="N1318" s="106" t="s">
        <v>4352</v>
      </c>
      <c r="O1318" s="106"/>
      <c r="P1318" s="106" t="s">
        <v>4353</v>
      </c>
      <c r="Q1318" s="106" t="s">
        <v>4354</v>
      </c>
      <c r="R1318" s="106" t="s">
        <v>1305</v>
      </c>
      <c r="S1318" s="106">
        <v>704103</v>
      </c>
      <c r="T1318" s="106" t="s">
        <v>462</v>
      </c>
      <c r="U1318" s="106"/>
      <c r="V1318" s="106">
        <v>3</v>
      </c>
      <c r="W1318" s="106" t="str">
        <f t="shared" si="40"/>
        <v>NETA BR</v>
      </c>
      <c r="X1318" s="106" t="s">
        <v>463</v>
      </c>
      <c r="Y1318" s="106"/>
    </row>
    <row r="1319" spans="1:25" x14ac:dyDescent="0.2">
      <c r="A1319" s="7"/>
      <c r="B1319" s="7"/>
      <c r="C1319" s="98" t="str">
        <f>VLOOKUP(G1319,TCR!$E$2:$K$332,2,0)</f>
        <v>VENDV</v>
      </c>
      <c r="D1319" s="98" t="str">
        <f>VLOOKUP(G1319,TCR!$E$2:$K$332,3,0)</f>
        <v>Ricavi variabili commodity al PCE - Energia Elettrica</v>
      </c>
      <c r="E1319" s="98" t="str">
        <f>VLOOKUP(G1319,TCR!$E$2:$K$332,4,0)</f>
        <v>SCONV</v>
      </c>
      <c r="F1319" s="98" t="str">
        <f>VLOOKUP(G1319,TCR!$E$2:$K$332,5,0)</f>
        <v>Sconti Variabili</v>
      </c>
      <c r="G1319" s="98" t="s">
        <v>32</v>
      </c>
      <c r="H1319" s="98" t="str">
        <f>VLOOKUP(G1319,TCR!$E$2:$K$332,7,0)</f>
        <v>sconti</v>
      </c>
      <c r="I1319" s="137" t="str">
        <f t="shared" si="41"/>
        <v>EESP00001_B#EEQSP00001_B#EECSP00001_B#NETA BR</v>
      </c>
      <c r="J1319" s="106" t="s">
        <v>5150</v>
      </c>
      <c r="K1319" s="106" t="s">
        <v>5151</v>
      </c>
      <c r="L1319" s="106" t="s">
        <v>5152</v>
      </c>
      <c r="M1319" s="106" t="s">
        <v>424</v>
      </c>
      <c r="N1319" s="106" t="s">
        <v>5153</v>
      </c>
      <c r="O1319" s="106"/>
      <c r="P1319" s="106" t="s">
        <v>5154</v>
      </c>
      <c r="Q1319" s="106" t="s">
        <v>5155</v>
      </c>
      <c r="R1319" s="106" t="s">
        <v>5156</v>
      </c>
      <c r="S1319" s="106">
        <v>704103</v>
      </c>
      <c r="T1319" s="106" t="s">
        <v>462</v>
      </c>
      <c r="U1319" s="106"/>
      <c r="V1319" s="106">
        <v>3</v>
      </c>
      <c r="W1319" s="106" t="str">
        <f t="shared" si="40"/>
        <v>NETA BR</v>
      </c>
      <c r="X1319" s="106" t="s">
        <v>463</v>
      </c>
      <c r="Y1319" s="106"/>
    </row>
    <row r="1320" spans="1:25" x14ac:dyDescent="0.2">
      <c r="A1320" s="7"/>
      <c r="B1320" s="7"/>
      <c r="C1320" s="98" t="str">
        <f>VLOOKUP(G1320,TCR!$E$2:$K$332,2,0)</f>
        <v>VENDV</v>
      </c>
      <c r="D1320" s="98" t="str">
        <f>VLOOKUP(G1320,TCR!$E$2:$K$332,3,0)</f>
        <v>Ricavi variabili commodity al PCE - Energia Elettrica</v>
      </c>
      <c r="E1320" s="98" t="str">
        <f>VLOOKUP(G1320,TCR!$E$2:$K$332,4,0)</f>
        <v>SCONV</v>
      </c>
      <c r="F1320" s="98" t="str">
        <f>VLOOKUP(G1320,TCR!$E$2:$K$332,5,0)</f>
        <v>Sconti Variabili</v>
      </c>
      <c r="G1320" s="98" t="s">
        <v>11436</v>
      </c>
      <c r="H1320" s="98" t="str">
        <f>VLOOKUP(G1320,TCR!$E$2:$K$332,7,0)</f>
        <v>sconti perdite materia prima</v>
      </c>
      <c r="I1320" s="137" t="str">
        <f t="shared" si="41"/>
        <v>NE_SC_PRD_PFX_3#NE_Q_SC_PEFIX_3#NE_C_SC_PEFIX#NETA BR</v>
      </c>
      <c r="J1320" s="106" t="s">
        <v>3664</v>
      </c>
      <c r="K1320" s="106" t="s">
        <v>3665</v>
      </c>
      <c r="L1320" s="106" t="s">
        <v>3666</v>
      </c>
      <c r="M1320" s="106"/>
      <c r="N1320" s="106" t="s">
        <v>3667</v>
      </c>
      <c r="O1320" s="106"/>
      <c r="P1320" s="106" t="s">
        <v>1941</v>
      </c>
      <c r="Q1320" s="106" t="s">
        <v>1942</v>
      </c>
      <c r="R1320" s="106" t="s">
        <v>1943</v>
      </c>
      <c r="S1320" s="106"/>
      <c r="T1320" s="106"/>
      <c r="U1320" s="106"/>
      <c r="V1320" s="106">
        <v>3</v>
      </c>
      <c r="W1320" s="106" t="str">
        <f t="shared" si="40"/>
        <v>NETA BR</v>
      </c>
      <c r="X1320" s="106"/>
      <c r="Y1320" s="106"/>
    </row>
    <row r="1321" spans="1:25" x14ac:dyDescent="0.2">
      <c r="A1321" s="178"/>
      <c r="B1321" s="7"/>
      <c r="C1321" s="98" t="str">
        <f>VLOOKUP(G1321,TCR!$E$2:$K$332,2,0)</f>
        <v>VENDV</v>
      </c>
      <c r="D1321" s="98" t="str">
        <f>VLOOKUP(G1321,TCR!$E$2:$K$332,3,0)</f>
        <v>Ricavi variabili commodity al PCE - Energia Elettrica</v>
      </c>
      <c r="E1321" s="98" t="str">
        <f>VLOOKUP(G1321,TCR!$E$2:$K$332,4,0)</f>
        <v>SCONV</v>
      </c>
      <c r="F1321" s="98" t="str">
        <f>VLOOKUP(G1321,TCR!$E$2:$K$332,5,0)</f>
        <v>Sconti Variabili</v>
      </c>
      <c r="G1321" s="98" t="s">
        <v>32</v>
      </c>
      <c r="H1321" s="98" t="str">
        <f>VLOOKUP(G1321,TCR!$E$2:$K$332,7,0)</f>
        <v>sconti</v>
      </c>
      <c r="I1321" s="137" t="str">
        <f t="shared" si="41"/>
        <v>NE_V_SC_PEFIX_3#NE_Q_SC_PEFIX_3#NE_C_SC_PEFIX#NETA BR</v>
      </c>
      <c r="J1321" s="106" t="s">
        <v>4609</v>
      </c>
      <c r="K1321" s="106" t="s">
        <v>4610</v>
      </c>
      <c r="L1321" s="106" t="s">
        <v>4611</v>
      </c>
      <c r="M1321" s="106"/>
      <c r="N1321" s="106" t="s">
        <v>3667</v>
      </c>
      <c r="O1321" s="106"/>
      <c r="P1321" s="106" t="s">
        <v>1941</v>
      </c>
      <c r="Q1321" s="106" t="s">
        <v>1942</v>
      </c>
      <c r="R1321" s="106" t="s">
        <v>1943</v>
      </c>
      <c r="S1321" s="106"/>
      <c r="T1321" s="106"/>
      <c r="U1321" s="106"/>
      <c r="V1321" s="106">
        <v>3</v>
      </c>
      <c r="W1321" s="106" t="str">
        <f t="shared" si="40"/>
        <v>NETA BR</v>
      </c>
      <c r="X1321" s="106"/>
      <c r="Y1321" s="106"/>
    </row>
    <row r="1322" spans="1:25" x14ac:dyDescent="0.2">
      <c r="A1322" s="7"/>
      <c r="B1322" s="7"/>
      <c r="C1322" s="98" t="str">
        <f>VLOOKUP(G1322,TCR!$E$2:$K$332,2,0)</f>
        <v>VENDV</v>
      </c>
      <c r="D1322" s="98" t="str">
        <f>VLOOKUP(G1322,TCR!$E$2:$K$332,3,0)</f>
        <v>Ricavi variabili commodity al PCE - Energia Elettrica</v>
      </c>
      <c r="E1322" s="98" t="str">
        <f>VLOOKUP(G1322,TCR!$E$2:$K$332,4,0)</f>
        <v>SCONV</v>
      </c>
      <c r="F1322" s="98" t="str">
        <f>VLOOKUP(G1322,TCR!$E$2:$K$332,5,0)</f>
        <v>Sconti Variabili</v>
      </c>
      <c r="G1322" s="98" t="s">
        <v>11436</v>
      </c>
      <c r="H1322" s="98" t="str">
        <f>VLOOKUP(G1322,TCR!$E$2:$K$332,7,0)</f>
        <v>sconti perdite materia prima</v>
      </c>
      <c r="I1322" s="137" t="str">
        <f t="shared" si="41"/>
        <v>NE_SC_PRD_PFX_2#NE_Q_SC_PEFIX_2#NE_C_SC_PEFIX#NETA BR</v>
      </c>
      <c r="J1322" s="106" t="s">
        <v>1937</v>
      </c>
      <c r="K1322" s="106" t="s">
        <v>1938</v>
      </c>
      <c r="L1322" s="106" t="s">
        <v>1939</v>
      </c>
      <c r="M1322" s="106"/>
      <c r="N1322" s="106" t="s">
        <v>1940</v>
      </c>
      <c r="O1322" s="106"/>
      <c r="P1322" s="106" t="s">
        <v>1941</v>
      </c>
      <c r="Q1322" s="106" t="s">
        <v>1942</v>
      </c>
      <c r="R1322" s="106" t="s">
        <v>1943</v>
      </c>
      <c r="S1322" s="106"/>
      <c r="T1322" s="106"/>
      <c r="U1322" s="106"/>
      <c r="V1322" s="106">
        <v>3</v>
      </c>
      <c r="W1322" s="106" t="str">
        <f t="shared" si="40"/>
        <v>NETA BR</v>
      </c>
      <c r="X1322" s="106"/>
      <c r="Y1322" s="106"/>
    </row>
    <row r="1323" spans="1:25" x14ac:dyDescent="0.2">
      <c r="A1323" s="178"/>
      <c r="B1323" s="7"/>
      <c r="C1323" s="98" t="str">
        <f>VLOOKUP(G1323,TCR!$E$2:$K$332,2,0)</f>
        <v>VENDV</v>
      </c>
      <c r="D1323" s="98" t="str">
        <f>VLOOKUP(G1323,TCR!$E$2:$K$332,3,0)</f>
        <v>Ricavi variabili commodity al PCE - Energia Elettrica</v>
      </c>
      <c r="E1323" s="98" t="str">
        <f>VLOOKUP(G1323,TCR!$E$2:$K$332,4,0)</f>
        <v>SCONV</v>
      </c>
      <c r="F1323" s="98" t="str">
        <f>VLOOKUP(G1323,TCR!$E$2:$K$332,5,0)</f>
        <v>Sconti Variabili</v>
      </c>
      <c r="G1323" s="98" t="s">
        <v>32</v>
      </c>
      <c r="H1323" s="98" t="str">
        <f>VLOOKUP(G1323,TCR!$E$2:$K$332,7,0)</f>
        <v>sconti</v>
      </c>
      <c r="I1323" s="137" t="str">
        <f t="shared" si="41"/>
        <v>NE_V_SC_PEFIX_2#NE_Q_SC_PEFIX_2#NE_C_SC_PEFIX#NETA BR</v>
      </c>
      <c r="J1323" s="106" t="s">
        <v>2770</v>
      </c>
      <c r="K1323" s="106" t="s">
        <v>2771</v>
      </c>
      <c r="L1323" s="106" t="s">
        <v>2772</v>
      </c>
      <c r="M1323" s="106"/>
      <c r="N1323" s="106" t="s">
        <v>1940</v>
      </c>
      <c r="O1323" s="106"/>
      <c r="P1323" s="106" t="s">
        <v>1941</v>
      </c>
      <c r="Q1323" s="106" t="s">
        <v>1942</v>
      </c>
      <c r="R1323" s="106" t="s">
        <v>1943</v>
      </c>
      <c r="S1323" s="106"/>
      <c r="T1323" s="106"/>
      <c r="U1323" s="106"/>
      <c r="V1323" s="106">
        <v>3</v>
      </c>
      <c r="W1323" s="106" t="str">
        <f t="shared" si="40"/>
        <v>NETA BR</v>
      </c>
      <c r="X1323" s="106"/>
      <c r="Y1323" s="106"/>
    </row>
    <row r="1324" spans="1:25" x14ac:dyDescent="0.2">
      <c r="A1324" s="69"/>
      <c r="B1324" s="7"/>
      <c r="C1324" s="98" t="str">
        <f>VLOOKUP(G1324,TCR!$E$2:$K$332,2,0)</f>
        <v>VENDV</v>
      </c>
      <c r="D1324" s="98" t="str">
        <f>VLOOKUP(G1324,TCR!$E$2:$K$332,3,0)</f>
        <v>Ricavi variabili commodity al PCE - Energia Elettrica</v>
      </c>
      <c r="E1324" s="98" t="str">
        <f>VLOOKUP(G1324,TCR!$E$2:$K$332,4,0)</f>
        <v>SCONV</v>
      </c>
      <c r="F1324" s="98" t="str">
        <f>VLOOKUP(G1324,TCR!$E$2:$K$332,5,0)</f>
        <v>Sconti Variabili</v>
      </c>
      <c r="G1324" s="98" t="s">
        <v>32</v>
      </c>
      <c r="H1324" s="98" t="str">
        <f>VLOOKUP(G1324,TCR!$E$2:$K$332,7,0)</f>
        <v>sconti</v>
      </c>
      <c r="I1324" s="137" t="str">
        <f t="shared" si="41"/>
        <v>EEASP100P_SBIL02#EEQASBIL02#EECASBIL02#NETA BR</v>
      </c>
      <c r="J1324" s="106" t="s">
        <v>1496</v>
      </c>
      <c r="K1324" s="106" t="s">
        <v>1497</v>
      </c>
      <c r="L1324" s="106" t="s">
        <v>1498</v>
      </c>
      <c r="M1324" s="106" t="s">
        <v>424</v>
      </c>
      <c r="N1324" s="106" t="s">
        <v>1499</v>
      </c>
      <c r="O1324" s="106"/>
      <c r="P1324" s="106" t="s">
        <v>1500</v>
      </c>
      <c r="Q1324" s="106" t="s">
        <v>1501</v>
      </c>
      <c r="R1324" s="106" t="s">
        <v>1502</v>
      </c>
      <c r="S1324" s="106">
        <v>704103</v>
      </c>
      <c r="T1324" s="106" t="s">
        <v>462</v>
      </c>
      <c r="U1324" s="106"/>
      <c r="V1324" s="106">
        <v>3</v>
      </c>
      <c r="W1324" s="106" t="str">
        <f t="shared" si="40"/>
        <v>NETA BR</v>
      </c>
      <c r="X1324" s="106" t="s">
        <v>463</v>
      </c>
      <c r="Y1324" s="106"/>
    </row>
    <row r="1325" spans="1:25" x14ac:dyDescent="0.2">
      <c r="A1325" s="7"/>
      <c r="B1325" s="7"/>
      <c r="C1325" s="98" t="str">
        <f>VLOOKUP(G1325,TCR!$E$2:$K$332,2,0)</f>
        <v>VENDV</v>
      </c>
      <c r="D1325" s="98" t="str">
        <f>VLOOKUP(G1325,TCR!$E$2:$K$332,3,0)</f>
        <v>Ricavi variabili commodity al PCE - Energia Elettrica</v>
      </c>
      <c r="E1325" s="98" t="str">
        <f>VLOOKUP(G1325,TCR!$E$2:$K$332,4,0)</f>
        <v>SCONV</v>
      </c>
      <c r="F1325" s="98" t="str">
        <f>VLOOKUP(G1325,TCR!$E$2:$K$332,5,0)</f>
        <v>Sconti Variabili</v>
      </c>
      <c r="G1325" s="98" t="s">
        <v>32</v>
      </c>
      <c r="H1325" s="98" t="str">
        <f>VLOOKUP(G1325,TCR!$E$2:$K$332,7,0)</f>
        <v>sconti</v>
      </c>
      <c r="I1325" s="137" t="str">
        <f t="shared" si="41"/>
        <v>EEASP100P#EEQASBIL01#EECASBIL01#NETA BR</v>
      </c>
      <c r="J1325" s="106" t="s">
        <v>2798</v>
      </c>
      <c r="K1325" s="106" t="s">
        <v>2799</v>
      </c>
      <c r="L1325" s="106" t="s">
        <v>2800</v>
      </c>
      <c r="M1325" s="106" t="s">
        <v>424</v>
      </c>
      <c r="N1325" s="106" t="s">
        <v>1295</v>
      </c>
      <c r="O1325" s="106"/>
      <c r="P1325" s="106" t="s">
        <v>1296</v>
      </c>
      <c r="Q1325" s="106" t="s">
        <v>1297</v>
      </c>
      <c r="R1325" s="106" t="s">
        <v>1298</v>
      </c>
      <c r="S1325" s="106">
        <v>704103</v>
      </c>
      <c r="T1325" s="106" t="s">
        <v>462</v>
      </c>
      <c r="U1325" s="106"/>
      <c r="V1325" s="106">
        <v>3</v>
      </c>
      <c r="W1325" s="106" t="str">
        <f t="shared" si="40"/>
        <v>NETA BR</v>
      </c>
      <c r="X1325" s="106" t="s">
        <v>463</v>
      </c>
      <c r="Y1325" s="106"/>
    </row>
    <row r="1326" spans="1:25" x14ac:dyDescent="0.2">
      <c r="A1326" s="7"/>
      <c r="B1326" s="7"/>
      <c r="C1326" s="98" t="str">
        <f>VLOOKUP(G1326,TCR!$E$2:$K$332,2,0)</f>
        <v>VENDV</v>
      </c>
      <c r="D1326" s="98" t="str">
        <f>VLOOKUP(G1326,TCR!$E$2:$K$332,3,0)</f>
        <v>Ricavi variabili commodity al PCE - Energia Elettrica</v>
      </c>
      <c r="E1326" s="98" t="str">
        <f>VLOOKUP(G1326,TCR!$E$2:$K$332,4,0)</f>
        <v>SCONV</v>
      </c>
      <c r="F1326" s="98" t="str">
        <f>VLOOKUP(G1326,TCR!$E$2:$K$332,5,0)</f>
        <v>Sconti Variabili</v>
      </c>
      <c r="G1326" s="98" t="s">
        <v>32</v>
      </c>
      <c r="H1326" s="98" t="str">
        <f>VLOOKUP(G1326,TCR!$E$2:$K$332,7,0)</f>
        <v>sconti</v>
      </c>
      <c r="I1326" s="137" t="str">
        <f t="shared" si="41"/>
        <v>EESP0062_PE_B#EEQSP0062_PE_B#EECSP0062_PE_B#NETA BR</v>
      </c>
      <c r="J1326" s="106" t="s">
        <v>9366</v>
      </c>
      <c r="K1326" s="106" t="s">
        <v>9367</v>
      </c>
      <c r="L1326" s="106" t="s">
        <v>9368</v>
      </c>
      <c r="M1326" s="106" t="s">
        <v>424</v>
      </c>
      <c r="N1326" s="106" t="s">
        <v>9369</v>
      </c>
      <c r="O1326" s="106"/>
      <c r="P1326" s="106" t="s">
        <v>9370</v>
      </c>
      <c r="Q1326" s="106" t="s">
        <v>9371</v>
      </c>
      <c r="R1326" s="106" t="s">
        <v>9372</v>
      </c>
      <c r="S1326" s="106" t="s">
        <v>461</v>
      </c>
      <c r="T1326" s="106" t="s">
        <v>462</v>
      </c>
      <c r="U1326" s="106"/>
      <c r="V1326" s="106">
        <v>3</v>
      </c>
      <c r="W1326" s="106" t="str">
        <f t="shared" si="40"/>
        <v>NETA BR</v>
      </c>
      <c r="X1326" s="106" t="s">
        <v>463</v>
      </c>
      <c r="Y1326" s="106"/>
    </row>
    <row r="1327" spans="1:25" x14ac:dyDescent="0.2">
      <c r="A1327" s="139"/>
      <c r="B1327" s="7"/>
      <c r="C1327" s="98" t="str">
        <f>VLOOKUP(G1327,TCR!$E$2:$K$332,2,0)</f>
        <v>VENDV</v>
      </c>
      <c r="D1327" s="98" t="str">
        <f>VLOOKUP(G1327,TCR!$E$2:$K$332,3,0)</f>
        <v>Ricavi variabili commodity al PCE - Energia Elettrica</v>
      </c>
      <c r="E1327" s="98" t="str">
        <f>VLOOKUP(G1327,TCR!$E$2:$K$332,4,0)</f>
        <v>SCONV</v>
      </c>
      <c r="F1327" s="98" t="str">
        <f>VLOOKUP(G1327,TCR!$E$2:$K$332,5,0)</f>
        <v>Sconti Variabili</v>
      </c>
      <c r="G1327" s="98" t="s">
        <v>32</v>
      </c>
      <c r="H1327" s="98" t="str">
        <f>VLOOKUP(G1327,TCR!$E$2:$K$332,7,0)</f>
        <v>sconti</v>
      </c>
      <c r="I1327" s="137" t="str">
        <f t="shared" si="41"/>
        <v>EESP0062_PE_M#EEQSP0062_PE_M#EECSP0062_PE_M#NETA BR</v>
      </c>
      <c r="J1327" s="106" t="s">
        <v>3558</v>
      </c>
      <c r="K1327" s="106" t="s">
        <v>3559</v>
      </c>
      <c r="L1327" s="106" t="s">
        <v>3560</v>
      </c>
      <c r="M1327" s="106" t="s">
        <v>424</v>
      </c>
      <c r="N1327" s="106" t="s">
        <v>3561</v>
      </c>
      <c r="O1327" s="106"/>
      <c r="P1327" s="106" t="s">
        <v>3562</v>
      </c>
      <c r="Q1327" s="106" t="s">
        <v>3563</v>
      </c>
      <c r="R1327" s="106" t="s">
        <v>3564</v>
      </c>
      <c r="S1327" s="106">
        <v>704103</v>
      </c>
      <c r="T1327" s="106" t="s">
        <v>462</v>
      </c>
      <c r="U1327" s="106"/>
      <c r="V1327" s="106">
        <v>3</v>
      </c>
      <c r="W1327" s="106" t="str">
        <f t="shared" si="40"/>
        <v>NETA BR</v>
      </c>
      <c r="X1327" s="106" t="s">
        <v>463</v>
      </c>
      <c r="Y1327" s="106"/>
    </row>
    <row r="1328" spans="1:25" x14ac:dyDescent="0.2">
      <c r="A1328" s="7"/>
      <c r="B1328" s="7"/>
      <c r="C1328" s="98" t="str">
        <f>VLOOKUP(G1328,TCR!$E$2:$K$332,2,0)</f>
        <v>VENDV</v>
      </c>
      <c r="D1328" s="98" t="str">
        <f>VLOOKUP(G1328,TCR!$E$2:$K$332,3,0)</f>
        <v>Ricavi variabili commodity al PCE - Energia Elettrica</v>
      </c>
      <c r="E1328" s="98" t="str">
        <f>VLOOKUP(G1328,TCR!$E$2:$K$332,4,0)</f>
        <v>SCONV</v>
      </c>
      <c r="F1328" s="98" t="str">
        <f>VLOOKUP(G1328,TCR!$E$2:$K$332,5,0)</f>
        <v>Sconti Variabili</v>
      </c>
      <c r="G1328" s="98" t="s">
        <v>11436</v>
      </c>
      <c r="H1328" s="98" t="str">
        <f>VLOOKUP(G1328,TCR!$E$2:$K$332,7,0)</f>
        <v>sconti perdite materia prima</v>
      </c>
      <c r="I1328" s="137" t="str">
        <f t="shared" si="41"/>
        <v>NE_SC_PRD_PFX_1#NE_Q_SC_PEFIX_1#NE_C_SC_PEFIX#NETA BR</v>
      </c>
      <c r="J1328" s="106" t="s">
        <v>2722</v>
      </c>
      <c r="K1328" s="106" t="s">
        <v>2723</v>
      </c>
      <c r="L1328" s="106" t="s">
        <v>2724</v>
      </c>
      <c r="M1328" s="106"/>
      <c r="N1328" s="106" t="s">
        <v>2725</v>
      </c>
      <c r="O1328" s="106"/>
      <c r="P1328" s="106" t="s">
        <v>1941</v>
      </c>
      <c r="Q1328" s="106" t="s">
        <v>1942</v>
      </c>
      <c r="R1328" s="106" t="s">
        <v>1943</v>
      </c>
      <c r="S1328" s="106"/>
      <c r="T1328" s="106"/>
      <c r="U1328" s="106"/>
      <c r="V1328" s="106">
        <v>3</v>
      </c>
      <c r="W1328" s="106" t="str">
        <f t="shared" si="40"/>
        <v>NETA BR</v>
      </c>
      <c r="X1328" s="106"/>
      <c r="Y1328" s="106"/>
    </row>
    <row r="1329" spans="1:25" x14ac:dyDescent="0.2">
      <c r="A1329" s="7"/>
      <c r="B1329" s="7" t="s">
        <v>66</v>
      </c>
      <c r="C1329" s="98" t="str">
        <f>VLOOKUP(G1329,TCR!$E$2:$K$332,2,0)</f>
        <v>VENDV</v>
      </c>
      <c r="D1329" s="98" t="str">
        <f>VLOOKUP(G1329,TCR!$E$2:$K$332,3,0)</f>
        <v>Ricavi variabili commodity al PCE - Energia Elettrica</v>
      </c>
      <c r="E1329" s="98" t="str">
        <f>VLOOKUP(G1329,TCR!$E$2:$K$332,4,0)</f>
        <v>SCONV</v>
      </c>
      <c r="F1329" s="98" t="str">
        <f>VLOOKUP(G1329,TCR!$E$2:$K$332,5,0)</f>
        <v>Sconti Variabili</v>
      </c>
      <c r="G1329" s="98" t="s">
        <v>11436</v>
      </c>
      <c r="H1329" s="98" t="str">
        <f>VLOOKUP(G1329,TCR!$E$2:$K$332,7,0)</f>
        <v>sconti perdite materia prima</v>
      </c>
      <c r="I1329" s="137" t="str">
        <f t="shared" si="41"/>
        <v>NE_SC_PRD_PFX_1#NE_PE_FIX#NE_PE_FIX#NETA BR</v>
      </c>
      <c r="J1329" s="106" t="s">
        <v>2722</v>
      </c>
      <c r="K1329" s="106" t="s">
        <v>2723</v>
      </c>
      <c r="L1329" s="106" t="s">
        <v>2724</v>
      </c>
      <c r="M1329" s="106" t="s">
        <v>424</v>
      </c>
      <c r="N1329" s="106" t="s">
        <v>662</v>
      </c>
      <c r="O1329" s="106"/>
      <c r="P1329" s="106" t="s">
        <v>664</v>
      </c>
      <c r="Q1329" s="106" t="s">
        <v>662</v>
      </c>
      <c r="R1329" s="106" t="s">
        <v>665</v>
      </c>
      <c r="S1329" s="106">
        <v>701036</v>
      </c>
      <c r="T1329" s="106" t="s">
        <v>430</v>
      </c>
      <c r="U1329" s="106"/>
      <c r="V1329" s="106">
        <v>3</v>
      </c>
      <c r="W1329" s="106" t="str">
        <f t="shared" si="40"/>
        <v>NETA BR</v>
      </c>
      <c r="X1329" s="106" t="s">
        <v>431</v>
      </c>
      <c r="Y1329" s="106" t="s">
        <v>9686</v>
      </c>
    </row>
    <row r="1330" spans="1:25" x14ac:dyDescent="0.2">
      <c r="A1330" s="7"/>
      <c r="B1330" s="7"/>
      <c r="C1330" s="98" t="str">
        <f>VLOOKUP(G1330,TCR!$E$2:$K$332,2,0)</f>
        <v>VENDV</v>
      </c>
      <c r="D1330" s="98" t="str">
        <f>VLOOKUP(G1330,TCR!$E$2:$K$332,3,0)</f>
        <v>Ricavi variabili commodity al PCE - Energia Elettrica</v>
      </c>
      <c r="E1330" s="98" t="str">
        <f>VLOOKUP(G1330,TCR!$E$2:$K$332,4,0)</f>
        <v>SCONV</v>
      </c>
      <c r="F1330" s="98" t="str">
        <f>VLOOKUP(G1330,TCR!$E$2:$K$332,5,0)</f>
        <v>Sconti Variabili</v>
      </c>
      <c r="G1330" s="98" t="s">
        <v>32</v>
      </c>
      <c r="H1330" s="98" t="str">
        <f>VLOOKUP(G1330,TCR!$E$2:$K$332,7,0)</f>
        <v>sconti</v>
      </c>
      <c r="I1330" s="137" t="str">
        <f t="shared" si="41"/>
        <v>NE_V_SC_PEFIX_1#NE_Q_SC_PEFIX_1#NE_C_SC_PEFIX#NETA BR</v>
      </c>
      <c r="J1330" s="106" t="s">
        <v>4278</v>
      </c>
      <c r="K1330" s="106" t="s">
        <v>4279</v>
      </c>
      <c r="L1330" s="106" t="s">
        <v>4280</v>
      </c>
      <c r="M1330" s="106"/>
      <c r="N1330" s="106" t="s">
        <v>2725</v>
      </c>
      <c r="O1330" s="106"/>
      <c r="P1330" s="106" t="s">
        <v>1941</v>
      </c>
      <c r="Q1330" s="106" t="s">
        <v>1942</v>
      </c>
      <c r="R1330" s="106" t="s">
        <v>1943</v>
      </c>
      <c r="S1330" s="106"/>
      <c r="T1330" s="106"/>
      <c r="U1330" s="106"/>
      <c r="V1330" s="106">
        <v>3</v>
      </c>
      <c r="W1330" s="106" t="str">
        <f t="shared" si="40"/>
        <v>NETA BR</v>
      </c>
      <c r="X1330" s="106"/>
      <c r="Y1330" s="106"/>
    </row>
    <row r="1331" spans="1:25" x14ac:dyDescent="0.2">
      <c r="A1331" s="7"/>
      <c r="B1331" s="7"/>
      <c r="C1331" s="98" t="str">
        <f>VLOOKUP(G1331,TCR!$E$2:$K$332,2,0)</f>
        <v>VENDV</v>
      </c>
      <c r="D1331" s="98" t="str">
        <f>VLOOKUP(G1331,TCR!$E$2:$K$332,3,0)</f>
        <v>Ricavi variabili commodity al PCE - Energia Elettrica</v>
      </c>
      <c r="E1331" s="98" t="str">
        <f>VLOOKUP(G1331,TCR!$E$2:$K$332,4,0)</f>
        <v>SCONV</v>
      </c>
      <c r="F1331" s="98" t="str">
        <f>VLOOKUP(G1331,TCR!$E$2:$K$332,5,0)</f>
        <v>Sconti Variabili</v>
      </c>
      <c r="G1331" s="98" t="s">
        <v>32</v>
      </c>
      <c r="H1331" s="98" t="str">
        <f>VLOOKUP(G1331,TCR!$E$2:$K$332,7,0)</f>
        <v>sconti</v>
      </c>
      <c r="I1331" s="137" t="str">
        <f t="shared" si="41"/>
        <v>NE_V_SC_PEFIX_1#NE_PE_FIX#NE_PE_FIX#NETA BR</v>
      </c>
      <c r="J1331" s="106" t="s">
        <v>4278</v>
      </c>
      <c r="K1331" s="106" t="s">
        <v>4279</v>
      </c>
      <c r="L1331" s="106" t="s">
        <v>4280</v>
      </c>
      <c r="M1331" s="106" t="s">
        <v>424</v>
      </c>
      <c r="N1331" s="106" t="s">
        <v>662</v>
      </c>
      <c r="O1331" s="106"/>
      <c r="P1331" s="106" t="s">
        <v>664</v>
      </c>
      <c r="Q1331" s="106" t="s">
        <v>662</v>
      </c>
      <c r="R1331" s="106" t="s">
        <v>665</v>
      </c>
      <c r="S1331" s="106">
        <v>704103</v>
      </c>
      <c r="T1331" s="106" t="s">
        <v>462</v>
      </c>
      <c r="U1331" s="106"/>
      <c r="V1331" s="106">
        <v>3</v>
      </c>
      <c r="W1331" s="106" t="str">
        <f t="shared" si="40"/>
        <v>NETA BR</v>
      </c>
      <c r="X1331" s="106" t="s">
        <v>463</v>
      </c>
      <c r="Y1331" s="106" t="s">
        <v>9685</v>
      </c>
    </row>
    <row r="1332" spans="1:25" x14ac:dyDescent="0.2">
      <c r="A1332" s="7"/>
      <c r="B1332" s="7"/>
      <c r="C1332" s="98" t="str">
        <f>VLOOKUP(G1332,TCR!$E$2:$K$332,2,0)</f>
        <v>VENDV</v>
      </c>
      <c r="D1332" s="98" t="str">
        <f>VLOOKUP(G1332,TCR!$E$2:$K$332,3,0)</f>
        <v>Ricavi variabili commodity al PCE - Energia Elettrica</v>
      </c>
      <c r="E1332" s="98" t="str">
        <f>VLOOKUP(G1332,TCR!$E$2:$K$332,4,0)</f>
        <v>SCONV</v>
      </c>
      <c r="F1332" s="98" t="str">
        <f>VLOOKUP(G1332,TCR!$E$2:$K$332,5,0)</f>
        <v>Sconti Variabili</v>
      </c>
      <c r="G1332" s="98" t="s">
        <v>32</v>
      </c>
      <c r="H1332" s="98" t="str">
        <f>VLOOKUP(G1332,TCR!$E$2:$K$332,7,0)</f>
        <v>sconti</v>
      </c>
      <c r="I1332" s="137" t="str">
        <f t="shared" si="41"/>
        <v>EE_SC_LREL05#EEQ_SC_LREL05#EEC_SC_LREL05#NETA BR</v>
      </c>
      <c r="J1332" s="106" t="s">
        <v>4550</v>
      </c>
      <c r="K1332" s="106" t="s">
        <v>4551</v>
      </c>
      <c r="L1332" s="106" t="s">
        <v>4552</v>
      </c>
      <c r="M1332" s="106" t="s">
        <v>424</v>
      </c>
      <c r="N1332" s="106" t="s">
        <v>4553</v>
      </c>
      <c r="O1332" s="106"/>
      <c r="P1332" s="106" t="s">
        <v>4554</v>
      </c>
      <c r="Q1332" s="106" t="s">
        <v>4555</v>
      </c>
      <c r="R1332" s="106" t="s">
        <v>3228</v>
      </c>
      <c r="S1332" s="106">
        <v>704103</v>
      </c>
      <c r="T1332" s="106" t="s">
        <v>462</v>
      </c>
      <c r="U1332" s="106"/>
      <c r="V1332" s="106">
        <v>3</v>
      </c>
      <c r="W1332" s="106" t="str">
        <f t="shared" si="40"/>
        <v>NETA BR</v>
      </c>
      <c r="X1332" s="106" t="s">
        <v>463</v>
      </c>
      <c r="Y1332" s="106"/>
    </row>
    <row r="1333" spans="1:25" x14ac:dyDescent="0.2">
      <c r="A1333" s="139"/>
      <c r="B1333" s="7"/>
      <c r="C1333" s="98" t="str">
        <f>VLOOKUP(G1333,TCR!$E$2:$K$332,2,0)</f>
        <v>VENDV</v>
      </c>
      <c r="D1333" s="98" t="str">
        <f>VLOOKUP(G1333,TCR!$E$2:$K$332,3,0)</f>
        <v>Ricavi variabili commodity al PCE - Energia Elettrica</v>
      </c>
      <c r="E1333" s="98" t="str">
        <f>VLOOKUP(G1333,TCR!$E$2:$K$332,4,0)</f>
        <v>SCONV</v>
      </c>
      <c r="F1333" s="98" t="str">
        <f>VLOOKUP(G1333,TCR!$E$2:$K$332,5,0)</f>
        <v>Sconti Variabili</v>
      </c>
      <c r="G1333" s="98" t="s">
        <v>32</v>
      </c>
      <c r="H1333" s="98" t="str">
        <f>VLOOKUP(G1333,TCR!$E$2:$K$332,7,0)</f>
        <v>sconti</v>
      </c>
      <c r="I1333" s="137" t="str">
        <f t="shared" si="41"/>
        <v>EE_SC_LREL02#EEQ_SC_LREL02#EEC_SC_LREL02#NETA BR</v>
      </c>
      <c r="J1333" s="106" t="s">
        <v>3222</v>
      </c>
      <c r="K1333" s="106" t="s">
        <v>3223</v>
      </c>
      <c r="L1333" s="106" t="s">
        <v>3224</v>
      </c>
      <c r="M1333" s="106" t="s">
        <v>424</v>
      </c>
      <c r="N1333" s="106" t="s">
        <v>3225</v>
      </c>
      <c r="O1333" s="106"/>
      <c r="P1333" s="106" t="s">
        <v>3226</v>
      </c>
      <c r="Q1333" s="106" t="s">
        <v>3227</v>
      </c>
      <c r="R1333" s="106" t="s">
        <v>3228</v>
      </c>
      <c r="S1333" s="106">
        <v>704103</v>
      </c>
      <c r="T1333" s="106" t="s">
        <v>462</v>
      </c>
      <c r="U1333" s="106"/>
      <c r="V1333" s="106">
        <v>3</v>
      </c>
      <c r="W1333" s="106" t="str">
        <f t="shared" si="40"/>
        <v>NETA BR</v>
      </c>
      <c r="X1333" s="106" t="s">
        <v>463</v>
      </c>
      <c r="Y1333" s="106"/>
    </row>
    <row r="1334" spans="1:25" x14ac:dyDescent="0.2">
      <c r="A1334" s="7"/>
      <c r="B1334" s="7"/>
      <c r="C1334" s="98" t="str">
        <f>VLOOKUP(G1334,TCR!$E$2:$K$332,2,0)</f>
        <v>VENDV</v>
      </c>
      <c r="D1334" s="98" t="str">
        <f>VLOOKUP(G1334,TCR!$E$2:$K$332,3,0)</f>
        <v>Ricavi variabili commodity al PCE - Energia Elettrica</v>
      </c>
      <c r="E1334" s="98" t="str">
        <f>VLOOKUP(G1334,TCR!$E$2:$K$332,4,0)</f>
        <v>SCONV</v>
      </c>
      <c r="F1334" s="98" t="str">
        <f>VLOOKUP(G1334,TCR!$E$2:$K$332,5,0)</f>
        <v>Sconti Variabili</v>
      </c>
      <c r="G1334" s="98" t="s">
        <v>32</v>
      </c>
      <c r="H1334" s="98" t="str">
        <f>VLOOKUP(G1334,TCR!$E$2:$K$332,7,0)</f>
        <v>sconti</v>
      </c>
      <c r="I1334" s="137" t="str">
        <f t="shared" si="41"/>
        <v>EE_SC_LREL06#EEQ_SC_LREL06#EEC_SC_LREL06#NETA BR</v>
      </c>
      <c r="J1334" s="106" t="s">
        <v>3236</v>
      </c>
      <c r="K1334" s="106" t="s">
        <v>3237</v>
      </c>
      <c r="L1334" s="106" t="s">
        <v>3224</v>
      </c>
      <c r="M1334" s="106" t="s">
        <v>424</v>
      </c>
      <c r="N1334" s="106" t="s">
        <v>3238</v>
      </c>
      <c r="O1334" s="106"/>
      <c r="P1334" s="106" t="s">
        <v>3239</v>
      </c>
      <c r="Q1334" s="106" t="s">
        <v>3240</v>
      </c>
      <c r="R1334" s="106" t="s">
        <v>3228</v>
      </c>
      <c r="S1334" s="106">
        <v>704103</v>
      </c>
      <c r="T1334" s="106" t="s">
        <v>462</v>
      </c>
      <c r="U1334" s="106"/>
      <c r="V1334" s="106">
        <v>3</v>
      </c>
      <c r="W1334" s="106" t="str">
        <f t="shared" si="40"/>
        <v>NETA BR</v>
      </c>
      <c r="X1334" s="106" t="s">
        <v>463</v>
      </c>
      <c r="Y1334" s="106"/>
    </row>
    <row r="1335" spans="1:25" x14ac:dyDescent="0.2">
      <c r="A1335" s="7"/>
      <c r="B1335" s="7"/>
      <c r="C1335" s="98" t="str">
        <f>VLOOKUP(G1335,TCR!$E$2:$K$332,2,0)</f>
        <v>VENDV</v>
      </c>
      <c r="D1335" s="98" t="str">
        <f>VLOOKUP(G1335,TCR!$E$2:$K$332,3,0)</f>
        <v>Ricavi variabili commodity al PCE - Energia Elettrica</v>
      </c>
      <c r="E1335" s="98" t="str">
        <f>VLOOKUP(G1335,TCR!$E$2:$K$332,4,0)</f>
        <v>SCONV</v>
      </c>
      <c r="F1335" s="98" t="str">
        <f>VLOOKUP(G1335,TCR!$E$2:$K$332,5,0)</f>
        <v>Sconti Variabili</v>
      </c>
      <c r="G1335" s="98" t="s">
        <v>32</v>
      </c>
      <c r="H1335" s="98" t="str">
        <f>VLOOKUP(G1335,TCR!$E$2:$K$332,7,0)</f>
        <v>sconti</v>
      </c>
      <c r="I1335" s="137" t="str">
        <f t="shared" si="41"/>
        <v>EE_SC_LREL07#EEQ_SC_LREL07#EEC_SC_LREL07#NETA BR</v>
      </c>
      <c r="J1335" s="106" t="s">
        <v>4367</v>
      </c>
      <c r="K1335" s="106" t="s">
        <v>4368</v>
      </c>
      <c r="L1335" s="106" t="s">
        <v>3224</v>
      </c>
      <c r="M1335" s="106" t="s">
        <v>424</v>
      </c>
      <c r="N1335" s="106" t="s">
        <v>4369</v>
      </c>
      <c r="O1335" s="106"/>
      <c r="P1335" s="106" t="s">
        <v>4370</v>
      </c>
      <c r="Q1335" s="106" t="s">
        <v>4371</v>
      </c>
      <c r="R1335" s="106" t="s">
        <v>3228</v>
      </c>
      <c r="S1335" s="106">
        <v>704103</v>
      </c>
      <c r="T1335" s="106" t="s">
        <v>462</v>
      </c>
      <c r="U1335" s="106"/>
      <c r="V1335" s="106">
        <v>3</v>
      </c>
      <c r="W1335" s="106" t="str">
        <f t="shared" si="40"/>
        <v>NETA BR</v>
      </c>
      <c r="X1335" s="106" t="s">
        <v>463</v>
      </c>
      <c r="Y1335" s="106"/>
    </row>
    <row r="1336" spans="1:25" x14ac:dyDescent="0.2">
      <c r="A1336" s="7"/>
      <c r="B1336" s="7"/>
      <c r="C1336" s="98" t="str">
        <f>VLOOKUP(G1336,TCR!$E$2:$K$332,2,0)</f>
        <v>VENDV</v>
      </c>
      <c r="D1336" s="98" t="str">
        <f>VLOOKUP(G1336,TCR!$E$2:$K$332,3,0)</f>
        <v>Ricavi variabili commodity al PCE - Energia Elettrica</v>
      </c>
      <c r="E1336" s="98" t="str">
        <f>VLOOKUP(G1336,TCR!$E$2:$K$332,4,0)</f>
        <v>SCONV</v>
      </c>
      <c r="F1336" s="98" t="str">
        <f>VLOOKUP(G1336,TCR!$E$2:$K$332,5,0)</f>
        <v>Sconti Variabili</v>
      </c>
      <c r="G1336" s="98" t="s">
        <v>32</v>
      </c>
      <c r="H1336" s="98" t="str">
        <f>VLOOKUP(G1336,TCR!$E$2:$K$332,7,0)</f>
        <v>sconti</v>
      </c>
      <c r="I1336" s="137" t="str">
        <f t="shared" si="41"/>
        <v>EE_SC_LREL04#EEQ_SC_LREL04#EEC_SC_LREL04#NETA BR</v>
      </c>
      <c r="J1336" s="106" t="s">
        <v>4390</v>
      </c>
      <c r="K1336" s="106" t="s">
        <v>4391</v>
      </c>
      <c r="L1336" s="106" t="s">
        <v>3224</v>
      </c>
      <c r="M1336" s="106" t="s">
        <v>424</v>
      </c>
      <c r="N1336" s="106" t="s">
        <v>4392</v>
      </c>
      <c r="O1336" s="106"/>
      <c r="P1336" s="106" t="s">
        <v>4393</v>
      </c>
      <c r="Q1336" s="106" t="s">
        <v>4394</v>
      </c>
      <c r="R1336" s="106" t="s">
        <v>3228</v>
      </c>
      <c r="S1336" s="106">
        <v>704103</v>
      </c>
      <c r="T1336" s="106" t="s">
        <v>462</v>
      </c>
      <c r="U1336" s="106"/>
      <c r="V1336" s="106">
        <v>3</v>
      </c>
      <c r="W1336" s="106" t="str">
        <f t="shared" si="40"/>
        <v>NETA BR</v>
      </c>
      <c r="X1336" s="106" t="s">
        <v>463</v>
      </c>
      <c r="Y1336" s="106"/>
    </row>
    <row r="1337" spans="1:25" x14ac:dyDescent="0.2">
      <c r="A1337" s="7"/>
      <c r="B1337" s="7"/>
      <c r="C1337" s="98" t="str">
        <f>VLOOKUP(G1337,TCR!$E$2:$K$332,2,0)</f>
        <v>VENDV</v>
      </c>
      <c r="D1337" s="98" t="str">
        <f>VLOOKUP(G1337,TCR!$E$2:$K$332,3,0)</f>
        <v>Ricavi variabili commodity al PCE - Energia Elettrica</v>
      </c>
      <c r="E1337" s="98" t="str">
        <f>VLOOKUP(G1337,TCR!$E$2:$K$332,4,0)</f>
        <v>SCONV</v>
      </c>
      <c r="F1337" s="98" t="str">
        <f>VLOOKUP(G1337,TCR!$E$2:$K$332,5,0)</f>
        <v>Sconti Variabili</v>
      </c>
      <c r="G1337" s="98" t="s">
        <v>32</v>
      </c>
      <c r="H1337" s="98" t="str">
        <f>VLOOKUP(G1337,TCR!$E$2:$K$332,7,0)</f>
        <v>sconti</v>
      </c>
      <c r="I1337" s="137" t="str">
        <f t="shared" si="41"/>
        <v>EE_SC_LREL03#EEQ_SC_LREL03#EEC_SC_LREL03#NETA BR</v>
      </c>
      <c r="J1337" s="106" t="s">
        <v>5083</v>
      </c>
      <c r="K1337" s="106" t="s">
        <v>5084</v>
      </c>
      <c r="L1337" s="106" t="s">
        <v>3224</v>
      </c>
      <c r="M1337" s="106" t="s">
        <v>424</v>
      </c>
      <c r="N1337" s="106" t="s">
        <v>5085</v>
      </c>
      <c r="O1337" s="106"/>
      <c r="P1337" s="106" t="s">
        <v>5086</v>
      </c>
      <c r="Q1337" s="106" t="s">
        <v>5087</v>
      </c>
      <c r="R1337" s="106" t="s">
        <v>3228</v>
      </c>
      <c r="S1337" s="106">
        <v>704103</v>
      </c>
      <c r="T1337" s="106" t="s">
        <v>462</v>
      </c>
      <c r="U1337" s="106"/>
      <c r="V1337" s="106">
        <v>3</v>
      </c>
      <c r="W1337" s="106" t="str">
        <f t="shared" si="40"/>
        <v>NETA BR</v>
      </c>
      <c r="X1337" s="106" t="s">
        <v>463</v>
      </c>
      <c r="Y1337" s="106"/>
    </row>
    <row r="1338" spans="1:25" x14ac:dyDescent="0.2">
      <c r="A1338" s="7"/>
      <c r="B1338" s="7"/>
      <c r="C1338" s="98" t="str">
        <f>VLOOKUP(G1338,TCR!$E$2:$K$332,2,0)</f>
        <v>VENDV</v>
      </c>
      <c r="D1338" s="98" t="str">
        <f>VLOOKUP(G1338,TCR!$E$2:$K$332,3,0)</f>
        <v>Ricavi variabili commodity al PCE - Energia Elettrica</v>
      </c>
      <c r="E1338" s="98" t="str">
        <f>VLOOKUP(G1338,TCR!$E$2:$K$332,4,0)</f>
        <v>SCONV</v>
      </c>
      <c r="F1338" s="98" t="str">
        <f>VLOOKUP(G1338,TCR!$E$2:$K$332,5,0)</f>
        <v>Sconti Variabili</v>
      </c>
      <c r="G1338" s="98" t="s">
        <v>32</v>
      </c>
      <c r="H1338" s="98" t="str">
        <f>VLOOKUP(G1338,TCR!$E$2:$K$332,7,0)</f>
        <v>sconti</v>
      </c>
      <c r="I1338" s="137" t="str">
        <f t="shared" si="41"/>
        <v>EE_SC_LREL08#EEQ_SC_LREL08#EEC_SC_LREL08#NETA BR</v>
      </c>
      <c r="J1338" s="106" t="s">
        <v>8958</v>
      </c>
      <c r="K1338" s="106" t="s">
        <v>8959</v>
      </c>
      <c r="L1338" s="106" t="s">
        <v>3224</v>
      </c>
      <c r="M1338" s="106" t="s">
        <v>424</v>
      </c>
      <c r="N1338" s="106" t="s">
        <v>8960</v>
      </c>
      <c r="O1338" s="106"/>
      <c r="P1338" s="106" t="s">
        <v>8961</v>
      </c>
      <c r="Q1338" s="106" t="s">
        <v>8962</v>
      </c>
      <c r="R1338" s="106" t="s">
        <v>3228</v>
      </c>
      <c r="S1338" s="106" t="s">
        <v>461</v>
      </c>
      <c r="T1338" s="106" t="s">
        <v>462</v>
      </c>
      <c r="U1338" s="106"/>
      <c r="V1338" s="106">
        <v>3</v>
      </c>
      <c r="W1338" s="106" t="str">
        <f t="shared" si="40"/>
        <v>NETA BR</v>
      </c>
      <c r="X1338" s="106" t="s">
        <v>463</v>
      </c>
      <c r="Y1338" s="106"/>
    </row>
    <row r="1339" spans="1:25" x14ac:dyDescent="0.2">
      <c r="A1339" s="69"/>
      <c r="B1339" s="7"/>
      <c r="C1339" s="98" t="str">
        <f>VLOOKUP(G1339,TCR!$E$2:$K$332,2,0)</f>
        <v>VENDV</v>
      </c>
      <c r="D1339" s="98" t="str">
        <f>VLOOKUP(G1339,TCR!$E$2:$K$332,3,0)</f>
        <v>Ricavi variabili commodity al PCE - Energia Elettrica</v>
      </c>
      <c r="E1339" s="98" t="str">
        <f>VLOOKUP(G1339,TCR!$E$2:$K$332,4,0)</f>
        <v>SCONV</v>
      </c>
      <c r="F1339" s="98" t="str">
        <f>VLOOKUP(G1339,TCR!$E$2:$K$332,5,0)</f>
        <v>Sconti Variabili</v>
      </c>
      <c r="G1339" s="98" t="s">
        <v>32</v>
      </c>
      <c r="H1339" s="98" t="str">
        <f>VLOOKUP(G1339,TCR!$E$2:$K$332,7,0)</f>
        <v>sconti</v>
      </c>
      <c r="I1339" s="137" t="str">
        <f t="shared" si="41"/>
        <v>EE_SC_AIPPIVA05#EEQ_SCAIPPIVA05#EEC_SCAIPPIVA05#NETA BR</v>
      </c>
      <c r="J1339" s="106" t="s">
        <v>7505</v>
      </c>
      <c r="K1339" s="106" t="s">
        <v>7506</v>
      </c>
      <c r="L1339" s="106" t="s">
        <v>7507</v>
      </c>
      <c r="M1339" s="106" t="s">
        <v>424</v>
      </c>
      <c r="N1339" s="106" t="s">
        <v>7508</v>
      </c>
      <c r="O1339" s="106"/>
      <c r="P1339" s="106" t="s">
        <v>7509</v>
      </c>
      <c r="Q1339" s="106" t="s">
        <v>7510</v>
      </c>
      <c r="R1339" s="106" t="s">
        <v>7511</v>
      </c>
      <c r="S1339" s="106">
        <v>704103</v>
      </c>
      <c r="T1339" s="106" t="s">
        <v>462</v>
      </c>
      <c r="U1339" s="106"/>
      <c r="V1339" s="106">
        <v>3</v>
      </c>
      <c r="W1339" s="106" t="str">
        <f t="shared" si="40"/>
        <v>NETA BR</v>
      </c>
      <c r="X1339" s="106" t="s">
        <v>463</v>
      </c>
      <c r="Y1339" s="106"/>
    </row>
    <row r="1340" spans="1:25" x14ac:dyDescent="0.2">
      <c r="A1340" s="7"/>
      <c r="B1340" s="7"/>
      <c r="C1340" s="98" t="str">
        <f>VLOOKUP(G1340,TCR!$E$2:$K$332,2,0)</f>
        <v>VENDV</v>
      </c>
      <c r="D1340" s="98" t="str">
        <f>VLOOKUP(G1340,TCR!$E$2:$K$332,3,0)</f>
        <v>Ricavi variabili commodity al PCE - Energia Elettrica</v>
      </c>
      <c r="E1340" s="98" t="str">
        <f>VLOOKUP(G1340,TCR!$E$2:$K$332,4,0)</f>
        <v>SCONV</v>
      </c>
      <c r="F1340" s="98" t="str">
        <f>VLOOKUP(G1340,TCR!$E$2:$K$332,5,0)</f>
        <v>Sconti Variabili</v>
      </c>
      <c r="G1340" s="98" t="s">
        <v>32</v>
      </c>
      <c r="H1340" s="98" t="str">
        <f>VLOOKUP(G1340,TCR!$E$2:$K$332,7,0)</f>
        <v>sconti</v>
      </c>
      <c r="I1340" s="137" t="str">
        <f t="shared" si="41"/>
        <v>EE_SC_AIPPIVA04#EEQ_SCAIPPIVA04#EEC_SCAIPPIVA04#NETA BR</v>
      </c>
      <c r="J1340" s="106" t="s">
        <v>1930</v>
      </c>
      <c r="K1340" s="106" t="s">
        <v>1931</v>
      </c>
      <c r="L1340" s="106" t="s">
        <v>1932</v>
      </c>
      <c r="M1340" s="106" t="s">
        <v>424</v>
      </c>
      <c r="N1340" s="106" t="s">
        <v>1933</v>
      </c>
      <c r="O1340" s="106"/>
      <c r="P1340" s="106" t="s">
        <v>1934</v>
      </c>
      <c r="Q1340" s="106" t="s">
        <v>1935</v>
      </c>
      <c r="R1340" s="106" t="s">
        <v>1936</v>
      </c>
      <c r="S1340" s="106">
        <v>704103</v>
      </c>
      <c r="T1340" s="106" t="s">
        <v>462</v>
      </c>
      <c r="U1340" s="106"/>
      <c r="V1340" s="106">
        <v>3</v>
      </c>
      <c r="W1340" s="106" t="str">
        <f t="shared" si="40"/>
        <v>NETA BR</v>
      </c>
      <c r="X1340" s="106" t="s">
        <v>463</v>
      </c>
      <c r="Y1340" s="106"/>
    </row>
    <row r="1341" spans="1:25" x14ac:dyDescent="0.2">
      <c r="A1341" s="7"/>
      <c r="B1341" s="7"/>
      <c r="C1341" s="98" t="str">
        <f>VLOOKUP(G1341,TCR!$E$2:$K$332,2,0)</f>
        <v>VENDV</v>
      </c>
      <c r="D1341" s="98" t="str">
        <f>VLOOKUP(G1341,TCR!$E$2:$K$332,3,0)</f>
        <v>Ricavi variabili commodity al PCE - Energia Elettrica</v>
      </c>
      <c r="E1341" s="98" t="str">
        <f>VLOOKUP(G1341,TCR!$E$2:$K$332,4,0)</f>
        <v>SCONV</v>
      </c>
      <c r="F1341" s="98" t="str">
        <f>VLOOKUP(G1341,TCR!$E$2:$K$332,5,0)</f>
        <v>Sconti Variabili</v>
      </c>
      <c r="G1341" s="98" t="s">
        <v>32</v>
      </c>
      <c r="H1341" s="98" t="str">
        <f>VLOOKUP(G1341,TCR!$E$2:$K$332,7,0)</f>
        <v>sconti</v>
      </c>
      <c r="I1341" s="137" t="str">
        <f t="shared" si="41"/>
        <v>EE_SC_AIPPIVA03#EEQ_SCAIPPIVA03#EEC_SCAIPPIVA03#NETA BR</v>
      </c>
      <c r="J1341" s="106" t="s">
        <v>6753</v>
      </c>
      <c r="K1341" s="106" t="s">
        <v>6754</v>
      </c>
      <c r="L1341" s="106" t="s">
        <v>6755</v>
      </c>
      <c r="M1341" s="106" t="s">
        <v>424</v>
      </c>
      <c r="N1341" s="106" t="s">
        <v>6756</v>
      </c>
      <c r="O1341" s="106"/>
      <c r="P1341" s="106" t="s">
        <v>6757</v>
      </c>
      <c r="Q1341" s="106" t="s">
        <v>6758</v>
      </c>
      <c r="R1341" s="106" t="s">
        <v>6759</v>
      </c>
      <c r="S1341" s="106">
        <v>704103</v>
      </c>
      <c r="T1341" s="106" t="s">
        <v>462</v>
      </c>
      <c r="U1341" s="106"/>
      <c r="V1341" s="106">
        <v>3</v>
      </c>
      <c r="W1341" s="106" t="str">
        <f t="shared" si="40"/>
        <v>NETA BR</v>
      </c>
      <c r="X1341" s="106" t="s">
        <v>463</v>
      </c>
      <c r="Y1341" s="106"/>
    </row>
    <row r="1342" spans="1:25" x14ac:dyDescent="0.2">
      <c r="A1342" s="7"/>
      <c r="B1342" s="7"/>
      <c r="C1342" s="98" t="str">
        <f>VLOOKUP(G1342,TCR!$E$2:$K$332,2,0)</f>
        <v>VENDV</v>
      </c>
      <c r="D1342" s="98" t="str">
        <f>VLOOKUP(G1342,TCR!$E$2:$K$332,3,0)</f>
        <v>Ricavi variabili commodity al PCE - Energia Elettrica</v>
      </c>
      <c r="E1342" s="98" t="str">
        <f>VLOOKUP(G1342,TCR!$E$2:$K$332,4,0)</f>
        <v>SCONV</v>
      </c>
      <c r="F1342" s="98" t="str">
        <f>VLOOKUP(G1342,TCR!$E$2:$K$332,5,0)</f>
        <v>Sconti Variabili</v>
      </c>
      <c r="G1342" s="98" t="s">
        <v>32</v>
      </c>
      <c r="H1342" s="98" t="str">
        <f>VLOOKUP(G1342,TCR!$E$2:$K$332,7,0)</f>
        <v>sconti</v>
      </c>
      <c r="I1342" s="137" t="str">
        <f t="shared" si="41"/>
        <v>EE_SC_AIPPIVA02#EEQ_SCAIPPIVA02#EEC_SCAIPPIVA02#NETA BR</v>
      </c>
      <c r="J1342" s="106" t="s">
        <v>9257</v>
      </c>
      <c r="K1342" s="106" t="s">
        <v>9258</v>
      </c>
      <c r="L1342" s="106" t="s">
        <v>9259</v>
      </c>
      <c r="M1342" s="106" t="s">
        <v>424</v>
      </c>
      <c r="N1342" s="106" t="s">
        <v>9260</v>
      </c>
      <c r="O1342" s="106"/>
      <c r="P1342" s="106" t="s">
        <v>9261</v>
      </c>
      <c r="Q1342" s="106" t="s">
        <v>9262</v>
      </c>
      <c r="R1342" s="106" t="s">
        <v>9263</v>
      </c>
      <c r="S1342" s="106" t="s">
        <v>461</v>
      </c>
      <c r="T1342" s="106" t="s">
        <v>462</v>
      </c>
      <c r="U1342" s="106"/>
      <c r="V1342" s="106">
        <v>3</v>
      </c>
      <c r="W1342" s="106" t="str">
        <f t="shared" si="40"/>
        <v>NETA BR</v>
      </c>
      <c r="X1342" s="106" t="s">
        <v>463</v>
      </c>
      <c r="Y1342" s="106"/>
    </row>
    <row r="1343" spans="1:25" x14ac:dyDescent="0.2">
      <c r="A1343" s="7"/>
      <c r="B1343" s="7"/>
      <c r="C1343" s="98" t="str">
        <f>VLOOKUP(G1343,TCR!$E$2:$K$332,2,0)</f>
        <v>VENDV</v>
      </c>
      <c r="D1343" s="98" t="str">
        <f>VLOOKUP(G1343,TCR!$E$2:$K$332,3,0)</f>
        <v>Ricavi variabili commodity al PCE - Energia Elettrica</v>
      </c>
      <c r="E1343" s="98" t="str">
        <f>VLOOKUP(G1343,TCR!$E$2:$K$332,4,0)</f>
        <v>SCONV</v>
      </c>
      <c r="F1343" s="98" t="str">
        <f>VLOOKUP(G1343,TCR!$E$2:$K$332,5,0)</f>
        <v>Sconti Variabili</v>
      </c>
      <c r="G1343" s="98" t="s">
        <v>32</v>
      </c>
      <c r="H1343" s="98" t="str">
        <f>VLOOKUP(G1343,TCR!$E$2:$K$332,7,0)</f>
        <v>sconti</v>
      </c>
      <c r="I1343" s="137" t="str">
        <f t="shared" si="41"/>
        <v>EE_SC_AIPPIVA01#EEQ_SCAIPPIVA01#EEC_SCAIPPIVA01#NETA BR</v>
      </c>
      <c r="J1343" s="106" t="s">
        <v>8782</v>
      </c>
      <c r="K1343" s="106" t="s">
        <v>8783</v>
      </c>
      <c r="L1343" s="106" t="s">
        <v>8784</v>
      </c>
      <c r="M1343" s="106" t="s">
        <v>424</v>
      </c>
      <c r="N1343" s="106" t="s">
        <v>8785</v>
      </c>
      <c r="O1343" s="106"/>
      <c r="P1343" s="106" t="s">
        <v>8786</v>
      </c>
      <c r="Q1343" s="106" t="s">
        <v>8787</v>
      </c>
      <c r="R1343" s="106" t="s">
        <v>8788</v>
      </c>
      <c r="S1343" s="106">
        <v>704103</v>
      </c>
      <c r="T1343" s="106" t="s">
        <v>462</v>
      </c>
      <c r="U1343" s="106"/>
      <c r="V1343" s="106">
        <v>3</v>
      </c>
      <c r="W1343" s="106" t="str">
        <f t="shared" si="40"/>
        <v>NETA BR</v>
      </c>
      <c r="X1343" s="106" t="s">
        <v>463</v>
      </c>
      <c r="Y1343" s="106"/>
    </row>
    <row r="1344" spans="1:25" x14ac:dyDescent="0.2">
      <c r="A1344" s="7"/>
      <c r="B1344" s="7"/>
      <c r="C1344" s="98" t="str">
        <f>VLOOKUP(G1344,TCR!$E$2:$K$332,2,0)</f>
        <v>VENDV</v>
      </c>
      <c r="D1344" s="98" t="str">
        <f>VLOOKUP(G1344,TCR!$E$2:$K$332,3,0)</f>
        <v>Ricavi variabili commodity al PCE - Energia Elettrica</v>
      </c>
      <c r="E1344" s="98" t="str">
        <f>VLOOKUP(G1344,TCR!$E$2:$K$332,4,0)</f>
        <v>SCONV</v>
      </c>
      <c r="F1344" s="98" t="str">
        <f>VLOOKUP(G1344,TCR!$E$2:$K$332,5,0)</f>
        <v>Sconti Variabili</v>
      </c>
      <c r="G1344" s="98" t="s">
        <v>32</v>
      </c>
      <c r="H1344" s="98" t="str">
        <f>VLOOKUP(G1344,TCR!$E$2:$K$332,7,0)</f>
        <v>sconti</v>
      </c>
      <c r="I1344" s="137" t="str">
        <f t="shared" si="41"/>
        <v>EEGG23_PE_B#EEQGG23_PE_B#EECGG23_PE_B#NETA BR</v>
      </c>
      <c r="J1344" s="106" t="s">
        <v>1045</v>
      </c>
      <c r="K1344" s="106" t="s">
        <v>1046</v>
      </c>
      <c r="L1344" s="106" t="s">
        <v>1047</v>
      </c>
      <c r="M1344" s="106" t="s">
        <v>424</v>
      </c>
      <c r="N1344" s="106" t="s">
        <v>1048</v>
      </c>
      <c r="O1344" s="106"/>
      <c r="P1344" s="106" t="s">
        <v>1049</v>
      </c>
      <c r="Q1344" s="106" t="s">
        <v>1050</v>
      </c>
      <c r="R1344" s="106" t="s">
        <v>1051</v>
      </c>
      <c r="S1344" s="106">
        <v>704103</v>
      </c>
      <c r="T1344" s="106" t="s">
        <v>462</v>
      </c>
      <c r="U1344" s="106"/>
      <c r="V1344" s="106">
        <v>3</v>
      </c>
      <c r="W1344" s="106" t="str">
        <f t="shared" si="40"/>
        <v>NETA BR</v>
      </c>
      <c r="X1344" s="106" t="s">
        <v>463</v>
      </c>
      <c r="Y1344" s="106"/>
    </row>
    <row r="1345" spans="1:25" x14ac:dyDescent="0.2">
      <c r="A1345" s="139"/>
      <c r="B1345" s="7"/>
      <c r="C1345" s="98" t="str">
        <f>VLOOKUP(G1345,TCR!$E$2:$K$332,2,0)</f>
        <v>VENDV</v>
      </c>
      <c r="D1345" s="98" t="str">
        <f>VLOOKUP(G1345,TCR!$E$2:$K$332,3,0)</f>
        <v>Ricavi variabili commodity al PCE - Energia Elettrica</v>
      </c>
      <c r="E1345" s="98" t="str">
        <f>VLOOKUP(G1345,TCR!$E$2:$K$332,4,0)</f>
        <v>SCONV</v>
      </c>
      <c r="F1345" s="98" t="str">
        <f>VLOOKUP(G1345,TCR!$E$2:$K$332,5,0)</f>
        <v>Sconti Variabili</v>
      </c>
      <c r="G1345" s="98" t="s">
        <v>32</v>
      </c>
      <c r="H1345" s="98" t="str">
        <f>VLOOKUP(G1345,TCR!$E$2:$K$332,7,0)</f>
        <v>sconti</v>
      </c>
      <c r="I1345" s="137" t="str">
        <f t="shared" si="41"/>
        <v>EEGG24_PE_B#EEQGG24_PE_B#EECGG24_PE_B#NETA BR</v>
      </c>
      <c r="J1345" s="106" t="s">
        <v>2160</v>
      </c>
      <c r="K1345" s="106" t="s">
        <v>2161</v>
      </c>
      <c r="L1345" s="106" t="s">
        <v>1047</v>
      </c>
      <c r="M1345" s="106" t="s">
        <v>424</v>
      </c>
      <c r="N1345" s="106" t="s">
        <v>2162</v>
      </c>
      <c r="O1345" s="106"/>
      <c r="P1345" s="106" t="s">
        <v>2163</v>
      </c>
      <c r="Q1345" s="106" t="s">
        <v>2164</v>
      </c>
      <c r="R1345" s="106" t="s">
        <v>2165</v>
      </c>
      <c r="S1345" s="106" t="s">
        <v>461</v>
      </c>
      <c r="T1345" s="106" t="s">
        <v>462</v>
      </c>
      <c r="U1345" s="106"/>
      <c r="V1345" s="106">
        <v>3</v>
      </c>
      <c r="W1345" s="106" t="str">
        <f t="shared" si="40"/>
        <v>NETA BR</v>
      </c>
      <c r="X1345" s="106" t="s">
        <v>463</v>
      </c>
      <c r="Y1345" s="106"/>
    </row>
    <row r="1346" spans="1:25" x14ac:dyDescent="0.2">
      <c r="A1346" s="7"/>
      <c r="B1346" s="7"/>
      <c r="C1346" s="98" t="str">
        <f>VLOOKUP(G1346,TCR!$E$2:$K$332,2,0)</f>
        <v>VENDV</v>
      </c>
      <c r="D1346" s="98" t="str">
        <f>VLOOKUP(G1346,TCR!$E$2:$K$332,3,0)</f>
        <v>Ricavi variabili commodity al PCE - Energia Elettrica</v>
      </c>
      <c r="E1346" s="98" t="str">
        <f>VLOOKUP(G1346,TCR!$E$2:$K$332,4,0)</f>
        <v>SCONV</v>
      </c>
      <c r="F1346" s="98" t="str">
        <f>VLOOKUP(G1346,TCR!$E$2:$K$332,5,0)</f>
        <v>Sconti Variabili</v>
      </c>
      <c r="G1346" s="98" t="s">
        <v>32</v>
      </c>
      <c r="H1346" s="98" t="str">
        <f>VLOOKUP(G1346,TCR!$E$2:$K$332,7,0)</f>
        <v>sconti</v>
      </c>
      <c r="I1346" s="137" t="str">
        <f t="shared" si="41"/>
        <v>EEGG24_PE_M#EEQGG24_PE_M#EECGG24_PE_M#NETA BR</v>
      </c>
      <c r="J1346" s="106" t="s">
        <v>2276</v>
      </c>
      <c r="K1346" s="106" t="s">
        <v>2277</v>
      </c>
      <c r="L1346" s="106" t="s">
        <v>1047</v>
      </c>
      <c r="M1346" s="106" t="s">
        <v>424</v>
      </c>
      <c r="N1346" s="106" t="s">
        <v>2278</v>
      </c>
      <c r="O1346" s="106"/>
      <c r="P1346" s="106" t="s">
        <v>2279</v>
      </c>
      <c r="Q1346" s="106" t="s">
        <v>2280</v>
      </c>
      <c r="R1346" s="106" t="s">
        <v>2165</v>
      </c>
      <c r="S1346" s="106">
        <v>704103</v>
      </c>
      <c r="T1346" s="106" t="s">
        <v>462</v>
      </c>
      <c r="U1346" s="106"/>
      <c r="V1346" s="106">
        <v>3</v>
      </c>
      <c r="W1346" s="106" t="str">
        <f t="shared" ref="W1346:W1409" si="42">IF(V1346=3,"NETA BR",IF(V1346=8,"NETA BM"))</f>
        <v>NETA BR</v>
      </c>
      <c r="X1346" s="106" t="s">
        <v>463</v>
      </c>
      <c r="Y1346" s="106"/>
    </row>
    <row r="1347" spans="1:25" x14ac:dyDescent="0.2">
      <c r="A1347" s="7"/>
      <c r="B1347" s="7"/>
      <c r="C1347" s="98" t="str">
        <f>VLOOKUP(G1347,TCR!$E$2:$K$332,2,0)</f>
        <v>VENDV</v>
      </c>
      <c r="D1347" s="98" t="str">
        <f>VLOOKUP(G1347,TCR!$E$2:$K$332,3,0)</f>
        <v>Ricavi variabili commodity al PCE - Energia Elettrica</v>
      </c>
      <c r="E1347" s="98" t="str">
        <f>VLOOKUP(G1347,TCR!$E$2:$K$332,4,0)</f>
        <v>SCONV</v>
      </c>
      <c r="F1347" s="98" t="str">
        <f>VLOOKUP(G1347,TCR!$E$2:$K$332,5,0)</f>
        <v>Sconti Variabili</v>
      </c>
      <c r="G1347" s="98" t="s">
        <v>32</v>
      </c>
      <c r="H1347" s="98" t="str">
        <f>VLOOKUP(G1347,TCR!$E$2:$K$332,7,0)</f>
        <v>sconti</v>
      </c>
      <c r="I1347" s="137" t="str">
        <f t="shared" ref="I1347:I1410" si="43">IF(LEFT($G1347,7)="CONSUMO","CONSUMO",CONCATENATE(K1347,"#",N1347,"#",Q1347,"#",W1347))</f>
        <v>EEGG23_PE_M#EEQGG23_PE_M#EECGG23_PE_M#NETA BR</v>
      </c>
      <c r="J1347" s="106" t="s">
        <v>5416</v>
      </c>
      <c r="K1347" s="106" t="s">
        <v>5417</v>
      </c>
      <c r="L1347" s="106" t="s">
        <v>1047</v>
      </c>
      <c r="M1347" s="106" t="s">
        <v>424</v>
      </c>
      <c r="N1347" s="106" t="s">
        <v>5418</v>
      </c>
      <c r="O1347" s="106"/>
      <c r="P1347" s="106" t="s">
        <v>5419</v>
      </c>
      <c r="Q1347" s="106" t="s">
        <v>5420</v>
      </c>
      <c r="R1347" s="106" t="s">
        <v>1051</v>
      </c>
      <c r="S1347" s="106">
        <v>704103</v>
      </c>
      <c r="T1347" s="106" t="s">
        <v>462</v>
      </c>
      <c r="U1347" s="106"/>
      <c r="V1347" s="106">
        <v>3</v>
      </c>
      <c r="W1347" s="106" t="str">
        <f t="shared" si="42"/>
        <v>NETA BR</v>
      </c>
      <c r="X1347" s="106" t="s">
        <v>463</v>
      </c>
      <c r="Y1347" s="106"/>
    </row>
    <row r="1348" spans="1:25" x14ac:dyDescent="0.2">
      <c r="A1348" s="7"/>
      <c r="B1348" s="7" t="s">
        <v>65</v>
      </c>
      <c r="C1348" s="98" t="str">
        <f>VLOOKUP(G1348,TCR!$E$2:$K$332,2,0)</f>
        <v>VENDV</v>
      </c>
      <c r="D1348" s="98" t="str">
        <f>VLOOKUP(G1348,TCR!$E$2:$K$332,3,0)</f>
        <v>Ricavi variabili commodity al PCE - Energia Elettrica</v>
      </c>
      <c r="E1348" s="98" t="str">
        <f>VLOOKUP(G1348,TCR!$E$2:$K$332,4,0)</f>
        <v>SBI</v>
      </c>
      <c r="F1348" s="98" t="str">
        <f>VLOOKUP(G1348,TCR!$E$2:$K$332,5,0)</f>
        <v>Sbilanciamento</v>
      </c>
      <c r="G1348" s="98" t="s">
        <v>330</v>
      </c>
      <c r="H1348" s="98" t="str">
        <f>VLOOKUP(G1348,TCR!$E$2:$K$332,7,0)</f>
        <v>Oneri sbilanciamento</v>
      </c>
      <c r="I1348" s="137" t="str">
        <f t="shared" si="43"/>
        <v>EE_SBIL01#EEQSBIL01#EECSBIL01#NETA BR</v>
      </c>
      <c r="J1348" s="106" t="s">
        <v>2314</v>
      </c>
      <c r="K1348" s="106" t="s">
        <v>2315</v>
      </c>
      <c r="L1348" s="106" t="s">
        <v>2316</v>
      </c>
      <c r="M1348" s="106" t="s">
        <v>488</v>
      </c>
      <c r="N1348" s="106" t="s">
        <v>1748</v>
      </c>
      <c r="O1348" s="106"/>
      <c r="P1348" s="106" t="s">
        <v>1749</v>
      </c>
      <c r="Q1348" s="106" t="s">
        <v>1750</v>
      </c>
      <c r="R1348" s="106" t="s">
        <v>1298</v>
      </c>
      <c r="S1348" s="106">
        <v>702357</v>
      </c>
      <c r="T1348" s="106" t="s">
        <v>706</v>
      </c>
      <c r="U1348" s="106"/>
      <c r="V1348" s="106">
        <v>3</v>
      </c>
      <c r="W1348" s="106" t="str">
        <f t="shared" si="42"/>
        <v>NETA BR</v>
      </c>
      <c r="X1348" s="106" t="s">
        <v>495</v>
      </c>
      <c r="Y1348" s="106"/>
    </row>
    <row r="1349" spans="1:25" x14ac:dyDescent="0.2">
      <c r="A1349" s="7"/>
      <c r="B1349" s="7" t="s">
        <v>65</v>
      </c>
      <c r="C1349" s="98" t="str">
        <f>VLOOKUP(G1349,TCR!$E$2:$K$332,2,0)</f>
        <v>VENDV</v>
      </c>
      <c r="D1349" s="98" t="str">
        <f>VLOOKUP(G1349,TCR!$E$2:$K$332,3,0)</f>
        <v>Ricavi variabili commodity al PCE - Energia Elettrica</v>
      </c>
      <c r="E1349" s="98" t="str">
        <f>VLOOKUP(G1349,TCR!$E$2:$K$332,4,0)</f>
        <v>SBI</v>
      </c>
      <c r="F1349" s="98" t="str">
        <f>VLOOKUP(G1349,TCR!$E$2:$K$332,5,0)</f>
        <v>Sbilanciamento</v>
      </c>
      <c r="G1349" s="98" t="s">
        <v>330</v>
      </c>
      <c r="H1349" s="98" t="str">
        <f>VLOOKUP(G1349,TCR!$E$2:$K$332,7,0)</f>
        <v>Oneri sbilanciamento</v>
      </c>
      <c r="I1349" s="137" t="str">
        <f t="shared" si="43"/>
        <v>EEASBIL01#EEQASBIL01#EECASBIL01#NETA BR</v>
      </c>
      <c r="J1349" s="106" t="s">
        <v>5276</v>
      </c>
      <c r="K1349" s="106" t="s">
        <v>5277</v>
      </c>
      <c r="L1349" s="106" t="s">
        <v>2316</v>
      </c>
      <c r="M1349" s="106" t="s">
        <v>488</v>
      </c>
      <c r="N1349" s="106" t="s">
        <v>1295</v>
      </c>
      <c r="O1349" s="106"/>
      <c r="P1349" s="106" t="s">
        <v>1296</v>
      </c>
      <c r="Q1349" s="106" t="s">
        <v>1297</v>
      </c>
      <c r="R1349" s="106" t="s">
        <v>1298</v>
      </c>
      <c r="S1349" s="106">
        <v>702357</v>
      </c>
      <c r="T1349" s="106" t="s">
        <v>706</v>
      </c>
      <c r="U1349" s="106"/>
      <c r="V1349" s="106">
        <v>3</v>
      </c>
      <c r="W1349" s="106" t="str">
        <f t="shared" si="42"/>
        <v>NETA BR</v>
      </c>
      <c r="X1349" s="106" t="s">
        <v>495</v>
      </c>
      <c r="Y1349" s="106"/>
    </row>
    <row r="1350" spans="1:25" x14ac:dyDescent="0.2">
      <c r="A1350" s="7"/>
      <c r="B1350" s="7"/>
      <c r="C1350" s="98" t="str">
        <f>VLOOKUP(G1350,TCR!$E$2:$K$332,2,0)</f>
        <v>VENDF</v>
      </c>
      <c r="D1350" s="98" t="str">
        <f>VLOOKUP(G1350,TCR!$E$2:$K$332,3,0)</f>
        <v>Ricavi commodity - componente fissa Energia Elettrica</v>
      </c>
      <c r="E1350" s="98" t="str">
        <f>VLOOKUP(G1350,TCR!$E$2:$K$332,4,0)</f>
        <v>MTPRF</v>
      </c>
      <c r="F1350" s="98" t="str">
        <f>VLOOKUP(G1350,TCR!$E$2:$K$332,5,0)</f>
        <v>Materia prima fissa</v>
      </c>
      <c r="G1350" s="98" t="s">
        <v>217</v>
      </c>
      <c r="H1350" s="98" t="str">
        <f>VLOOKUP(G1350,TCR!$E$2:$K$332,7,0)</f>
        <v>Materia prima altre voci fisse</v>
      </c>
      <c r="I1350" s="137" t="str">
        <f t="shared" si="43"/>
        <v>EE_FPRSPMI10_FIX#EEQ_FPRSPMI10FIX#EEC_FPRSPMI10FIX#NETA BR</v>
      </c>
      <c r="J1350" s="106" t="s">
        <v>7872</v>
      </c>
      <c r="K1350" s="106" t="s">
        <v>7873</v>
      </c>
      <c r="L1350" s="106" t="s">
        <v>7874</v>
      </c>
      <c r="M1350" s="106" t="s">
        <v>424</v>
      </c>
      <c r="N1350" s="106" t="s">
        <v>7875</v>
      </c>
      <c r="O1350" s="106"/>
      <c r="P1350" s="106" t="s">
        <v>7876</v>
      </c>
      <c r="Q1350" s="106" t="s">
        <v>7877</v>
      </c>
      <c r="R1350" s="106" t="s">
        <v>7878</v>
      </c>
      <c r="S1350" s="106">
        <v>701036</v>
      </c>
      <c r="T1350" s="106" t="s">
        <v>430</v>
      </c>
      <c r="U1350" s="106"/>
      <c r="V1350" s="106">
        <v>3</v>
      </c>
      <c r="W1350" s="106" t="str">
        <f t="shared" si="42"/>
        <v>NETA BR</v>
      </c>
      <c r="X1350" s="106" t="s">
        <v>431</v>
      </c>
      <c r="Y1350" s="106"/>
    </row>
    <row r="1351" spans="1:25" x14ac:dyDescent="0.2">
      <c r="A1351" s="7"/>
      <c r="B1351" s="7"/>
      <c r="C1351" s="98" t="str">
        <f>VLOOKUP(G1351,TCR!$E$2:$K$332,2,0)</f>
        <v>VENDF</v>
      </c>
      <c r="D1351" s="98" t="str">
        <f>VLOOKUP(G1351,TCR!$E$2:$K$332,3,0)</f>
        <v>Ricavi commodity - componente fissa Energia Elettrica</v>
      </c>
      <c r="E1351" s="98" t="str">
        <f>VLOOKUP(G1351,TCR!$E$2:$K$332,4,0)</f>
        <v>MTPRF</v>
      </c>
      <c r="F1351" s="98" t="str">
        <f>VLOOKUP(G1351,TCR!$E$2:$K$332,5,0)</f>
        <v>Materia prima fissa</v>
      </c>
      <c r="G1351" s="98" t="s">
        <v>217</v>
      </c>
      <c r="H1351" s="98" t="str">
        <f>VLOOKUP(G1351,TCR!$E$2:$K$332,7,0)</f>
        <v>Materia prima altre voci fisse</v>
      </c>
      <c r="I1351" s="137" t="str">
        <f t="shared" si="43"/>
        <v>EE_FPRSPMI04_FIX#EEQ_FPRSPMI04FIX#EEC_FPRSPMI04FIX#NETA BR</v>
      </c>
      <c r="J1351" s="106" t="s">
        <v>9375</v>
      </c>
      <c r="K1351" s="106" t="s">
        <v>9376</v>
      </c>
      <c r="L1351" s="106" t="s">
        <v>9377</v>
      </c>
      <c r="M1351" s="106" t="s">
        <v>424</v>
      </c>
      <c r="N1351" s="106" t="s">
        <v>9378</v>
      </c>
      <c r="O1351" s="106"/>
      <c r="P1351" s="106" t="s">
        <v>9379</v>
      </c>
      <c r="Q1351" s="106" t="s">
        <v>9380</v>
      </c>
      <c r="R1351" s="106" t="s">
        <v>9381</v>
      </c>
      <c r="S1351" s="106" t="s">
        <v>429</v>
      </c>
      <c r="T1351" s="106" t="s">
        <v>430</v>
      </c>
      <c r="U1351" s="106"/>
      <c r="V1351" s="106">
        <v>3</v>
      </c>
      <c r="W1351" s="106" t="str">
        <f t="shared" si="42"/>
        <v>NETA BR</v>
      </c>
      <c r="X1351" s="106" t="s">
        <v>431</v>
      </c>
      <c r="Y1351" s="106"/>
    </row>
    <row r="1352" spans="1:25" x14ac:dyDescent="0.2">
      <c r="A1352" s="7"/>
      <c r="B1352" s="7"/>
      <c r="C1352" s="98" t="str">
        <f>VLOOKUP(G1352,TCR!$E$2:$K$332,2,0)</f>
        <v>VENDF</v>
      </c>
      <c r="D1352" s="98" t="str">
        <f>VLOOKUP(G1352,TCR!$E$2:$K$332,3,0)</f>
        <v>Ricavi commodity - componente fissa Energia Elettrica</v>
      </c>
      <c r="E1352" s="98" t="str">
        <f>VLOOKUP(G1352,TCR!$E$2:$K$332,4,0)</f>
        <v>MTPRF</v>
      </c>
      <c r="F1352" s="98" t="str">
        <f>VLOOKUP(G1352,TCR!$E$2:$K$332,5,0)</f>
        <v>Materia prima fissa</v>
      </c>
      <c r="G1352" s="98" t="s">
        <v>217</v>
      </c>
      <c r="H1352" s="98" t="str">
        <f>VLOOKUP(G1352,TCR!$E$2:$K$332,7,0)</f>
        <v>Materia prima altre voci fisse</v>
      </c>
      <c r="I1352" s="137" t="str">
        <f t="shared" si="43"/>
        <v>EE_FPRSMAX04_FIX#EEQ_FPRSMAX04FIX#EEC_FPRSMAX04FIX#NETA BR</v>
      </c>
      <c r="J1352" s="106" t="s">
        <v>6266</v>
      </c>
      <c r="K1352" s="106" t="s">
        <v>6267</v>
      </c>
      <c r="L1352" s="106" t="s">
        <v>6268</v>
      </c>
      <c r="M1352" s="106" t="s">
        <v>424</v>
      </c>
      <c r="N1352" s="106" t="s">
        <v>6269</v>
      </c>
      <c r="O1352" s="106"/>
      <c r="P1352" s="106" t="s">
        <v>6270</v>
      </c>
      <c r="Q1352" s="106" t="s">
        <v>6271</v>
      </c>
      <c r="R1352" s="106" t="s">
        <v>6272</v>
      </c>
      <c r="S1352" s="106">
        <v>701036</v>
      </c>
      <c r="T1352" s="106" t="s">
        <v>430</v>
      </c>
      <c r="U1352" s="106"/>
      <c r="V1352" s="106">
        <v>3</v>
      </c>
      <c r="W1352" s="106" t="str">
        <f t="shared" si="42"/>
        <v>NETA BR</v>
      </c>
      <c r="X1352" s="106" t="s">
        <v>431</v>
      </c>
      <c r="Y1352" s="106"/>
    </row>
    <row r="1353" spans="1:25" x14ac:dyDescent="0.2">
      <c r="A1353" s="7"/>
      <c r="B1353" s="7"/>
      <c r="C1353" s="98" t="str">
        <f>VLOOKUP(G1353,TCR!$E$2:$K$332,2,0)</f>
        <v>VENDF</v>
      </c>
      <c r="D1353" s="98" t="str">
        <f>VLOOKUP(G1353,TCR!$E$2:$K$332,3,0)</f>
        <v>Ricavi commodity - componente fissa Energia Elettrica</v>
      </c>
      <c r="E1353" s="98" t="str">
        <f>VLOOKUP(G1353,TCR!$E$2:$K$332,4,0)</f>
        <v>MTPRF</v>
      </c>
      <c r="F1353" s="98" t="str">
        <f>VLOOKUP(G1353,TCR!$E$2:$K$332,5,0)</f>
        <v>Materia prima fissa</v>
      </c>
      <c r="G1353" s="98" t="s">
        <v>320</v>
      </c>
      <c r="H1353" s="98" t="str">
        <f>VLOOKUP(G1353,TCR!$E$2:$K$332,7,0)</f>
        <v>componente generica ven fissa</v>
      </c>
      <c r="I1353" s="137" t="str">
        <f t="shared" si="43"/>
        <v>EE_FPLREL08_FIX#EEQ_FPLREL08FIX#EEC_FPLREL08FIX#NETA BR</v>
      </c>
      <c r="J1353" s="106" t="s">
        <v>8650</v>
      </c>
      <c r="K1353" s="106" t="s">
        <v>8651</v>
      </c>
      <c r="L1353" s="106" t="s">
        <v>8652</v>
      </c>
      <c r="M1353" s="106" t="s">
        <v>424</v>
      </c>
      <c r="N1353" s="106" t="s">
        <v>8653</v>
      </c>
      <c r="O1353" s="106"/>
      <c r="P1353" s="106" t="s">
        <v>8654</v>
      </c>
      <c r="Q1353" s="106" t="s">
        <v>8655</v>
      </c>
      <c r="R1353" s="106" t="s">
        <v>8656</v>
      </c>
      <c r="S1353" s="106">
        <v>701036</v>
      </c>
      <c r="T1353" s="106" t="s">
        <v>430</v>
      </c>
      <c r="U1353" s="106"/>
      <c r="V1353" s="106">
        <v>3</v>
      </c>
      <c r="W1353" s="106" t="str">
        <f t="shared" si="42"/>
        <v>NETA BR</v>
      </c>
      <c r="X1353" s="106" t="s">
        <v>431</v>
      </c>
      <c r="Y1353" s="106"/>
    </row>
    <row r="1354" spans="1:25" x14ac:dyDescent="0.2">
      <c r="A1354" s="7"/>
      <c r="B1354" s="7"/>
      <c r="C1354" s="98" t="str">
        <f>VLOOKUP(G1354,TCR!$E$2:$K$332,2,0)</f>
        <v>VENDF</v>
      </c>
      <c r="D1354" s="98" t="str">
        <f>VLOOKUP(G1354,TCR!$E$2:$K$332,3,0)</f>
        <v>Ricavi commodity - componente fissa Energia Elettrica</v>
      </c>
      <c r="E1354" s="98" t="str">
        <f>VLOOKUP(G1354,TCR!$E$2:$K$332,4,0)</f>
        <v>MTPRF</v>
      </c>
      <c r="F1354" s="98" t="str">
        <f>VLOOKUP(G1354,TCR!$E$2:$K$332,5,0)</f>
        <v>Materia prima fissa</v>
      </c>
      <c r="G1354" s="98" t="s">
        <v>320</v>
      </c>
      <c r="H1354" s="98" t="str">
        <f>VLOOKUP(G1354,TCR!$E$2:$K$332,7,0)</f>
        <v>componente generica ven fissa</v>
      </c>
      <c r="I1354" s="137" t="str">
        <f t="shared" si="43"/>
        <v>EE_FPLREL07_FIX#EEQ_FPLREL07FIX#EEC_FPLREL07FIX#NETA BR</v>
      </c>
      <c r="J1354" s="106" t="s">
        <v>4645</v>
      </c>
      <c r="K1354" s="106" t="s">
        <v>4646</v>
      </c>
      <c r="L1354" s="106" t="s">
        <v>4647</v>
      </c>
      <c r="M1354" s="106" t="s">
        <v>424</v>
      </c>
      <c r="N1354" s="106" t="s">
        <v>4648</v>
      </c>
      <c r="O1354" s="106"/>
      <c r="P1354" s="106" t="s">
        <v>4649</v>
      </c>
      <c r="Q1354" s="106" t="s">
        <v>4650</v>
      </c>
      <c r="R1354" s="106" t="s">
        <v>4651</v>
      </c>
      <c r="S1354" s="106">
        <v>701036</v>
      </c>
      <c r="T1354" s="106" t="s">
        <v>430</v>
      </c>
      <c r="U1354" s="106"/>
      <c r="V1354" s="106">
        <v>3</v>
      </c>
      <c r="W1354" s="106" t="str">
        <f t="shared" si="42"/>
        <v>NETA BR</v>
      </c>
      <c r="X1354" s="106" t="s">
        <v>431</v>
      </c>
      <c r="Y1354" s="106"/>
    </row>
    <row r="1355" spans="1:25" x14ac:dyDescent="0.2">
      <c r="A1355" s="7"/>
      <c r="B1355" s="69"/>
      <c r="C1355" s="98" t="str">
        <f>VLOOKUP(G1355,TCR!$E$2:$K$332,2,0)</f>
        <v>VENDF</v>
      </c>
      <c r="D1355" s="98" t="str">
        <f>VLOOKUP(G1355,TCR!$E$2:$K$332,3,0)</f>
        <v>Ricavi commodity - componente fissa Energia Elettrica</v>
      </c>
      <c r="E1355" s="98" t="str">
        <f>VLOOKUP(G1355,TCR!$E$2:$K$332,4,0)</f>
        <v>MTPRF</v>
      </c>
      <c r="F1355" s="98" t="str">
        <f>VLOOKUP(G1355,TCR!$E$2:$K$332,5,0)</f>
        <v>Materia prima fissa</v>
      </c>
      <c r="G1355" s="98" t="s">
        <v>320</v>
      </c>
      <c r="H1355" s="98" t="str">
        <f>VLOOKUP(G1355,TCR!$E$2:$K$332,7,0)</f>
        <v>componente generica ven fissa</v>
      </c>
      <c r="I1355" s="137" t="str">
        <f t="shared" si="43"/>
        <v>EE_FPLREL06_FIX#EEQ_FPLREL06FIX#EEC_FPLREL06FIX#NETA BR</v>
      </c>
      <c r="J1355" s="106" t="s">
        <v>3899</v>
      </c>
      <c r="K1355" s="106" t="s">
        <v>3900</v>
      </c>
      <c r="L1355" s="106" t="s">
        <v>3901</v>
      </c>
      <c r="M1355" s="106" t="s">
        <v>424</v>
      </c>
      <c r="N1355" s="106" t="s">
        <v>3902</v>
      </c>
      <c r="O1355" s="106"/>
      <c r="P1355" s="106" t="s">
        <v>3903</v>
      </c>
      <c r="Q1355" s="106" t="s">
        <v>3904</v>
      </c>
      <c r="R1355" s="106" t="s">
        <v>3905</v>
      </c>
      <c r="S1355" s="106">
        <v>701036</v>
      </c>
      <c r="T1355" s="106" t="s">
        <v>430</v>
      </c>
      <c r="U1355" s="106"/>
      <c r="V1355" s="106">
        <v>3</v>
      </c>
      <c r="W1355" s="106" t="str">
        <f t="shared" si="42"/>
        <v>NETA BR</v>
      </c>
      <c r="X1355" s="106" t="s">
        <v>431</v>
      </c>
      <c r="Y1355" s="106"/>
    </row>
    <row r="1356" spans="1:25" x14ac:dyDescent="0.2">
      <c r="A1356" s="139"/>
      <c r="B1356" s="7"/>
      <c r="C1356" s="98" t="str">
        <f>VLOOKUP(G1356,TCR!$E$2:$K$332,2,0)</f>
        <v>VENDF</v>
      </c>
      <c r="D1356" s="98" t="str">
        <f>VLOOKUP(G1356,TCR!$E$2:$K$332,3,0)</f>
        <v>Ricavi commodity - componente fissa Energia Elettrica</v>
      </c>
      <c r="E1356" s="98" t="str">
        <f>VLOOKUP(G1356,TCR!$E$2:$K$332,4,0)</f>
        <v>MTPRF</v>
      </c>
      <c r="F1356" s="98" t="str">
        <f>VLOOKUP(G1356,TCR!$E$2:$K$332,5,0)</f>
        <v>Materia prima fissa</v>
      </c>
      <c r="G1356" s="98" t="s">
        <v>320</v>
      </c>
      <c r="H1356" s="98" t="str">
        <f>VLOOKUP(G1356,TCR!$E$2:$K$332,7,0)</f>
        <v>componente generica ven fissa</v>
      </c>
      <c r="I1356" s="137" t="str">
        <f t="shared" si="43"/>
        <v>EE_FPLREL05_FIX#EEQ_FPLREL05FIX#EEC_FPLREL05FIX#NETA BR</v>
      </c>
      <c r="J1356" s="106" t="s">
        <v>2710</v>
      </c>
      <c r="K1356" s="106" t="s">
        <v>2711</v>
      </c>
      <c r="L1356" s="106" t="s">
        <v>2712</v>
      </c>
      <c r="M1356" s="106" t="s">
        <v>424</v>
      </c>
      <c r="N1356" s="106" t="s">
        <v>2713</v>
      </c>
      <c r="O1356" s="106"/>
      <c r="P1356" s="106" t="s">
        <v>2714</v>
      </c>
      <c r="Q1356" s="106" t="s">
        <v>2715</v>
      </c>
      <c r="R1356" s="106" t="s">
        <v>2716</v>
      </c>
      <c r="S1356" s="106">
        <v>701036</v>
      </c>
      <c r="T1356" s="106" t="s">
        <v>430</v>
      </c>
      <c r="U1356" s="106"/>
      <c r="V1356" s="106">
        <v>3</v>
      </c>
      <c r="W1356" s="106" t="str">
        <f t="shared" si="42"/>
        <v>NETA BR</v>
      </c>
      <c r="X1356" s="106" t="s">
        <v>431</v>
      </c>
      <c r="Y1356" s="106"/>
    </row>
    <row r="1357" spans="1:25" x14ac:dyDescent="0.2">
      <c r="A1357" s="7"/>
      <c r="B1357" s="7"/>
      <c r="C1357" s="98" t="str">
        <f>VLOOKUP(G1357,TCR!$E$2:$K$332,2,0)</f>
        <v>VENDF</v>
      </c>
      <c r="D1357" s="98" t="str">
        <f>VLOOKUP(G1357,TCR!$E$2:$K$332,3,0)</f>
        <v>Ricavi commodity - componente fissa Energia Elettrica</v>
      </c>
      <c r="E1357" s="98" t="str">
        <f>VLOOKUP(G1357,TCR!$E$2:$K$332,4,0)</f>
        <v>MTPRF</v>
      </c>
      <c r="F1357" s="98" t="str">
        <f>VLOOKUP(G1357,TCR!$E$2:$K$332,5,0)</f>
        <v>Materia prima fissa</v>
      </c>
      <c r="G1357" s="98" t="s">
        <v>320</v>
      </c>
      <c r="H1357" s="98" t="str">
        <f>VLOOKUP(G1357,TCR!$E$2:$K$332,7,0)</f>
        <v>componente generica ven fissa</v>
      </c>
      <c r="I1357" s="137" t="str">
        <f t="shared" si="43"/>
        <v>EE_FPLREL04_FIX#EEQ_FPLREL04FIX#EEC_FPLREL04FIX#NETA BR</v>
      </c>
      <c r="J1357" s="106" t="s">
        <v>559</v>
      </c>
      <c r="K1357" s="106" t="s">
        <v>560</v>
      </c>
      <c r="L1357" s="106" t="s">
        <v>561</v>
      </c>
      <c r="M1357" s="106" t="s">
        <v>424</v>
      </c>
      <c r="N1357" s="106" t="s">
        <v>562</v>
      </c>
      <c r="O1357" s="106"/>
      <c r="P1357" s="106" t="s">
        <v>563</v>
      </c>
      <c r="Q1357" s="106" t="s">
        <v>564</v>
      </c>
      <c r="R1357" s="106" t="s">
        <v>565</v>
      </c>
      <c r="S1357" s="106">
        <v>701036</v>
      </c>
      <c r="T1357" s="106" t="s">
        <v>430</v>
      </c>
      <c r="U1357" s="106"/>
      <c r="V1357" s="106">
        <v>3</v>
      </c>
      <c r="W1357" s="106" t="str">
        <f t="shared" si="42"/>
        <v>NETA BR</v>
      </c>
      <c r="X1357" s="106" t="s">
        <v>431</v>
      </c>
      <c r="Y1357" s="106"/>
    </row>
    <row r="1358" spans="1:25" x14ac:dyDescent="0.2">
      <c r="A1358" s="7"/>
      <c r="B1358" s="7"/>
      <c r="C1358" s="98" t="str">
        <f>VLOOKUP(G1358,TCR!$E$2:$K$332,2,0)</f>
        <v>VENDF</v>
      </c>
      <c r="D1358" s="98" t="str">
        <f>VLOOKUP(G1358,TCR!$E$2:$K$332,3,0)</f>
        <v>Ricavi commodity - componente fissa Energia Elettrica</v>
      </c>
      <c r="E1358" s="98" t="str">
        <f>VLOOKUP(G1358,TCR!$E$2:$K$332,4,0)</f>
        <v>MTPRF</v>
      </c>
      <c r="F1358" s="98" t="str">
        <f>VLOOKUP(G1358,TCR!$E$2:$K$332,5,0)</f>
        <v>Materia prima fissa</v>
      </c>
      <c r="G1358" s="98" t="s">
        <v>320</v>
      </c>
      <c r="H1358" s="98" t="str">
        <f>VLOOKUP(G1358,TCR!$E$2:$K$332,7,0)</f>
        <v>componente generica ven fissa</v>
      </c>
      <c r="I1358" s="137" t="str">
        <f t="shared" si="43"/>
        <v>EE_FPLREL03_FIX#EEQ_FPLREL03FIX#EEC_FPLREL03FIX#NETA BR</v>
      </c>
      <c r="J1358" s="106" t="s">
        <v>4179</v>
      </c>
      <c r="K1358" s="106" t="s">
        <v>4180</v>
      </c>
      <c r="L1358" s="106" t="s">
        <v>4181</v>
      </c>
      <c r="M1358" s="106" t="s">
        <v>424</v>
      </c>
      <c r="N1358" s="106" t="s">
        <v>4182</v>
      </c>
      <c r="O1358" s="106"/>
      <c r="P1358" s="106" t="s">
        <v>4183</v>
      </c>
      <c r="Q1358" s="106" t="s">
        <v>4184</v>
      </c>
      <c r="R1358" s="106" t="s">
        <v>4185</v>
      </c>
      <c r="S1358" s="106">
        <v>701036</v>
      </c>
      <c r="T1358" s="106" t="s">
        <v>430</v>
      </c>
      <c r="U1358" s="106"/>
      <c r="V1358" s="106">
        <v>3</v>
      </c>
      <c r="W1358" s="106" t="str">
        <f t="shared" si="42"/>
        <v>NETA BR</v>
      </c>
      <c r="X1358" s="106" t="s">
        <v>431</v>
      </c>
      <c r="Y1358" s="106"/>
    </row>
    <row r="1359" spans="1:25" x14ac:dyDescent="0.2">
      <c r="A1359" s="7"/>
      <c r="B1359" s="7"/>
      <c r="C1359" s="98" t="str">
        <f>VLOOKUP(G1359,TCR!$E$2:$K$332,2,0)</f>
        <v>VENDF</v>
      </c>
      <c r="D1359" s="98" t="str">
        <f>VLOOKUP(G1359,TCR!$E$2:$K$332,3,0)</f>
        <v>Ricavi commodity - componente fissa Energia Elettrica</v>
      </c>
      <c r="E1359" s="98" t="str">
        <f>VLOOKUP(G1359,TCR!$E$2:$K$332,4,0)</f>
        <v>MTPRF</v>
      </c>
      <c r="F1359" s="98" t="str">
        <f>VLOOKUP(G1359,TCR!$E$2:$K$332,5,0)</f>
        <v>Materia prima fissa</v>
      </c>
      <c r="G1359" s="98" t="s">
        <v>320</v>
      </c>
      <c r="H1359" s="98" t="str">
        <f>VLOOKUP(G1359,TCR!$E$2:$K$332,7,0)</f>
        <v>componente generica ven fissa</v>
      </c>
      <c r="I1359" s="137" t="str">
        <f t="shared" si="43"/>
        <v>EE_FPLREL02_FIX#EEQ_FPLREL02FIX#EEC_FPLREL02FIX#NETA BR</v>
      </c>
      <c r="J1359" s="106" t="s">
        <v>3863</v>
      </c>
      <c r="K1359" s="106" t="s">
        <v>3864</v>
      </c>
      <c r="L1359" s="106" t="s">
        <v>3865</v>
      </c>
      <c r="M1359" s="106" t="s">
        <v>424</v>
      </c>
      <c r="N1359" s="106" t="s">
        <v>3866</v>
      </c>
      <c r="O1359" s="106"/>
      <c r="P1359" s="106" t="s">
        <v>3867</v>
      </c>
      <c r="Q1359" s="106" t="s">
        <v>3868</v>
      </c>
      <c r="R1359" s="106" t="s">
        <v>3869</v>
      </c>
      <c r="S1359" s="106">
        <v>701036</v>
      </c>
      <c r="T1359" s="106" t="s">
        <v>430</v>
      </c>
      <c r="U1359" s="106"/>
      <c r="V1359" s="106">
        <v>3</v>
      </c>
      <c r="W1359" s="106" t="str">
        <f t="shared" si="42"/>
        <v>NETA BR</v>
      </c>
      <c r="X1359" s="106" t="s">
        <v>431</v>
      </c>
      <c r="Y1359" s="106"/>
    </row>
    <row r="1360" spans="1:25" x14ac:dyDescent="0.2">
      <c r="A1360" s="7"/>
      <c r="B1360" s="7"/>
      <c r="C1360" s="98" t="str">
        <f>VLOOKUP(G1360,TCR!$E$2:$K$332,2,0)</f>
        <v>VENDF</v>
      </c>
      <c r="D1360" s="98" t="str">
        <f>VLOOKUP(G1360,TCR!$E$2:$K$332,3,0)</f>
        <v>Ricavi commodity - componente fissa Energia Elettrica</v>
      </c>
      <c r="E1360" s="98" t="str">
        <f>VLOOKUP(G1360,TCR!$E$2:$K$332,4,0)</f>
        <v>MTPRF</v>
      </c>
      <c r="F1360" s="98" t="str">
        <f>VLOOKUP(G1360,TCR!$E$2:$K$332,5,0)</f>
        <v>Materia prima fissa</v>
      </c>
      <c r="G1360" s="98" t="s">
        <v>320</v>
      </c>
      <c r="H1360" s="98" t="str">
        <f>VLOOKUP(G1360,TCR!$E$2:$K$332,7,0)</f>
        <v>componente generica ven fissa</v>
      </c>
      <c r="I1360" s="137" t="str">
        <f t="shared" si="43"/>
        <v>EE_AIPPIVA05FIX#EEQAIPPIVA05FIX#EECAIPPIVA05FIX#NETA BR</v>
      </c>
      <c r="J1360" s="106" t="s">
        <v>8184</v>
      </c>
      <c r="K1360" s="106" t="s">
        <v>8185</v>
      </c>
      <c r="L1360" s="106" t="s">
        <v>8186</v>
      </c>
      <c r="M1360" s="106" t="s">
        <v>424</v>
      </c>
      <c r="N1360" s="106" t="s">
        <v>8187</v>
      </c>
      <c r="O1360" s="106"/>
      <c r="P1360" s="106" t="s">
        <v>8188</v>
      </c>
      <c r="Q1360" s="106" t="s">
        <v>8189</v>
      </c>
      <c r="R1360" s="106" t="s">
        <v>8190</v>
      </c>
      <c r="S1360" s="106">
        <v>701036</v>
      </c>
      <c r="T1360" s="106" t="s">
        <v>430</v>
      </c>
      <c r="U1360" s="106"/>
      <c r="V1360" s="106">
        <v>3</v>
      </c>
      <c r="W1360" s="106" t="str">
        <f t="shared" si="42"/>
        <v>NETA BR</v>
      </c>
      <c r="X1360" s="106" t="s">
        <v>431</v>
      </c>
      <c r="Y1360" s="106"/>
    </row>
    <row r="1361" spans="1:25" x14ac:dyDescent="0.2">
      <c r="A1361" s="7"/>
      <c r="B1361" s="7"/>
      <c r="C1361" s="98" t="str">
        <f>VLOOKUP(G1361,TCR!$E$2:$K$332,2,0)</f>
        <v>VENDF</v>
      </c>
      <c r="D1361" s="98" t="str">
        <f>VLOOKUP(G1361,TCR!$E$2:$K$332,3,0)</f>
        <v>Ricavi commodity - componente fissa Energia Elettrica</v>
      </c>
      <c r="E1361" s="98" t="str">
        <f>VLOOKUP(G1361,TCR!$E$2:$K$332,4,0)</f>
        <v>MTPRF</v>
      </c>
      <c r="F1361" s="98" t="str">
        <f>VLOOKUP(G1361,TCR!$E$2:$K$332,5,0)</f>
        <v>Materia prima fissa</v>
      </c>
      <c r="G1361" s="98" t="s">
        <v>320</v>
      </c>
      <c r="H1361" s="98" t="str">
        <f>VLOOKUP(G1361,TCR!$E$2:$K$332,7,0)</f>
        <v>componente generica ven fissa</v>
      </c>
      <c r="I1361" s="137" t="str">
        <f t="shared" si="43"/>
        <v>EE_AIPPIVA04FIX#EEQAIPPIVA04FIX#EECAIPPIVA04FIX#NETA BR</v>
      </c>
      <c r="J1361" s="106" t="s">
        <v>1566</v>
      </c>
      <c r="K1361" s="106" t="s">
        <v>1567</v>
      </c>
      <c r="L1361" s="106" t="s">
        <v>1568</v>
      </c>
      <c r="M1361" s="106" t="s">
        <v>424</v>
      </c>
      <c r="N1361" s="106" t="s">
        <v>1569</v>
      </c>
      <c r="O1361" s="106"/>
      <c r="P1361" s="106" t="s">
        <v>1570</v>
      </c>
      <c r="Q1361" s="106" t="s">
        <v>1571</v>
      </c>
      <c r="R1361" s="106" t="s">
        <v>1572</v>
      </c>
      <c r="S1361" s="106">
        <v>701036</v>
      </c>
      <c r="T1361" s="106" t="s">
        <v>430</v>
      </c>
      <c r="U1361" s="106"/>
      <c r="V1361" s="106">
        <v>3</v>
      </c>
      <c r="W1361" s="106" t="str">
        <f t="shared" si="42"/>
        <v>NETA BR</v>
      </c>
      <c r="X1361" s="106" t="s">
        <v>431</v>
      </c>
      <c r="Y1361" s="106"/>
    </row>
    <row r="1362" spans="1:25" x14ac:dyDescent="0.2">
      <c r="A1362" s="7"/>
      <c r="B1362" s="7"/>
      <c r="C1362" s="98" t="str">
        <f>VLOOKUP(G1362,TCR!$E$2:$K$332,2,0)</f>
        <v>VENDF</v>
      </c>
      <c r="D1362" s="98" t="str">
        <f>VLOOKUP(G1362,TCR!$E$2:$K$332,3,0)</f>
        <v>Ricavi commodity - componente fissa Energia Elettrica</v>
      </c>
      <c r="E1362" s="98" t="str">
        <f>VLOOKUP(G1362,TCR!$E$2:$K$332,4,0)</f>
        <v>MTPRF</v>
      </c>
      <c r="F1362" s="98" t="str">
        <f>VLOOKUP(G1362,TCR!$E$2:$K$332,5,0)</f>
        <v>Materia prima fissa</v>
      </c>
      <c r="G1362" s="98" t="s">
        <v>320</v>
      </c>
      <c r="H1362" s="98" t="str">
        <f>VLOOKUP(G1362,TCR!$E$2:$K$332,7,0)</f>
        <v>componente generica ven fissa</v>
      </c>
      <c r="I1362" s="137" t="str">
        <f t="shared" si="43"/>
        <v>EE_AIPPIVA03FIX#EEQAIPPIVA03FIX#EECAIPPIVA03FIX#NETA BR</v>
      </c>
      <c r="J1362" s="106" t="s">
        <v>7437</v>
      </c>
      <c r="K1362" s="106" t="s">
        <v>7438</v>
      </c>
      <c r="L1362" s="106" t="s">
        <v>7439</v>
      </c>
      <c r="M1362" s="106" t="s">
        <v>424</v>
      </c>
      <c r="N1362" s="106" t="s">
        <v>7440</v>
      </c>
      <c r="O1362" s="106"/>
      <c r="P1362" s="106" t="s">
        <v>7441</v>
      </c>
      <c r="Q1362" s="106" t="s">
        <v>7442</v>
      </c>
      <c r="R1362" s="106" t="s">
        <v>7443</v>
      </c>
      <c r="S1362" s="106">
        <v>701036</v>
      </c>
      <c r="T1362" s="106" t="s">
        <v>430</v>
      </c>
      <c r="U1362" s="106"/>
      <c r="V1362" s="106">
        <v>3</v>
      </c>
      <c r="W1362" s="106" t="str">
        <f t="shared" si="42"/>
        <v>NETA BR</v>
      </c>
      <c r="X1362" s="106" t="s">
        <v>431</v>
      </c>
      <c r="Y1362" s="106"/>
    </row>
    <row r="1363" spans="1:25" x14ac:dyDescent="0.2">
      <c r="A1363" s="7"/>
      <c r="B1363" s="7"/>
      <c r="C1363" s="98" t="str">
        <f>VLOOKUP(G1363,TCR!$E$2:$K$332,2,0)</f>
        <v>VENDF</v>
      </c>
      <c r="D1363" s="98" t="str">
        <f>VLOOKUP(G1363,TCR!$E$2:$K$332,3,0)</f>
        <v>Ricavi commodity - componente fissa Energia Elettrica</v>
      </c>
      <c r="E1363" s="98" t="str">
        <f>VLOOKUP(G1363,TCR!$E$2:$K$332,4,0)</f>
        <v>MTPRF</v>
      </c>
      <c r="F1363" s="98" t="str">
        <f>VLOOKUP(G1363,TCR!$E$2:$K$332,5,0)</f>
        <v>Materia prima fissa</v>
      </c>
      <c r="G1363" s="98" t="s">
        <v>320</v>
      </c>
      <c r="H1363" s="98" t="str">
        <f>VLOOKUP(G1363,TCR!$E$2:$K$332,7,0)</f>
        <v>componente generica ven fissa</v>
      </c>
      <c r="I1363" s="137" t="str">
        <f t="shared" si="43"/>
        <v>EE_AIPPIVA02FIX#EEQAIPPIVA02FIX#EECAIPPIVA02FIX#NETA BR</v>
      </c>
      <c r="J1363" s="106" t="s">
        <v>6846</v>
      </c>
      <c r="K1363" s="106" t="s">
        <v>6847</v>
      </c>
      <c r="L1363" s="106" t="s">
        <v>6848</v>
      </c>
      <c r="M1363" s="106" t="s">
        <v>424</v>
      </c>
      <c r="N1363" s="106" t="s">
        <v>6849</v>
      </c>
      <c r="O1363" s="106"/>
      <c r="P1363" s="106" t="s">
        <v>6850</v>
      </c>
      <c r="Q1363" s="106" t="s">
        <v>6851</v>
      </c>
      <c r="R1363" s="106" t="s">
        <v>6852</v>
      </c>
      <c r="S1363" s="106">
        <v>701036</v>
      </c>
      <c r="T1363" s="106" t="s">
        <v>430</v>
      </c>
      <c r="U1363" s="106"/>
      <c r="V1363" s="106">
        <v>3</v>
      </c>
      <c r="W1363" s="106" t="str">
        <f t="shared" si="42"/>
        <v>NETA BR</v>
      </c>
      <c r="X1363" s="106" t="s">
        <v>431</v>
      </c>
      <c r="Y1363" s="106"/>
    </row>
    <row r="1364" spans="1:25" x14ac:dyDescent="0.2">
      <c r="A1364" s="7"/>
      <c r="B1364" s="7"/>
      <c r="C1364" s="98" t="str">
        <f>VLOOKUP(G1364,TCR!$E$2:$K$332,2,0)</f>
        <v>VENDF</v>
      </c>
      <c r="D1364" s="98" t="str">
        <f>VLOOKUP(G1364,TCR!$E$2:$K$332,3,0)</f>
        <v>Ricavi commodity - componente fissa Energia Elettrica</v>
      </c>
      <c r="E1364" s="98" t="str">
        <f>VLOOKUP(G1364,TCR!$E$2:$K$332,4,0)</f>
        <v>MTPRF</v>
      </c>
      <c r="F1364" s="98" t="str">
        <f>VLOOKUP(G1364,TCR!$E$2:$K$332,5,0)</f>
        <v>Materia prima fissa</v>
      </c>
      <c r="G1364" s="98" t="s">
        <v>320</v>
      </c>
      <c r="H1364" s="98" t="str">
        <f>VLOOKUP(G1364,TCR!$E$2:$K$332,7,0)</f>
        <v>componente generica ven fissa</v>
      </c>
      <c r="I1364" s="137" t="str">
        <f t="shared" si="43"/>
        <v>EE_AIPPIVA01FIX#EEQAIPPIVA01FIX#EECAIPPIVA01FIX#NETA BR</v>
      </c>
      <c r="J1364" s="106" t="s">
        <v>8938</v>
      </c>
      <c r="K1364" s="106" t="s">
        <v>8939</v>
      </c>
      <c r="L1364" s="106" t="s">
        <v>8940</v>
      </c>
      <c r="M1364" s="106" t="s">
        <v>424</v>
      </c>
      <c r="N1364" s="106" t="s">
        <v>8941</v>
      </c>
      <c r="O1364" s="106"/>
      <c r="P1364" s="106" t="s">
        <v>8942</v>
      </c>
      <c r="Q1364" s="106" t="s">
        <v>8943</v>
      </c>
      <c r="R1364" s="106" t="s">
        <v>8944</v>
      </c>
      <c r="S1364" s="106">
        <v>701036</v>
      </c>
      <c r="T1364" s="106" t="s">
        <v>430</v>
      </c>
      <c r="U1364" s="106"/>
      <c r="V1364" s="106">
        <v>3</v>
      </c>
      <c r="W1364" s="106" t="str">
        <f t="shared" si="42"/>
        <v>NETA BR</v>
      </c>
      <c r="X1364" s="106" t="s">
        <v>431</v>
      </c>
      <c r="Y1364" s="106"/>
    </row>
    <row r="1365" spans="1:25" x14ac:dyDescent="0.2">
      <c r="A1365" s="7"/>
      <c r="B1365" s="7"/>
      <c r="C1365" s="98" t="str">
        <f>VLOOKUP(G1365,TCR!$E$2:$K$332,2,0)</f>
        <v>VENDV</v>
      </c>
      <c r="D1365" s="98" t="str">
        <f>VLOOKUP(G1365,TCR!$E$2:$K$332,3,0)</f>
        <v>Ricavi variabili commodity al PCE - Energia Elettrica</v>
      </c>
      <c r="E1365" s="98" t="str">
        <f>VLOOKUP(G1365,TCR!$E$2:$K$332,4,0)</f>
        <v>MTPRV</v>
      </c>
      <c r="F1365" s="98" t="str">
        <f>VLOOKUP(G1365,TCR!$E$2:$K$332,5,0)</f>
        <v>Materia prima variabile</v>
      </c>
      <c r="G1365" s="98" t="s">
        <v>255</v>
      </c>
      <c r="H1365" s="98" t="str">
        <f>VLOOKUP(G1365,TCR!$E$2:$K$332,7,0)</f>
        <v>Materia prima</v>
      </c>
      <c r="I1365" s="137" t="str">
        <f t="shared" si="43"/>
        <v>EE_FPPPC19W#EEQ_FPPPC19W#EEC_FPPPC19W#NETA BR</v>
      </c>
      <c r="J1365" s="106" t="s">
        <v>5864</v>
      </c>
      <c r="K1365" s="106" t="s">
        <v>5865</v>
      </c>
      <c r="L1365" s="106" t="s">
        <v>5866</v>
      </c>
      <c r="M1365" s="106" t="s">
        <v>424</v>
      </c>
      <c r="N1365" s="106" t="s">
        <v>3534</v>
      </c>
      <c r="O1365" s="106"/>
      <c r="P1365" s="106" t="s">
        <v>3535</v>
      </c>
      <c r="Q1365" s="106" t="s">
        <v>3536</v>
      </c>
      <c r="R1365" s="106" t="s">
        <v>3537</v>
      </c>
      <c r="S1365" s="106">
        <v>701036</v>
      </c>
      <c r="T1365" s="106" t="s">
        <v>430</v>
      </c>
      <c r="U1365" s="106"/>
      <c r="V1365" s="106">
        <v>3</v>
      </c>
      <c r="W1365" s="106" t="str">
        <f t="shared" si="42"/>
        <v>NETA BR</v>
      </c>
      <c r="X1365" s="106" t="s">
        <v>431</v>
      </c>
      <c r="Y1365" s="106"/>
    </row>
    <row r="1366" spans="1:25" x14ac:dyDescent="0.2">
      <c r="A1366" s="7"/>
      <c r="B1366" s="7"/>
      <c r="C1366" s="98" t="str">
        <f>VLOOKUP(G1366,TCR!$E$2:$K$332,2,0)</f>
        <v>VENDV</v>
      </c>
      <c r="D1366" s="98" t="str">
        <f>VLOOKUP(G1366,TCR!$E$2:$K$332,3,0)</f>
        <v>Ricavi variabili commodity al PCE - Energia Elettrica</v>
      </c>
      <c r="E1366" s="98" t="str">
        <f>VLOOKUP(G1366,TCR!$E$2:$K$332,4,0)</f>
        <v>MTPRV</v>
      </c>
      <c r="F1366" s="98" t="str">
        <f>VLOOKUP(G1366,TCR!$E$2:$K$332,5,0)</f>
        <v>Materia prima variabile</v>
      </c>
      <c r="G1366" s="98" t="s">
        <v>255</v>
      </c>
      <c r="H1366" s="98" t="str">
        <f>VLOOKUP(G1366,TCR!$E$2:$K$332,7,0)</f>
        <v>Materia prima</v>
      </c>
      <c r="I1366" s="137" t="str">
        <f t="shared" si="43"/>
        <v>EE_FPPPC18W#EEQ_FPPPC18W#EEC_FPPPC18W#NETA BR</v>
      </c>
      <c r="J1366" s="106" t="s">
        <v>9193</v>
      </c>
      <c r="K1366" s="106" t="s">
        <v>9194</v>
      </c>
      <c r="L1366" s="106" t="s">
        <v>5866</v>
      </c>
      <c r="M1366" s="106" t="s">
        <v>424</v>
      </c>
      <c r="N1366" s="106" t="s">
        <v>7629</v>
      </c>
      <c r="O1366" s="106"/>
      <c r="P1366" s="106" t="s">
        <v>7630</v>
      </c>
      <c r="Q1366" s="106" t="s">
        <v>7631</v>
      </c>
      <c r="R1366" s="106" t="s">
        <v>3537</v>
      </c>
      <c r="S1366" s="106" t="s">
        <v>429</v>
      </c>
      <c r="T1366" s="106" t="s">
        <v>430</v>
      </c>
      <c r="U1366" s="106"/>
      <c r="V1366" s="106">
        <v>3</v>
      </c>
      <c r="W1366" s="106" t="str">
        <f t="shared" si="42"/>
        <v>NETA BR</v>
      </c>
      <c r="X1366" s="106" t="s">
        <v>431</v>
      </c>
      <c r="Y1366" s="106"/>
    </row>
    <row r="1367" spans="1:25" x14ac:dyDescent="0.2">
      <c r="A1367" s="7"/>
      <c r="B1367" s="7"/>
      <c r="C1367" s="98" t="str">
        <f>VLOOKUP(G1367,TCR!$E$2:$K$332,2,0)</f>
        <v>VENDV</v>
      </c>
      <c r="D1367" s="98" t="str">
        <f>VLOOKUP(G1367,TCR!$E$2:$K$332,3,0)</f>
        <v>Ricavi variabili commodity al PCE - Energia Elettrica</v>
      </c>
      <c r="E1367" s="98" t="str">
        <f>VLOOKUP(G1367,TCR!$E$2:$K$332,4,0)</f>
        <v>MTPRV</v>
      </c>
      <c r="F1367" s="98" t="str">
        <f>VLOOKUP(G1367,TCR!$E$2:$K$332,5,0)</f>
        <v>Materia prima variabile</v>
      </c>
      <c r="G1367" s="98" t="s">
        <v>255</v>
      </c>
      <c r="H1367" s="98" t="str">
        <f>VLOOKUP(G1367,TCR!$E$2:$K$332,7,0)</f>
        <v>Materia prima</v>
      </c>
      <c r="I1367" s="137" t="str">
        <f t="shared" si="43"/>
        <v>EEBFPPPC19W#EEQBFPPPC19W#EECBFPPPC19W#NETA BR</v>
      </c>
      <c r="J1367" s="106" t="s">
        <v>6238</v>
      </c>
      <c r="K1367" s="106" t="s">
        <v>6239</v>
      </c>
      <c r="L1367" s="106" t="s">
        <v>6240</v>
      </c>
      <c r="M1367" s="106" t="s">
        <v>424</v>
      </c>
      <c r="N1367" s="106" t="s">
        <v>3337</v>
      </c>
      <c r="O1367" s="106"/>
      <c r="P1367" s="106" t="s">
        <v>3338</v>
      </c>
      <c r="Q1367" s="106" t="s">
        <v>3339</v>
      </c>
      <c r="R1367" s="106" t="s">
        <v>3340</v>
      </c>
      <c r="S1367" s="106">
        <v>701036</v>
      </c>
      <c r="T1367" s="106" t="s">
        <v>430</v>
      </c>
      <c r="U1367" s="106"/>
      <c r="V1367" s="106">
        <v>3</v>
      </c>
      <c r="W1367" s="106" t="str">
        <f t="shared" si="42"/>
        <v>NETA BR</v>
      </c>
      <c r="X1367" s="106" t="s">
        <v>431</v>
      </c>
      <c r="Y1367" s="106"/>
    </row>
    <row r="1368" spans="1:25" x14ac:dyDescent="0.2">
      <c r="A1368" s="7"/>
      <c r="B1368" s="7"/>
      <c r="C1368" s="98" t="str">
        <f>VLOOKUP(G1368,TCR!$E$2:$K$332,2,0)</f>
        <v>VENDV</v>
      </c>
      <c r="D1368" s="98" t="str">
        <f>VLOOKUP(G1368,TCR!$E$2:$K$332,3,0)</f>
        <v>Ricavi variabili commodity al PCE - Energia Elettrica</v>
      </c>
      <c r="E1368" s="98" t="str">
        <f>VLOOKUP(G1368,TCR!$E$2:$K$332,4,0)</f>
        <v>MTPRV</v>
      </c>
      <c r="F1368" s="98" t="str">
        <f>VLOOKUP(G1368,TCR!$E$2:$K$332,5,0)</f>
        <v>Materia prima variabile</v>
      </c>
      <c r="G1368" s="98" t="s">
        <v>255</v>
      </c>
      <c r="H1368" s="98" t="str">
        <f>VLOOKUP(G1368,TCR!$E$2:$K$332,7,0)</f>
        <v>Materia prima</v>
      </c>
      <c r="I1368" s="137" t="str">
        <f t="shared" si="43"/>
        <v>EEBFPPPC18W#EEQBFPPPC18W#EECBFPPPC18W#NETA BR</v>
      </c>
      <c r="J1368" s="106" t="s">
        <v>6531</v>
      </c>
      <c r="K1368" s="106" t="s">
        <v>6532</v>
      </c>
      <c r="L1368" s="106" t="s">
        <v>6240</v>
      </c>
      <c r="M1368" s="106" t="s">
        <v>424</v>
      </c>
      <c r="N1368" s="106" t="s">
        <v>6533</v>
      </c>
      <c r="O1368" s="106"/>
      <c r="P1368" s="106" t="s">
        <v>6534</v>
      </c>
      <c r="Q1368" s="106" t="s">
        <v>6535</v>
      </c>
      <c r="R1368" s="106" t="s">
        <v>3340</v>
      </c>
      <c r="S1368" s="106">
        <v>701036</v>
      </c>
      <c r="T1368" s="106" t="s">
        <v>430</v>
      </c>
      <c r="U1368" s="106"/>
      <c r="V1368" s="106">
        <v>3</v>
      </c>
      <c r="W1368" s="106" t="str">
        <f t="shared" si="42"/>
        <v>NETA BR</v>
      </c>
      <c r="X1368" s="106" t="s">
        <v>431</v>
      </c>
      <c r="Y1368" s="106"/>
    </row>
    <row r="1369" spans="1:25" x14ac:dyDescent="0.2">
      <c r="A1369" s="7"/>
      <c r="B1369" s="7"/>
      <c r="C1369" s="98" t="str">
        <f>VLOOKUP(G1369,TCR!$E$2:$K$332,2,0)</f>
        <v>VENDV</v>
      </c>
      <c r="D1369" s="98" t="str">
        <f>VLOOKUP(G1369,TCR!$E$2:$K$332,3,0)</f>
        <v>Ricavi variabili commodity al PCE - Energia Elettrica</v>
      </c>
      <c r="E1369" s="98" t="str">
        <f>VLOOKUP(G1369,TCR!$E$2:$K$332,4,0)</f>
        <v>MTPRV</v>
      </c>
      <c r="F1369" s="98" t="str">
        <f>VLOOKUP(G1369,TCR!$E$2:$K$332,5,0)</f>
        <v>Materia prima variabile</v>
      </c>
      <c r="G1369" s="98" t="s">
        <v>255</v>
      </c>
      <c r="H1369" s="98" t="str">
        <f>VLOOKUP(G1369,TCR!$E$2:$K$332,7,0)</f>
        <v>Materia prima</v>
      </c>
      <c r="I1369" s="137" t="str">
        <f t="shared" si="43"/>
        <v>EE_FPPPC19#EEQ_FPPPC19#EEC_FPPPC19#NETA BR</v>
      </c>
      <c r="J1369" s="106" t="s">
        <v>1573</v>
      </c>
      <c r="K1369" s="106" t="s">
        <v>1574</v>
      </c>
      <c r="L1369" s="106" t="s">
        <v>1575</v>
      </c>
      <c r="M1369" s="106" t="s">
        <v>424</v>
      </c>
      <c r="N1369" s="106" t="s">
        <v>1576</v>
      </c>
      <c r="O1369" s="106"/>
      <c r="P1369" s="106" t="s">
        <v>1577</v>
      </c>
      <c r="Q1369" s="106" t="s">
        <v>1578</v>
      </c>
      <c r="R1369" s="106" t="s">
        <v>1579</v>
      </c>
      <c r="S1369" s="106">
        <v>701036</v>
      </c>
      <c r="T1369" s="106" t="s">
        <v>430</v>
      </c>
      <c r="U1369" s="106"/>
      <c r="V1369" s="106">
        <v>3</v>
      </c>
      <c r="W1369" s="106" t="str">
        <f t="shared" si="42"/>
        <v>NETA BR</v>
      </c>
      <c r="X1369" s="106" t="s">
        <v>431</v>
      </c>
      <c r="Y1369" s="106"/>
    </row>
    <row r="1370" spans="1:25" x14ac:dyDescent="0.2">
      <c r="A1370" s="7"/>
      <c r="B1370" s="7"/>
      <c r="C1370" s="98" t="str">
        <f>VLOOKUP(G1370,TCR!$E$2:$K$332,2,0)</f>
        <v>VENDV</v>
      </c>
      <c r="D1370" s="98" t="str">
        <f>VLOOKUP(G1370,TCR!$E$2:$K$332,3,0)</f>
        <v>Ricavi variabili commodity al PCE - Energia Elettrica</v>
      </c>
      <c r="E1370" s="98" t="str">
        <f>VLOOKUP(G1370,TCR!$E$2:$K$332,4,0)</f>
        <v>MTPRV</v>
      </c>
      <c r="F1370" s="98" t="str">
        <f>VLOOKUP(G1370,TCR!$E$2:$K$332,5,0)</f>
        <v>Materia prima variabile</v>
      </c>
      <c r="G1370" s="98" t="s">
        <v>255</v>
      </c>
      <c r="H1370" s="98" t="str">
        <f>VLOOKUP(G1370,TCR!$E$2:$K$332,7,0)</f>
        <v>Materia prima</v>
      </c>
      <c r="I1370" s="137" t="str">
        <f t="shared" si="43"/>
        <v>EE_FPPPC18#EEQ_FPPPC18#EEC_FPPPC18#NETA BR</v>
      </c>
      <c r="J1370" s="106" t="s">
        <v>5636</v>
      </c>
      <c r="K1370" s="106" t="s">
        <v>5637</v>
      </c>
      <c r="L1370" s="106" t="s">
        <v>1575</v>
      </c>
      <c r="M1370" s="106" t="s">
        <v>424</v>
      </c>
      <c r="N1370" s="106" t="s">
        <v>4564</v>
      </c>
      <c r="O1370" s="106"/>
      <c r="P1370" s="106" t="s">
        <v>4565</v>
      </c>
      <c r="Q1370" s="106" t="s">
        <v>4566</v>
      </c>
      <c r="R1370" s="106" t="s">
        <v>1579</v>
      </c>
      <c r="S1370" s="106">
        <v>701036</v>
      </c>
      <c r="T1370" s="106" t="s">
        <v>430</v>
      </c>
      <c r="U1370" s="106"/>
      <c r="V1370" s="106">
        <v>3</v>
      </c>
      <c r="W1370" s="106" t="str">
        <f t="shared" si="42"/>
        <v>NETA BR</v>
      </c>
      <c r="X1370" s="106" t="s">
        <v>431</v>
      </c>
      <c r="Y1370" s="106"/>
    </row>
    <row r="1371" spans="1:25" x14ac:dyDescent="0.2">
      <c r="A1371" s="7"/>
      <c r="B1371" s="7"/>
      <c r="C1371" s="98" t="str">
        <f>VLOOKUP(G1371,TCR!$E$2:$K$332,2,0)</f>
        <v>VENDV</v>
      </c>
      <c r="D1371" s="98" t="str">
        <f>VLOOKUP(G1371,TCR!$E$2:$K$332,3,0)</f>
        <v>Ricavi variabili commodity al PCE - Energia Elettrica</v>
      </c>
      <c r="E1371" s="98" t="str">
        <f>VLOOKUP(G1371,TCR!$E$2:$K$332,4,0)</f>
        <v>MTPRV</v>
      </c>
      <c r="F1371" s="98" t="str">
        <f>VLOOKUP(G1371,TCR!$E$2:$K$332,5,0)</f>
        <v>Materia prima variabile</v>
      </c>
      <c r="G1371" s="98" t="s">
        <v>255</v>
      </c>
      <c r="H1371" s="98" t="str">
        <f>VLOOKUP(G1371,TCR!$E$2:$K$332,7,0)</f>
        <v>Materia prima</v>
      </c>
      <c r="I1371" s="137" t="str">
        <f t="shared" si="43"/>
        <v>EEBFPPPC18#EEQBFPPPC18#EECBFPPPC18#NETA BR</v>
      </c>
      <c r="J1371" s="106" t="s">
        <v>7970</v>
      </c>
      <c r="K1371" s="106" t="s">
        <v>7971</v>
      </c>
      <c r="L1371" s="106" t="s">
        <v>1575</v>
      </c>
      <c r="M1371" s="106" t="s">
        <v>424</v>
      </c>
      <c r="N1371" s="106" t="s">
        <v>6292</v>
      </c>
      <c r="O1371" s="106"/>
      <c r="P1371" s="106" t="s">
        <v>6293</v>
      </c>
      <c r="Q1371" s="106" t="s">
        <v>6294</v>
      </c>
      <c r="R1371" s="106" t="s">
        <v>1579</v>
      </c>
      <c r="S1371" s="106">
        <v>701036</v>
      </c>
      <c r="T1371" s="106" t="s">
        <v>430</v>
      </c>
      <c r="U1371" s="106"/>
      <c r="V1371" s="106">
        <v>3</v>
      </c>
      <c r="W1371" s="106" t="str">
        <f t="shared" si="42"/>
        <v>NETA BR</v>
      </c>
      <c r="X1371" s="106" t="s">
        <v>431</v>
      </c>
      <c r="Y1371" s="106"/>
    </row>
    <row r="1372" spans="1:25" x14ac:dyDescent="0.2">
      <c r="A1372" s="69"/>
      <c r="B1372" s="7"/>
      <c r="C1372" s="98" t="str">
        <f>VLOOKUP(G1372,TCR!$E$2:$K$332,2,0)</f>
        <v>VENDV</v>
      </c>
      <c r="D1372" s="98" t="str">
        <f>VLOOKUP(G1372,TCR!$E$2:$K$332,3,0)</f>
        <v>Ricavi variabili commodity al PCE - Energia Elettrica</v>
      </c>
      <c r="E1372" s="98" t="str">
        <f>VLOOKUP(G1372,TCR!$E$2:$K$332,4,0)</f>
        <v>MTPRV</v>
      </c>
      <c r="F1372" s="98" t="str">
        <f>VLOOKUP(G1372,TCR!$E$2:$K$332,5,0)</f>
        <v>Materia prima variabile</v>
      </c>
      <c r="G1372" s="98" t="s">
        <v>255</v>
      </c>
      <c r="H1372" s="98" t="str">
        <f>VLOOKUP(G1372,TCR!$E$2:$K$332,7,0)</f>
        <v>Materia prima</v>
      </c>
      <c r="I1372" s="137" t="str">
        <f t="shared" si="43"/>
        <v>EEBFPPPC19#EEQBFPPPC19#EECBFPPPC19#NETA BR</v>
      </c>
      <c r="J1372" s="106" t="s">
        <v>8731</v>
      </c>
      <c r="K1372" s="106" t="s">
        <v>8732</v>
      </c>
      <c r="L1372" s="106" t="s">
        <v>1575</v>
      </c>
      <c r="M1372" s="106" t="s">
        <v>424</v>
      </c>
      <c r="N1372" s="106" t="s">
        <v>8733</v>
      </c>
      <c r="O1372" s="106"/>
      <c r="P1372" s="106" t="s">
        <v>8734</v>
      </c>
      <c r="Q1372" s="106" t="s">
        <v>8735</v>
      </c>
      <c r="R1372" s="106" t="s">
        <v>1579</v>
      </c>
      <c r="S1372" s="106">
        <v>701036</v>
      </c>
      <c r="T1372" s="106" t="s">
        <v>430</v>
      </c>
      <c r="U1372" s="106"/>
      <c r="V1372" s="106">
        <v>3</v>
      </c>
      <c r="W1372" s="106" t="str">
        <f t="shared" si="42"/>
        <v>NETA BR</v>
      </c>
      <c r="X1372" s="106" t="s">
        <v>431</v>
      </c>
      <c r="Y1372" s="106"/>
    </row>
    <row r="1373" spans="1:25" x14ac:dyDescent="0.2">
      <c r="A1373" s="7"/>
      <c r="B1373" s="7"/>
      <c r="C1373" s="98" t="str">
        <f>VLOOKUP(G1373,TCR!$E$2:$K$332,2,0)</f>
        <v>VENDV</v>
      </c>
      <c r="D1373" s="98" t="str">
        <f>VLOOKUP(G1373,TCR!$E$2:$K$332,3,0)</f>
        <v>Ricavi variabili commodity al PCE - Energia Elettrica</v>
      </c>
      <c r="E1373" s="98" t="str">
        <f>VLOOKUP(G1373,TCR!$E$2:$K$332,4,0)</f>
        <v>MTPRV</v>
      </c>
      <c r="F1373" s="98" t="str">
        <f>VLOOKUP(G1373,TCR!$E$2:$K$332,5,0)</f>
        <v>Materia prima variabile</v>
      </c>
      <c r="G1373" s="98" t="s">
        <v>255</v>
      </c>
      <c r="H1373" s="98" t="str">
        <f>VLOOKUP(G1373,TCR!$E$2:$K$332,7,0)</f>
        <v>Materia prima</v>
      </c>
      <c r="I1373" s="137" t="str">
        <f t="shared" si="43"/>
        <v>EE_FPPCW23#EEQ_FPPCW23#EEC_FPPCW23#NETA BR</v>
      </c>
      <c r="J1373" s="106" t="s">
        <v>1255</v>
      </c>
      <c r="K1373" s="106" t="s">
        <v>1256</v>
      </c>
      <c r="L1373" s="106" t="s">
        <v>1257</v>
      </c>
      <c r="M1373" s="106" t="s">
        <v>424</v>
      </c>
      <c r="N1373" s="106" t="s">
        <v>1244</v>
      </c>
      <c r="O1373" s="106"/>
      <c r="P1373" s="106" t="s">
        <v>1245</v>
      </c>
      <c r="Q1373" s="106" t="s">
        <v>1246</v>
      </c>
      <c r="R1373" s="106" t="s">
        <v>1247</v>
      </c>
      <c r="S1373" s="106">
        <v>701036</v>
      </c>
      <c r="T1373" s="106" t="s">
        <v>430</v>
      </c>
      <c r="U1373" s="106"/>
      <c r="V1373" s="106">
        <v>3</v>
      </c>
      <c r="W1373" s="106" t="str">
        <f t="shared" si="42"/>
        <v>NETA BR</v>
      </c>
      <c r="X1373" s="106" t="s">
        <v>431</v>
      </c>
      <c r="Y1373" s="106"/>
    </row>
    <row r="1374" spans="1:25" x14ac:dyDescent="0.2">
      <c r="A1374" s="7"/>
      <c r="B1374" s="7"/>
      <c r="C1374" s="98" t="str">
        <f>VLOOKUP(G1374,TCR!$E$2:$K$332,2,0)</f>
        <v>VENDV</v>
      </c>
      <c r="D1374" s="98" t="str">
        <f>VLOOKUP(G1374,TCR!$E$2:$K$332,3,0)</f>
        <v>Ricavi variabili commodity al PCE - Energia Elettrica</v>
      </c>
      <c r="E1374" s="98" t="str">
        <f>VLOOKUP(G1374,TCR!$E$2:$K$332,4,0)</f>
        <v>MTPRV</v>
      </c>
      <c r="F1374" s="98" t="str">
        <f>VLOOKUP(G1374,TCR!$E$2:$K$332,5,0)</f>
        <v>Materia prima variabile</v>
      </c>
      <c r="G1374" s="98" t="s">
        <v>255</v>
      </c>
      <c r="H1374" s="98" t="str">
        <f>VLOOKUP(G1374,TCR!$E$2:$K$332,7,0)</f>
        <v>Materia prima</v>
      </c>
      <c r="I1374" s="137" t="str">
        <f t="shared" si="43"/>
        <v>EE_FPPCW22#EEQ_FPPCW22#EEC_FPPCW22#NETA BR</v>
      </c>
      <c r="J1374" s="106" t="s">
        <v>4010</v>
      </c>
      <c r="K1374" s="106" t="s">
        <v>4011</v>
      </c>
      <c r="L1374" s="106" t="s">
        <v>1257</v>
      </c>
      <c r="M1374" s="106" t="s">
        <v>424</v>
      </c>
      <c r="N1374" s="106" t="s">
        <v>1596</v>
      </c>
      <c r="O1374" s="106"/>
      <c r="P1374" s="106" t="s">
        <v>1597</v>
      </c>
      <c r="Q1374" s="106" t="s">
        <v>1598</v>
      </c>
      <c r="R1374" s="106" t="s">
        <v>1247</v>
      </c>
      <c r="S1374" s="106">
        <v>701036</v>
      </c>
      <c r="T1374" s="106" t="s">
        <v>430</v>
      </c>
      <c r="U1374" s="106"/>
      <c r="V1374" s="106">
        <v>3</v>
      </c>
      <c r="W1374" s="106" t="str">
        <f t="shared" si="42"/>
        <v>NETA BR</v>
      </c>
      <c r="X1374" s="106" t="s">
        <v>431</v>
      </c>
      <c r="Y1374" s="106"/>
    </row>
    <row r="1375" spans="1:25" x14ac:dyDescent="0.2">
      <c r="A1375" s="7"/>
      <c r="B1375" s="7"/>
      <c r="C1375" s="98" t="str">
        <f>VLOOKUP(G1375,TCR!$E$2:$K$332,2,0)</f>
        <v>VENDV</v>
      </c>
      <c r="D1375" s="98" t="str">
        <f>VLOOKUP(G1375,TCR!$E$2:$K$332,3,0)</f>
        <v>Ricavi variabili commodity al PCE - Energia Elettrica</v>
      </c>
      <c r="E1375" s="98" t="str">
        <f>VLOOKUP(G1375,TCR!$E$2:$K$332,4,0)</f>
        <v>MTPRV</v>
      </c>
      <c r="F1375" s="98" t="str">
        <f>VLOOKUP(G1375,TCR!$E$2:$K$332,5,0)</f>
        <v>Materia prima variabile</v>
      </c>
      <c r="G1375" s="98" t="s">
        <v>255</v>
      </c>
      <c r="H1375" s="98" t="str">
        <f>VLOOKUP(G1375,TCR!$E$2:$K$332,7,0)</f>
        <v>Materia prima</v>
      </c>
      <c r="I1375" s="137" t="str">
        <f t="shared" si="43"/>
        <v>EEBFPPCW22#EEQBFPPCW22#EECBFPPCW22#NETA BR</v>
      </c>
      <c r="J1375" s="106" t="s">
        <v>4049</v>
      </c>
      <c r="K1375" s="106" t="s">
        <v>4050</v>
      </c>
      <c r="L1375" s="106" t="s">
        <v>1257</v>
      </c>
      <c r="M1375" s="106" t="s">
        <v>424</v>
      </c>
      <c r="N1375" s="106" t="s">
        <v>3284</v>
      </c>
      <c r="O1375" s="106"/>
      <c r="P1375" s="106" t="s">
        <v>3285</v>
      </c>
      <c r="Q1375" s="106" t="s">
        <v>3286</v>
      </c>
      <c r="R1375" s="106" t="s">
        <v>1247</v>
      </c>
      <c r="S1375" s="106">
        <v>701036</v>
      </c>
      <c r="T1375" s="106" t="s">
        <v>430</v>
      </c>
      <c r="U1375" s="106"/>
      <c r="V1375" s="106">
        <v>3</v>
      </c>
      <c r="W1375" s="106" t="str">
        <f t="shared" si="42"/>
        <v>NETA BR</v>
      </c>
      <c r="X1375" s="106" t="s">
        <v>431</v>
      </c>
      <c r="Y1375" s="106"/>
    </row>
    <row r="1376" spans="1:25" x14ac:dyDescent="0.2">
      <c r="A1376" s="7"/>
      <c r="B1376" s="7"/>
      <c r="C1376" s="98" t="str">
        <f>VLOOKUP(G1376,TCR!$E$2:$K$332,2,0)</f>
        <v>VENDV</v>
      </c>
      <c r="D1376" s="98" t="str">
        <f>VLOOKUP(G1376,TCR!$E$2:$K$332,3,0)</f>
        <v>Ricavi variabili commodity al PCE - Energia Elettrica</v>
      </c>
      <c r="E1376" s="98" t="str">
        <f>VLOOKUP(G1376,TCR!$E$2:$K$332,4,0)</f>
        <v>MTPRV</v>
      </c>
      <c r="F1376" s="98" t="str">
        <f>VLOOKUP(G1376,TCR!$E$2:$K$332,5,0)</f>
        <v>Materia prima variabile</v>
      </c>
      <c r="G1376" s="98" t="s">
        <v>255</v>
      </c>
      <c r="H1376" s="98" t="str">
        <f>VLOOKUP(G1376,TCR!$E$2:$K$332,7,0)</f>
        <v>Materia prima</v>
      </c>
      <c r="I1376" s="137" t="str">
        <f t="shared" si="43"/>
        <v>EEBFPPCW23#EEQBFPPCW23#EECBFPPCW23#NETA BR</v>
      </c>
      <c r="J1376" s="106" t="s">
        <v>4872</v>
      </c>
      <c r="K1376" s="106" t="s">
        <v>4873</v>
      </c>
      <c r="L1376" s="106" t="s">
        <v>1257</v>
      </c>
      <c r="M1376" s="106" t="s">
        <v>424</v>
      </c>
      <c r="N1376" s="106" t="s">
        <v>1563</v>
      </c>
      <c r="O1376" s="106"/>
      <c r="P1376" s="106" t="s">
        <v>1564</v>
      </c>
      <c r="Q1376" s="106" t="s">
        <v>1565</v>
      </c>
      <c r="R1376" s="106" t="s">
        <v>1247</v>
      </c>
      <c r="S1376" s="106">
        <v>701036</v>
      </c>
      <c r="T1376" s="106" t="s">
        <v>430</v>
      </c>
      <c r="U1376" s="106"/>
      <c r="V1376" s="106">
        <v>3</v>
      </c>
      <c r="W1376" s="106" t="str">
        <f t="shared" si="42"/>
        <v>NETA BR</v>
      </c>
      <c r="X1376" s="106" t="s">
        <v>431</v>
      </c>
      <c r="Y1376" s="106"/>
    </row>
    <row r="1377" spans="1:25" x14ac:dyDescent="0.2">
      <c r="A1377" s="7"/>
      <c r="B1377" s="7"/>
      <c r="C1377" s="98" t="str">
        <f>VLOOKUP(G1377,TCR!$E$2:$K$332,2,0)</f>
        <v>VENDV</v>
      </c>
      <c r="D1377" s="98" t="str">
        <f>VLOOKUP(G1377,TCR!$E$2:$K$332,3,0)</f>
        <v>Ricavi variabili commodity al PCE - Energia Elettrica</v>
      </c>
      <c r="E1377" s="98" t="str">
        <f>VLOOKUP(G1377,TCR!$E$2:$K$332,4,0)</f>
        <v>MTPRV</v>
      </c>
      <c r="F1377" s="98" t="str">
        <f>VLOOKUP(G1377,TCR!$E$2:$K$332,5,0)</f>
        <v>Materia prima variabile</v>
      </c>
      <c r="G1377" s="98" t="s">
        <v>255</v>
      </c>
      <c r="H1377" s="98" t="str">
        <f>VLOOKUP(G1377,TCR!$E$2:$K$332,7,0)</f>
        <v>Materia prima</v>
      </c>
      <c r="I1377" s="137" t="str">
        <f t="shared" si="43"/>
        <v>EE_FPPPC22#EEQ_FPPPC22#EEC_FPPPC22#NETA BR</v>
      </c>
      <c r="J1377" s="106" t="s">
        <v>3916</v>
      </c>
      <c r="K1377" s="106" t="s">
        <v>3917</v>
      </c>
      <c r="L1377" s="106" t="s">
        <v>3918</v>
      </c>
      <c r="M1377" s="106" t="s">
        <v>424</v>
      </c>
      <c r="N1377" s="106" t="s">
        <v>636</v>
      </c>
      <c r="O1377" s="106"/>
      <c r="P1377" s="106" t="s">
        <v>637</v>
      </c>
      <c r="Q1377" s="106" t="s">
        <v>638</v>
      </c>
      <c r="R1377" s="106" t="s">
        <v>639</v>
      </c>
      <c r="S1377" s="106">
        <v>701036</v>
      </c>
      <c r="T1377" s="106" t="s">
        <v>430</v>
      </c>
      <c r="U1377" s="106"/>
      <c r="V1377" s="106">
        <v>3</v>
      </c>
      <c r="W1377" s="106" t="str">
        <f t="shared" si="42"/>
        <v>NETA BR</v>
      </c>
      <c r="X1377" s="106" t="s">
        <v>431</v>
      </c>
      <c r="Y1377" s="106"/>
    </row>
    <row r="1378" spans="1:25" x14ac:dyDescent="0.2">
      <c r="A1378" s="178"/>
      <c r="B1378" s="7"/>
      <c r="C1378" s="98" t="str">
        <f>VLOOKUP(G1378,TCR!$E$2:$K$332,2,0)</f>
        <v>VENDV</v>
      </c>
      <c r="D1378" s="98" t="str">
        <f>VLOOKUP(G1378,TCR!$E$2:$K$332,3,0)</f>
        <v>Ricavi variabili commodity al PCE - Energia Elettrica</v>
      </c>
      <c r="E1378" s="98" t="str">
        <f>VLOOKUP(G1378,TCR!$E$2:$K$332,4,0)</f>
        <v>MTPRV</v>
      </c>
      <c r="F1378" s="98" t="str">
        <f>VLOOKUP(G1378,TCR!$E$2:$K$332,5,0)</f>
        <v>Materia prima variabile</v>
      </c>
      <c r="G1378" s="98" t="s">
        <v>255</v>
      </c>
      <c r="H1378" s="98" t="str">
        <f>VLOOKUP(G1378,TCR!$E$2:$K$332,7,0)</f>
        <v>Materia prima</v>
      </c>
      <c r="I1378" s="137" t="str">
        <f t="shared" si="43"/>
        <v>EE_FPPPC23#EEQ_FPPPC23#EEC_FPPPC23#NETA BR</v>
      </c>
      <c r="J1378" s="106" t="s">
        <v>4037</v>
      </c>
      <c r="K1378" s="106" t="s">
        <v>4038</v>
      </c>
      <c r="L1378" s="106" t="s">
        <v>3918</v>
      </c>
      <c r="M1378" s="106" t="s">
        <v>424</v>
      </c>
      <c r="N1378" s="106" t="s">
        <v>1753</v>
      </c>
      <c r="O1378" s="106"/>
      <c r="P1378" s="106" t="s">
        <v>1754</v>
      </c>
      <c r="Q1378" s="106" t="s">
        <v>1755</v>
      </c>
      <c r="R1378" s="106" t="s">
        <v>639</v>
      </c>
      <c r="S1378" s="106">
        <v>701036</v>
      </c>
      <c r="T1378" s="106" t="s">
        <v>430</v>
      </c>
      <c r="U1378" s="106"/>
      <c r="V1378" s="106">
        <v>3</v>
      </c>
      <c r="W1378" s="106" t="str">
        <f t="shared" si="42"/>
        <v>NETA BR</v>
      </c>
      <c r="X1378" s="106" t="s">
        <v>431</v>
      </c>
      <c r="Y1378" s="106"/>
    </row>
    <row r="1379" spans="1:25" x14ac:dyDescent="0.2">
      <c r="A1379" s="7"/>
      <c r="B1379" s="7"/>
      <c r="C1379" s="98" t="str">
        <f>VLOOKUP(G1379,TCR!$E$2:$K$332,2,0)</f>
        <v>VENDV</v>
      </c>
      <c r="D1379" s="98" t="str">
        <f>VLOOKUP(G1379,TCR!$E$2:$K$332,3,0)</f>
        <v>Ricavi variabili commodity al PCE - Energia Elettrica</v>
      </c>
      <c r="E1379" s="98" t="str">
        <f>VLOOKUP(G1379,TCR!$E$2:$K$332,4,0)</f>
        <v>MTPRV</v>
      </c>
      <c r="F1379" s="98" t="str">
        <f>VLOOKUP(G1379,TCR!$E$2:$K$332,5,0)</f>
        <v>Materia prima variabile</v>
      </c>
      <c r="G1379" s="98" t="s">
        <v>255</v>
      </c>
      <c r="H1379" s="98" t="str">
        <f>VLOOKUP(G1379,TCR!$E$2:$K$332,7,0)</f>
        <v>Materia prima</v>
      </c>
      <c r="I1379" s="137" t="str">
        <f t="shared" si="43"/>
        <v>EEBFPPPC22#EEQBFPPPC22#EECBFPPPC22#NETA BR</v>
      </c>
      <c r="J1379" s="106" t="s">
        <v>4247</v>
      </c>
      <c r="K1379" s="106" t="s">
        <v>4248</v>
      </c>
      <c r="L1379" s="106" t="s">
        <v>3918</v>
      </c>
      <c r="M1379" s="106" t="s">
        <v>424</v>
      </c>
      <c r="N1379" s="106" t="s">
        <v>2834</v>
      </c>
      <c r="O1379" s="106"/>
      <c r="P1379" s="106" t="s">
        <v>2835</v>
      </c>
      <c r="Q1379" s="106" t="s">
        <v>2836</v>
      </c>
      <c r="R1379" s="106" t="s">
        <v>639</v>
      </c>
      <c r="S1379" s="106">
        <v>701036</v>
      </c>
      <c r="T1379" s="106" t="s">
        <v>430</v>
      </c>
      <c r="U1379" s="106"/>
      <c r="V1379" s="106">
        <v>3</v>
      </c>
      <c r="W1379" s="106" t="str">
        <f t="shared" si="42"/>
        <v>NETA BR</v>
      </c>
      <c r="X1379" s="106" t="s">
        <v>431</v>
      </c>
      <c r="Y1379" s="106"/>
    </row>
    <row r="1380" spans="1:25" x14ac:dyDescent="0.2">
      <c r="A1380" s="7"/>
      <c r="B1380" s="7"/>
      <c r="C1380" s="98" t="str">
        <f>VLOOKUP(G1380,TCR!$E$2:$K$332,2,0)</f>
        <v>VENDV</v>
      </c>
      <c r="D1380" s="98" t="str">
        <f>VLOOKUP(G1380,TCR!$E$2:$K$332,3,0)</f>
        <v>Ricavi variabili commodity al PCE - Energia Elettrica</v>
      </c>
      <c r="E1380" s="98" t="str">
        <f>VLOOKUP(G1380,TCR!$E$2:$K$332,4,0)</f>
        <v>MTPRV</v>
      </c>
      <c r="F1380" s="98" t="str">
        <f>VLOOKUP(G1380,TCR!$E$2:$K$332,5,0)</f>
        <v>Materia prima variabile</v>
      </c>
      <c r="G1380" s="98" t="s">
        <v>255</v>
      </c>
      <c r="H1380" s="98" t="str">
        <f>VLOOKUP(G1380,TCR!$E$2:$K$332,7,0)</f>
        <v>Materia prima</v>
      </c>
      <c r="I1380" s="137" t="str">
        <f t="shared" si="43"/>
        <v>EEBFPPPC23#EEQBFPPPC23#EECBFPPPC23#NETA BR</v>
      </c>
      <c r="J1380" s="106" t="s">
        <v>5614</v>
      </c>
      <c r="K1380" s="106" t="s">
        <v>5615</v>
      </c>
      <c r="L1380" s="106" t="s">
        <v>3918</v>
      </c>
      <c r="M1380" s="106" t="s">
        <v>424</v>
      </c>
      <c r="N1380" s="106" t="s">
        <v>3837</v>
      </c>
      <c r="O1380" s="106"/>
      <c r="P1380" s="106" t="s">
        <v>3838</v>
      </c>
      <c r="Q1380" s="106" t="s">
        <v>3839</v>
      </c>
      <c r="R1380" s="106" t="s">
        <v>639</v>
      </c>
      <c r="S1380" s="106">
        <v>701036</v>
      </c>
      <c r="T1380" s="106" t="s">
        <v>430</v>
      </c>
      <c r="U1380" s="106"/>
      <c r="V1380" s="106">
        <v>3</v>
      </c>
      <c r="W1380" s="106" t="str">
        <f t="shared" si="42"/>
        <v>NETA BR</v>
      </c>
      <c r="X1380" s="106" t="s">
        <v>431</v>
      </c>
      <c r="Y1380" s="106"/>
    </row>
    <row r="1381" spans="1:25" x14ac:dyDescent="0.2">
      <c r="A1381" s="7"/>
      <c r="B1381" s="7"/>
      <c r="C1381" s="98" t="str">
        <f>VLOOKUP(G1381,TCR!$E$2:$K$332,2,0)</f>
        <v>VENDV</v>
      </c>
      <c r="D1381" s="98" t="str">
        <f>VLOOKUP(G1381,TCR!$E$2:$K$332,3,0)</f>
        <v>Ricavi variabili commodity al PCE - Energia Elettrica</v>
      </c>
      <c r="E1381" s="98" t="str">
        <f>VLOOKUP(G1381,TCR!$E$2:$K$332,4,0)</f>
        <v>MTPRV</v>
      </c>
      <c r="F1381" s="98" t="str">
        <f>VLOOKUP(G1381,TCR!$E$2:$K$332,5,0)</f>
        <v>Materia prima variabile</v>
      </c>
      <c r="G1381" s="98" t="s">
        <v>255</v>
      </c>
      <c r="H1381" s="98" t="str">
        <f>VLOOKUP(G1381,TCR!$E$2:$K$332,7,0)</f>
        <v>Materia prima</v>
      </c>
      <c r="I1381" s="137" t="str">
        <f t="shared" si="43"/>
        <v>EE_FPPPC21W#EEQ_FPPPC21W#EEC_FPPPC21W#NETA BR</v>
      </c>
      <c r="J1381" s="106" t="s">
        <v>786</v>
      </c>
      <c r="K1381" s="106" t="s">
        <v>787</v>
      </c>
      <c r="L1381" s="106" t="s">
        <v>788</v>
      </c>
      <c r="M1381" s="106" t="s">
        <v>424</v>
      </c>
      <c r="N1381" s="106" t="s">
        <v>789</v>
      </c>
      <c r="O1381" s="106"/>
      <c r="P1381" s="106" t="s">
        <v>790</v>
      </c>
      <c r="Q1381" s="106" t="s">
        <v>791</v>
      </c>
      <c r="R1381" s="106" t="s">
        <v>792</v>
      </c>
      <c r="S1381" s="106">
        <v>701036</v>
      </c>
      <c r="T1381" s="106" t="s">
        <v>430</v>
      </c>
      <c r="U1381" s="106"/>
      <c r="V1381" s="106">
        <v>3</v>
      </c>
      <c r="W1381" s="106" t="str">
        <f t="shared" si="42"/>
        <v>NETA BR</v>
      </c>
      <c r="X1381" s="106" t="s">
        <v>431</v>
      </c>
      <c r="Y1381" s="106"/>
    </row>
    <row r="1382" spans="1:25" x14ac:dyDescent="0.2">
      <c r="A1382" s="178"/>
      <c r="B1382" s="7"/>
      <c r="C1382" s="98" t="str">
        <f>VLOOKUP(G1382,TCR!$E$2:$K$332,2,0)</f>
        <v>VENDV</v>
      </c>
      <c r="D1382" s="98" t="str">
        <f>VLOOKUP(G1382,TCR!$E$2:$K$332,3,0)</f>
        <v>Ricavi variabili commodity al PCE - Energia Elettrica</v>
      </c>
      <c r="E1382" s="98" t="str">
        <f>VLOOKUP(G1382,TCR!$E$2:$K$332,4,0)</f>
        <v>MTPRV</v>
      </c>
      <c r="F1382" s="98" t="str">
        <f>VLOOKUP(G1382,TCR!$E$2:$K$332,5,0)</f>
        <v>Materia prima variabile</v>
      </c>
      <c r="G1382" s="98" t="s">
        <v>255</v>
      </c>
      <c r="H1382" s="98" t="str">
        <f>VLOOKUP(G1382,TCR!$E$2:$K$332,7,0)</f>
        <v>Materia prima</v>
      </c>
      <c r="I1382" s="137" t="str">
        <f t="shared" si="43"/>
        <v>EE_FPPPC20W#EEQ_FPPPC20W#EEC_FPPPC20W#NETA BR</v>
      </c>
      <c r="J1382" s="106" t="s">
        <v>1428</v>
      </c>
      <c r="K1382" s="106" t="s">
        <v>1429</v>
      </c>
      <c r="L1382" s="106" t="s">
        <v>788</v>
      </c>
      <c r="M1382" s="106" t="s">
        <v>424</v>
      </c>
      <c r="N1382" s="106" t="s">
        <v>1430</v>
      </c>
      <c r="O1382" s="106"/>
      <c r="P1382" s="106" t="s">
        <v>1431</v>
      </c>
      <c r="Q1382" s="106" t="s">
        <v>1432</v>
      </c>
      <c r="R1382" s="106" t="s">
        <v>792</v>
      </c>
      <c r="S1382" s="106">
        <v>701036</v>
      </c>
      <c r="T1382" s="106" t="s">
        <v>430</v>
      </c>
      <c r="U1382" s="106"/>
      <c r="V1382" s="106">
        <v>3</v>
      </c>
      <c r="W1382" s="106" t="str">
        <f t="shared" si="42"/>
        <v>NETA BR</v>
      </c>
      <c r="X1382" s="106" t="s">
        <v>431</v>
      </c>
      <c r="Y1382" s="106"/>
    </row>
    <row r="1383" spans="1:25" x14ac:dyDescent="0.2">
      <c r="A1383" s="7"/>
      <c r="B1383" s="7"/>
      <c r="C1383" s="98" t="str">
        <f>VLOOKUP(G1383,TCR!$E$2:$K$332,2,0)</f>
        <v>VENDV</v>
      </c>
      <c r="D1383" s="98" t="str">
        <f>VLOOKUP(G1383,TCR!$E$2:$K$332,3,0)</f>
        <v>Ricavi variabili commodity al PCE - Energia Elettrica</v>
      </c>
      <c r="E1383" s="98" t="str">
        <f>VLOOKUP(G1383,TCR!$E$2:$K$332,4,0)</f>
        <v>MTPRV</v>
      </c>
      <c r="F1383" s="98" t="str">
        <f>VLOOKUP(G1383,TCR!$E$2:$K$332,5,0)</f>
        <v>Materia prima variabile</v>
      </c>
      <c r="G1383" s="98" t="s">
        <v>255</v>
      </c>
      <c r="H1383" s="98" t="str">
        <f>VLOOKUP(G1383,TCR!$E$2:$K$332,7,0)</f>
        <v>Materia prima</v>
      </c>
      <c r="I1383" s="137" t="str">
        <f t="shared" si="43"/>
        <v>EEBFPPPC20W#EEQBFPPPC20W#EECBFPPPC20W#NETA BR</v>
      </c>
      <c r="J1383" s="106" t="s">
        <v>8219</v>
      </c>
      <c r="K1383" s="106" t="s">
        <v>8220</v>
      </c>
      <c r="L1383" s="106" t="s">
        <v>8221</v>
      </c>
      <c r="M1383" s="106" t="s">
        <v>424</v>
      </c>
      <c r="N1383" s="106" t="s">
        <v>8222</v>
      </c>
      <c r="O1383" s="106"/>
      <c r="P1383" s="106" t="s">
        <v>8223</v>
      </c>
      <c r="Q1383" s="106" t="s">
        <v>8224</v>
      </c>
      <c r="R1383" s="106" t="s">
        <v>8225</v>
      </c>
      <c r="S1383" s="106">
        <v>701036</v>
      </c>
      <c r="T1383" s="106" t="s">
        <v>430</v>
      </c>
      <c r="U1383" s="106"/>
      <c r="V1383" s="106">
        <v>3</v>
      </c>
      <c r="W1383" s="106" t="str">
        <f t="shared" si="42"/>
        <v>NETA BR</v>
      </c>
      <c r="X1383" s="106" t="s">
        <v>431</v>
      </c>
      <c r="Y1383" s="106"/>
    </row>
    <row r="1384" spans="1:25" x14ac:dyDescent="0.2">
      <c r="A1384" s="7"/>
      <c r="B1384" s="7"/>
      <c r="C1384" s="98" t="str">
        <f>VLOOKUP(G1384,TCR!$E$2:$K$332,2,0)</f>
        <v>VENDV</v>
      </c>
      <c r="D1384" s="98" t="str">
        <f>VLOOKUP(G1384,TCR!$E$2:$K$332,3,0)</f>
        <v>Ricavi variabili commodity al PCE - Energia Elettrica</v>
      </c>
      <c r="E1384" s="98" t="str">
        <f>VLOOKUP(G1384,TCR!$E$2:$K$332,4,0)</f>
        <v>MTPRV</v>
      </c>
      <c r="F1384" s="98" t="str">
        <f>VLOOKUP(G1384,TCR!$E$2:$K$332,5,0)</f>
        <v>Materia prima variabile</v>
      </c>
      <c r="G1384" s="98" t="s">
        <v>255</v>
      </c>
      <c r="H1384" s="98" t="str">
        <f>VLOOKUP(G1384,TCR!$E$2:$K$332,7,0)</f>
        <v>Materia prima</v>
      </c>
      <c r="I1384" s="137" t="str">
        <f t="shared" si="43"/>
        <v>EEBFPPPC21W#EEQBFPPPC21W#EECBFPPPC21W#NETA BR</v>
      </c>
      <c r="J1384" s="106" t="s">
        <v>8517</v>
      </c>
      <c r="K1384" s="106" t="s">
        <v>8518</v>
      </c>
      <c r="L1384" s="106" t="s">
        <v>8221</v>
      </c>
      <c r="M1384" s="106" t="s">
        <v>424</v>
      </c>
      <c r="N1384" s="106" t="s">
        <v>8519</v>
      </c>
      <c r="O1384" s="106"/>
      <c r="P1384" s="106" t="s">
        <v>8520</v>
      </c>
      <c r="Q1384" s="106" t="s">
        <v>8521</v>
      </c>
      <c r="R1384" s="106" t="s">
        <v>8225</v>
      </c>
      <c r="S1384" s="106">
        <v>701036</v>
      </c>
      <c r="T1384" s="106" t="s">
        <v>430</v>
      </c>
      <c r="U1384" s="106"/>
      <c r="V1384" s="106">
        <v>3</v>
      </c>
      <c r="W1384" s="106" t="str">
        <f t="shared" si="42"/>
        <v>NETA BR</v>
      </c>
      <c r="X1384" s="106" t="s">
        <v>431</v>
      </c>
      <c r="Y1384" s="106"/>
    </row>
    <row r="1385" spans="1:25" x14ac:dyDescent="0.2">
      <c r="A1385" s="7"/>
      <c r="B1385" s="7"/>
      <c r="C1385" s="98" t="str">
        <f>VLOOKUP(G1385,TCR!$E$2:$K$332,2,0)</f>
        <v>VENDV</v>
      </c>
      <c r="D1385" s="98" t="str">
        <f>VLOOKUP(G1385,TCR!$E$2:$K$332,3,0)</f>
        <v>Ricavi variabili commodity al PCE - Energia Elettrica</v>
      </c>
      <c r="E1385" s="98" t="str">
        <f>VLOOKUP(G1385,TCR!$E$2:$K$332,4,0)</f>
        <v>MTPRV</v>
      </c>
      <c r="F1385" s="98" t="str">
        <f>VLOOKUP(G1385,TCR!$E$2:$K$332,5,0)</f>
        <v>Materia prima variabile</v>
      </c>
      <c r="G1385" s="98" t="s">
        <v>255</v>
      </c>
      <c r="H1385" s="98" t="str">
        <f>VLOOKUP(G1385,TCR!$E$2:$K$332,7,0)</f>
        <v>Materia prima</v>
      </c>
      <c r="I1385" s="137" t="str">
        <f t="shared" si="43"/>
        <v>EEBFPPPC20#EEQBFPPPC20#EECBFPPPC20#NETA BR</v>
      </c>
      <c r="J1385" s="106" t="s">
        <v>583</v>
      </c>
      <c r="K1385" s="106" t="s">
        <v>584</v>
      </c>
      <c r="L1385" s="106" t="s">
        <v>585</v>
      </c>
      <c r="M1385" s="106" t="s">
        <v>424</v>
      </c>
      <c r="N1385" s="106" t="s">
        <v>586</v>
      </c>
      <c r="O1385" s="106"/>
      <c r="P1385" s="106" t="s">
        <v>587</v>
      </c>
      <c r="Q1385" s="106" t="s">
        <v>588</v>
      </c>
      <c r="R1385" s="106" t="s">
        <v>589</v>
      </c>
      <c r="S1385" s="106">
        <v>701036</v>
      </c>
      <c r="T1385" s="106" t="s">
        <v>430</v>
      </c>
      <c r="U1385" s="106"/>
      <c r="V1385" s="106">
        <v>3</v>
      </c>
      <c r="W1385" s="106" t="str">
        <f t="shared" si="42"/>
        <v>NETA BR</v>
      </c>
      <c r="X1385" s="106" t="s">
        <v>431</v>
      </c>
      <c r="Y1385" s="106"/>
    </row>
    <row r="1386" spans="1:25" x14ac:dyDescent="0.2">
      <c r="A1386" s="7"/>
      <c r="B1386" s="7"/>
      <c r="C1386" s="98" t="str">
        <f>VLOOKUP(G1386,TCR!$E$2:$K$332,2,0)</f>
        <v>VENDV</v>
      </c>
      <c r="D1386" s="98" t="str">
        <f>VLOOKUP(G1386,TCR!$E$2:$K$332,3,0)</f>
        <v>Ricavi variabili commodity al PCE - Energia Elettrica</v>
      </c>
      <c r="E1386" s="98" t="str">
        <f>VLOOKUP(G1386,TCR!$E$2:$K$332,4,0)</f>
        <v>MTPRV</v>
      </c>
      <c r="F1386" s="98" t="str">
        <f>VLOOKUP(G1386,TCR!$E$2:$K$332,5,0)</f>
        <v>Materia prima variabile</v>
      </c>
      <c r="G1386" s="98" t="s">
        <v>255</v>
      </c>
      <c r="H1386" s="98" t="str">
        <f>VLOOKUP(G1386,TCR!$E$2:$K$332,7,0)</f>
        <v>Materia prima</v>
      </c>
      <c r="I1386" s="137" t="str">
        <f t="shared" si="43"/>
        <v>EE_FPPPC21#EEQ_FPPPC21#EEC_FPPPC21#NETA BR</v>
      </c>
      <c r="J1386" s="106" t="s">
        <v>1411</v>
      </c>
      <c r="K1386" s="106" t="s">
        <v>1412</v>
      </c>
      <c r="L1386" s="106" t="s">
        <v>585</v>
      </c>
      <c r="M1386" s="106" t="s">
        <v>424</v>
      </c>
      <c r="N1386" s="106" t="s">
        <v>1413</v>
      </c>
      <c r="O1386" s="106"/>
      <c r="P1386" s="106" t="s">
        <v>1414</v>
      </c>
      <c r="Q1386" s="106" t="s">
        <v>1415</v>
      </c>
      <c r="R1386" s="106" t="s">
        <v>589</v>
      </c>
      <c r="S1386" s="106">
        <v>701036</v>
      </c>
      <c r="T1386" s="106" t="s">
        <v>430</v>
      </c>
      <c r="U1386" s="106"/>
      <c r="V1386" s="106">
        <v>3</v>
      </c>
      <c r="W1386" s="106" t="str">
        <f t="shared" si="42"/>
        <v>NETA BR</v>
      </c>
      <c r="X1386" s="106" t="s">
        <v>431</v>
      </c>
      <c r="Y1386" s="106"/>
    </row>
    <row r="1387" spans="1:25" x14ac:dyDescent="0.2">
      <c r="A1387" s="7"/>
      <c r="B1387" s="7"/>
      <c r="C1387" s="98" t="str">
        <f>VLOOKUP(G1387,TCR!$E$2:$K$332,2,0)</f>
        <v>VENDV</v>
      </c>
      <c r="D1387" s="98" t="str">
        <f>VLOOKUP(G1387,TCR!$E$2:$K$332,3,0)</f>
        <v>Ricavi variabili commodity al PCE - Energia Elettrica</v>
      </c>
      <c r="E1387" s="98" t="str">
        <f>VLOOKUP(G1387,TCR!$E$2:$K$332,4,0)</f>
        <v>MTPRV</v>
      </c>
      <c r="F1387" s="98" t="str">
        <f>VLOOKUP(G1387,TCR!$E$2:$K$332,5,0)</f>
        <v>Materia prima variabile</v>
      </c>
      <c r="G1387" s="98" t="s">
        <v>255</v>
      </c>
      <c r="H1387" s="98" t="str">
        <f>VLOOKUP(G1387,TCR!$E$2:$K$332,7,0)</f>
        <v>Materia prima</v>
      </c>
      <c r="I1387" s="137" t="str">
        <f t="shared" si="43"/>
        <v>EE_FPPPC20#EEQ_FPPPC20#EEC_FPPPC20#NETA BR</v>
      </c>
      <c r="J1387" s="106" t="s">
        <v>4453</v>
      </c>
      <c r="K1387" s="106" t="s">
        <v>4454</v>
      </c>
      <c r="L1387" s="106" t="s">
        <v>585</v>
      </c>
      <c r="M1387" s="106" t="s">
        <v>424</v>
      </c>
      <c r="N1387" s="106" t="s">
        <v>4455</v>
      </c>
      <c r="O1387" s="106"/>
      <c r="P1387" s="106" t="s">
        <v>4456</v>
      </c>
      <c r="Q1387" s="106" t="s">
        <v>4457</v>
      </c>
      <c r="R1387" s="106" t="s">
        <v>589</v>
      </c>
      <c r="S1387" s="106">
        <v>701036</v>
      </c>
      <c r="T1387" s="106" t="s">
        <v>430</v>
      </c>
      <c r="U1387" s="106"/>
      <c r="V1387" s="106">
        <v>3</v>
      </c>
      <c r="W1387" s="106" t="str">
        <f t="shared" si="42"/>
        <v>NETA BR</v>
      </c>
      <c r="X1387" s="106" t="s">
        <v>431</v>
      </c>
      <c r="Y1387" s="106"/>
    </row>
    <row r="1388" spans="1:25" x14ac:dyDescent="0.2">
      <c r="A1388" s="7"/>
      <c r="B1388" s="7"/>
      <c r="C1388" s="98" t="str">
        <f>VLOOKUP(G1388,TCR!$E$2:$K$332,2,0)</f>
        <v>VENDV</v>
      </c>
      <c r="D1388" s="98" t="str">
        <f>VLOOKUP(G1388,TCR!$E$2:$K$332,3,0)</f>
        <v>Ricavi variabili commodity al PCE - Energia Elettrica</v>
      </c>
      <c r="E1388" s="98" t="str">
        <f>VLOOKUP(G1388,TCR!$E$2:$K$332,4,0)</f>
        <v>MTPRV</v>
      </c>
      <c r="F1388" s="98" t="str">
        <f>VLOOKUP(G1388,TCR!$E$2:$K$332,5,0)</f>
        <v>Materia prima variabile</v>
      </c>
      <c r="G1388" s="98" t="s">
        <v>255</v>
      </c>
      <c r="H1388" s="98" t="str">
        <f>VLOOKUP(G1388,TCR!$E$2:$K$332,7,0)</f>
        <v>Materia prima</v>
      </c>
      <c r="I1388" s="137" t="str">
        <f t="shared" si="43"/>
        <v>EEBFPPPC21#EEQBFPPPC21#EECBFPPPC21#NETA BR</v>
      </c>
      <c r="J1388" s="106" t="s">
        <v>5222</v>
      </c>
      <c r="K1388" s="106" t="s">
        <v>5223</v>
      </c>
      <c r="L1388" s="106" t="s">
        <v>585</v>
      </c>
      <c r="M1388" s="106" t="s">
        <v>424</v>
      </c>
      <c r="N1388" s="106" t="s">
        <v>4216</v>
      </c>
      <c r="O1388" s="106"/>
      <c r="P1388" s="106" t="s">
        <v>4217</v>
      </c>
      <c r="Q1388" s="106" t="s">
        <v>4218</v>
      </c>
      <c r="R1388" s="106" t="s">
        <v>589</v>
      </c>
      <c r="S1388" s="106">
        <v>701036</v>
      </c>
      <c r="T1388" s="106" t="s">
        <v>430</v>
      </c>
      <c r="U1388" s="106"/>
      <c r="V1388" s="106">
        <v>3</v>
      </c>
      <c r="W1388" s="106" t="str">
        <f t="shared" si="42"/>
        <v>NETA BR</v>
      </c>
      <c r="X1388" s="106" t="s">
        <v>431</v>
      </c>
      <c r="Y1388" s="106"/>
    </row>
    <row r="1389" spans="1:25" x14ac:dyDescent="0.2">
      <c r="A1389" s="7"/>
      <c r="B1389" s="7"/>
      <c r="C1389" s="98" t="str">
        <f>VLOOKUP(G1389,TCR!$E$2:$K$332,2,0)</f>
        <v>VENDV</v>
      </c>
      <c r="D1389" s="98" t="str">
        <f>VLOOKUP(G1389,TCR!$E$2:$K$332,3,0)</f>
        <v>Ricavi variabili commodity al PCE - Energia Elettrica</v>
      </c>
      <c r="E1389" s="98" t="str">
        <f>VLOOKUP(G1389,TCR!$E$2:$K$332,4,0)</f>
        <v>MTPRV</v>
      </c>
      <c r="F1389" s="98" t="str">
        <f>VLOOKUP(G1389,TCR!$E$2:$K$332,5,0)</f>
        <v>Materia prima variabile</v>
      </c>
      <c r="G1389" s="98" t="s">
        <v>255</v>
      </c>
      <c r="H1389" s="98" t="str">
        <f>VLOOKUP(G1389,TCR!$E$2:$K$332,7,0)</f>
        <v>Materia prima</v>
      </c>
      <c r="I1389" s="137" t="str">
        <f t="shared" si="43"/>
        <v>EEBFPPPC01B#EEQBFPPPC01B#EECBFPPPC01B#NETA BR</v>
      </c>
      <c r="J1389" s="106" t="s">
        <v>8279</v>
      </c>
      <c r="K1389" s="106" t="s">
        <v>8280</v>
      </c>
      <c r="L1389" s="106" t="s">
        <v>8281</v>
      </c>
      <c r="M1389" s="106" t="s">
        <v>424</v>
      </c>
      <c r="N1389" s="106" t="s">
        <v>7468</v>
      </c>
      <c r="O1389" s="106"/>
      <c r="P1389" s="106" t="s">
        <v>7469</v>
      </c>
      <c r="Q1389" s="106" t="s">
        <v>7470</v>
      </c>
      <c r="R1389" s="106" t="s">
        <v>7471</v>
      </c>
      <c r="S1389" s="106">
        <v>701036</v>
      </c>
      <c r="T1389" s="106" t="s">
        <v>430</v>
      </c>
      <c r="U1389" s="106"/>
      <c r="V1389" s="106">
        <v>3</v>
      </c>
      <c r="W1389" s="106" t="str">
        <f t="shared" si="42"/>
        <v>NETA BR</v>
      </c>
      <c r="X1389" s="106" t="s">
        <v>431</v>
      </c>
      <c r="Y1389" s="106"/>
    </row>
    <row r="1390" spans="1:25" x14ac:dyDescent="0.2">
      <c r="A1390" s="7"/>
      <c r="B1390" s="7"/>
      <c r="C1390" s="98" t="str">
        <f>VLOOKUP(G1390,TCR!$E$2:$K$332,2,0)</f>
        <v>VENDV</v>
      </c>
      <c r="D1390" s="98" t="str">
        <f>VLOOKUP(G1390,TCR!$E$2:$K$332,3,0)</f>
        <v>Ricavi variabili commodity al PCE - Energia Elettrica</v>
      </c>
      <c r="E1390" s="98" t="str">
        <f>VLOOKUP(G1390,TCR!$E$2:$K$332,4,0)</f>
        <v>MTPRV</v>
      </c>
      <c r="F1390" s="98" t="str">
        <f>VLOOKUP(G1390,TCR!$E$2:$K$332,5,0)</f>
        <v>Materia prima variabile</v>
      </c>
      <c r="G1390" s="98" t="s">
        <v>255</v>
      </c>
      <c r="H1390" s="98" t="str">
        <f>VLOOKUP(G1390,TCR!$E$2:$K$332,7,0)</f>
        <v>Materia prima</v>
      </c>
      <c r="I1390" s="137" t="str">
        <f t="shared" si="43"/>
        <v>EEBFPPPC01#EEQBFPPPC01#EECBFPPPC01#NETA BR</v>
      </c>
      <c r="J1390" s="106" t="s">
        <v>9096</v>
      </c>
      <c r="K1390" s="106" t="s">
        <v>9097</v>
      </c>
      <c r="L1390" s="106" t="s">
        <v>9098</v>
      </c>
      <c r="M1390" s="106" t="s">
        <v>424</v>
      </c>
      <c r="N1390" s="106" t="s">
        <v>8439</v>
      </c>
      <c r="O1390" s="106"/>
      <c r="P1390" s="106" t="s">
        <v>8440</v>
      </c>
      <c r="Q1390" s="106" t="s">
        <v>8441</v>
      </c>
      <c r="R1390" s="106" t="s">
        <v>8442</v>
      </c>
      <c r="S1390" s="106" t="s">
        <v>429</v>
      </c>
      <c r="T1390" s="106" t="s">
        <v>430</v>
      </c>
      <c r="U1390" s="106"/>
      <c r="V1390" s="106">
        <v>3</v>
      </c>
      <c r="W1390" s="106" t="str">
        <f t="shared" si="42"/>
        <v>NETA BR</v>
      </c>
      <c r="X1390" s="106" t="s">
        <v>431</v>
      </c>
      <c r="Y1390" s="106"/>
    </row>
    <row r="1391" spans="1:25" x14ac:dyDescent="0.2">
      <c r="A1391" s="7"/>
      <c r="B1391" s="7"/>
      <c r="C1391" s="98" t="str">
        <f>VLOOKUP(G1391,TCR!$E$2:$K$332,2,0)</f>
        <v>VENDV</v>
      </c>
      <c r="D1391" s="98" t="str">
        <f>VLOOKUP(G1391,TCR!$E$2:$K$332,3,0)</f>
        <v>Ricavi variabili commodity al PCE - Energia Elettrica</v>
      </c>
      <c r="E1391" s="98" t="str">
        <f>VLOOKUP(G1391,TCR!$E$2:$K$332,4,0)</f>
        <v>MTPRV</v>
      </c>
      <c r="F1391" s="98" t="str">
        <f>VLOOKUP(G1391,TCR!$E$2:$K$332,5,0)</f>
        <v>Materia prima variabile</v>
      </c>
      <c r="G1391" s="98" t="s">
        <v>255</v>
      </c>
      <c r="H1391" s="98" t="str">
        <f>VLOOKUP(G1391,TCR!$E$2:$K$332,7,0)</f>
        <v>Materia prima</v>
      </c>
      <c r="I1391" s="137" t="str">
        <f t="shared" si="43"/>
        <v>EE_FPLREL08#EEQ_FPLREL08#EEC_FPLREL08#NETA BR</v>
      </c>
      <c r="J1391" s="106" t="s">
        <v>9400</v>
      </c>
      <c r="K1391" s="106" t="s">
        <v>9401</v>
      </c>
      <c r="L1391" s="106" t="s">
        <v>9402</v>
      </c>
      <c r="M1391" s="106" t="s">
        <v>424</v>
      </c>
      <c r="N1391" s="106" t="s">
        <v>9403</v>
      </c>
      <c r="O1391" s="106"/>
      <c r="P1391" s="106" t="s">
        <v>9404</v>
      </c>
      <c r="Q1391" s="106" t="s">
        <v>9405</v>
      </c>
      <c r="R1391" s="106" t="s">
        <v>9406</v>
      </c>
      <c r="S1391" s="106" t="s">
        <v>429</v>
      </c>
      <c r="T1391" s="106" t="s">
        <v>430</v>
      </c>
      <c r="U1391" s="106"/>
      <c r="V1391" s="106">
        <v>3</v>
      </c>
      <c r="W1391" s="106" t="str">
        <f t="shared" si="42"/>
        <v>NETA BR</v>
      </c>
      <c r="X1391" s="106" t="s">
        <v>431</v>
      </c>
      <c r="Y1391" s="106"/>
    </row>
    <row r="1392" spans="1:25" x14ac:dyDescent="0.2">
      <c r="A1392" s="7"/>
      <c r="B1392" s="7"/>
      <c r="C1392" s="98" t="str">
        <f>VLOOKUP(G1392,TCR!$E$2:$K$332,2,0)</f>
        <v>VENDV</v>
      </c>
      <c r="D1392" s="98" t="str">
        <f>VLOOKUP(G1392,TCR!$E$2:$K$332,3,0)</f>
        <v>Ricavi variabili commodity al PCE - Energia Elettrica</v>
      </c>
      <c r="E1392" s="98" t="str">
        <f>VLOOKUP(G1392,TCR!$E$2:$K$332,4,0)</f>
        <v>MTPRV</v>
      </c>
      <c r="F1392" s="98" t="str">
        <f>VLOOKUP(G1392,TCR!$E$2:$K$332,5,0)</f>
        <v>Materia prima variabile</v>
      </c>
      <c r="G1392" s="98" t="s">
        <v>255</v>
      </c>
      <c r="H1392" s="98" t="str">
        <f>VLOOKUP(G1392,TCR!$E$2:$K$332,7,0)</f>
        <v>Materia prima</v>
      </c>
      <c r="I1392" s="137" t="str">
        <f t="shared" si="43"/>
        <v>EE_FPLREL07#EEQ_FPLREL07#EEC_FPLREL07#NETA BR</v>
      </c>
      <c r="J1392" s="106" t="s">
        <v>2441</v>
      </c>
      <c r="K1392" s="106" t="s">
        <v>2442</v>
      </c>
      <c r="L1392" s="106" t="s">
        <v>2443</v>
      </c>
      <c r="M1392" s="106" t="s">
        <v>424</v>
      </c>
      <c r="N1392" s="106" t="s">
        <v>2444</v>
      </c>
      <c r="O1392" s="106"/>
      <c r="P1392" s="106" t="s">
        <v>2445</v>
      </c>
      <c r="Q1392" s="106" t="s">
        <v>2446</v>
      </c>
      <c r="R1392" s="106" t="s">
        <v>2447</v>
      </c>
      <c r="S1392" s="106">
        <v>701036</v>
      </c>
      <c r="T1392" s="106" t="s">
        <v>430</v>
      </c>
      <c r="U1392" s="106"/>
      <c r="V1392" s="106">
        <v>3</v>
      </c>
      <c r="W1392" s="106" t="str">
        <f t="shared" si="42"/>
        <v>NETA BR</v>
      </c>
      <c r="X1392" s="106" t="s">
        <v>431</v>
      </c>
      <c r="Y1392" s="106"/>
    </row>
    <row r="1393" spans="1:25" x14ac:dyDescent="0.2">
      <c r="A1393" s="7"/>
      <c r="B1393" s="7"/>
      <c r="C1393" s="98" t="str">
        <f>VLOOKUP(G1393,TCR!$E$2:$K$332,2,0)</f>
        <v>VENDV</v>
      </c>
      <c r="D1393" s="98" t="str">
        <f>VLOOKUP(G1393,TCR!$E$2:$K$332,3,0)</f>
        <v>Ricavi variabili commodity al PCE - Energia Elettrica</v>
      </c>
      <c r="E1393" s="98" t="str">
        <f>VLOOKUP(G1393,TCR!$E$2:$K$332,4,0)</f>
        <v>MTPRV</v>
      </c>
      <c r="F1393" s="98" t="str">
        <f>VLOOKUP(G1393,TCR!$E$2:$K$332,5,0)</f>
        <v>Materia prima variabile</v>
      </c>
      <c r="G1393" s="98" t="s">
        <v>255</v>
      </c>
      <c r="H1393" s="98" t="str">
        <f>VLOOKUP(G1393,TCR!$E$2:$K$332,7,0)</f>
        <v>Materia prima</v>
      </c>
      <c r="I1393" s="137" t="str">
        <f t="shared" si="43"/>
        <v>EE_FPLREL06#EEQ_FPLREL06#EEC_FPLREL06#NETA BR</v>
      </c>
      <c r="J1393" s="106" t="s">
        <v>2119</v>
      </c>
      <c r="K1393" s="106" t="s">
        <v>2120</v>
      </c>
      <c r="L1393" s="106" t="s">
        <v>2121</v>
      </c>
      <c r="M1393" s="106" t="s">
        <v>424</v>
      </c>
      <c r="N1393" s="106" t="s">
        <v>2122</v>
      </c>
      <c r="O1393" s="106"/>
      <c r="P1393" s="106" t="s">
        <v>2123</v>
      </c>
      <c r="Q1393" s="106" t="s">
        <v>2124</v>
      </c>
      <c r="R1393" s="106" t="s">
        <v>2125</v>
      </c>
      <c r="S1393" s="106">
        <v>701036</v>
      </c>
      <c r="T1393" s="106" t="s">
        <v>430</v>
      </c>
      <c r="U1393" s="106"/>
      <c r="V1393" s="106">
        <v>3</v>
      </c>
      <c r="W1393" s="106" t="str">
        <f t="shared" si="42"/>
        <v>NETA BR</v>
      </c>
      <c r="X1393" s="106" t="s">
        <v>431</v>
      </c>
      <c r="Y1393" s="106"/>
    </row>
    <row r="1394" spans="1:25" x14ac:dyDescent="0.2">
      <c r="A1394" s="7"/>
      <c r="B1394" s="7"/>
      <c r="C1394" s="98" t="str">
        <f>VLOOKUP(G1394,TCR!$E$2:$K$332,2,0)</f>
        <v>VENDV</v>
      </c>
      <c r="D1394" s="98" t="str">
        <f>VLOOKUP(G1394,TCR!$E$2:$K$332,3,0)</f>
        <v>Ricavi variabili commodity al PCE - Energia Elettrica</v>
      </c>
      <c r="E1394" s="98" t="str">
        <f>VLOOKUP(G1394,TCR!$E$2:$K$332,4,0)</f>
        <v>MTPRV</v>
      </c>
      <c r="F1394" s="98" t="str">
        <f>VLOOKUP(G1394,TCR!$E$2:$K$332,5,0)</f>
        <v>Materia prima variabile</v>
      </c>
      <c r="G1394" s="98" t="s">
        <v>255</v>
      </c>
      <c r="H1394" s="98" t="str">
        <f>VLOOKUP(G1394,TCR!$E$2:$K$332,7,0)</f>
        <v>Materia prima</v>
      </c>
      <c r="I1394" s="137" t="str">
        <f t="shared" si="43"/>
        <v>EE_FPLREL05#EEQ_FPLREL05#EEC_FPLREL05#NETA BR</v>
      </c>
      <c r="J1394" s="106" t="s">
        <v>2317</v>
      </c>
      <c r="K1394" s="106" t="s">
        <v>2318</v>
      </c>
      <c r="L1394" s="106" t="s">
        <v>2319</v>
      </c>
      <c r="M1394" s="106" t="s">
        <v>424</v>
      </c>
      <c r="N1394" s="106" t="s">
        <v>2320</v>
      </c>
      <c r="O1394" s="106"/>
      <c r="P1394" s="106" t="s">
        <v>2321</v>
      </c>
      <c r="Q1394" s="106" t="s">
        <v>2322</v>
      </c>
      <c r="R1394" s="106" t="s">
        <v>2323</v>
      </c>
      <c r="S1394" s="106">
        <v>701036</v>
      </c>
      <c r="T1394" s="106" t="s">
        <v>430</v>
      </c>
      <c r="U1394" s="106"/>
      <c r="V1394" s="106">
        <v>3</v>
      </c>
      <c r="W1394" s="106" t="str">
        <f t="shared" si="42"/>
        <v>NETA BR</v>
      </c>
      <c r="X1394" s="106" t="s">
        <v>431</v>
      </c>
      <c r="Y1394" s="106"/>
    </row>
    <row r="1395" spans="1:25" x14ac:dyDescent="0.2">
      <c r="A1395" s="7"/>
      <c r="B1395" s="7"/>
      <c r="C1395" s="98" t="str">
        <f>VLOOKUP(G1395,TCR!$E$2:$K$332,2,0)</f>
        <v>VENDV</v>
      </c>
      <c r="D1395" s="98" t="str">
        <f>VLOOKUP(G1395,TCR!$E$2:$K$332,3,0)</f>
        <v>Ricavi variabili commodity al PCE - Energia Elettrica</v>
      </c>
      <c r="E1395" s="98" t="str">
        <f>VLOOKUP(G1395,TCR!$E$2:$K$332,4,0)</f>
        <v>MTPRV</v>
      </c>
      <c r="F1395" s="98" t="str">
        <f>VLOOKUP(G1395,TCR!$E$2:$K$332,5,0)</f>
        <v>Materia prima variabile</v>
      </c>
      <c r="G1395" s="98" t="s">
        <v>255</v>
      </c>
      <c r="H1395" s="98" t="str">
        <f>VLOOKUP(G1395,TCR!$E$2:$K$332,7,0)</f>
        <v>Materia prima</v>
      </c>
      <c r="I1395" s="137" t="str">
        <f t="shared" si="43"/>
        <v>EE_FPLREL04#EEQ_FPLREL04#EEC_FPLREL04#NETA BR</v>
      </c>
      <c r="J1395" s="106" t="s">
        <v>2024</v>
      </c>
      <c r="K1395" s="106" t="s">
        <v>2025</v>
      </c>
      <c r="L1395" s="106" t="s">
        <v>2026</v>
      </c>
      <c r="M1395" s="106" t="s">
        <v>424</v>
      </c>
      <c r="N1395" s="106" t="s">
        <v>2027</v>
      </c>
      <c r="O1395" s="106"/>
      <c r="P1395" s="106" t="s">
        <v>2028</v>
      </c>
      <c r="Q1395" s="106" t="s">
        <v>2029</v>
      </c>
      <c r="R1395" s="106" t="s">
        <v>2030</v>
      </c>
      <c r="S1395" s="106">
        <v>701036</v>
      </c>
      <c r="T1395" s="106" t="s">
        <v>430</v>
      </c>
      <c r="U1395" s="106"/>
      <c r="V1395" s="106">
        <v>3</v>
      </c>
      <c r="W1395" s="106" t="str">
        <f t="shared" si="42"/>
        <v>NETA BR</v>
      </c>
      <c r="X1395" s="106" t="s">
        <v>431</v>
      </c>
      <c r="Y1395" s="106"/>
    </row>
    <row r="1396" spans="1:25" x14ac:dyDescent="0.2">
      <c r="A1396" s="139"/>
      <c r="B1396" s="7"/>
      <c r="C1396" s="98" t="str">
        <f>VLOOKUP(G1396,TCR!$E$2:$K$332,2,0)</f>
        <v>VENDV</v>
      </c>
      <c r="D1396" s="98" t="str">
        <f>VLOOKUP(G1396,TCR!$E$2:$K$332,3,0)</f>
        <v>Ricavi variabili commodity al PCE - Energia Elettrica</v>
      </c>
      <c r="E1396" s="98" t="str">
        <f>VLOOKUP(G1396,TCR!$E$2:$K$332,4,0)</f>
        <v>MTPRV</v>
      </c>
      <c r="F1396" s="98" t="str">
        <f>VLOOKUP(G1396,TCR!$E$2:$K$332,5,0)</f>
        <v>Materia prima variabile</v>
      </c>
      <c r="G1396" s="98" t="s">
        <v>255</v>
      </c>
      <c r="H1396" s="98" t="str">
        <f>VLOOKUP(G1396,TCR!$E$2:$K$332,7,0)</f>
        <v>Materia prima</v>
      </c>
      <c r="I1396" s="137" t="str">
        <f t="shared" si="43"/>
        <v>EE_FPLREL03#EEQ_FPLREL03#EEC_FPLREL03#NETA BR</v>
      </c>
      <c r="J1396" s="106" t="s">
        <v>3479</v>
      </c>
      <c r="K1396" s="106" t="s">
        <v>3480</v>
      </c>
      <c r="L1396" s="106" t="s">
        <v>3481</v>
      </c>
      <c r="M1396" s="106" t="s">
        <v>424</v>
      </c>
      <c r="N1396" s="106" t="s">
        <v>3482</v>
      </c>
      <c r="O1396" s="106"/>
      <c r="P1396" s="106" t="s">
        <v>3483</v>
      </c>
      <c r="Q1396" s="106" t="s">
        <v>3484</v>
      </c>
      <c r="R1396" s="106" t="s">
        <v>3485</v>
      </c>
      <c r="S1396" s="106">
        <v>701036</v>
      </c>
      <c r="T1396" s="106" t="s">
        <v>430</v>
      </c>
      <c r="U1396" s="106"/>
      <c r="V1396" s="106">
        <v>3</v>
      </c>
      <c r="W1396" s="106" t="str">
        <f t="shared" si="42"/>
        <v>NETA BR</v>
      </c>
      <c r="X1396" s="106" t="s">
        <v>431</v>
      </c>
      <c r="Y1396" s="106"/>
    </row>
    <row r="1397" spans="1:25" x14ac:dyDescent="0.2">
      <c r="A1397" s="7"/>
      <c r="B1397" s="7"/>
      <c r="C1397" s="98" t="str">
        <f>VLOOKUP(G1397,TCR!$E$2:$K$332,2,0)</f>
        <v>VENDV</v>
      </c>
      <c r="D1397" s="98" t="str">
        <f>VLOOKUP(G1397,TCR!$E$2:$K$332,3,0)</f>
        <v>Ricavi variabili commodity al PCE - Energia Elettrica</v>
      </c>
      <c r="E1397" s="98" t="str">
        <f>VLOOKUP(G1397,TCR!$E$2:$K$332,4,0)</f>
        <v>MTPRV</v>
      </c>
      <c r="F1397" s="98" t="str">
        <f>VLOOKUP(G1397,TCR!$E$2:$K$332,5,0)</f>
        <v>Materia prima variabile</v>
      </c>
      <c r="G1397" s="98" t="s">
        <v>255</v>
      </c>
      <c r="H1397" s="98" t="str">
        <f>VLOOKUP(G1397,TCR!$E$2:$K$332,7,0)</f>
        <v>Materia prima</v>
      </c>
      <c r="I1397" s="137" t="str">
        <f t="shared" si="43"/>
        <v>EE_FPLREL02#EEQ_FPLREL02#EEC_FPLREL02#NETA BR</v>
      </c>
      <c r="J1397" s="106" t="s">
        <v>626</v>
      </c>
      <c r="K1397" s="106" t="s">
        <v>627</v>
      </c>
      <c r="L1397" s="106" t="s">
        <v>628</v>
      </c>
      <c r="M1397" s="106" t="s">
        <v>424</v>
      </c>
      <c r="N1397" s="106" t="s">
        <v>629</v>
      </c>
      <c r="O1397" s="106"/>
      <c r="P1397" s="106" t="s">
        <v>630</v>
      </c>
      <c r="Q1397" s="106" t="s">
        <v>631</v>
      </c>
      <c r="R1397" s="106" t="s">
        <v>632</v>
      </c>
      <c r="S1397" s="106">
        <v>701036</v>
      </c>
      <c r="T1397" s="106" t="s">
        <v>430</v>
      </c>
      <c r="U1397" s="106"/>
      <c r="V1397" s="106">
        <v>3</v>
      </c>
      <c r="W1397" s="106" t="str">
        <f t="shared" si="42"/>
        <v>NETA BR</v>
      </c>
      <c r="X1397" s="106" t="s">
        <v>431</v>
      </c>
      <c r="Y1397" s="106"/>
    </row>
    <row r="1398" spans="1:25" x14ac:dyDescent="0.2">
      <c r="A1398" s="139"/>
      <c r="B1398" s="7"/>
      <c r="C1398" s="98" t="str">
        <f>VLOOKUP(G1398,TCR!$E$2:$K$332,2,0)</f>
        <v>VENDV</v>
      </c>
      <c r="D1398" s="98" t="str">
        <f>VLOOKUP(G1398,TCR!$E$2:$K$332,3,0)</f>
        <v>Ricavi variabili commodity al PCE - Energia Elettrica</v>
      </c>
      <c r="E1398" s="98" t="str">
        <f>VLOOKUP(G1398,TCR!$E$2:$K$332,4,0)</f>
        <v>MTPRV</v>
      </c>
      <c r="F1398" s="98" t="str">
        <f>VLOOKUP(G1398,TCR!$E$2:$K$332,5,0)</f>
        <v>Materia prima variabile</v>
      </c>
      <c r="G1398" s="98" t="s">
        <v>255</v>
      </c>
      <c r="H1398" s="98" t="str">
        <f>VLOOKUP(G1398,TCR!$E$2:$K$332,7,0)</f>
        <v>Materia prima</v>
      </c>
      <c r="I1398" s="137" t="str">
        <f t="shared" si="43"/>
        <v>EE_FPLREL01#EEQ_FPLREL01V1#EEC_FPLREL01#NETA BR</v>
      </c>
      <c r="J1398" s="106" t="s">
        <v>2587</v>
      </c>
      <c r="K1398" s="106" t="s">
        <v>2588</v>
      </c>
      <c r="L1398" s="106" t="s">
        <v>2589</v>
      </c>
      <c r="M1398" s="106" t="s">
        <v>424</v>
      </c>
      <c r="N1398" s="106" t="s">
        <v>2590</v>
      </c>
      <c r="O1398" s="106"/>
      <c r="P1398" s="106" t="s">
        <v>2591</v>
      </c>
      <c r="Q1398" s="106" t="s">
        <v>2592</v>
      </c>
      <c r="R1398" s="106" t="s">
        <v>2593</v>
      </c>
      <c r="S1398" s="106">
        <v>701036</v>
      </c>
      <c r="T1398" s="106" t="s">
        <v>430</v>
      </c>
      <c r="U1398" s="106"/>
      <c r="V1398" s="106">
        <v>3</v>
      </c>
      <c r="W1398" s="106" t="str">
        <f t="shared" si="42"/>
        <v>NETA BR</v>
      </c>
      <c r="X1398" s="106" t="s">
        <v>431</v>
      </c>
      <c r="Y1398" s="106"/>
    </row>
    <row r="1399" spans="1:25" x14ac:dyDescent="0.2">
      <c r="A1399" s="7"/>
      <c r="B1399" s="7"/>
      <c r="C1399" s="98" t="str">
        <f>VLOOKUP(G1399,TCR!$E$2:$K$332,2,0)</f>
        <v>VENDV</v>
      </c>
      <c r="D1399" s="98" t="str">
        <f>VLOOKUP(G1399,TCR!$E$2:$K$332,3,0)</f>
        <v>Ricavi variabili commodity al PCE - Energia Elettrica</v>
      </c>
      <c r="E1399" s="98" t="str">
        <f>VLOOKUP(G1399,TCR!$E$2:$K$332,4,0)</f>
        <v>MTPRV</v>
      </c>
      <c r="F1399" s="98" t="str">
        <f>VLOOKUP(G1399,TCR!$E$2:$K$332,5,0)</f>
        <v>Materia prima variabile</v>
      </c>
      <c r="G1399" s="98" t="s">
        <v>255</v>
      </c>
      <c r="H1399" s="98" t="str">
        <f>VLOOKUP(G1399,TCR!$E$2:$K$332,7,0)</f>
        <v>Materia prima</v>
      </c>
      <c r="I1399" s="137" t="str">
        <f t="shared" si="43"/>
        <v>EE_FLLINK07#EEQ_FLLINK07#EEC_FLLINK07#NETA BR</v>
      </c>
      <c r="J1399" s="106" t="s">
        <v>1881</v>
      </c>
      <c r="K1399" s="106" t="s">
        <v>1882</v>
      </c>
      <c r="L1399" s="106" t="s">
        <v>1883</v>
      </c>
      <c r="M1399" s="106" t="s">
        <v>424</v>
      </c>
      <c r="N1399" s="106" t="s">
        <v>1884</v>
      </c>
      <c r="O1399" s="106"/>
      <c r="P1399" s="106" t="s">
        <v>1885</v>
      </c>
      <c r="Q1399" s="106" t="s">
        <v>1886</v>
      </c>
      <c r="R1399" s="106" t="s">
        <v>1887</v>
      </c>
      <c r="S1399" s="106">
        <v>701036</v>
      </c>
      <c r="T1399" s="106" t="s">
        <v>430</v>
      </c>
      <c r="U1399" s="106"/>
      <c r="V1399" s="106">
        <v>3</v>
      </c>
      <c r="W1399" s="106" t="str">
        <f t="shared" si="42"/>
        <v>NETA BR</v>
      </c>
      <c r="X1399" s="106" t="s">
        <v>431</v>
      </c>
      <c r="Y1399" s="106"/>
    </row>
    <row r="1400" spans="1:25" x14ac:dyDescent="0.2">
      <c r="A1400" s="69"/>
      <c r="B1400" s="7"/>
      <c r="C1400" s="98" t="str">
        <f>VLOOKUP(G1400,TCR!$E$2:$K$332,2,0)</f>
        <v>VENDV</v>
      </c>
      <c r="D1400" s="98" t="str">
        <f>VLOOKUP(G1400,TCR!$E$2:$K$332,3,0)</f>
        <v>Ricavi variabili commodity al PCE - Energia Elettrica</v>
      </c>
      <c r="E1400" s="98" t="str">
        <f>VLOOKUP(G1400,TCR!$E$2:$K$332,4,0)</f>
        <v>MTPRV</v>
      </c>
      <c r="F1400" s="98" t="str">
        <f>VLOOKUP(G1400,TCR!$E$2:$K$332,5,0)</f>
        <v>Materia prima variabile</v>
      </c>
      <c r="G1400" s="98" t="s">
        <v>255</v>
      </c>
      <c r="H1400" s="98" t="str">
        <f>VLOOKUP(G1400,TCR!$E$2:$K$332,7,0)</f>
        <v>Materia prima</v>
      </c>
      <c r="I1400" s="137" t="str">
        <f t="shared" si="43"/>
        <v>EEBFLLINK07#EEQBFLLINK07#EECBFLLINK07#NETA BR</v>
      </c>
      <c r="J1400" s="106" t="s">
        <v>2089</v>
      </c>
      <c r="K1400" s="106" t="s">
        <v>2090</v>
      </c>
      <c r="L1400" s="106" t="s">
        <v>1883</v>
      </c>
      <c r="M1400" s="106" t="s">
        <v>424</v>
      </c>
      <c r="N1400" s="106" t="s">
        <v>2091</v>
      </c>
      <c r="O1400" s="106"/>
      <c r="P1400" s="106" t="s">
        <v>2092</v>
      </c>
      <c r="Q1400" s="106" t="s">
        <v>2093</v>
      </c>
      <c r="R1400" s="106" t="s">
        <v>1887</v>
      </c>
      <c r="S1400" s="106">
        <v>701036</v>
      </c>
      <c r="T1400" s="106" t="s">
        <v>430</v>
      </c>
      <c r="U1400" s="106"/>
      <c r="V1400" s="106">
        <v>3</v>
      </c>
      <c r="W1400" s="106" t="str">
        <f t="shared" si="42"/>
        <v>NETA BR</v>
      </c>
      <c r="X1400" s="106" t="s">
        <v>431</v>
      </c>
      <c r="Y1400" s="106"/>
    </row>
    <row r="1401" spans="1:25" x14ac:dyDescent="0.2">
      <c r="A1401" s="139"/>
      <c r="B1401" s="7"/>
      <c r="C1401" s="98" t="str">
        <f>VLOOKUP(G1401,TCR!$E$2:$K$332,2,0)</f>
        <v>VENDV</v>
      </c>
      <c r="D1401" s="98" t="str">
        <f>VLOOKUP(G1401,TCR!$E$2:$K$332,3,0)</f>
        <v>Ricavi variabili commodity al PCE - Energia Elettrica</v>
      </c>
      <c r="E1401" s="98" t="str">
        <f>VLOOKUP(G1401,TCR!$E$2:$K$332,4,0)</f>
        <v>MTPRV</v>
      </c>
      <c r="F1401" s="98" t="str">
        <f>VLOOKUP(G1401,TCR!$E$2:$K$332,5,0)</f>
        <v>Materia prima variabile</v>
      </c>
      <c r="G1401" s="98" t="s">
        <v>255</v>
      </c>
      <c r="H1401" s="98" t="str">
        <f>VLOOKUP(G1401,TCR!$E$2:$K$332,7,0)</f>
        <v>Materia prima</v>
      </c>
      <c r="I1401" s="137" t="str">
        <f t="shared" si="43"/>
        <v>EEBFLLINK06#EEQBFLLINK06#EECBFLLINK06#NETA BR</v>
      </c>
      <c r="J1401" s="106" t="s">
        <v>3451</v>
      </c>
      <c r="K1401" s="106" t="s">
        <v>3452</v>
      </c>
      <c r="L1401" s="106" t="s">
        <v>3453</v>
      </c>
      <c r="M1401" s="106" t="s">
        <v>424</v>
      </c>
      <c r="N1401" s="106" t="s">
        <v>3454</v>
      </c>
      <c r="O1401" s="106"/>
      <c r="P1401" s="106" t="s">
        <v>3455</v>
      </c>
      <c r="Q1401" s="106" t="s">
        <v>3456</v>
      </c>
      <c r="R1401" s="106" t="s">
        <v>3457</v>
      </c>
      <c r="S1401" s="106">
        <v>701036</v>
      </c>
      <c r="T1401" s="106" t="s">
        <v>430</v>
      </c>
      <c r="U1401" s="106"/>
      <c r="V1401" s="106">
        <v>3</v>
      </c>
      <c r="W1401" s="106" t="str">
        <f t="shared" si="42"/>
        <v>NETA BR</v>
      </c>
      <c r="X1401" s="106" t="s">
        <v>431</v>
      </c>
      <c r="Y1401" s="106"/>
    </row>
    <row r="1402" spans="1:25" x14ac:dyDescent="0.2">
      <c r="A1402" s="7"/>
      <c r="B1402" s="7"/>
      <c r="C1402" s="98" t="str">
        <f>VLOOKUP(G1402,TCR!$E$2:$K$332,2,0)</f>
        <v>VENDV</v>
      </c>
      <c r="D1402" s="98" t="str">
        <f>VLOOKUP(G1402,TCR!$E$2:$K$332,3,0)</f>
        <v>Ricavi variabili commodity al PCE - Energia Elettrica</v>
      </c>
      <c r="E1402" s="98" t="str">
        <f>VLOOKUP(G1402,TCR!$E$2:$K$332,4,0)</f>
        <v>MTPRV</v>
      </c>
      <c r="F1402" s="98" t="str">
        <f>VLOOKUP(G1402,TCR!$E$2:$K$332,5,0)</f>
        <v>Materia prima variabile</v>
      </c>
      <c r="G1402" s="98" t="s">
        <v>255</v>
      </c>
      <c r="H1402" s="98" t="str">
        <f>VLOOKUP(G1402,TCR!$E$2:$K$332,7,0)</f>
        <v>Materia prima</v>
      </c>
      <c r="I1402" s="137" t="str">
        <f t="shared" si="43"/>
        <v>EE_FLLINK06#EEQ_FLLINK06#EEC_FLLINK06#NETA BR</v>
      </c>
      <c r="J1402" s="106" t="s">
        <v>6955</v>
      </c>
      <c r="K1402" s="106" t="s">
        <v>6956</v>
      </c>
      <c r="L1402" s="106" t="s">
        <v>3453</v>
      </c>
      <c r="M1402" s="106" t="s">
        <v>424</v>
      </c>
      <c r="N1402" s="106" t="s">
        <v>6957</v>
      </c>
      <c r="O1402" s="106"/>
      <c r="P1402" s="106" t="s">
        <v>6958</v>
      </c>
      <c r="Q1402" s="106" t="s">
        <v>6959</v>
      </c>
      <c r="R1402" s="106" t="s">
        <v>3457</v>
      </c>
      <c r="S1402" s="106">
        <v>701036</v>
      </c>
      <c r="T1402" s="106" t="s">
        <v>430</v>
      </c>
      <c r="U1402" s="106"/>
      <c r="V1402" s="106">
        <v>3</v>
      </c>
      <c r="W1402" s="106" t="str">
        <f t="shared" si="42"/>
        <v>NETA BR</v>
      </c>
      <c r="X1402" s="106" t="s">
        <v>431</v>
      </c>
      <c r="Y1402" s="106"/>
    </row>
    <row r="1403" spans="1:25" x14ac:dyDescent="0.2">
      <c r="A1403" s="139"/>
      <c r="B1403" s="139"/>
      <c r="C1403" s="98" t="str">
        <f>VLOOKUP(G1403,TCR!$E$2:$K$332,2,0)</f>
        <v>VENDV</v>
      </c>
      <c r="D1403" s="98" t="str">
        <f>VLOOKUP(G1403,TCR!$E$2:$K$332,3,0)</f>
        <v>Ricavi variabili commodity al PCE - Energia Elettrica</v>
      </c>
      <c r="E1403" s="98" t="str">
        <f>VLOOKUP(G1403,TCR!$E$2:$K$332,4,0)</f>
        <v>MTPRV</v>
      </c>
      <c r="F1403" s="98" t="str">
        <f>VLOOKUP(G1403,TCR!$E$2:$K$332,5,0)</f>
        <v>Materia prima variabile</v>
      </c>
      <c r="G1403" s="98" t="s">
        <v>255</v>
      </c>
      <c r="H1403" s="98" t="str">
        <f>VLOOKUP(G1403,TCR!$E$2:$K$332,7,0)</f>
        <v>Materia prima</v>
      </c>
      <c r="I1403" s="137" t="str">
        <f t="shared" si="43"/>
        <v>EEBFLLINK05#EEQBFLLINK05#EECBFLLINK05#NETA BR</v>
      </c>
      <c r="J1403" s="106" t="s">
        <v>432</v>
      </c>
      <c r="K1403" s="106" t="s">
        <v>433</v>
      </c>
      <c r="L1403" s="106" t="s">
        <v>434</v>
      </c>
      <c r="M1403" s="106" t="s">
        <v>424</v>
      </c>
      <c r="N1403" s="106" t="s">
        <v>435</v>
      </c>
      <c r="O1403" s="106"/>
      <c r="P1403" s="106" t="s">
        <v>436</v>
      </c>
      <c r="Q1403" s="106" t="s">
        <v>437</v>
      </c>
      <c r="R1403" s="106" t="s">
        <v>438</v>
      </c>
      <c r="S1403" s="106">
        <v>701036</v>
      </c>
      <c r="T1403" s="106" t="s">
        <v>430</v>
      </c>
      <c r="U1403" s="106"/>
      <c r="V1403" s="106">
        <v>3</v>
      </c>
      <c r="W1403" s="106" t="str">
        <f t="shared" si="42"/>
        <v>NETA BR</v>
      </c>
      <c r="X1403" s="106" t="s">
        <v>431</v>
      </c>
      <c r="Y1403" s="106"/>
    </row>
    <row r="1404" spans="1:25" x14ac:dyDescent="0.2">
      <c r="A1404" s="7"/>
      <c r="B1404" s="7"/>
      <c r="C1404" s="98" t="str">
        <f>VLOOKUP(G1404,TCR!$E$2:$K$332,2,0)</f>
        <v>VENDV</v>
      </c>
      <c r="D1404" s="98" t="str">
        <f>VLOOKUP(G1404,TCR!$E$2:$K$332,3,0)</f>
        <v>Ricavi variabili commodity al PCE - Energia Elettrica</v>
      </c>
      <c r="E1404" s="98" t="str">
        <f>VLOOKUP(G1404,TCR!$E$2:$K$332,4,0)</f>
        <v>MTPRV</v>
      </c>
      <c r="F1404" s="98" t="str">
        <f>VLOOKUP(G1404,TCR!$E$2:$K$332,5,0)</f>
        <v>Materia prima variabile</v>
      </c>
      <c r="G1404" s="98" t="s">
        <v>255</v>
      </c>
      <c r="H1404" s="98" t="str">
        <f>VLOOKUP(G1404,TCR!$E$2:$K$332,7,0)</f>
        <v>Materia prima</v>
      </c>
      <c r="I1404" s="137" t="str">
        <f t="shared" si="43"/>
        <v>EE_FLLINK05#EEQ_FLLINK05#EEC_FLLINK05#NETA BR</v>
      </c>
      <c r="J1404" s="106" t="s">
        <v>5285</v>
      </c>
      <c r="K1404" s="106" t="s">
        <v>5286</v>
      </c>
      <c r="L1404" s="106" t="s">
        <v>434</v>
      </c>
      <c r="M1404" s="106" t="s">
        <v>424</v>
      </c>
      <c r="N1404" s="106" t="s">
        <v>796</v>
      </c>
      <c r="O1404" s="106"/>
      <c r="P1404" s="106" t="s">
        <v>797</v>
      </c>
      <c r="Q1404" s="106" t="s">
        <v>798</v>
      </c>
      <c r="R1404" s="106" t="s">
        <v>438</v>
      </c>
      <c r="S1404" s="106">
        <v>701036</v>
      </c>
      <c r="T1404" s="106" t="s">
        <v>430</v>
      </c>
      <c r="U1404" s="106"/>
      <c r="V1404" s="106">
        <v>3</v>
      </c>
      <c r="W1404" s="106" t="str">
        <f t="shared" si="42"/>
        <v>NETA BR</v>
      </c>
      <c r="X1404" s="106" t="s">
        <v>431</v>
      </c>
      <c r="Y1404" s="106"/>
    </row>
    <row r="1405" spans="1:25" x14ac:dyDescent="0.2">
      <c r="A1405" s="7"/>
      <c r="B1405" s="7"/>
      <c r="C1405" s="98" t="str">
        <f>VLOOKUP(G1405,TCR!$E$2:$K$332,2,0)</f>
        <v>VENDV</v>
      </c>
      <c r="D1405" s="98" t="str">
        <f>VLOOKUP(G1405,TCR!$E$2:$K$332,3,0)</f>
        <v>Ricavi variabili commodity al PCE - Energia Elettrica</v>
      </c>
      <c r="E1405" s="98" t="str">
        <f>VLOOKUP(G1405,TCR!$E$2:$K$332,4,0)</f>
        <v>MTPRV</v>
      </c>
      <c r="F1405" s="98" t="str">
        <f>VLOOKUP(G1405,TCR!$E$2:$K$332,5,0)</f>
        <v>Materia prima variabile</v>
      </c>
      <c r="G1405" s="98" t="s">
        <v>255</v>
      </c>
      <c r="H1405" s="98" t="str">
        <f>VLOOKUP(G1405,TCR!$E$2:$K$332,7,0)</f>
        <v>Materia prima</v>
      </c>
      <c r="I1405" s="137" t="str">
        <f t="shared" si="43"/>
        <v>EE_FLLINK04#EEQ_FLLINK04#EEC_FLLINK04#NETA BR</v>
      </c>
      <c r="J1405" s="106" t="s">
        <v>604</v>
      </c>
      <c r="K1405" s="106" t="s">
        <v>605</v>
      </c>
      <c r="L1405" s="106" t="s">
        <v>606</v>
      </c>
      <c r="M1405" s="106" t="s">
        <v>424</v>
      </c>
      <c r="N1405" s="106" t="s">
        <v>607</v>
      </c>
      <c r="O1405" s="106"/>
      <c r="P1405" s="106" t="s">
        <v>608</v>
      </c>
      <c r="Q1405" s="106" t="s">
        <v>609</v>
      </c>
      <c r="R1405" s="106" t="s">
        <v>610</v>
      </c>
      <c r="S1405" s="106">
        <v>701036</v>
      </c>
      <c r="T1405" s="106" t="s">
        <v>430</v>
      </c>
      <c r="U1405" s="106"/>
      <c r="V1405" s="106">
        <v>3</v>
      </c>
      <c r="W1405" s="106" t="str">
        <f t="shared" si="42"/>
        <v>NETA BR</v>
      </c>
      <c r="X1405" s="106" t="s">
        <v>431</v>
      </c>
      <c r="Y1405" s="106"/>
    </row>
    <row r="1406" spans="1:25" x14ac:dyDescent="0.2">
      <c r="A1406" s="7"/>
      <c r="B1406" s="7"/>
      <c r="C1406" s="98" t="str">
        <f>VLOOKUP(G1406,TCR!$E$2:$K$332,2,0)</f>
        <v>VENDV</v>
      </c>
      <c r="D1406" s="98" t="str">
        <f>VLOOKUP(G1406,TCR!$E$2:$K$332,3,0)</f>
        <v>Ricavi variabili commodity al PCE - Energia Elettrica</v>
      </c>
      <c r="E1406" s="98" t="str">
        <f>VLOOKUP(G1406,TCR!$E$2:$K$332,4,0)</f>
        <v>MTPRV</v>
      </c>
      <c r="F1406" s="98" t="str">
        <f>VLOOKUP(G1406,TCR!$E$2:$K$332,5,0)</f>
        <v>Materia prima variabile</v>
      </c>
      <c r="G1406" s="98" t="s">
        <v>255</v>
      </c>
      <c r="H1406" s="98" t="str">
        <f>VLOOKUP(G1406,TCR!$E$2:$K$332,7,0)</f>
        <v>Materia prima</v>
      </c>
      <c r="I1406" s="137" t="str">
        <f t="shared" si="43"/>
        <v>EEBFLLINK04#EEQBFLLINK04#EECBFLLINK04#NETA BR</v>
      </c>
      <c r="J1406" s="106" t="s">
        <v>8993</v>
      </c>
      <c r="K1406" s="106" t="s">
        <v>8994</v>
      </c>
      <c r="L1406" s="106" t="s">
        <v>606</v>
      </c>
      <c r="M1406" s="106" t="s">
        <v>424</v>
      </c>
      <c r="N1406" s="106" t="s">
        <v>6917</v>
      </c>
      <c r="O1406" s="106"/>
      <c r="P1406" s="106" t="s">
        <v>6918</v>
      </c>
      <c r="Q1406" s="106" t="s">
        <v>6919</v>
      </c>
      <c r="R1406" s="106" t="s">
        <v>610</v>
      </c>
      <c r="S1406" s="106" t="s">
        <v>429</v>
      </c>
      <c r="T1406" s="106" t="s">
        <v>430</v>
      </c>
      <c r="U1406" s="106"/>
      <c r="V1406" s="106">
        <v>3</v>
      </c>
      <c r="W1406" s="106" t="str">
        <f t="shared" si="42"/>
        <v>NETA BR</v>
      </c>
      <c r="X1406" s="106" t="s">
        <v>431</v>
      </c>
      <c r="Y1406" s="106"/>
    </row>
    <row r="1407" spans="1:25" x14ac:dyDescent="0.2">
      <c r="A1407" s="7"/>
      <c r="B1407" s="7"/>
      <c r="C1407" s="98" t="str">
        <f>VLOOKUP(G1407,TCR!$E$2:$K$332,2,0)</f>
        <v>VENDV</v>
      </c>
      <c r="D1407" s="98" t="str">
        <f>VLOOKUP(G1407,TCR!$E$2:$K$332,3,0)</f>
        <v>Ricavi variabili commodity al PCE - Energia Elettrica</v>
      </c>
      <c r="E1407" s="98" t="str">
        <f>VLOOKUP(G1407,TCR!$E$2:$K$332,4,0)</f>
        <v>MTPRV</v>
      </c>
      <c r="F1407" s="98" t="str">
        <f>VLOOKUP(G1407,TCR!$E$2:$K$332,5,0)</f>
        <v>Materia prima variabile</v>
      </c>
      <c r="G1407" s="98" t="s">
        <v>255</v>
      </c>
      <c r="H1407" s="98" t="str">
        <f>VLOOKUP(G1407,TCR!$E$2:$K$332,7,0)</f>
        <v>Materia prima</v>
      </c>
      <c r="I1407" s="137" t="str">
        <f t="shared" si="43"/>
        <v>EE_FLLINK03#EEQ_FLLINK03#EEC_FLLINK03#NETA BR</v>
      </c>
      <c r="J1407" s="106" t="s">
        <v>4094</v>
      </c>
      <c r="K1407" s="106" t="s">
        <v>4095</v>
      </c>
      <c r="L1407" s="106" t="s">
        <v>4096</v>
      </c>
      <c r="M1407" s="106" t="s">
        <v>424</v>
      </c>
      <c r="N1407" s="106" t="s">
        <v>3939</v>
      </c>
      <c r="O1407" s="106"/>
      <c r="P1407" s="106" t="s">
        <v>3940</v>
      </c>
      <c r="Q1407" s="106" t="s">
        <v>3941</v>
      </c>
      <c r="R1407" s="106" t="s">
        <v>3942</v>
      </c>
      <c r="S1407" s="106">
        <v>701036</v>
      </c>
      <c r="T1407" s="106" t="s">
        <v>430</v>
      </c>
      <c r="U1407" s="106"/>
      <c r="V1407" s="106">
        <v>3</v>
      </c>
      <c r="W1407" s="106" t="str">
        <f t="shared" si="42"/>
        <v>NETA BR</v>
      </c>
      <c r="X1407" s="106" t="s">
        <v>431</v>
      </c>
      <c r="Y1407" s="106"/>
    </row>
    <row r="1408" spans="1:25" x14ac:dyDescent="0.2">
      <c r="A1408" s="7"/>
      <c r="B1408" s="69"/>
      <c r="C1408" s="98" t="str">
        <f>VLOOKUP(G1408,TCR!$E$2:$K$332,2,0)</f>
        <v>VENDV</v>
      </c>
      <c r="D1408" s="98" t="str">
        <f>VLOOKUP(G1408,TCR!$E$2:$K$332,3,0)</f>
        <v>Ricavi variabili commodity al PCE - Energia Elettrica</v>
      </c>
      <c r="E1408" s="98" t="str">
        <f>VLOOKUP(G1408,TCR!$E$2:$K$332,4,0)</f>
        <v>MTPRV</v>
      </c>
      <c r="F1408" s="98" t="str">
        <f>VLOOKUP(G1408,TCR!$E$2:$K$332,5,0)</f>
        <v>Materia prima variabile</v>
      </c>
      <c r="G1408" s="98" t="s">
        <v>255</v>
      </c>
      <c r="H1408" s="98" t="str">
        <f>VLOOKUP(G1408,TCR!$E$2:$K$332,7,0)</f>
        <v>Materia prima</v>
      </c>
      <c r="I1408" s="137" t="str">
        <f t="shared" si="43"/>
        <v>EEBFLLINK03#EEQBFLLINK03#EECBFLLINK03#NETA BR</v>
      </c>
      <c r="J1408" s="106" t="s">
        <v>9373</v>
      </c>
      <c r="K1408" s="106" t="s">
        <v>9374</v>
      </c>
      <c r="L1408" s="106" t="s">
        <v>4096</v>
      </c>
      <c r="M1408" s="106" t="s">
        <v>424</v>
      </c>
      <c r="N1408" s="106" t="s">
        <v>8514</v>
      </c>
      <c r="O1408" s="106"/>
      <c r="P1408" s="106" t="s">
        <v>8515</v>
      </c>
      <c r="Q1408" s="106" t="s">
        <v>8516</v>
      </c>
      <c r="R1408" s="106" t="s">
        <v>3942</v>
      </c>
      <c r="S1408" s="106" t="s">
        <v>429</v>
      </c>
      <c r="T1408" s="106" t="s">
        <v>430</v>
      </c>
      <c r="U1408" s="106"/>
      <c r="V1408" s="106">
        <v>3</v>
      </c>
      <c r="W1408" s="106" t="str">
        <f t="shared" si="42"/>
        <v>NETA BR</v>
      </c>
      <c r="X1408" s="106" t="s">
        <v>431</v>
      </c>
      <c r="Y1408" s="106"/>
    </row>
    <row r="1409" spans="1:25" x14ac:dyDescent="0.2">
      <c r="A1409" s="7"/>
      <c r="B1409" s="7"/>
      <c r="C1409" s="98" t="str">
        <f>VLOOKUP(G1409,TCR!$E$2:$K$332,2,0)</f>
        <v>VENDV</v>
      </c>
      <c r="D1409" s="98" t="str">
        <f>VLOOKUP(G1409,TCR!$E$2:$K$332,3,0)</f>
        <v>Ricavi variabili commodity al PCE - Energia Elettrica</v>
      </c>
      <c r="E1409" s="98" t="str">
        <f>VLOOKUP(G1409,TCR!$E$2:$K$332,4,0)</f>
        <v>MTPRV</v>
      </c>
      <c r="F1409" s="98" t="str">
        <f>VLOOKUP(G1409,TCR!$E$2:$K$332,5,0)</f>
        <v>Materia prima variabile</v>
      </c>
      <c r="G1409" s="98" t="s">
        <v>255</v>
      </c>
      <c r="H1409" s="98" t="str">
        <f>VLOOKUP(G1409,TCR!$E$2:$K$332,7,0)</f>
        <v>Materia prima</v>
      </c>
      <c r="I1409" s="137" t="str">
        <f t="shared" si="43"/>
        <v>EEBFLLINK02#EEQBFLLINK01V2#EECBFLLINK02#NETA BR</v>
      </c>
      <c r="J1409" s="106" t="s">
        <v>1280</v>
      </c>
      <c r="K1409" s="106" t="s">
        <v>1281</v>
      </c>
      <c r="L1409" s="106" t="s">
        <v>1282</v>
      </c>
      <c r="M1409" s="106" t="s">
        <v>424</v>
      </c>
      <c r="N1409" s="106" t="s">
        <v>1283</v>
      </c>
      <c r="O1409" s="106"/>
      <c r="P1409" s="106" t="s">
        <v>1284</v>
      </c>
      <c r="Q1409" s="106" t="s">
        <v>1285</v>
      </c>
      <c r="R1409" s="106" t="s">
        <v>1286</v>
      </c>
      <c r="S1409" s="106">
        <v>701036</v>
      </c>
      <c r="T1409" s="106" t="s">
        <v>430</v>
      </c>
      <c r="U1409" s="106"/>
      <c r="V1409" s="106">
        <v>3</v>
      </c>
      <c r="W1409" s="106" t="str">
        <f t="shared" si="42"/>
        <v>NETA BR</v>
      </c>
      <c r="X1409" s="106" t="s">
        <v>431</v>
      </c>
      <c r="Y1409" s="106"/>
    </row>
    <row r="1410" spans="1:25" x14ac:dyDescent="0.2">
      <c r="A1410" s="7"/>
      <c r="B1410" s="7"/>
      <c r="C1410" s="98" t="str">
        <f>VLOOKUP(G1410,TCR!$E$2:$K$332,2,0)</f>
        <v>VENDV</v>
      </c>
      <c r="D1410" s="98" t="str">
        <f>VLOOKUP(G1410,TCR!$E$2:$K$332,3,0)</f>
        <v>Ricavi variabili commodity al PCE - Energia Elettrica</v>
      </c>
      <c r="E1410" s="98" t="str">
        <f>VLOOKUP(G1410,TCR!$E$2:$K$332,4,0)</f>
        <v>MTPRV</v>
      </c>
      <c r="F1410" s="98" t="str">
        <f>VLOOKUP(G1410,TCR!$E$2:$K$332,5,0)</f>
        <v>Materia prima variabile</v>
      </c>
      <c r="G1410" s="98" t="s">
        <v>255</v>
      </c>
      <c r="H1410" s="98" t="str">
        <f>VLOOKUP(G1410,TCR!$E$2:$K$332,7,0)</f>
        <v>Materia prima</v>
      </c>
      <c r="I1410" s="137" t="str">
        <f t="shared" si="43"/>
        <v>EE_FLLINK02#EEQ_FLLINK01V2#EEC_FLLINK02#NETA BR</v>
      </c>
      <c r="J1410" s="106" t="s">
        <v>1978</v>
      </c>
      <c r="K1410" s="106" t="s">
        <v>1979</v>
      </c>
      <c r="L1410" s="106" t="s">
        <v>1282</v>
      </c>
      <c r="M1410" s="106" t="s">
        <v>424</v>
      </c>
      <c r="N1410" s="106" t="s">
        <v>1980</v>
      </c>
      <c r="O1410" s="106"/>
      <c r="P1410" s="106" t="s">
        <v>1981</v>
      </c>
      <c r="Q1410" s="106" t="s">
        <v>1982</v>
      </c>
      <c r="R1410" s="106" t="s">
        <v>1286</v>
      </c>
      <c r="S1410" s="106">
        <v>701036</v>
      </c>
      <c r="T1410" s="106" t="s">
        <v>430</v>
      </c>
      <c r="U1410" s="106"/>
      <c r="V1410" s="106">
        <v>3</v>
      </c>
      <c r="W1410" s="106" t="str">
        <f t="shared" ref="W1410:W1473" si="44">IF(V1410=3,"NETA BR",IF(V1410=8,"NETA BM"))</f>
        <v>NETA BR</v>
      </c>
      <c r="X1410" s="106" t="s">
        <v>431</v>
      </c>
      <c r="Y1410" s="106"/>
    </row>
    <row r="1411" spans="1:25" x14ac:dyDescent="0.2">
      <c r="A1411" s="7"/>
      <c r="B1411" s="7"/>
      <c r="C1411" s="98" t="str">
        <f>VLOOKUP(G1411,TCR!$E$2:$K$332,2,0)</f>
        <v>VENDV</v>
      </c>
      <c r="D1411" s="98" t="str">
        <f>VLOOKUP(G1411,TCR!$E$2:$K$332,3,0)</f>
        <v>Ricavi variabili commodity al PCE - Energia Elettrica</v>
      </c>
      <c r="E1411" s="98" t="str">
        <f>VLOOKUP(G1411,TCR!$E$2:$K$332,4,0)</f>
        <v>MTPRV</v>
      </c>
      <c r="F1411" s="98" t="str">
        <f>VLOOKUP(G1411,TCR!$E$2:$K$332,5,0)</f>
        <v>Materia prima variabile</v>
      </c>
      <c r="G1411" s="98" t="s">
        <v>255</v>
      </c>
      <c r="H1411" s="98" t="str">
        <f>VLOOKUP(G1411,TCR!$E$2:$K$332,7,0)</f>
        <v>Materia prima</v>
      </c>
      <c r="I1411" s="137" t="str">
        <f t="shared" ref="I1411:I1474" si="45">IF(LEFT($G1411,7)="CONSUMO","CONSUMO",CONCATENATE(K1411,"#",N1411,"#",Q1411,"#",W1411))</f>
        <v>EE_FPLLINK01#EEQ_FLLINK01V1#EEC_FPLLINK01#NETA BR</v>
      </c>
      <c r="J1411" s="106" t="s">
        <v>4845</v>
      </c>
      <c r="K1411" s="106" t="s">
        <v>4846</v>
      </c>
      <c r="L1411" s="106" t="s">
        <v>4847</v>
      </c>
      <c r="M1411" s="106" t="s">
        <v>424</v>
      </c>
      <c r="N1411" s="106" t="s">
        <v>2265</v>
      </c>
      <c r="O1411" s="106"/>
      <c r="P1411" s="106" t="s">
        <v>2266</v>
      </c>
      <c r="Q1411" s="106" t="s">
        <v>2267</v>
      </c>
      <c r="R1411" s="106" t="s">
        <v>2268</v>
      </c>
      <c r="S1411" s="106">
        <v>701036</v>
      </c>
      <c r="T1411" s="106" t="s">
        <v>430</v>
      </c>
      <c r="U1411" s="106"/>
      <c r="V1411" s="106">
        <v>3</v>
      </c>
      <c r="W1411" s="106" t="str">
        <f t="shared" si="44"/>
        <v>NETA BR</v>
      </c>
      <c r="X1411" s="106" t="s">
        <v>431</v>
      </c>
      <c r="Y1411" s="106"/>
    </row>
    <row r="1412" spans="1:25" x14ac:dyDescent="0.2">
      <c r="A1412" s="7"/>
      <c r="B1412" s="7"/>
      <c r="C1412" s="98" t="str">
        <f>VLOOKUP(G1412,TCR!$E$2:$K$332,2,0)</f>
        <v>VENDV</v>
      </c>
      <c r="D1412" s="98" t="str">
        <f>VLOOKUP(G1412,TCR!$E$2:$K$332,3,0)</f>
        <v>Ricavi variabili commodity al PCE - Energia Elettrica</v>
      </c>
      <c r="E1412" s="98" t="str">
        <f>VLOOKUP(G1412,TCR!$E$2:$K$332,4,0)</f>
        <v>MTPRV</v>
      </c>
      <c r="F1412" s="98" t="str">
        <f>VLOOKUP(G1412,TCR!$E$2:$K$332,5,0)</f>
        <v>Materia prima variabile</v>
      </c>
      <c r="G1412" s="98" t="s">
        <v>255</v>
      </c>
      <c r="H1412" s="98" t="str">
        <f>VLOOKUP(G1412,TCR!$E$2:$K$332,7,0)</f>
        <v>Materia prima</v>
      </c>
      <c r="I1412" s="137" t="str">
        <f t="shared" si="45"/>
        <v>EEBFPLLINK01#EEQBFLLINK01V1#EECBFPLLINK01#NETA BR</v>
      </c>
      <c r="J1412" s="106" t="s">
        <v>8109</v>
      </c>
      <c r="K1412" s="106" t="s">
        <v>8110</v>
      </c>
      <c r="L1412" s="106" t="s">
        <v>4847</v>
      </c>
      <c r="M1412" s="106" t="s">
        <v>424</v>
      </c>
      <c r="N1412" s="106" t="s">
        <v>6911</v>
      </c>
      <c r="O1412" s="106"/>
      <c r="P1412" s="106" t="s">
        <v>6912</v>
      </c>
      <c r="Q1412" s="106" t="s">
        <v>6913</v>
      </c>
      <c r="R1412" s="106" t="s">
        <v>2268</v>
      </c>
      <c r="S1412" s="106">
        <v>701036</v>
      </c>
      <c r="T1412" s="106" t="s">
        <v>430</v>
      </c>
      <c r="U1412" s="106"/>
      <c r="V1412" s="106">
        <v>3</v>
      </c>
      <c r="W1412" s="106" t="str">
        <f t="shared" si="44"/>
        <v>NETA BR</v>
      </c>
      <c r="X1412" s="106" t="s">
        <v>431</v>
      </c>
      <c r="Y1412" s="106"/>
    </row>
    <row r="1413" spans="1:25" x14ac:dyDescent="0.2">
      <c r="A1413" s="7"/>
      <c r="B1413" s="7"/>
      <c r="C1413" s="98" t="str">
        <f>VLOOKUP(G1413,TCR!$E$2:$K$332,2,0)</f>
        <v>VENDV</v>
      </c>
      <c r="D1413" s="98" t="str">
        <f>VLOOKUP(G1413,TCR!$E$2:$K$332,3,0)</f>
        <v>Ricavi variabili commodity al PCE - Energia Elettrica</v>
      </c>
      <c r="E1413" s="98" t="str">
        <f>VLOOKUP(G1413,TCR!$E$2:$K$332,4,0)</f>
        <v>MTPRV</v>
      </c>
      <c r="F1413" s="98" t="str">
        <f>VLOOKUP(G1413,TCR!$E$2:$K$332,5,0)</f>
        <v>Materia prima variabile</v>
      </c>
      <c r="G1413" s="98" t="s">
        <v>255</v>
      </c>
      <c r="H1413" s="98" t="str">
        <f>VLOOKUP(G1413,TCR!$E$2:$K$332,7,0)</f>
        <v>Materia prima</v>
      </c>
      <c r="I1413" s="137" t="str">
        <f t="shared" si="45"/>
        <v>EE_FLFIX08#EEQ_FLFIX08#EEC_FLFIX08#NETA BR</v>
      </c>
      <c r="J1413" s="106" t="s">
        <v>1614</v>
      </c>
      <c r="K1413" s="106" t="s">
        <v>1615</v>
      </c>
      <c r="L1413" s="106" t="s">
        <v>1616</v>
      </c>
      <c r="M1413" s="106" t="s">
        <v>424</v>
      </c>
      <c r="N1413" s="106" t="s">
        <v>1617</v>
      </c>
      <c r="O1413" s="106"/>
      <c r="P1413" s="106" t="s">
        <v>1618</v>
      </c>
      <c r="Q1413" s="106" t="s">
        <v>1619</v>
      </c>
      <c r="R1413" s="106" t="s">
        <v>1620</v>
      </c>
      <c r="S1413" s="106">
        <v>701036</v>
      </c>
      <c r="T1413" s="106" t="s">
        <v>430</v>
      </c>
      <c r="U1413" s="106"/>
      <c r="V1413" s="106">
        <v>3</v>
      </c>
      <c r="W1413" s="106" t="str">
        <f t="shared" si="44"/>
        <v>NETA BR</v>
      </c>
      <c r="X1413" s="106" t="s">
        <v>431</v>
      </c>
      <c r="Y1413" s="106"/>
    </row>
    <row r="1414" spans="1:25" x14ac:dyDescent="0.2">
      <c r="A1414" s="7"/>
      <c r="B1414" s="7"/>
      <c r="C1414" s="98" t="str">
        <f>VLOOKUP(G1414,TCR!$E$2:$K$332,2,0)</f>
        <v>VENDV</v>
      </c>
      <c r="D1414" s="98" t="str">
        <f>VLOOKUP(G1414,TCR!$E$2:$K$332,3,0)</f>
        <v>Ricavi variabili commodity al PCE - Energia Elettrica</v>
      </c>
      <c r="E1414" s="98" t="str">
        <f>VLOOKUP(G1414,TCR!$E$2:$K$332,4,0)</f>
        <v>MTPRV</v>
      </c>
      <c r="F1414" s="98" t="str">
        <f>VLOOKUP(G1414,TCR!$E$2:$K$332,5,0)</f>
        <v>Materia prima variabile</v>
      </c>
      <c r="G1414" s="98" t="s">
        <v>255</v>
      </c>
      <c r="H1414" s="98" t="str">
        <f>VLOOKUP(G1414,TCR!$E$2:$K$332,7,0)</f>
        <v>Materia prima</v>
      </c>
      <c r="I1414" s="137" t="str">
        <f t="shared" si="45"/>
        <v>EEBFLFIX07#EEQBFLFIX07#EECBFLFIX07#NETA BR</v>
      </c>
      <c r="J1414" s="106" t="s">
        <v>1825</v>
      </c>
      <c r="K1414" s="106" t="s">
        <v>1826</v>
      </c>
      <c r="L1414" s="106" t="s">
        <v>1827</v>
      </c>
      <c r="M1414" s="106" t="s">
        <v>424</v>
      </c>
      <c r="N1414" s="106" t="s">
        <v>1828</v>
      </c>
      <c r="O1414" s="106"/>
      <c r="P1414" s="106" t="s">
        <v>1829</v>
      </c>
      <c r="Q1414" s="106" t="s">
        <v>1830</v>
      </c>
      <c r="R1414" s="106" t="s">
        <v>1831</v>
      </c>
      <c r="S1414" s="106">
        <v>701036</v>
      </c>
      <c r="T1414" s="106" t="s">
        <v>430</v>
      </c>
      <c r="U1414" s="106"/>
      <c r="V1414" s="106">
        <v>3</v>
      </c>
      <c r="W1414" s="106" t="str">
        <f t="shared" si="44"/>
        <v>NETA BR</v>
      </c>
      <c r="X1414" s="106" t="s">
        <v>431</v>
      </c>
      <c r="Y1414" s="106"/>
    </row>
    <row r="1415" spans="1:25" x14ac:dyDescent="0.2">
      <c r="A1415" s="7"/>
      <c r="B1415" s="7"/>
      <c r="C1415" s="98" t="str">
        <f>VLOOKUP(G1415,TCR!$E$2:$K$332,2,0)</f>
        <v>VENDV</v>
      </c>
      <c r="D1415" s="98" t="str">
        <f>VLOOKUP(G1415,TCR!$E$2:$K$332,3,0)</f>
        <v>Ricavi variabili commodity al PCE - Energia Elettrica</v>
      </c>
      <c r="E1415" s="98" t="str">
        <f>VLOOKUP(G1415,TCR!$E$2:$K$332,4,0)</f>
        <v>MTPRV</v>
      </c>
      <c r="F1415" s="98" t="str">
        <f>VLOOKUP(G1415,TCR!$E$2:$K$332,5,0)</f>
        <v>Materia prima variabile</v>
      </c>
      <c r="G1415" s="98" t="s">
        <v>255</v>
      </c>
      <c r="H1415" s="98" t="str">
        <f>VLOOKUP(G1415,TCR!$E$2:$K$332,7,0)</f>
        <v>Materia prima</v>
      </c>
      <c r="I1415" s="137" t="str">
        <f t="shared" si="45"/>
        <v>EE_FLFIX07#EEQ_FLFIX07#EEC_FLFIX07#NETA BR</v>
      </c>
      <c r="J1415" s="106" t="s">
        <v>4662</v>
      </c>
      <c r="K1415" s="106" t="s">
        <v>4663</v>
      </c>
      <c r="L1415" s="106" t="s">
        <v>1827</v>
      </c>
      <c r="M1415" s="106" t="s">
        <v>424</v>
      </c>
      <c r="N1415" s="106" t="s">
        <v>2621</v>
      </c>
      <c r="O1415" s="106"/>
      <c r="P1415" s="106" t="s">
        <v>2622</v>
      </c>
      <c r="Q1415" s="106" t="s">
        <v>2623</v>
      </c>
      <c r="R1415" s="106" t="s">
        <v>1831</v>
      </c>
      <c r="S1415" s="106">
        <v>701036</v>
      </c>
      <c r="T1415" s="106" t="s">
        <v>430</v>
      </c>
      <c r="U1415" s="106"/>
      <c r="V1415" s="106">
        <v>3</v>
      </c>
      <c r="W1415" s="106" t="str">
        <f t="shared" si="44"/>
        <v>NETA BR</v>
      </c>
      <c r="X1415" s="106" t="s">
        <v>431</v>
      </c>
      <c r="Y1415" s="106"/>
    </row>
    <row r="1416" spans="1:25" x14ac:dyDescent="0.2">
      <c r="A1416" s="7"/>
      <c r="B1416" s="7"/>
      <c r="C1416" s="98" t="str">
        <f>VLOOKUP(G1416,TCR!$E$2:$K$332,2,0)</f>
        <v>VENDV</v>
      </c>
      <c r="D1416" s="98" t="str">
        <f>VLOOKUP(G1416,TCR!$E$2:$K$332,3,0)</f>
        <v>Ricavi variabili commodity al PCE - Energia Elettrica</v>
      </c>
      <c r="E1416" s="98" t="str">
        <f>VLOOKUP(G1416,TCR!$E$2:$K$332,4,0)</f>
        <v>MTPRV</v>
      </c>
      <c r="F1416" s="98" t="str">
        <f>VLOOKUP(G1416,TCR!$E$2:$K$332,5,0)</f>
        <v>Materia prima variabile</v>
      </c>
      <c r="G1416" s="98" t="s">
        <v>255</v>
      </c>
      <c r="H1416" s="98" t="str">
        <f>VLOOKUP(G1416,TCR!$E$2:$K$332,7,0)</f>
        <v>Materia prima</v>
      </c>
      <c r="I1416" s="137" t="str">
        <f t="shared" si="45"/>
        <v>EEBFLFIX06#EEQBFLFIX06#EECBFLFIX06#NETA BR</v>
      </c>
      <c r="J1416" s="106" t="s">
        <v>3097</v>
      </c>
      <c r="K1416" s="106" t="s">
        <v>3098</v>
      </c>
      <c r="L1416" s="106" t="s">
        <v>3099</v>
      </c>
      <c r="M1416" s="106" t="s">
        <v>424</v>
      </c>
      <c r="N1416" s="106" t="s">
        <v>3100</v>
      </c>
      <c r="O1416" s="106"/>
      <c r="P1416" s="106" t="s">
        <v>3101</v>
      </c>
      <c r="Q1416" s="106" t="s">
        <v>3102</v>
      </c>
      <c r="R1416" s="106" t="s">
        <v>3103</v>
      </c>
      <c r="S1416" s="106">
        <v>701036</v>
      </c>
      <c r="T1416" s="106" t="s">
        <v>430</v>
      </c>
      <c r="U1416" s="106"/>
      <c r="V1416" s="106">
        <v>3</v>
      </c>
      <c r="W1416" s="106" t="str">
        <f t="shared" si="44"/>
        <v>NETA BR</v>
      </c>
      <c r="X1416" s="106" t="s">
        <v>431</v>
      </c>
      <c r="Y1416" s="106"/>
    </row>
    <row r="1417" spans="1:25" x14ac:dyDescent="0.2">
      <c r="A1417" s="7"/>
      <c r="B1417" s="7"/>
      <c r="C1417" s="98" t="str">
        <f>VLOOKUP(G1417,TCR!$E$2:$K$332,2,0)</f>
        <v>VENDV</v>
      </c>
      <c r="D1417" s="98" t="str">
        <f>VLOOKUP(G1417,TCR!$E$2:$K$332,3,0)</f>
        <v>Ricavi variabili commodity al PCE - Energia Elettrica</v>
      </c>
      <c r="E1417" s="98" t="str">
        <f>VLOOKUP(G1417,TCR!$E$2:$K$332,4,0)</f>
        <v>MTPRV</v>
      </c>
      <c r="F1417" s="98" t="str">
        <f>VLOOKUP(G1417,TCR!$E$2:$K$332,5,0)</f>
        <v>Materia prima variabile</v>
      </c>
      <c r="G1417" s="98" t="s">
        <v>255</v>
      </c>
      <c r="H1417" s="98" t="str">
        <f>VLOOKUP(G1417,TCR!$E$2:$K$332,7,0)</f>
        <v>Materia prima</v>
      </c>
      <c r="I1417" s="137" t="str">
        <f t="shared" si="45"/>
        <v>EE_FLFIX06#EEQ_FLFIX06#EEC_FLFIX06#NETA BR</v>
      </c>
      <c r="J1417" s="106" t="s">
        <v>5655</v>
      </c>
      <c r="K1417" s="106" t="s">
        <v>5656</v>
      </c>
      <c r="L1417" s="106" t="s">
        <v>3099</v>
      </c>
      <c r="M1417" s="106" t="s">
        <v>424</v>
      </c>
      <c r="N1417" s="106" t="s">
        <v>5657</v>
      </c>
      <c r="O1417" s="106"/>
      <c r="P1417" s="106" t="s">
        <v>5658</v>
      </c>
      <c r="Q1417" s="106" t="s">
        <v>5659</v>
      </c>
      <c r="R1417" s="106" t="s">
        <v>3103</v>
      </c>
      <c r="S1417" s="106">
        <v>701036</v>
      </c>
      <c r="T1417" s="106" t="s">
        <v>430</v>
      </c>
      <c r="U1417" s="106"/>
      <c r="V1417" s="106">
        <v>3</v>
      </c>
      <c r="W1417" s="106" t="str">
        <f t="shared" si="44"/>
        <v>NETA BR</v>
      </c>
      <c r="X1417" s="106" t="s">
        <v>431</v>
      </c>
      <c r="Y1417" s="106"/>
    </row>
    <row r="1418" spans="1:25" x14ac:dyDescent="0.2">
      <c r="A1418" s="7"/>
      <c r="B1418" s="7"/>
      <c r="C1418" s="98" t="str">
        <f>VLOOKUP(G1418,TCR!$E$2:$K$332,2,0)</f>
        <v>VENDV</v>
      </c>
      <c r="D1418" s="98" t="str">
        <f>VLOOKUP(G1418,TCR!$E$2:$K$332,3,0)</f>
        <v>Ricavi variabili commodity al PCE - Energia Elettrica</v>
      </c>
      <c r="E1418" s="98" t="str">
        <f>VLOOKUP(G1418,TCR!$E$2:$K$332,4,0)</f>
        <v>MTPRV</v>
      </c>
      <c r="F1418" s="98" t="str">
        <f>VLOOKUP(G1418,TCR!$E$2:$K$332,5,0)</f>
        <v>Materia prima variabile</v>
      </c>
      <c r="G1418" s="98" t="s">
        <v>255</v>
      </c>
      <c r="H1418" s="98" t="str">
        <f>VLOOKUP(G1418,TCR!$E$2:$K$332,7,0)</f>
        <v>Materia prima</v>
      </c>
      <c r="I1418" s="137" t="str">
        <f t="shared" si="45"/>
        <v>EE_FLFIX05#EEQ_FLFIX05#EEC_FLFIX05#NETA BR</v>
      </c>
      <c r="J1418" s="106" t="s">
        <v>471</v>
      </c>
      <c r="K1418" s="106" t="s">
        <v>472</v>
      </c>
      <c r="L1418" s="106" t="s">
        <v>473</v>
      </c>
      <c r="M1418" s="106" t="s">
        <v>424</v>
      </c>
      <c r="N1418" s="106" t="s">
        <v>474</v>
      </c>
      <c r="O1418" s="106"/>
      <c r="P1418" s="106" t="s">
        <v>475</v>
      </c>
      <c r="Q1418" s="106" t="s">
        <v>476</v>
      </c>
      <c r="R1418" s="106" t="s">
        <v>477</v>
      </c>
      <c r="S1418" s="106">
        <v>701036</v>
      </c>
      <c r="T1418" s="106" t="s">
        <v>430</v>
      </c>
      <c r="U1418" s="106"/>
      <c r="V1418" s="106">
        <v>3</v>
      </c>
      <c r="W1418" s="106" t="str">
        <f t="shared" si="44"/>
        <v>NETA BR</v>
      </c>
      <c r="X1418" s="106" t="s">
        <v>431</v>
      </c>
      <c r="Y1418" s="106"/>
    </row>
    <row r="1419" spans="1:25" x14ac:dyDescent="0.2">
      <c r="A1419" s="139"/>
      <c r="B1419" s="7"/>
      <c r="C1419" s="98" t="str">
        <f>VLOOKUP(G1419,TCR!$E$2:$K$332,2,0)</f>
        <v>VENDV</v>
      </c>
      <c r="D1419" s="98" t="str">
        <f>VLOOKUP(G1419,TCR!$E$2:$K$332,3,0)</f>
        <v>Ricavi variabili commodity al PCE - Energia Elettrica</v>
      </c>
      <c r="E1419" s="98" t="str">
        <f>VLOOKUP(G1419,TCR!$E$2:$K$332,4,0)</f>
        <v>MTPRV</v>
      </c>
      <c r="F1419" s="98" t="str">
        <f>VLOOKUP(G1419,TCR!$E$2:$K$332,5,0)</f>
        <v>Materia prima variabile</v>
      </c>
      <c r="G1419" s="98" t="s">
        <v>255</v>
      </c>
      <c r="H1419" s="98" t="str">
        <f>VLOOKUP(G1419,TCR!$E$2:$K$332,7,0)</f>
        <v>Materia prima</v>
      </c>
      <c r="I1419" s="137" t="str">
        <f t="shared" si="45"/>
        <v>EEBFLFIX05#EEQBFLFIX05#EECBFLFIX05#NETA BR</v>
      </c>
      <c r="J1419" s="106" t="s">
        <v>2693</v>
      </c>
      <c r="K1419" s="106" t="s">
        <v>2694</v>
      </c>
      <c r="L1419" s="106" t="s">
        <v>473</v>
      </c>
      <c r="M1419" s="106" t="s">
        <v>424</v>
      </c>
      <c r="N1419" s="106" t="s">
        <v>2695</v>
      </c>
      <c r="O1419" s="106"/>
      <c r="P1419" s="106" t="s">
        <v>2696</v>
      </c>
      <c r="Q1419" s="106" t="s">
        <v>2697</v>
      </c>
      <c r="R1419" s="106" t="s">
        <v>477</v>
      </c>
      <c r="S1419" s="106">
        <v>701036</v>
      </c>
      <c r="T1419" s="106" t="s">
        <v>430</v>
      </c>
      <c r="U1419" s="106"/>
      <c r="V1419" s="106">
        <v>3</v>
      </c>
      <c r="W1419" s="106" t="str">
        <f t="shared" si="44"/>
        <v>NETA BR</v>
      </c>
      <c r="X1419" s="106" t="s">
        <v>431</v>
      </c>
      <c r="Y1419" s="106"/>
    </row>
    <row r="1420" spans="1:25" x14ac:dyDescent="0.2">
      <c r="A1420" s="178"/>
      <c r="B1420" s="7"/>
      <c r="C1420" s="98" t="str">
        <f>VLOOKUP(G1420,TCR!$E$2:$K$332,2,0)</f>
        <v>VENDV</v>
      </c>
      <c r="D1420" s="98" t="str">
        <f>VLOOKUP(G1420,TCR!$E$2:$K$332,3,0)</f>
        <v>Ricavi variabili commodity al PCE - Energia Elettrica</v>
      </c>
      <c r="E1420" s="98" t="str">
        <f>VLOOKUP(G1420,TCR!$E$2:$K$332,4,0)</f>
        <v>MTPRV</v>
      </c>
      <c r="F1420" s="98" t="str">
        <f>VLOOKUP(G1420,TCR!$E$2:$K$332,5,0)</f>
        <v>Materia prima variabile</v>
      </c>
      <c r="G1420" s="98" t="s">
        <v>255</v>
      </c>
      <c r="H1420" s="98" t="str">
        <f>VLOOKUP(G1420,TCR!$E$2:$K$332,7,0)</f>
        <v>Materia prima</v>
      </c>
      <c r="I1420" s="137" t="str">
        <f t="shared" si="45"/>
        <v>EEBFLFIX04#EEQBFLFIX04#EECBFLFIX04#NETA BR</v>
      </c>
      <c r="J1420" s="106" t="s">
        <v>1648</v>
      </c>
      <c r="K1420" s="106" t="s">
        <v>1649</v>
      </c>
      <c r="L1420" s="106" t="s">
        <v>1650</v>
      </c>
      <c r="M1420" s="106" t="s">
        <v>424</v>
      </c>
      <c r="N1420" s="106" t="s">
        <v>1651</v>
      </c>
      <c r="O1420" s="106"/>
      <c r="P1420" s="106" t="s">
        <v>1652</v>
      </c>
      <c r="Q1420" s="106" t="s">
        <v>1653</v>
      </c>
      <c r="R1420" s="106" t="s">
        <v>484</v>
      </c>
      <c r="S1420" s="106">
        <v>701036</v>
      </c>
      <c r="T1420" s="106" t="s">
        <v>430</v>
      </c>
      <c r="U1420" s="106"/>
      <c r="V1420" s="106">
        <v>3</v>
      </c>
      <c r="W1420" s="106" t="str">
        <f t="shared" si="44"/>
        <v>NETA BR</v>
      </c>
      <c r="X1420" s="106" t="s">
        <v>431</v>
      </c>
      <c r="Y1420" s="106"/>
    </row>
    <row r="1421" spans="1:25" x14ac:dyDescent="0.2">
      <c r="A1421" s="7"/>
      <c r="B1421" s="7"/>
      <c r="C1421" s="98" t="str">
        <f>VLOOKUP(G1421,TCR!$E$2:$K$332,2,0)</f>
        <v>VENDV</v>
      </c>
      <c r="D1421" s="98" t="str">
        <f>VLOOKUP(G1421,TCR!$E$2:$K$332,3,0)</f>
        <v>Ricavi variabili commodity al PCE - Energia Elettrica</v>
      </c>
      <c r="E1421" s="98" t="str">
        <f>VLOOKUP(G1421,TCR!$E$2:$K$332,4,0)</f>
        <v>MTPRV</v>
      </c>
      <c r="F1421" s="98" t="str">
        <f>VLOOKUP(G1421,TCR!$E$2:$K$332,5,0)</f>
        <v>Materia prima variabile</v>
      </c>
      <c r="G1421" s="98" t="s">
        <v>255</v>
      </c>
      <c r="H1421" s="98" t="str">
        <f>VLOOKUP(G1421,TCR!$E$2:$K$332,7,0)</f>
        <v>Materia prima</v>
      </c>
      <c r="I1421" s="137" t="str">
        <f t="shared" si="45"/>
        <v>EE_FLFIX04#EEQ_FLFIX04#EEC_FLFIX04#NETA BR</v>
      </c>
      <c r="J1421" s="106" t="s">
        <v>1990</v>
      </c>
      <c r="K1421" s="106" t="s">
        <v>1991</v>
      </c>
      <c r="L1421" s="106" t="s">
        <v>1650</v>
      </c>
      <c r="M1421" s="106" t="s">
        <v>424</v>
      </c>
      <c r="N1421" s="106" t="s">
        <v>481</v>
      </c>
      <c r="O1421" s="106"/>
      <c r="P1421" s="106" t="s">
        <v>482</v>
      </c>
      <c r="Q1421" s="106" t="s">
        <v>483</v>
      </c>
      <c r="R1421" s="106" t="s">
        <v>484</v>
      </c>
      <c r="S1421" s="106">
        <v>701036</v>
      </c>
      <c r="T1421" s="106" t="s">
        <v>430</v>
      </c>
      <c r="U1421" s="106"/>
      <c r="V1421" s="106">
        <v>3</v>
      </c>
      <c r="W1421" s="106" t="str">
        <f t="shared" si="44"/>
        <v>NETA BR</v>
      </c>
      <c r="X1421" s="106" t="s">
        <v>431</v>
      </c>
      <c r="Y1421" s="106"/>
    </row>
    <row r="1422" spans="1:25" ht="13.5" x14ac:dyDescent="0.2">
      <c r="A1422" s="6"/>
      <c r="B1422" s="6"/>
      <c r="C1422" s="98" t="str">
        <f>VLOOKUP(G1422,TCR!$E$2:$K$332,2,0)</f>
        <v>VENDV</v>
      </c>
      <c r="D1422" s="98" t="str">
        <f>VLOOKUP(G1422,TCR!$E$2:$K$332,3,0)</f>
        <v>Ricavi variabili commodity al PCE - Energia Elettrica</v>
      </c>
      <c r="E1422" s="98" t="str">
        <f>VLOOKUP(G1422,TCR!$E$2:$K$332,4,0)</f>
        <v>MTPRV</v>
      </c>
      <c r="F1422" s="98" t="str">
        <f>VLOOKUP(G1422,TCR!$E$2:$K$332,5,0)</f>
        <v>Materia prima variabile</v>
      </c>
      <c r="G1422" s="98" t="s">
        <v>255</v>
      </c>
      <c r="H1422" s="98" t="str">
        <f>VLOOKUP(G1422,TCR!$E$2:$K$332,7,0)</f>
        <v>Materia prima</v>
      </c>
      <c r="I1422" s="137" t="str">
        <f t="shared" si="45"/>
        <v>EE_FLFIX03#EEQ_FLFIX03#EEC_FLFIX03#NETA BR</v>
      </c>
      <c r="J1422" s="106" t="s">
        <v>2594</v>
      </c>
      <c r="K1422" s="106" t="s">
        <v>2595</v>
      </c>
      <c r="L1422" s="106" t="s">
        <v>2596</v>
      </c>
      <c r="M1422" s="106" t="s">
        <v>424</v>
      </c>
      <c r="N1422" s="106" t="s">
        <v>2597</v>
      </c>
      <c r="O1422" s="106"/>
      <c r="P1422" s="106" t="s">
        <v>2598</v>
      </c>
      <c r="Q1422" s="106" t="s">
        <v>2599</v>
      </c>
      <c r="R1422" s="106" t="s">
        <v>2600</v>
      </c>
      <c r="S1422" s="106">
        <v>701036</v>
      </c>
      <c r="T1422" s="106" t="s">
        <v>430</v>
      </c>
      <c r="U1422" s="106"/>
      <c r="V1422" s="106">
        <v>3</v>
      </c>
      <c r="W1422" s="106" t="str">
        <f t="shared" si="44"/>
        <v>NETA BR</v>
      </c>
      <c r="X1422" s="106" t="s">
        <v>431</v>
      </c>
      <c r="Y1422" s="106"/>
    </row>
    <row r="1423" spans="1:25" x14ac:dyDescent="0.2">
      <c r="A1423" s="7"/>
      <c r="B1423" s="7"/>
      <c r="C1423" s="98" t="str">
        <f>VLOOKUP(G1423,TCR!$E$2:$K$332,2,0)</f>
        <v>VENDV</v>
      </c>
      <c r="D1423" s="98" t="str">
        <f>VLOOKUP(G1423,TCR!$E$2:$K$332,3,0)</f>
        <v>Ricavi variabili commodity al PCE - Energia Elettrica</v>
      </c>
      <c r="E1423" s="98" t="str">
        <f>VLOOKUP(G1423,TCR!$E$2:$K$332,4,0)</f>
        <v>MTPRV</v>
      </c>
      <c r="F1423" s="98" t="str">
        <f>VLOOKUP(G1423,TCR!$E$2:$K$332,5,0)</f>
        <v>Materia prima variabile</v>
      </c>
      <c r="G1423" s="98" t="s">
        <v>255</v>
      </c>
      <c r="H1423" s="98" t="str">
        <f>VLOOKUP(G1423,TCR!$E$2:$K$332,7,0)</f>
        <v>Materia prima</v>
      </c>
      <c r="I1423" s="137" t="str">
        <f t="shared" si="45"/>
        <v>EEBFLFIX03#EEQBFLFIX03#EECBFLFIX03#NETA BR</v>
      </c>
      <c r="J1423" s="106" t="s">
        <v>7072</v>
      </c>
      <c r="K1423" s="106" t="s">
        <v>7073</v>
      </c>
      <c r="L1423" s="106" t="s">
        <v>2596</v>
      </c>
      <c r="M1423" s="106" t="s">
        <v>424</v>
      </c>
      <c r="N1423" s="106" t="s">
        <v>7074</v>
      </c>
      <c r="O1423" s="106"/>
      <c r="P1423" s="106" t="s">
        <v>7075</v>
      </c>
      <c r="Q1423" s="106" t="s">
        <v>7076</v>
      </c>
      <c r="R1423" s="106" t="s">
        <v>2600</v>
      </c>
      <c r="S1423" s="106">
        <v>701036</v>
      </c>
      <c r="T1423" s="106" t="s">
        <v>430</v>
      </c>
      <c r="U1423" s="106"/>
      <c r="V1423" s="106">
        <v>3</v>
      </c>
      <c r="W1423" s="106" t="str">
        <f t="shared" si="44"/>
        <v>NETA BR</v>
      </c>
      <c r="X1423" s="106" t="s">
        <v>431</v>
      </c>
      <c r="Y1423" s="106"/>
    </row>
    <row r="1424" spans="1:25" x14ac:dyDescent="0.2">
      <c r="A1424" s="7"/>
      <c r="B1424" s="7"/>
      <c r="C1424" s="98" t="str">
        <f>VLOOKUP(G1424,TCR!$E$2:$K$332,2,0)</f>
        <v>VENDV</v>
      </c>
      <c r="D1424" s="98" t="str">
        <f>VLOOKUP(G1424,TCR!$E$2:$K$332,3,0)</f>
        <v>Ricavi variabili commodity al PCE - Energia Elettrica</v>
      </c>
      <c r="E1424" s="98" t="str">
        <f>VLOOKUP(G1424,TCR!$E$2:$K$332,4,0)</f>
        <v>MTPRV</v>
      </c>
      <c r="F1424" s="98" t="str">
        <f>VLOOKUP(G1424,TCR!$E$2:$K$332,5,0)</f>
        <v>Materia prima variabile</v>
      </c>
      <c r="G1424" s="98" t="s">
        <v>255</v>
      </c>
      <c r="H1424" s="98" t="str">
        <f>VLOOKUP(G1424,TCR!$E$2:$K$332,7,0)</f>
        <v>Materia prima</v>
      </c>
      <c r="I1424" s="137" t="str">
        <f t="shared" si="45"/>
        <v>EEBFLFIX02#EEQBFLFIX01V2#EECBFLFIX02#NETA BR</v>
      </c>
      <c r="J1424" s="106" t="s">
        <v>1791</v>
      </c>
      <c r="K1424" s="106" t="s">
        <v>1792</v>
      </c>
      <c r="L1424" s="106" t="s">
        <v>1793</v>
      </c>
      <c r="M1424" s="106" t="s">
        <v>424</v>
      </c>
      <c r="N1424" s="106" t="s">
        <v>1794</v>
      </c>
      <c r="O1424" s="106"/>
      <c r="P1424" s="106" t="s">
        <v>1795</v>
      </c>
      <c r="Q1424" s="106" t="s">
        <v>1796</v>
      </c>
      <c r="R1424" s="106" t="s">
        <v>1797</v>
      </c>
      <c r="S1424" s="106">
        <v>701036</v>
      </c>
      <c r="T1424" s="106" t="s">
        <v>430</v>
      </c>
      <c r="U1424" s="106"/>
      <c r="V1424" s="106">
        <v>3</v>
      </c>
      <c r="W1424" s="106" t="str">
        <f t="shared" si="44"/>
        <v>NETA BR</v>
      </c>
      <c r="X1424" s="106" t="s">
        <v>431</v>
      </c>
      <c r="Y1424" s="106"/>
    </row>
    <row r="1425" spans="1:25" x14ac:dyDescent="0.2">
      <c r="A1425" s="7"/>
      <c r="B1425" s="7"/>
      <c r="C1425" s="98" t="str">
        <f>VLOOKUP(G1425,TCR!$E$2:$K$332,2,0)</f>
        <v>VENDV</v>
      </c>
      <c r="D1425" s="98" t="str">
        <f>VLOOKUP(G1425,TCR!$E$2:$K$332,3,0)</f>
        <v>Ricavi variabili commodity al PCE - Energia Elettrica</v>
      </c>
      <c r="E1425" s="98" t="str">
        <f>VLOOKUP(G1425,TCR!$E$2:$K$332,4,0)</f>
        <v>MTPRV</v>
      </c>
      <c r="F1425" s="98" t="str">
        <f>VLOOKUP(G1425,TCR!$E$2:$K$332,5,0)</f>
        <v>Materia prima variabile</v>
      </c>
      <c r="G1425" s="98" t="s">
        <v>255</v>
      </c>
      <c r="H1425" s="98" t="str">
        <f>VLOOKUP(G1425,TCR!$E$2:$K$332,7,0)</f>
        <v>Materia prima</v>
      </c>
      <c r="I1425" s="137" t="str">
        <f t="shared" si="45"/>
        <v>EE_FLFIX02#EEQ_FLFIX01V2#EEC_FLFIX02#NETA BR</v>
      </c>
      <c r="J1425" s="106" t="s">
        <v>5213</v>
      </c>
      <c r="K1425" s="106" t="s">
        <v>5214</v>
      </c>
      <c r="L1425" s="106" t="s">
        <v>1793</v>
      </c>
      <c r="M1425" s="106" t="s">
        <v>424</v>
      </c>
      <c r="N1425" s="106" t="s">
        <v>2788</v>
      </c>
      <c r="O1425" s="106"/>
      <c r="P1425" s="106" t="s">
        <v>2789</v>
      </c>
      <c r="Q1425" s="106" t="s">
        <v>2790</v>
      </c>
      <c r="R1425" s="106" t="s">
        <v>1797</v>
      </c>
      <c r="S1425" s="106">
        <v>701036</v>
      </c>
      <c r="T1425" s="106" t="s">
        <v>430</v>
      </c>
      <c r="U1425" s="106"/>
      <c r="V1425" s="106">
        <v>3</v>
      </c>
      <c r="W1425" s="106" t="str">
        <f t="shared" si="44"/>
        <v>NETA BR</v>
      </c>
      <c r="X1425" s="106" t="s">
        <v>431</v>
      </c>
      <c r="Y1425" s="106"/>
    </row>
    <row r="1426" spans="1:25" x14ac:dyDescent="0.2">
      <c r="A1426" s="7"/>
      <c r="B1426" s="7"/>
      <c r="C1426" s="98" t="str">
        <f>VLOOKUP(G1426,TCR!$E$2:$K$332,2,0)</f>
        <v>VENDV</v>
      </c>
      <c r="D1426" s="98" t="str">
        <f>VLOOKUP(G1426,TCR!$E$2:$K$332,3,0)</f>
        <v>Ricavi variabili commodity al PCE - Energia Elettrica</v>
      </c>
      <c r="E1426" s="98" t="str">
        <f>VLOOKUP(G1426,TCR!$E$2:$K$332,4,0)</f>
        <v>MTPRV</v>
      </c>
      <c r="F1426" s="98" t="str">
        <f>VLOOKUP(G1426,TCR!$E$2:$K$332,5,0)</f>
        <v>Materia prima variabile</v>
      </c>
      <c r="G1426" s="98" t="s">
        <v>255</v>
      </c>
      <c r="H1426" s="98" t="str">
        <f>VLOOKUP(G1426,TCR!$E$2:$K$332,7,0)</f>
        <v>Materia prima</v>
      </c>
      <c r="I1426" s="137" t="str">
        <f t="shared" si="45"/>
        <v>EEBFLFIX01#EEQBFLFIX01V1#EECBFLFIX01#NETA BR</v>
      </c>
      <c r="J1426" s="106" t="s">
        <v>3219</v>
      </c>
      <c r="K1426" s="106" t="s">
        <v>3220</v>
      </c>
      <c r="L1426" s="106" t="s">
        <v>3221</v>
      </c>
      <c r="M1426" s="106" t="s">
        <v>424</v>
      </c>
      <c r="N1426" s="106" t="s">
        <v>2401</v>
      </c>
      <c r="O1426" s="106"/>
      <c r="P1426" s="106" t="s">
        <v>2402</v>
      </c>
      <c r="Q1426" s="106" t="s">
        <v>2403</v>
      </c>
      <c r="R1426" s="106" t="s">
        <v>2353</v>
      </c>
      <c r="S1426" s="106">
        <v>701036</v>
      </c>
      <c r="T1426" s="106" t="s">
        <v>430</v>
      </c>
      <c r="U1426" s="106"/>
      <c r="V1426" s="106">
        <v>3</v>
      </c>
      <c r="W1426" s="106" t="str">
        <f t="shared" si="44"/>
        <v>NETA BR</v>
      </c>
      <c r="X1426" s="106" t="s">
        <v>431</v>
      </c>
      <c r="Y1426" s="106"/>
    </row>
    <row r="1427" spans="1:25" x14ac:dyDescent="0.2">
      <c r="A1427" s="7"/>
      <c r="B1427" s="7"/>
      <c r="C1427" s="98" t="str">
        <f>VLOOKUP(G1427,TCR!$E$2:$K$332,2,0)</f>
        <v>VENDV</v>
      </c>
      <c r="D1427" s="98" t="str">
        <f>VLOOKUP(G1427,TCR!$E$2:$K$332,3,0)</f>
        <v>Ricavi variabili commodity al PCE - Energia Elettrica</v>
      </c>
      <c r="E1427" s="98" t="str">
        <f>VLOOKUP(G1427,TCR!$E$2:$K$332,4,0)</f>
        <v>MTPRV</v>
      </c>
      <c r="F1427" s="98" t="str">
        <f>VLOOKUP(G1427,TCR!$E$2:$K$332,5,0)</f>
        <v>Materia prima variabile</v>
      </c>
      <c r="G1427" s="98" t="s">
        <v>255</v>
      </c>
      <c r="H1427" s="98" t="str">
        <f>VLOOKUP(G1427,TCR!$E$2:$K$332,7,0)</f>
        <v>Materia prima</v>
      </c>
      <c r="I1427" s="137" t="str">
        <f t="shared" si="45"/>
        <v>EE_FLFIX01#EEQ_FLFIX01V1#EEC_FLFIX01#NETA BR</v>
      </c>
      <c r="J1427" s="106" t="s">
        <v>5645</v>
      </c>
      <c r="K1427" s="106" t="s">
        <v>5646</v>
      </c>
      <c r="L1427" s="106" t="s">
        <v>3221</v>
      </c>
      <c r="M1427" s="106" t="s">
        <v>424</v>
      </c>
      <c r="N1427" s="106" t="s">
        <v>2350</v>
      </c>
      <c r="O1427" s="106"/>
      <c r="P1427" s="106" t="s">
        <v>2351</v>
      </c>
      <c r="Q1427" s="106" t="s">
        <v>2352</v>
      </c>
      <c r="R1427" s="106" t="s">
        <v>2353</v>
      </c>
      <c r="S1427" s="106">
        <v>701036</v>
      </c>
      <c r="T1427" s="106" t="s">
        <v>430</v>
      </c>
      <c r="U1427" s="106"/>
      <c r="V1427" s="106">
        <v>3</v>
      </c>
      <c r="W1427" s="106" t="str">
        <f t="shared" si="44"/>
        <v>NETA BR</v>
      </c>
      <c r="X1427" s="106" t="s">
        <v>431</v>
      </c>
      <c r="Y1427" s="106"/>
    </row>
    <row r="1428" spans="1:25" x14ac:dyDescent="0.2">
      <c r="A1428" s="7"/>
      <c r="B1428" s="7"/>
      <c r="C1428" s="98" t="str">
        <f>VLOOKUP(G1428,TCR!$E$2:$K$332,2,0)</f>
        <v>VENDV</v>
      </c>
      <c r="D1428" s="98" t="str">
        <f>VLOOKUP(G1428,TCR!$E$2:$K$332,3,0)</f>
        <v>Ricavi variabili commodity al PCE - Energia Elettrica</v>
      </c>
      <c r="E1428" s="98" t="str">
        <f>VLOOKUP(G1428,TCR!$E$2:$K$332,4,0)</f>
        <v>MTPRV</v>
      </c>
      <c r="F1428" s="98" t="str">
        <f>VLOOKUP(G1428,TCR!$E$2:$K$332,5,0)</f>
        <v>Materia prima variabile</v>
      </c>
      <c r="G1428" s="98" t="s">
        <v>255</v>
      </c>
      <c r="H1428" s="98" t="str">
        <f>VLOOKUP(G1428,TCR!$E$2:$K$332,7,0)</f>
        <v>Materia prima</v>
      </c>
      <c r="I1428" s="137" t="str">
        <f t="shared" si="45"/>
        <v>EE_FFPFRP01V2#EEQ_FPFRP01V2#EEC_FPFRP01V2#NETA BR</v>
      </c>
      <c r="J1428" s="106" t="s">
        <v>4039</v>
      </c>
      <c r="K1428" s="106" t="s">
        <v>4040</v>
      </c>
      <c r="L1428" s="106" t="s">
        <v>4041</v>
      </c>
      <c r="M1428" s="106" t="s">
        <v>424</v>
      </c>
      <c r="N1428" s="106" t="s">
        <v>4042</v>
      </c>
      <c r="O1428" s="106"/>
      <c r="P1428" s="106" t="s">
        <v>4043</v>
      </c>
      <c r="Q1428" s="106" t="s">
        <v>4044</v>
      </c>
      <c r="R1428" s="106" t="s">
        <v>4045</v>
      </c>
      <c r="S1428" s="106">
        <v>701036</v>
      </c>
      <c r="T1428" s="106" t="s">
        <v>430</v>
      </c>
      <c r="U1428" s="106"/>
      <c r="V1428" s="106">
        <v>3</v>
      </c>
      <c r="W1428" s="106" t="str">
        <f t="shared" si="44"/>
        <v>NETA BR</v>
      </c>
      <c r="X1428" s="106" t="s">
        <v>431</v>
      </c>
      <c r="Y1428" s="106"/>
    </row>
    <row r="1429" spans="1:25" x14ac:dyDescent="0.2">
      <c r="A1429" s="7"/>
      <c r="B1429" s="7"/>
      <c r="C1429" s="98" t="str">
        <f>VLOOKUP(G1429,TCR!$E$2:$K$332,2,0)</f>
        <v>VENDV</v>
      </c>
      <c r="D1429" s="98" t="str">
        <f>VLOOKUP(G1429,TCR!$E$2:$K$332,3,0)</f>
        <v>Ricavi variabili commodity al PCE - Energia Elettrica</v>
      </c>
      <c r="E1429" s="98" t="str">
        <f>VLOOKUP(G1429,TCR!$E$2:$K$332,4,0)</f>
        <v>MTPRV</v>
      </c>
      <c r="F1429" s="98" t="str">
        <f>VLOOKUP(G1429,TCR!$E$2:$K$332,5,0)</f>
        <v>Materia prima variabile</v>
      </c>
      <c r="G1429" s="98" t="s">
        <v>255</v>
      </c>
      <c r="H1429" s="98" t="str">
        <f>VLOOKUP(G1429,TCR!$E$2:$K$332,7,0)</f>
        <v>Materia prima</v>
      </c>
      <c r="I1429" s="137" t="str">
        <f t="shared" si="45"/>
        <v>EE_FFPFRP01V1#EEQ_FPFRP01V1#EEC_FPFRP01V1#NETA BR</v>
      </c>
      <c r="J1429" s="106" t="s">
        <v>4288</v>
      </c>
      <c r="K1429" s="106" t="s">
        <v>4289</v>
      </c>
      <c r="L1429" s="106" t="s">
        <v>4041</v>
      </c>
      <c r="M1429" s="106" t="s">
        <v>424</v>
      </c>
      <c r="N1429" s="106" t="s">
        <v>4290</v>
      </c>
      <c r="O1429" s="106"/>
      <c r="P1429" s="106" t="s">
        <v>4291</v>
      </c>
      <c r="Q1429" s="106" t="s">
        <v>4292</v>
      </c>
      <c r="R1429" s="106" t="s">
        <v>4045</v>
      </c>
      <c r="S1429" s="106">
        <v>701036</v>
      </c>
      <c r="T1429" s="106" t="s">
        <v>430</v>
      </c>
      <c r="U1429" s="106"/>
      <c r="V1429" s="106">
        <v>3</v>
      </c>
      <c r="W1429" s="106" t="str">
        <f t="shared" si="44"/>
        <v>NETA BR</v>
      </c>
      <c r="X1429" s="106" t="s">
        <v>431</v>
      </c>
      <c r="Y1429" s="106"/>
    </row>
    <row r="1430" spans="1:25" x14ac:dyDescent="0.2">
      <c r="A1430" s="7"/>
      <c r="B1430" s="7"/>
      <c r="C1430" s="98" t="str">
        <f>VLOOKUP(G1430,TCR!$E$2:$K$332,2,0)</f>
        <v>VENDV</v>
      </c>
      <c r="D1430" s="98" t="str">
        <f>VLOOKUP(G1430,TCR!$E$2:$K$332,3,0)</f>
        <v>Ricavi variabili commodity al PCE - Energia Elettrica</v>
      </c>
      <c r="E1430" s="98" t="str">
        <f>VLOOKUP(G1430,TCR!$E$2:$K$332,4,0)</f>
        <v>MTPRV</v>
      </c>
      <c r="F1430" s="98" t="str">
        <f>VLOOKUP(G1430,TCR!$E$2:$K$332,5,0)</f>
        <v>Materia prima variabile</v>
      </c>
      <c r="G1430" s="98" t="s">
        <v>255</v>
      </c>
      <c r="H1430" s="98" t="str">
        <f>VLOOKUP(G1430,TCR!$E$2:$K$332,7,0)</f>
        <v>Materia prima</v>
      </c>
      <c r="I1430" s="137" t="str">
        <f t="shared" si="45"/>
        <v>EE_FPAIPPIVA05#EEQ_FPAIPPIVA05#EEC_FPAIPPIVA05#NETA BR</v>
      </c>
      <c r="J1430" s="106" t="s">
        <v>6811</v>
      </c>
      <c r="K1430" s="106" t="s">
        <v>6812</v>
      </c>
      <c r="L1430" s="106" t="s">
        <v>6813</v>
      </c>
      <c r="M1430" s="106" t="s">
        <v>424</v>
      </c>
      <c r="N1430" s="106" t="s">
        <v>6814</v>
      </c>
      <c r="O1430" s="106"/>
      <c r="P1430" s="106" t="s">
        <v>6815</v>
      </c>
      <c r="Q1430" s="106" t="s">
        <v>6816</v>
      </c>
      <c r="R1430" s="106" t="s">
        <v>6817</v>
      </c>
      <c r="S1430" s="106">
        <v>701036</v>
      </c>
      <c r="T1430" s="106" t="s">
        <v>430</v>
      </c>
      <c r="U1430" s="106"/>
      <c r="V1430" s="106">
        <v>3</v>
      </c>
      <c r="W1430" s="106" t="str">
        <f t="shared" si="44"/>
        <v>NETA BR</v>
      </c>
      <c r="X1430" s="106" t="s">
        <v>431</v>
      </c>
      <c r="Y1430" s="106"/>
    </row>
    <row r="1431" spans="1:25" x14ac:dyDescent="0.2">
      <c r="A1431" s="69"/>
      <c r="B1431" s="7"/>
      <c r="C1431" s="98" t="str">
        <f>VLOOKUP(G1431,TCR!$E$2:$K$332,2,0)</f>
        <v>VENDV</v>
      </c>
      <c r="D1431" s="98" t="str">
        <f>VLOOKUP(G1431,TCR!$E$2:$K$332,3,0)</f>
        <v>Ricavi variabili commodity al PCE - Energia Elettrica</v>
      </c>
      <c r="E1431" s="98" t="str">
        <f>VLOOKUP(G1431,TCR!$E$2:$K$332,4,0)</f>
        <v>MTPRV</v>
      </c>
      <c r="F1431" s="98" t="str">
        <f>VLOOKUP(G1431,TCR!$E$2:$K$332,5,0)</f>
        <v>Materia prima variabile</v>
      </c>
      <c r="G1431" s="98" t="s">
        <v>255</v>
      </c>
      <c r="H1431" s="98" t="str">
        <f>VLOOKUP(G1431,TCR!$E$2:$K$332,7,0)</f>
        <v>Materia prima</v>
      </c>
      <c r="I1431" s="137" t="str">
        <f t="shared" si="45"/>
        <v>EE_FPAIPPIVA04#EEQ_FPAIPPIVA04#EEC_FPAIPPIVA04#NETA BR</v>
      </c>
      <c r="J1431" s="106" t="s">
        <v>3953</v>
      </c>
      <c r="K1431" s="106" t="s">
        <v>3954</v>
      </c>
      <c r="L1431" s="106" t="s">
        <v>3955</v>
      </c>
      <c r="M1431" s="106" t="s">
        <v>424</v>
      </c>
      <c r="N1431" s="106" t="s">
        <v>3956</v>
      </c>
      <c r="O1431" s="106"/>
      <c r="P1431" s="106" t="s">
        <v>3957</v>
      </c>
      <c r="Q1431" s="106" t="s">
        <v>3958</v>
      </c>
      <c r="R1431" s="106" t="s">
        <v>3959</v>
      </c>
      <c r="S1431" s="106">
        <v>701036</v>
      </c>
      <c r="T1431" s="106" t="s">
        <v>430</v>
      </c>
      <c r="U1431" s="106"/>
      <c r="V1431" s="106">
        <v>3</v>
      </c>
      <c r="W1431" s="106" t="str">
        <f t="shared" si="44"/>
        <v>NETA BR</v>
      </c>
      <c r="X1431" s="106" t="s">
        <v>431</v>
      </c>
      <c r="Y1431" s="106"/>
    </row>
    <row r="1432" spans="1:25" x14ac:dyDescent="0.2">
      <c r="A1432" s="7"/>
      <c r="B1432" s="7"/>
      <c r="C1432" s="98" t="str">
        <f>VLOOKUP(G1432,TCR!$E$2:$K$332,2,0)</f>
        <v>VENDV</v>
      </c>
      <c r="D1432" s="98" t="str">
        <f>VLOOKUP(G1432,TCR!$E$2:$K$332,3,0)</f>
        <v>Ricavi variabili commodity al PCE - Energia Elettrica</v>
      </c>
      <c r="E1432" s="98" t="str">
        <f>VLOOKUP(G1432,TCR!$E$2:$K$332,4,0)</f>
        <v>MTPRV</v>
      </c>
      <c r="F1432" s="98" t="str">
        <f>VLOOKUP(G1432,TCR!$E$2:$K$332,5,0)</f>
        <v>Materia prima variabile</v>
      </c>
      <c r="G1432" s="98" t="s">
        <v>255</v>
      </c>
      <c r="H1432" s="98" t="str">
        <f>VLOOKUP(G1432,TCR!$E$2:$K$332,7,0)</f>
        <v>Materia prima</v>
      </c>
      <c r="I1432" s="137" t="str">
        <f t="shared" si="45"/>
        <v>EE_FPAIPPIVA03#EEQ_FPAIPPIVA03#EEC_FPAIPPIVA03#NETA BR</v>
      </c>
      <c r="J1432" s="106" t="s">
        <v>6403</v>
      </c>
      <c r="K1432" s="106" t="s">
        <v>6404</v>
      </c>
      <c r="L1432" s="106" t="s">
        <v>6405</v>
      </c>
      <c r="M1432" s="106" t="s">
        <v>424</v>
      </c>
      <c r="N1432" s="106" t="s">
        <v>6406</v>
      </c>
      <c r="O1432" s="106"/>
      <c r="P1432" s="106" t="s">
        <v>6407</v>
      </c>
      <c r="Q1432" s="106" t="s">
        <v>6408</v>
      </c>
      <c r="R1432" s="106" t="s">
        <v>6409</v>
      </c>
      <c r="S1432" s="106">
        <v>701036</v>
      </c>
      <c r="T1432" s="106" t="s">
        <v>430</v>
      </c>
      <c r="U1432" s="106"/>
      <c r="V1432" s="106">
        <v>3</v>
      </c>
      <c r="W1432" s="106" t="str">
        <f t="shared" si="44"/>
        <v>NETA BR</v>
      </c>
      <c r="X1432" s="106" t="s">
        <v>431</v>
      </c>
      <c r="Y1432" s="106"/>
    </row>
    <row r="1433" spans="1:25" x14ac:dyDescent="0.2">
      <c r="A1433" s="69"/>
      <c r="B1433" s="7"/>
      <c r="C1433" s="98" t="str">
        <f>VLOOKUP(G1433,TCR!$E$2:$K$332,2,0)</f>
        <v>VENDV</v>
      </c>
      <c r="D1433" s="98" t="str">
        <f>VLOOKUP(G1433,TCR!$E$2:$K$332,3,0)</f>
        <v>Ricavi variabili commodity al PCE - Energia Elettrica</v>
      </c>
      <c r="E1433" s="98" t="str">
        <f>VLOOKUP(G1433,TCR!$E$2:$K$332,4,0)</f>
        <v>MTPRV</v>
      </c>
      <c r="F1433" s="98" t="str">
        <f>VLOOKUP(G1433,TCR!$E$2:$K$332,5,0)</f>
        <v>Materia prima variabile</v>
      </c>
      <c r="G1433" s="98" t="s">
        <v>255</v>
      </c>
      <c r="H1433" s="98" t="str">
        <f>VLOOKUP(G1433,TCR!$E$2:$K$332,7,0)</f>
        <v>Materia prima</v>
      </c>
      <c r="I1433" s="137" t="str">
        <f t="shared" si="45"/>
        <v>EE_FPAIPPIVA02#EEQ_FPAIPPIVA02#EEC_FPAIPPIVA02#NETA BR</v>
      </c>
      <c r="J1433" s="106" t="s">
        <v>9071</v>
      </c>
      <c r="K1433" s="106" t="s">
        <v>9072</v>
      </c>
      <c r="L1433" s="106" t="s">
        <v>9073</v>
      </c>
      <c r="M1433" s="106" t="s">
        <v>424</v>
      </c>
      <c r="N1433" s="106" t="s">
        <v>9074</v>
      </c>
      <c r="O1433" s="106"/>
      <c r="P1433" s="106" t="s">
        <v>9075</v>
      </c>
      <c r="Q1433" s="106" t="s">
        <v>9076</v>
      </c>
      <c r="R1433" s="106" t="s">
        <v>9077</v>
      </c>
      <c r="S1433" s="106" t="s">
        <v>429</v>
      </c>
      <c r="T1433" s="106" t="s">
        <v>430</v>
      </c>
      <c r="U1433" s="106"/>
      <c r="V1433" s="106">
        <v>3</v>
      </c>
      <c r="W1433" s="106" t="str">
        <f t="shared" si="44"/>
        <v>NETA BR</v>
      </c>
      <c r="X1433" s="106" t="s">
        <v>431</v>
      </c>
      <c r="Y1433" s="106"/>
    </row>
    <row r="1434" spans="1:25" x14ac:dyDescent="0.2">
      <c r="A1434" s="7"/>
      <c r="B1434" s="7"/>
      <c r="C1434" s="98" t="str">
        <f>VLOOKUP(G1434,TCR!$E$2:$K$332,2,0)</f>
        <v>VENDV</v>
      </c>
      <c r="D1434" s="98" t="str">
        <f>VLOOKUP(G1434,TCR!$E$2:$K$332,3,0)</f>
        <v>Ricavi variabili commodity al PCE - Energia Elettrica</v>
      </c>
      <c r="E1434" s="98" t="str">
        <f>VLOOKUP(G1434,TCR!$E$2:$K$332,4,0)</f>
        <v>MTPRV</v>
      </c>
      <c r="F1434" s="98" t="str">
        <f>VLOOKUP(G1434,TCR!$E$2:$K$332,5,0)</f>
        <v>Materia prima variabile</v>
      </c>
      <c r="G1434" s="98" t="s">
        <v>255</v>
      </c>
      <c r="H1434" s="98" t="str">
        <f>VLOOKUP(G1434,TCR!$E$2:$K$332,7,0)</f>
        <v>Materia prima</v>
      </c>
      <c r="I1434" s="137" t="str">
        <f t="shared" si="45"/>
        <v>EE_FPAIPPIVA01#EEQ_FPAIPPIVA01#EEC_FPAIPPIVA01#NETA BR</v>
      </c>
      <c r="J1434" s="106" t="s">
        <v>7302</v>
      </c>
      <c r="K1434" s="106" t="s">
        <v>7303</v>
      </c>
      <c r="L1434" s="106" t="s">
        <v>7304</v>
      </c>
      <c r="M1434" s="106" t="s">
        <v>424</v>
      </c>
      <c r="N1434" s="106" t="s">
        <v>7305</v>
      </c>
      <c r="O1434" s="106"/>
      <c r="P1434" s="106" t="s">
        <v>7306</v>
      </c>
      <c r="Q1434" s="106" t="s">
        <v>7307</v>
      </c>
      <c r="R1434" s="106" t="s">
        <v>7308</v>
      </c>
      <c r="S1434" s="106">
        <v>701036</v>
      </c>
      <c r="T1434" s="106" t="s">
        <v>430</v>
      </c>
      <c r="U1434" s="106"/>
      <c r="V1434" s="106">
        <v>3</v>
      </c>
      <c r="W1434" s="106" t="str">
        <f t="shared" si="44"/>
        <v>NETA BR</v>
      </c>
      <c r="X1434" s="106" t="s">
        <v>431</v>
      </c>
      <c r="Y1434" s="106"/>
    </row>
    <row r="1435" spans="1:25" x14ac:dyDescent="0.2">
      <c r="A1435" s="7"/>
      <c r="B1435" s="7"/>
      <c r="C1435" s="98" t="str">
        <f>VLOOKUP(G1435,TCR!$E$2:$K$332,2,0)</f>
        <v>VENDV</v>
      </c>
      <c r="D1435" s="98" t="str">
        <f>VLOOKUP(G1435,TCR!$E$2:$K$332,3,0)</f>
        <v>Ricavi variabili commodity al PCE - Energia Elettrica</v>
      </c>
      <c r="E1435" s="98" t="str">
        <f>VLOOKUP(G1435,TCR!$E$2:$K$332,4,0)</f>
        <v>MTPRV</v>
      </c>
      <c r="F1435" s="98" t="str">
        <f>VLOOKUP(G1435,TCR!$E$2:$K$332,5,0)</f>
        <v>Materia prima variabile</v>
      </c>
      <c r="G1435" s="98" t="s">
        <v>255</v>
      </c>
      <c r="H1435" s="98" t="str">
        <f>VLOOKUP(G1435,TCR!$E$2:$K$332,7,0)</f>
        <v>Materia prima</v>
      </c>
      <c r="I1435" s="137" t="str">
        <f t="shared" si="45"/>
        <v>EE_FPSVPMI17#EEQFPSVPMI17#EECFPSVPMI17#NETA BR</v>
      </c>
      <c r="J1435" s="106" t="s">
        <v>7998</v>
      </c>
      <c r="K1435" s="106" t="s">
        <v>7999</v>
      </c>
      <c r="L1435" s="106" t="s">
        <v>8000</v>
      </c>
      <c r="M1435" s="106" t="s">
        <v>424</v>
      </c>
      <c r="N1435" s="106" t="s">
        <v>8001</v>
      </c>
      <c r="O1435" s="106"/>
      <c r="P1435" s="106" t="s">
        <v>8002</v>
      </c>
      <c r="Q1435" s="106" t="s">
        <v>8003</v>
      </c>
      <c r="R1435" s="106" t="s">
        <v>8004</v>
      </c>
      <c r="S1435" s="106">
        <v>701036</v>
      </c>
      <c r="T1435" s="106" t="s">
        <v>430</v>
      </c>
      <c r="U1435" s="106"/>
      <c r="V1435" s="106">
        <v>3</v>
      </c>
      <c r="W1435" s="106" t="str">
        <f t="shared" si="44"/>
        <v>NETA BR</v>
      </c>
      <c r="X1435" s="106" t="s">
        <v>431</v>
      </c>
      <c r="Y1435" s="106"/>
    </row>
    <row r="1436" spans="1:25" x14ac:dyDescent="0.2">
      <c r="A1436" s="7"/>
      <c r="B1436" s="7"/>
      <c r="C1436" s="98" t="str">
        <f>VLOOKUP(G1436,TCR!$E$2:$K$332,2,0)</f>
        <v>VENDV</v>
      </c>
      <c r="D1436" s="98" t="str">
        <f>VLOOKUP(G1436,TCR!$E$2:$K$332,3,0)</f>
        <v>Ricavi variabili commodity al PCE - Energia Elettrica</v>
      </c>
      <c r="E1436" s="98" t="str">
        <f>VLOOKUP(G1436,TCR!$E$2:$K$332,4,0)</f>
        <v>MTPRV</v>
      </c>
      <c r="F1436" s="98" t="str">
        <f>VLOOKUP(G1436,TCR!$E$2:$K$332,5,0)</f>
        <v>Materia prima variabile</v>
      </c>
      <c r="G1436" s="98" t="s">
        <v>255</v>
      </c>
      <c r="H1436" s="98" t="str">
        <f>VLOOKUP(G1436,TCR!$E$2:$K$332,7,0)</f>
        <v>Materia prima</v>
      </c>
      <c r="I1436" s="137" t="str">
        <f t="shared" si="45"/>
        <v>EEAFPRSPMI07#EEQAFPRSPMI07#EECAFPRSPMI07#NETA BR</v>
      </c>
      <c r="J1436" s="106" t="s">
        <v>9160</v>
      </c>
      <c r="K1436" s="106" t="s">
        <v>9161</v>
      </c>
      <c r="L1436" s="106" t="s">
        <v>9162</v>
      </c>
      <c r="M1436" s="106" t="s">
        <v>424</v>
      </c>
      <c r="N1436" s="106" t="s">
        <v>9163</v>
      </c>
      <c r="O1436" s="106"/>
      <c r="P1436" s="106" t="s">
        <v>9164</v>
      </c>
      <c r="Q1436" s="106" t="s">
        <v>9165</v>
      </c>
      <c r="R1436" s="106" t="s">
        <v>9166</v>
      </c>
      <c r="S1436" s="106" t="s">
        <v>429</v>
      </c>
      <c r="T1436" s="106" t="s">
        <v>430</v>
      </c>
      <c r="U1436" s="106"/>
      <c r="V1436" s="106">
        <v>3</v>
      </c>
      <c r="W1436" s="106" t="str">
        <f t="shared" si="44"/>
        <v>NETA BR</v>
      </c>
      <c r="X1436" s="106" t="s">
        <v>431</v>
      </c>
      <c r="Y1436" s="106"/>
    </row>
    <row r="1437" spans="1:25" x14ac:dyDescent="0.2">
      <c r="A1437" s="7"/>
      <c r="B1437" s="7"/>
      <c r="C1437" s="98" t="str">
        <f>VLOOKUP(G1437,TCR!$E$2:$K$332,2,0)</f>
        <v>VENDV</v>
      </c>
      <c r="D1437" s="98" t="str">
        <f>VLOOKUP(G1437,TCR!$E$2:$K$332,3,0)</f>
        <v>Ricavi variabili commodity al PCE - Energia Elettrica</v>
      </c>
      <c r="E1437" s="98" t="str">
        <f>VLOOKUP(G1437,TCR!$E$2:$K$332,4,0)</f>
        <v>MTPRV</v>
      </c>
      <c r="F1437" s="98" t="str">
        <f>VLOOKUP(G1437,TCR!$E$2:$K$332,5,0)</f>
        <v>Materia prima variabile</v>
      </c>
      <c r="G1437" s="98" t="s">
        <v>255</v>
      </c>
      <c r="H1437" s="98" t="str">
        <f>VLOOKUP(G1437,TCR!$E$2:$K$332,7,0)</f>
        <v>Materia prima</v>
      </c>
      <c r="I1437" s="137" t="str">
        <f t="shared" si="45"/>
        <v>EE_FPATPMI10_FIX#EEQFPATPMI10_FIX#EECFPATPMI10_FIX#NETA BR</v>
      </c>
      <c r="J1437" s="106" t="s">
        <v>7291</v>
      </c>
      <c r="K1437" s="106" t="s">
        <v>7292</v>
      </c>
      <c r="L1437" s="106" t="s">
        <v>7293</v>
      </c>
      <c r="M1437" s="106" t="s">
        <v>424</v>
      </c>
      <c r="N1437" s="106" t="s">
        <v>7294</v>
      </c>
      <c r="O1437" s="106"/>
      <c r="P1437" s="106" t="s">
        <v>7295</v>
      </c>
      <c r="Q1437" s="106" t="s">
        <v>7296</v>
      </c>
      <c r="R1437" s="106" t="s">
        <v>7297</v>
      </c>
      <c r="S1437" s="106">
        <v>701036</v>
      </c>
      <c r="T1437" s="106" t="s">
        <v>430</v>
      </c>
      <c r="U1437" s="106"/>
      <c r="V1437" s="106">
        <v>3</v>
      </c>
      <c r="W1437" s="106" t="str">
        <f t="shared" si="44"/>
        <v>NETA BR</v>
      </c>
      <c r="X1437" s="106" t="s">
        <v>431</v>
      </c>
      <c r="Y1437" s="106"/>
    </row>
    <row r="1438" spans="1:25" x14ac:dyDescent="0.2">
      <c r="A1438" s="7"/>
      <c r="B1438" s="7"/>
      <c r="C1438" s="98" t="str">
        <f>VLOOKUP(G1438,TCR!$E$2:$K$332,2,0)</f>
        <v>VENDF</v>
      </c>
      <c r="D1438" s="98" t="str">
        <f>VLOOKUP(G1438,TCR!$E$2:$K$332,3,0)</f>
        <v>Ricavi commodity - componente fissa Energia Elettrica</v>
      </c>
      <c r="E1438" s="98" t="str">
        <f>VLOOKUP(G1438,TCR!$E$2:$K$332,4,0)</f>
        <v>MTPRF</v>
      </c>
      <c r="F1438" s="98" t="str">
        <f>VLOOKUP(G1438,TCR!$E$2:$K$332,5,0)</f>
        <v>Materia prima fissa</v>
      </c>
      <c r="G1438" s="98" t="s">
        <v>217</v>
      </c>
      <c r="H1438" s="98" t="str">
        <f>VLOOKUP(G1438,TCR!$E$2:$K$332,7,0)</f>
        <v>Materia prima altre voci fisse</v>
      </c>
      <c r="I1438" s="137" t="str">
        <f t="shared" si="45"/>
        <v>EE_FPATPMI04_FIX#EEQFPATPMI04FIX#EECFPATPMI04FIX#NETA BR</v>
      </c>
      <c r="J1438" s="106" t="s">
        <v>9433</v>
      </c>
      <c r="K1438" s="106" t="s">
        <v>9434</v>
      </c>
      <c r="L1438" s="106" t="s">
        <v>9435</v>
      </c>
      <c r="M1438" s="106" t="s">
        <v>424</v>
      </c>
      <c r="N1438" s="106" t="s">
        <v>9436</v>
      </c>
      <c r="O1438" s="106"/>
      <c r="P1438" s="106" t="s">
        <v>9437</v>
      </c>
      <c r="Q1438" s="106" t="s">
        <v>9438</v>
      </c>
      <c r="R1438" s="106" t="s">
        <v>9439</v>
      </c>
      <c r="S1438" s="106" t="s">
        <v>429</v>
      </c>
      <c r="T1438" s="106" t="s">
        <v>430</v>
      </c>
      <c r="U1438" s="106"/>
      <c r="V1438" s="106">
        <v>3</v>
      </c>
      <c r="W1438" s="106" t="str">
        <f t="shared" si="44"/>
        <v>NETA BR</v>
      </c>
      <c r="X1438" s="106" t="s">
        <v>431</v>
      </c>
      <c r="Y1438" s="106"/>
    </row>
    <row r="1439" spans="1:25" x14ac:dyDescent="0.2">
      <c r="A1439" s="7"/>
      <c r="B1439" s="7"/>
      <c r="C1439" s="98" t="str">
        <f>VLOOKUP(G1439,TCR!$E$2:$K$332,2,0)</f>
        <v>VENDF</v>
      </c>
      <c r="D1439" s="98" t="str">
        <f>VLOOKUP(G1439,TCR!$E$2:$K$332,3,0)</f>
        <v>Ricavi commodity - componente fissa Energia Elettrica</v>
      </c>
      <c r="E1439" s="98" t="str">
        <f>VLOOKUP(G1439,TCR!$E$2:$K$332,4,0)</f>
        <v>MTPRF</v>
      </c>
      <c r="F1439" s="98" t="str">
        <f>VLOOKUP(G1439,TCR!$E$2:$K$332,5,0)</f>
        <v>Materia prima fissa</v>
      </c>
      <c r="G1439" s="98" t="s">
        <v>217</v>
      </c>
      <c r="H1439" s="98" t="str">
        <f>VLOOKUP(G1439,TCR!$E$2:$K$332,7,0)</f>
        <v>Materia prima altre voci fisse</v>
      </c>
      <c r="I1439" s="137" t="str">
        <f t="shared" si="45"/>
        <v>EE_FPATPMI02_FIX#EEQFPATPMI02FIX#EECFPATPMI02FIX#NETA BR</v>
      </c>
      <c r="J1439" s="106" t="s">
        <v>8662</v>
      </c>
      <c r="K1439" s="106" t="s">
        <v>8663</v>
      </c>
      <c r="L1439" s="106" t="s">
        <v>8664</v>
      </c>
      <c r="M1439" s="106" t="s">
        <v>424</v>
      </c>
      <c r="N1439" s="106" t="s">
        <v>8665</v>
      </c>
      <c r="O1439" s="106"/>
      <c r="P1439" s="106" t="s">
        <v>8666</v>
      </c>
      <c r="Q1439" s="106" t="s">
        <v>8667</v>
      </c>
      <c r="R1439" s="106" t="s">
        <v>8668</v>
      </c>
      <c r="S1439" s="106">
        <v>701036</v>
      </c>
      <c r="T1439" s="106" t="s">
        <v>430</v>
      </c>
      <c r="U1439" s="106"/>
      <c r="V1439" s="106">
        <v>3</v>
      </c>
      <c r="W1439" s="106" t="str">
        <f t="shared" si="44"/>
        <v>NETA BR</v>
      </c>
      <c r="X1439" s="106" t="s">
        <v>431</v>
      </c>
      <c r="Y1439" s="106"/>
    </row>
    <row r="1440" spans="1:25" x14ac:dyDescent="0.2">
      <c r="A1440" s="7"/>
      <c r="B1440" s="7"/>
      <c r="C1440" s="98" t="str">
        <f>VLOOKUP(G1440,TCR!$E$2:$K$332,2,0)</f>
        <v>VENDV</v>
      </c>
      <c r="D1440" s="98" t="str">
        <f>VLOOKUP(G1440,TCR!$E$2:$K$332,3,0)</f>
        <v>Ricavi variabili commodity al PCE - Energia Elettrica</v>
      </c>
      <c r="E1440" s="98" t="str">
        <f>VLOOKUP(G1440,TCR!$E$2:$K$332,4,0)</f>
        <v>MTPRV</v>
      </c>
      <c r="F1440" s="98" t="str">
        <f>VLOOKUP(G1440,TCR!$E$2:$K$332,5,0)</f>
        <v>Materia prima variabile</v>
      </c>
      <c r="G1440" s="98" t="s">
        <v>255</v>
      </c>
      <c r="H1440" s="98" t="str">
        <f>VLOOKUP(G1440,TCR!$E$2:$K$332,7,0)</f>
        <v>Materia prima</v>
      </c>
      <c r="I1440" s="137" t="str">
        <f t="shared" si="45"/>
        <v>EEAFPATMIC12#EEQAFPATMIC12#EECAFPATMIC12#NETA BR</v>
      </c>
      <c r="J1440" s="106" t="s">
        <v>1784</v>
      </c>
      <c r="K1440" s="106" t="s">
        <v>1785</v>
      </c>
      <c r="L1440" s="106" t="s">
        <v>1786</v>
      </c>
      <c r="M1440" s="106" t="s">
        <v>424</v>
      </c>
      <c r="N1440" s="106" t="s">
        <v>1787</v>
      </c>
      <c r="O1440" s="106"/>
      <c r="P1440" s="106" t="s">
        <v>1788</v>
      </c>
      <c r="Q1440" s="106" t="s">
        <v>1789</v>
      </c>
      <c r="R1440" s="106" t="s">
        <v>1790</v>
      </c>
      <c r="S1440" s="106">
        <v>701036</v>
      </c>
      <c r="T1440" s="106" t="s">
        <v>430</v>
      </c>
      <c r="U1440" s="106"/>
      <c r="V1440" s="106">
        <v>3</v>
      </c>
      <c r="W1440" s="106" t="str">
        <f t="shared" si="44"/>
        <v>NETA BR</v>
      </c>
      <c r="X1440" s="106" t="s">
        <v>431</v>
      </c>
      <c r="Y1440" s="106"/>
    </row>
    <row r="1441" spans="1:25" x14ac:dyDescent="0.2">
      <c r="A1441" s="178"/>
      <c r="B1441" s="178"/>
      <c r="C1441" s="98" t="str">
        <f>VLOOKUP(G1441,TCR!$E$2:$K$332,2,0)</f>
        <v>VENDV</v>
      </c>
      <c r="D1441" s="98" t="str">
        <f>VLOOKUP(G1441,TCR!$E$2:$K$332,3,0)</f>
        <v>Ricavi variabili commodity al PCE - Energia Elettrica</v>
      </c>
      <c r="E1441" s="98" t="str">
        <f>VLOOKUP(G1441,TCR!$E$2:$K$332,4,0)</f>
        <v>MTPRV</v>
      </c>
      <c r="F1441" s="98" t="str">
        <f>VLOOKUP(G1441,TCR!$E$2:$K$332,5,0)</f>
        <v>Materia prima variabile</v>
      </c>
      <c r="G1441" s="98" t="s">
        <v>255</v>
      </c>
      <c r="H1441" s="98" t="str">
        <f>VLOOKUP(G1441,TCR!$E$2:$K$332,7,0)</f>
        <v>Materia prima</v>
      </c>
      <c r="I1441" s="137" t="str">
        <f t="shared" si="45"/>
        <v>EE_FPATMIC12#EEQ_FPATMIC12#EEC_FPATMIC12#NETA BR</v>
      </c>
      <c r="J1441" s="106" t="s">
        <v>3055</v>
      </c>
      <c r="K1441" s="106" t="s">
        <v>3056</v>
      </c>
      <c r="L1441" s="106" t="s">
        <v>1786</v>
      </c>
      <c r="M1441" s="106" t="s">
        <v>424</v>
      </c>
      <c r="N1441" s="106" t="s">
        <v>3057</v>
      </c>
      <c r="O1441" s="106"/>
      <c r="P1441" s="106" t="s">
        <v>3058</v>
      </c>
      <c r="Q1441" s="106" t="s">
        <v>3059</v>
      </c>
      <c r="R1441" s="106" t="s">
        <v>1790</v>
      </c>
      <c r="S1441" s="106">
        <v>701036</v>
      </c>
      <c r="T1441" s="106" t="s">
        <v>430</v>
      </c>
      <c r="U1441" s="106"/>
      <c r="V1441" s="106">
        <v>3</v>
      </c>
      <c r="W1441" s="106" t="str">
        <f t="shared" si="44"/>
        <v>NETA BR</v>
      </c>
      <c r="X1441" s="106" t="s">
        <v>431</v>
      </c>
      <c r="Y1441" s="106"/>
    </row>
    <row r="1442" spans="1:25" x14ac:dyDescent="0.2">
      <c r="A1442" s="7"/>
      <c r="B1442" s="7"/>
      <c r="C1442" s="98" t="str">
        <f>VLOOKUP(G1442,TCR!$E$2:$K$332,2,0)</f>
        <v>VENDV</v>
      </c>
      <c r="D1442" s="98" t="str">
        <f>VLOOKUP(G1442,TCR!$E$2:$K$332,3,0)</f>
        <v>Ricavi variabili commodity al PCE - Energia Elettrica</v>
      </c>
      <c r="E1442" s="98" t="str">
        <f>VLOOKUP(G1442,TCR!$E$2:$K$332,4,0)</f>
        <v>MTPRV</v>
      </c>
      <c r="F1442" s="98" t="str">
        <f>VLOOKUP(G1442,TCR!$E$2:$K$332,5,0)</f>
        <v>Materia prima variabile</v>
      </c>
      <c r="G1442" s="98" t="s">
        <v>255</v>
      </c>
      <c r="H1442" s="98" t="str">
        <f>VLOOKUP(G1442,TCR!$E$2:$K$332,7,0)</f>
        <v>Materia prima</v>
      </c>
      <c r="I1442" s="137" t="str">
        <f t="shared" si="45"/>
        <v>EEAFPATMIC11#EEQAFPATMIC11#EECAFPATMIC11#NETA BR</v>
      </c>
      <c r="J1442" s="106" t="s">
        <v>2324</v>
      </c>
      <c r="K1442" s="106" t="s">
        <v>2325</v>
      </c>
      <c r="L1442" s="106" t="s">
        <v>2326</v>
      </c>
      <c r="M1442" s="106" t="s">
        <v>424</v>
      </c>
      <c r="N1442" s="106" t="s">
        <v>2327</v>
      </c>
      <c r="O1442" s="106"/>
      <c r="P1442" s="106" t="s">
        <v>2328</v>
      </c>
      <c r="Q1442" s="106" t="s">
        <v>2329</v>
      </c>
      <c r="R1442" s="106" t="s">
        <v>2330</v>
      </c>
      <c r="S1442" s="106">
        <v>701036</v>
      </c>
      <c r="T1442" s="106" t="s">
        <v>430</v>
      </c>
      <c r="U1442" s="106"/>
      <c r="V1442" s="106">
        <v>3</v>
      </c>
      <c r="W1442" s="106" t="str">
        <f t="shared" si="44"/>
        <v>NETA BR</v>
      </c>
      <c r="X1442" s="106" t="s">
        <v>431</v>
      </c>
      <c r="Y1442" s="106"/>
    </row>
    <row r="1443" spans="1:25" x14ac:dyDescent="0.2">
      <c r="A1443" s="139"/>
      <c r="B1443" s="7"/>
      <c r="C1443" s="98" t="str">
        <f>VLOOKUP(G1443,TCR!$E$2:$K$332,2,0)</f>
        <v>VENDV</v>
      </c>
      <c r="D1443" s="98" t="str">
        <f>VLOOKUP(G1443,TCR!$E$2:$K$332,3,0)</f>
        <v>Ricavi variabili commodity al PCE - Energia Elettrica</v>
      </c>
      <c r="E1443" s="98" t="str">
        <f>VLOOKUP(G1443,TCR!$E$2:$K$332,4,0)</f>
        <v>MTPRV</v>
      </c>
      <c r="F1443" s="98" t="str">
        <f>VLOOKUP(G1443,TCR!$E$2:$K$332,5,0)</f>
        <v>Materia prima variabile</v>
      </c>
      <c r="G1443" s="98" t="s">
        <v>255</v>
      </c>
      <c r="H1443" s="98" t="str">
        <f>VLOOKUP(G1443,TCR!$E$2:$K$332,7,0)</f>
        <v>Materia prima</v>
      </c>
      <c r="I1443" s="137" t="str">
        <f t="shared" si="45"/>
        <v>EE_FPATMIC11#EEQFPATMIC11#EECFPATMIC11#NETA BR</v>
      </c>
      <c r="J1443" s="106" t="s">
        <v>2541</v>
      </c>
      <c r="K1443" s="106" t="s">
        <v>2542</v>
      </c>
      <c r="L1443" s="106" t="s">
        <v>2326</v>
      </c>
      <c r="M1443" s="106" t="s">
        <v>424</v>
      </c>
      <c r="N1443" s="106" t="s">
        <v>2543</v>
      </c>
      <c r="O1443" s="106"/>
      <c r="P1443" s="106" t="s">
        <v>2544</v>
      </c>
      <c r="Q1443" s="106" t="s">
        <v>2545</v>
      </c>
      <c r="R1443" s="106" t="s">
        <v>2330</v>
      </c>
      <c r="S1443" s="106">
        <v>701036</v>
      </c>
      <c r="T1443" s="106" t="s">
        <v>430</v>
      </c>
      <c r="U1443" s="106"/>
      <c r="V1443" s="106">
        <v>3</v>
      </c>
      <c r="W1443" s="106" t="str">
        <f t="shared" si="44"/>
        <v>NETA BR</v>
      </c>
      <c r="X1443" s="106" t="s">
        <v>431</v>
      </c>
      <c r="Y1443" s="106"/>
    </row>
    <row r="1444" spans="1:25" x14ac:dyDescent="0.2">
      <c r="A1444" s="7"/>
      <c r="B1444" s="69"/>
      <c r="C1444" s="98" t="str">
        <f>VLOOKUP(G1444,TCR!$E$2:$K$332,2,0)</f>
        <v>VENDV</v>
      </c>
      <c r="D1444" s="98" t="str">
        <f>VLOOKUP(G1444,TCR!$E$2:$K$332,3,0)</f>
        <v>Ricavi variabili commodity al PCE - Energia Elettrica</v>
      </c>
      <c r="E1444" s="98" t="str">
        <f>VLOOKUP(G1444,TCR!$E$2:$K$332,4,0)</f>
        <v>SCONV</v>
      </c>
      <c r="F1444" s="98" t="str">
        <f>VLOOKUP(G1444,TCR!$E$2:$K$332,5,0)</f>
        <v>Sconti Variabili</v>
      </c>
      <c r="G1444" s="98" t="s">
        <v>10944</v>
      </c>
      <c r="H1444" s="98" t="str">
        <f>VLOOKUP(G1444,TCR!$E$2:$K$332,7,0)</f>
        <v>sconti perdite</v>
      </c>
      <c r="I1444" s="137" t="str">
        <f t="shared" si="45"/>
        <v>NE_V_SC_PRD_NGT#NE_Q_SC_NGT_CONS#NE_C_SC_NGT_CONS#NETA BR</v>
      </c>
      <c r="J1444" s="106" t="s">
        <v>9270</v>
      </c>
      <c r="K1444" s="106" t="s">
        <v>9271</v>
      </c>
      <c r="L1444" s="106" t="s">
        <v>9272</v>
      </c>
      <c r="M1444" s="106" t="s">
        <v>424</v>
      </c>
      <c r="N1444" s="106" t="s">
        <v>8463</v>
      </c>
      <c r="O1444" s="106"/>
      <c r="P1444" s="106" t="s">
        <v>8464</v>
      </c>
      <c r="Q1444" s="106" t="s">
        <v>8465</v>
      </c>
      <c r="R1444" s="106" t="s">
        <v>8466</v>
      </c>
      <c r="S1444" s="106" t="s">
        <v>461</v>
      </c>
      <c r="T1444" s="106" t="s">
        <v>462</v>
      </c>
      <c r="U1444" s="106" t="s">
        <v>2200</v>
      </c>
      <c r="V1444" s="106">
        <v>3</v>
      </c>
      <c r="W1444" s="106" t="str">
        <f t="shared" si="44"/>
        <v>NETA BR</v>
      </c>
      <c r="X1444" s="106" t="s">
        <v>463</v>
      </c>
      <c r="Y1444" s="106"/>
    </row>
    <row r="1445" spans="1:25" x14ac:dyDescent="0.2">
      <c r="A1445" s="7"/>
      <c r="B1445" s="7"/>
      <c r="C1445" s="98" t="str">
        <f>VLOOKUP(G1445,TCR!$E$2:$K$332,2,0)</f>
        <v>VENDV</v>
      </c>
      <c r="D1445" s="98" t="str">
        <f>VLOOKUP(G1445,TCR!$E$2:$K$332,3,0)</f>
        <v>Ricavi variabili commodity al PCE - Energia Elettrica</v>
      </c>
      <c r="E1445" s="98" t="str">
        <f>VLOOKUP(G1445,TCR!$E$2:$K$332,4,0)</f>
        <v>SCONV</v>
      </c>
      <c r="F1445" s="98" t="str">
        <f>VLOOKUP(G1445,TCR!$E$2:$K$332,5,0)</f>
        <v>Sconti Variabili</v>
      </c>
      <c r="G1445" s="98" t="s">
        <v>10944</v>
      </c>
      <c r="H1445" s="98" t="str">
        <f>VLOOKUP(G1445,TCR!$E$2:$K$332,7,0)</f>
        <v>sconti perdite</v>
      </c>
      <c r="I1445" s="137" t="str">
        <f t="shared" si="45"/>
        <v>NE_V_SC_PRD_DAY#NE_Q_SC_DAY_CONS#NE_C_SC_DAY_CONS#NETA BR</v>
      </c>
      <c r="J1445" s="106" t="s">
        <v>2193</v>
      </c>
      <c r="K1445" s="106" t="s">
        <v>2194</v>
      </c>
      <c r="L1445" s="106" t="s">
        <v>2195</v>
      </c>
      <c r="M1445" s="106" t="s">
        <v>424</v>
      </c>
      <c r="N1445" s="106" t="s">
        <v>2196</v>
      </c>
      <c r="O1445" s="106"/>
      <c r="P1445" s="106" t="s">
        <v>2197</v>
      </c>
      <c r="Q1445" s="106" t="s">
        <v>2198</v>
      </c>
      <c r="R1445" s="106" t="s">
        <v>2199</v>
      </c>
      <c r="S1445" s="106">
        <v>704103</v>
      </c>
      <c r="T1445" s="106" t="s">
        <v>462</v>
      </c>
      <c r="U1445" s="106" t="s">
        <v>2200</v>
      </c>
      <c r="V1445" s="106">
        <v>3</v>
      </c>
      <c r="W1445" s="106" t="str">
        <f t="shared" si="44"/>
        <v>NETA BR</v>
      </c>
      <c r="X1445" s="106" t="s">
        <v>463</v>
      </c>
      <c r="Y1445" s="106"/>
    </row>
    <row r="1446" spans="1:25" x14ac:dyDescent="0.2">
      <c r="A1446" s="178"/>
      <c r="B1446" s="7"/>
      <c r="C1446" s="98" t="str">
        <f>VLOOKUP(G1446,TCR!$E$2:$K$332,2,0)</f>
        <v>VENDV</v>
      </c>
      <c r="D1446" s="98" t="str">
        <f>VLOOKUP(G1446,TCR!$E$2:$K$332,3,0)</f>
        <v>Ricavi variabili commodity al PCE - Energia Elettrica</v>
      </c>
      <c r="E1446" s="98" t="str">
        <f>VLOOKUP(G1446,TCR!$E$2:$K$332,4,0)</f>
        <v>SCONV</v>
      </c>
      <c r="F1446" s="98" t="str">
        <f>VLOOKUP(G1446,TCR!$E$2:$K$332,5,0)</f>
        <v>Sconti Variabili</v>
      </c>
      <c r="G1446" s="98" t="s">
        <v>11436</v>
      </c>
      <c r="H1446" s="98" t="str">
        <f>VLOOKUP(G1446,TCR!$E$2:$K$332,7,0)</f>
        <v>sconti perdite materia prima</v>
      </c>
      <c r="I1446" s="137" t="str">
        <f t="shared" si="45"/>
        <v>EE_PRD_SPMOD004#EEQ_SPMOD0004#EEC_SPMOD0004#NETA BR</v>
      </c>
      <c r="J1446" s="106" t="s">
        <v>4226</v>
      </c>
      <c r="K1446" s="106" t="s">
        <v>4227</v>
      </c>
      <c r="L1446" s="106" t="s">
        <v>4228</v>
      </c>
      <c r="M1446" s="106" t="s">
        <v>424</v>
      </c>
      <c r="N1446" s="106" t="s">
        <v>520</v>
      </c>
      <c r="O1446" s="106"/>
      <c r="P1446" s="106" t="s">
        <v>521</v>
      </c>
      <c r="Q1446" s="106" t="s">
        <v>522</v>
      </c>
      <c r="R1446" s="106" t="s">
        <v>523</v>
      </c>
      <c r="S1446" s="106">
        <v>704103</v>
      </c>
      <c r="T1446" s="106" t="s">
        <v>462</v>
      </c>
      <c r="U1446" s="106"/>
      <c r="V1446" s="106">
        <v>3</v>
      </c>
      <c r="W1446" s="106" t="str">
        <f t="shared" si="44"/>
        <v>NETA BR</v>
      </c>
      <c r="X1446" s="106" t="s">
        <v>463</v>
      </c>
      <c r="Y1446" s="106"/>
    </row>
    <row r="1447" spans="1:25" x14ac:dyDescent="0.2">
      <c r="A1447" s="7"/>
      <c r="B1447" s="7"/>
      <c r="C1447" s="98" t="str">
        <f>VLOOKUP(G1447,TCR!$E$2:$K$332,2,0)</f>
        <v>VENDV</v>
      </c>
      <c r="D1447" s="98" t="str">
        <f>VLOOKUP(G1447,TCR!$E$2:$K$332,3,0)</f>
        <v>Ricavi variabili commodity al PCE - Energia Elettrica</v>
      </c>
      <c r="E1447" s="98" t="str">
        <f>VLOOKUP(G1447,TCR!$E$2:$K$332,4,0)</f>
        <v>SCONV</v>
      </c>
      <c r="F1447" s="98" t="str">
        <f>VLOOKUP(G1447,TCR!$E$2:$K$332,5,0)</f>
        <v>Sconti Variabili</v>
      </c>
      <c r="G1447" s="98" t="s">
        <v>11436</v>
      </c>
      <c r="H1447" s="98" t="str">
        <f>VLOOKUP(G1447,TCR!$E$2:$K$332,7,0)</f>
        <v>sconti perdite materia prima</v>
      </c>
      <c r="I1447" s="137" t="str">
        <f t="shared" si="45"/>
        <v>EE_PRD_SPMOD003#EEQ_SPMOD0003#EEC_SPMOD0003#NETA BR</v>
      </c>
      <c r="J1447" s="106" t="s">
        <v>9121</v>
      </c>
      <c r="K1447" s="106" t="s">
        <v>9122</v>
      </c>
      <c r="L1447" s="106" t="s">
        <v>9123</v>
      </c>
      <c r="M1447" s="106" t="s">
        <v>424</v>
      </c>
      <c r="N1447" s="106" t="s">
        <v>5974</v>
      </c>
      <c r="O1447" s="106"/>
      <c r="P1447" s="106" t="s">
        <v>5975</v>
      </c>
      <c r="Q1447" s="106" t="s">
        <v>5976</v>
      </c>
      <c r="R1447" s="106" t="s">
        <v>5977</v>
      </c>
      <c r="S1447" s="106" t="s">
        <v>461</v>
      </c>
      <c r="T1447" s="106" t="s">
        <v>462</v>
      </c>
      <c r="U1447" s="106"/>
      <c r="V1447" s="106">
        <v>3</v>
      </c>
      <c r="W1447" s="106" t="str">
        <f t="shared" si="44"/>
        <v>NETA BR</v>
      </c>
      <c r="X1447" s="106" t="s">
        <v>463</v>
      </c>
      <c r="Y1447" s="106"/>
    </row>
    <row r="1448" spans="1:25" x14ac:dyDescent="0.2">
      <c r="A1448" s="7"/>
      <c r="B1448" s="7"/>
      <c r="C1448" s="98" t="str">
        <f>VLOOKUP(G1448,TCR!$E$2:$K$332,2,0)</f>
        <v>VENDV</v>
      </c>
      <c r="D1448" s="98" t="str">
        <f>VLOOKUP(G1448,TCR!$E$2:$K$332,3,0)</f>
        <v>Ricavi variabili commodity al PCE - Energia Elettrica</v>
      </c>
      <c r="E1448" s="98" t="str">
        <f>VLOOKUP(G1448,TCR!$E$2:$K$332,4,0)</f>
        <v>SCONV</v>
      </c>
      <c r="F1448" s="98" t="str">
        <f>VLOOKUP(G1448,TCR!$E$2:$K$332,5,0)</f>
        <v>Sconti Variabili</v>
      </c>
      <c r="G1448" s="98" t="s">
        <v>11436</v>
      </c>
      <c r="H1448" s="98" t="str">
        <f>VLOOKUP(G1448,TCR!$E$2:$K$332,7,0)</f>
        <v>sconti perdite materia prima</v>
      </c>
      <c r="I1448" s="137" t="str">
        <f t="shared" si="45"/>
        <v>EE_PRD_SPMOD002#EEQ_SPMOD0002#EEC_SPMOD0002#NETA BR</v>
      </c>
      <c r="J1448" s="106" t="s">
        <v>7418</v>
      </c>
      <c r="K1448" s="106" t="s">
        <v>7419</v>
      </c>
      <c r="L1448" s="106" t="s">
        <v>7420</v>
      </c>
      <c r="M1448" s="106" t="s">
        <v>424</v>
      </c>
      <c r="N1448" s="106" t="s">
        <v>7421</v>
      </c>
      <c r="O1448" s="106"/>
      <c r="P1448" s="106" t="s">
        <v>7422</v>
      </c>
      <c r="Q1448" s="106" t="s">
        <v>7423</v>
      </c>
      <c r="R1448" s="106" t="s">
        <v>7424</v>
      </c>
      <c r="S1448" s="106">
        <v>704103</v>
      </c>
      <c r="T1448" s="106" t="s">
        <v>462</v>
      </c>
      <c r="U1448" s="106"/>
      <c r="V1448" s="106">
        <v>3</v>
      </c>
      <c r="W1448" s="106" t="str">
        <f t="shared" si="44"/>
        <v>NETA BR</v>
      </c>
      <c r="X1448" s="106" t="s">
        <v>463</v>
      </c>
      <c r="Y1448" s="106"/>
    </row>
    <row r="1449" spans="1:25" x14ac:dyDescent="0.2">
      <c r="A1449" s="7"/>
      <c r="B1449" s="7"/>
      <c r="C1449" s="98" t="str">
        <f>VLOOKUP(G1449,TCR!$E$2:$K$332,2,0)</f>
        <v>VENDV</v>
      </c>
      <c r="D1449" s="98" t="str">
        <f>VLOOKUP(G1449,TCR!$E$2:$K$332,3,0)</f>
        <v>Ricavi variabili commodity al PCE - Energia Elettrica</v>
      </c>
      <c r="E1449" s="98" t="str">
        <f>VLOOKUP(G1449,TCR!$E$2:$K$332,4,0)</f>
        <v>SCONV</v>
      </c>
      <c r="F1449" s="98" t="str">
        <f>VLOOKUP(G1449,TCR!$E$2:$K$332,5,0)</f>
        <v>Sconti Variabili</v>
      </c>
      <c r="G1449" s="98" t="s">
        <v>11436</v>
      </c>
      <c r="H1449" s="98" t="str">
        <f>VLOOKUP(G1449,TCR!$E$2:$K$332,7,0)</f>
        <v>sconti perdite materia prima</v>
      </c>
      <c r="I1449" s="137" t="str">
        <f t="shared" si="45"/>
        <v>EE_PRD_SPMOD006#EEQ_SPMOD0006#EEC_SPMOD0006#NETA BR</v>
      </c>
      <c r="J1449" s="106" t="s">
        <v>6960</v>
      </c>
      <c r="K1449" s="106" t="s">
        <v>6961</v>
      </c>
      <c r="L1449" s="106" t="s">
        <v>6962</v>
      </c>
      <c r="M1449" s="106" t="s">
        <v>424</v>
      </c>
      <c r="N1449" s="106" t="s">
        <v>6963</v>
      </c>
      <c r="O1449" s="106"/>
      <c r="P1449" s="106" t="s">
        <v>6964</v>
      </c>
      <c r="Q1449" s="106" t="s">
        <v>6965</v>
      </c>
      <c r="R1449" s="106" t="s">
        <v>6966</v>
      </c>
      <c r="S1449" s="106">
        <v>704103</v>
      </c>
      <c r="T1449" s="106" t="s">
        <v>462</v>
      </c>
      <c r="U1449" s="106"/>
      <c r="V1449" s="106">
        <v>3</v>
      </c>
      <c r="W1449" s="106" t="str">
        <f t="shared" si="44"/>
        <v>NETA BR</v>
      </c>
      <c r="X1449" s="106" t="s">
        <v>463</v>
      </c>
      <c r="Y1449" s="106"/>
    </row>
    <row r="1450" spans="1:25" x14ac:dyDescent="0.2">
      <c r="A1450" s="7"/>
      <c r="B1450" s="178"/>
      <c r="C1450" s="98" t="str">
        <f>VLOOKUP(G1450,TCR!$E$2:$K$332,2,0)</f>
        <v>VENDV</v>
      </c>
      <c r="D1450" s="98" t="str">
        <f>VLOOKUP(G1450,TCR!$E$2:$K$332,3,0)</f>
        <v>Ricavi variabili commodity al PCE - Energia Elettrica</v>
      </c>
      <c r="E1450" s="98" t="str">
        <f>VLOOKUP(G1450,TCR!$E$2:$K$332,4,0)</f>
        <v>SCONV</v>
      </c>
      <c r="F1450" s="98" t="str">
        <f>VLOOKUP(G1450,TCR!$E$2:$K$332,5,0)</f>
        <v>Sconti Variabili</v>
      </c>
      <c r="G1450" s="98" t="s">
        <v>11436</v>
      </c>
      <c r="H1450" s="98" t="str">
        <f>VLOOKUP(G1450,TCR!$E$2:$K$332,7,0)</f>
        <v>sconti perdite materia prima</v>
      </c>
      <c r="I1450" s="137" t="str">
        <f t="shared" si="45"/>
        <v>EE_PRD_SPMOD005#EEQ_SPMOD0005#EEC_SPMOD0005#NETA BR</v>
      </c>
      <c r="J1450" s="106" t="s">
        <v>8453</v>
      </c>
      <c r="K1450" s="106" t="s">
        <v>8454</v>
      </c>
      <c r="L1450" s="106" t="s">
        <v>6962</v>
      </c>
      <c r="M1450" s="106" t="s">
        <v>424</v>
      </c>
      <c r="N1450" s="106" t="s">
        <v>3232</v>
      </c>
      <c r="O1450" s="106"/>
      <c r="P1450" s="106" t="s">
        <v>3233</v>
      </c>
      <c r="Q1450" s="106" t="s">
        <v>3234</v>
      </c>
      <c r="R1450" s="106" t="s">
        <v>3235</v>
      </c>
      <c r="S1450" s="106">
        <v>704103</v>
      </c>
      <c r="T1450" s="106" t="s">
        <v>462</v>
      </c>
      <c r="U1450" s="106"/>
      <c r="V1450" s="106">
        <v>3</v>
      </c>
      <c r="W1450" s="106" t="str">
        <f t="shared" si="44"/>
        <v>NETA BR</v>
      </c>
      <c r="X1450" s="106" t="s">
        <v>463</v>
      </c>
      <c r="Y1450" s="106"/>
    </row>
    <row r="1451" spans="1:25" x14ac:dyDescent="0.2">
      <c r="A1451" s="7"/>
      <c r="B1451" s="178" t="s">
        <v>65</v>
      </c>
      <c r="C1451" s="98" t="str">
        <f>VLOOKUP(G1451,TCR!$E$2:$K$332,2,0)</f>
        <v>TRASPV</v>
      </c>
      <c r="D1451" s="98" t="str">
        <f>VLOOKUP(G1451,TCR!$E$2:$K$332,3,0)</f>
        <v>Ricavi logistica primaria - Trasporto Energia Elettrica - variabile</v>
      </c>
      <c r="E1451" s="98" t="str">
        <f>VLOOKUP(G1451,TCR!$E$2:$K$332,4,0)</f>
        <v>DISPV</v>
      </c>
      <c r="F1451" s="98" t="str">
        <f>VLOOKUP(G1451,TCR!$E$2:$K$332,5,0)</f>
        <v>Dispacciamento variabile</v>
      </c>
      <c r="G1451" s="98" t="s">
        <v>277</v>
      </c>
      <c r="H1451" s="98" t="str">
        <f>VLOOKUP(G1451,TCR!$E$2:$K$332,7,0)</f>
        <v>Perdite dispacciamento</v>
      </c>
      <c r="I1451" s="137" t="str">
        <f t="shared" si="45"/>
        <v>EE_PRD_MLODSCR_M#EEQMLODSICURSIST#EECMLODSICURSIST#NETA BR</v>
      </c>
      <c r="J1451" s="106" t="s">
        <v>1273</v>
      </c>
      <c r="K1451" s="106" t="s">
        <v>1274</v>
      </c>
      <c r="L1451" s="106" t="s">
        <v>1275</v>
      </c>
      <c r="M1451" s="106" t="s">
        <v>488</v>
      </c>
      <c r="N1451" s="106" t="s">
        <v>1276</v>
      </c>
      <c r="O1451" s="106"/>
      <c r="P1451" s="106" t="s">
        <v>1277</v>
      </c>
      <c r="Q1451" s="106" t="s">
        <v>1278</v>
      </c>
      <c r="R1451" s="106" t="s">
        <v>1279</v>
      </c>
      <c r="S1451" s="106">
        <v>702144</v>
      </c>
      <c r="T1451" s="106" t="s">
        <v>1106</v>
      </c>
      <c r="U1451" s="106"/>
      <c r="V1451" s="106">
        <v>3</v>
      </c>
      <c r="W1451" s="106" t="str">
        <f t="shared" si="44"/>
        <v>NETA BR</v>
      </c>
      <c r="X1451" s="106" t="s">
        <v>495</v>
      </c>
      <c r="Y1451" s="106"/>
    </row>
    <row r="1452" spans="1:25" x14ac:dyDescent="0.2">
      <c r="A1452" s="7"/>
      <c r="B1452" s="7" t="s">
        <v>65</v>
      </c>
      <c r="C1452" s="98" t="str">
        <f>VLOOKUP(G1452,TCR!$E$2:$K$332,2,0)</f>
        <v>VENDV</v>
      </c>
      <c r="D1452" s="98" t="str">
        <f>VLOOKUP(G1452,TCR!$E$2:$K$332,3,0)</f>
        <v>Ricavi variabili commodity al PCE - Energia Elettrica</v>
      </c>
      <c r="E1452" s="98" t="str">
        <f>VLOOKUP(G1452,TCR!$E$2:$K$332,4,0)</f>
        <v>SBI</v>
      </c>
      <c r="F1452" s="98" t="str">
        <f>VLOOKUP(G1452,TCR!$E$2:$K$332,5,0)</f>
        <v>Sbilanciamento</v>
      </c>
      <c r="G1452" s="98" t="s">
        <v>11340</v>
      </c>
      <c r="H1452" s="98" t="str">
        <f>VLOOKUP(G1452,TCR!$E$2:$K$332,7,0)</f>
        <v>Perdite sbilanciamento</v>
      </c>
      <c r="I1452" s="137" t="str">
        <f t="shared" si="45"/>
        <v>EE_PRD_SBIL02_A#EEQASBIL02#EECASBIL02#NETA BR</v>
      </c>
      <c r="J1452" s="106" t="s">
        <v>2969</v>
      </c>
      <c r="K1452" s="106" t="s">
        <v>2970</v>
      </c>
      <c r="L1452" s="106" t="s">
        <v>2971</v>
      </c>
      <c r="M1452" s="106" t="s">
        <v>488</v>
      </c>
      <c r="N1452" s="106" t="s">
        <v>1499</v>
      </c>
      <c r="O1452" s="106"/>
      <c r="P1452" s="106" t="s">
        <v>1500</v>
      </c>
      <c r="Q1452" s="106" t="s">
        <v>1501</v>
      </c>
      <c r="R1452" s="106" t="s">
        <v>1502</v>
      </c>
      <c r="S1452" s="106">
        <v>702357</v>
      </c>
      <c r="T1452" s="106" t="s">
        <v>706</v>
      </c>
      <c r="U1452" s="106"/>
      <c r="V1452" s="106">
        <v>3</v>
      </c>
      <c r="W1452" s="106" t="str">
        <f t="shared" si="44"/>
        <v>NETA BR</v>
      </c>
      <c r="X1452" s="106" t="s">
        <v>495</v>
      </c>
      <c r="Y1452" s="106"/>
    </row>
    <row r="1453" spans="1:25" x14ac:dyDescent="0.2">
      <c r="A1453" s="7"/>
      <c r="B1453" s="7" t="s">
        <v>65</v>
      </c>
      <c r="C1453" s="98" t="str">
        <f>VLOOKUP(G1453,TCR!$E$2:$K$332,2,0)</f>
        <v>VENDV</v>
      </c>
      <c r="D1453" s="98" t="str">
        <f>VLOOKUP(G1453,TCR!$E$2:$K$332,3,0)</f>
        <v>Ricavi variabili commodity al PCE - Energia Elettrica</v>
      </c>
      <c r="E1453" s="98" t="str">
        <f>VLOOKUP(G1453,TCR!$E$2:$K$332,4,0)</f>
        <v>SBI</v>
      </c>
      <c r="F1453" s="98" t="str">
        <f>VLOOKUP(G1453,TCR!$E$2:$K$332,5,0)</f>
        <v>Sbilanciamento</v>
      </c>
      <c r="G1453" s="98" t="s">
        <v>11340</v>
      </c>
      <c r="H1453" s="98" t="str">
        <f>VLOOKUP(G1453,TCR!$E$2:$K$332,7,0)</f>
        <v>Perdite sbilanciamento</v>
      </c>
      <c r="I1453" s="137" t="str">
        <f t="shared" si="45"/>
        <v>EE_PRD_SBIL02_M#EEQSBIL02#EECSBIL02#NETA BR</v>
      </c>
      <c r="J1453" s="106" t="s">
        <v>5403</v>
      </c>
      <c r="K1453" s="106" t="s">
        <v>5404</v>
      </c>
      <c r="L1453" s="106" t="s">
        <v>5405</v>
      </c>
      <c r="M1453" s="106" t="s">
        <v>488</v>
      </c>
      <c r="N1453" s="106" t="s">
        <v>882</v>
      </c>
      <c r="O1453" s="106"/>
      <c r="P1453" s="106" t="s">
        <v>883</v>
      </c>
      <c r="Q1453" s="106" t="s">
        <v>884</v>
      </c>
      <c r="R1453" s="106" t="s">
        <v>885</v>
      </c>
      <c r="S1453" s="106">
        <v>702357</v>
      </c>
      <c r="T1453" s="106" t="s">
        <v>706</v>
      </c>
      <c r="U1453" s="106"/>
      <c r="V1453" s="106">
        <v>3</v>
      </c>
      <c r="W1453" s="106" t="str">
        <f t="shared" si="44"/>
        <v>NETA BR</v>
      </c>
      <c r="X1453" s="106" t="s">
        <v>495</v>
      </c>
      <c r="Y1453" s="106"/>
    </row>
    <row r="1454" spans="1:25" x14ac:dyDescent="0.2">
      <c r="A1454" s="7"/>
      <c r="B1454" s="7"/>
      <c r="C1454" s="98" t="str">
        <f>VLOOKUP(G1454,TCR!$E$2:$K$332,2,0)</f>
        <v>VENDV</v>
      </c>
      <c r="D1454" s="98" t="str">
        <f>VLOOKUP(G1454,TCR!$E$2:$K$332,3,0)</f>
        <v>Ricavi variabili commodity al PCE - Energia Elettrica</v>
      </c>
      <c r="E1454" s="98" t="str">
        <f>VLOOKUP(G1454,TCR!$E$2:$K$332,4,0)</f>
        <v>MTPRV</v>
      </c>
      <c r="F1454" s="98" t="str">
        <f>VLOOKUP(G1454,TCR!$E$2:$K$332,5,0)</f>
        <v>Materia prima variabile</v>
      </c>
      <c r="G1454" s="98" t="s">
        <v>192</v>
      </c>
      <c r="H1454" s="98" t="str">
        <f>VLOOKUP(G1454,TCR!$E$2:$K$332,7,0)</f>
        <v>Perdite</v>
      </c>
      <c r="I1454" s="137" t="str">
        <f t="shared" si="45"/>
        <v>EE_PERD_PTCSV8_A#EEQAFPTCSV8#EECAFPTCSV8#NETA BR</v>
      </c>
      <c r="J1454" s="106" t="s">
        <v>4272</v>
      </c>
      <c r="K1454" s="106" t="s">
        <v>4273</v>
      </c>
      <c r="L1454" s="106" t="s">
        <v>4274</v>
      </c>
      <c r="M1454" s="106" t="s">
        <v>424</v>
      </c>
      <c r="N1454" s="106" t="s">
        <v>569</v>
      </c>
      <c r="O1454" s="106"/>
      <c r="P1454" s="106" t="s">
        <v>570</v>
      </c>
      <c r="Q1454" s="106" t="s">
        <v>571</v>
      </c>
      <c r="R1454" s="106" t="s">
        <v>572</v>
      </c>
      <c r="S1454" s="106">
        <v>701036</v>
      </c>
      <c r="T1454" s="106" t="s">
        <v>430</v>
      </c>
      <c r="U1454" s="106"/>
      <c r="V1454" s="106">
        <v>3</v>
      </c>
      <c r="W1454" s="106" t="str">
        <f t="shared" si="44"/>
        <v>NETA BR</v>
      </c>
      <c r="X1454" s="106" t="s">
        <v>431</v>
      </c>
      <c r="Y1454" s="106"/>
    </row>
    <row r="1455" spans="1:25" x14ac:dyDescent="0.2">
      <c r="A1455" s="7"/>
      <c r="B1455" s="7"/>
      <c r="C1455" s="98" t="str">
        <f>VLOOKUP(G1455,TCR!$E$2:$K$332,2,0)</f>
        <v>VENDV</v>
      </c>
      <c r="D1455" s="98" t="str">
        <f>VLOOKUP(G1455,TCR!$E$2:$K$332,3,0)</f>
        <v>Ricavi variabili commodity al PCE - Energia Elettrica</v>
      </c>
      <c r="E1455" s="98" t="str">
        <f>VLOOKUP(G1455,TCR!$E$2:$K$332,4,0)</f>
        <v>MTPRV</v>
      </c>
      <c r="F1455" s="98" t="str">
        <f>VLOOKUP(G1455,TCR!$E$2:$K$332,5,0)</f>
        <v>Materia prima variabile</v>
      </c>
      <c r="G1455" s="98" t="s">
        <v>192</v>
      </c>
      <c r="H1455" s="98" t="str">
        <f>VLOOKUP(G1455,TCR!$E$2:$K$332,7,0)</f>
        <v>Perdite</v>
      </c>
      <c r="I1455" s="137" t="str">
        <f t="shared" si="45"/>
        <v>EE_PERD_PTCSV8_M#EEQ_FPTCSV8#EEC_FPTCSV8#NETA BR</v>
      </c>
      <c r="J1455" s="106" t="s">
        <v>5902</v>
      </c>
      <c r="K1455" s="106" t="s">
        <v>5903</v>
      </c>
      <c r="L1455" s="106" t="s">
        <v>5904</v>
      </c>
      <c r="M1455" s="106" t="s">
        <v>424</v>
      </c>
      <c r="N1455" s="106" t="s">
        <v>2086</v>
      </c>
      <c r="O1455" s="106"/>
      <c r="P1455" s="106" t="s">
        <v>2087</v>
      </c>
      <c r="Q1455" s="106" t="s">
        <v>2088</v>
      </c>
      <c r="R1455" s="106" t="s">
        <v>572</v>
      </c>
      <c r="S1455" s="106">
        <v>701036</v>
      </c>
      <c r="T1455" s="106" t="s">
        <v>430</v>
      </c>
      <c r="U1455" s="106"/>
      <c r="V1455" s="106">
        <v>3</v>
      </c>
      <c r="W1455" s="106" t="str">
        <f t="shared" si="44"/>
        <v>NETA BR</v>
      </c>
      <c r="X1455" s="106" t="s">
        <v>431</v>
      </c>
      <c r="Y1455" s="106"/>
    </row>
    <row r="1456" spans="1:25" x14ac:dyDescent="0.2">
      <c r="A1456" s="7"/>
      <c r="B1456" s="7"/>
      <c r="C1456" s="98" t="str">
        <f>VLOOKUP(G1456,TCR!$E$2:$K$332,2,0)</f>
        <v>VENDV</v>
      </c>
      <c r="D1456" s="98" t="str">
        <f>VLOOKUP(G1456,TCR!$E$2:$K$332,3,0)</f>
        <v>Ricavi variabili commodity al PCE - Energia Elettrica</v>
      </c>
      <c r="E1456" s="98" t="str">
        <f>VLOOKUP(G1456,TCR!$E$2:$K$332,4,0)</f>
        <v>MTPRV</v>
      </c>
      <c r="F1456" s="98" t="str">
        <f>VLOOKUP(G1456,TCR!$E$2:$K$332,5,0)</f>
        <v>Materia prima variabile</v>
      </c>
      <c r="G1456" s="98" t="s">
        <v>192</v>
      </c>
      <c r="H1456" s="98" t="str">
        <f>VLOOKUP(G1456,TCR!$E$2:$K$332,7,0)</f>
        <v>Perdite</v>
      </c>
      <c r="I1456" s="137" t="str">
        <f t="shared" si="45"/>
        <v>EE_PERD_SVMIC23M#EEQ_FPSVMIC23#EEC_FPSVMIC23#NETA BR</v>
      </c>
      <c r="J1456" s="106" t="s">
        <v>8723</v>
      </c>
      <c r="K1456" s="106" t="s">
        <v>8724</v>
      </c>
      <c r="L1456" s="106" t="s">
        <v>8725</v>
      </c>
      <c r="M1456" s="106" t="s">
        <v>424</v>
      </c>
      <c r="N1456" s="106" t="s">
        <v>8180</v>
      </c>
      <c r="O1456" s="106"/>
      <c r="P1456" s="106" t="s">
        <v>8181</v>
      </c>
      <c r="Q1456" s="106" t="s">
        <v>8182</v>
      </c>
      <c r="R1456" s="106" t="s">
        <v>8183</v>
      </c>
      <c r="S1456" s="106">
        <v>701036</v>
      </c>
      <c r="T1456" s="106" t="s">
        <v>430</v>
      </c>
      <c r="U1456" s="106"/>
      <c r="V1456" s="106">
        <v>3</v>
      </c>
      <c r="W1456" s="106" t="str">
        <f t="shared" si="44"/>
        <v>NETA BR</v>
      </c>
      <c r="X1456" s="106" t="s">
        <v>431</v>
      </c>
      <c r="Y1456" s="106"/>
    </row>
    <row r="1457" spans="1:25" x14ac:dyDescent="0.2">
      <c r="A1457" s="7"/>
      <c r="B1457" s="7"/>
      <c r="C1457" s="98" t="str">
        <f>VLOOKUP(G1457,TCR!$E$2:$K$332,2,0)</f>
        <v>VENDV</v>
      </c>
      <c r="D1457" s="98" t="str">
        <f>VLOOKUP(G1457,TCR!$E$2:$K$332,3,0)</f>
        <v>Ricavi variabili commodity al PCE - Energia Elettrica</v>
      </c>
      <c r="E1457" s="98" t="str">
        <f>VLOOKUP(G1457,TCR!$E$2:$K$332,4,0)</f>
        <v>MTPRV</v>
      </c>
      <c r="F1457" s="98" t="str">
        <f>VLOOKUP(G1457,TCR!$E$2:$K$332,5,0)</f>
        <v>Materia prima variabile</v>
      </c>
      <c r="G1457" s="141" t="s">
        <v>192</v>
      </c>
      <c r="H1457" s="98" t="str">
        <f>VLOOKUP(G1457,TCR!$E$2:$K$332,7,0)</f>
        <v>Perdite</v>
      </c>
      <c r="I1457" s="137" t="str">
        <f t="shared" si="45"/>
        <v>EE_PERD_SVMIC22A#EEQAFPSVMIC22#EECAFPSVMIC22#NETA BR</v>
      </c>
      <c r="J1457" s="106" t="s">
        <v>6004</v>
      </c>
      <c r="K1457" s="106" t="s">
        <v>6005</v>
      </c>
      <c r="L1457" s="106" t="s">
        <v>6006</v>
      </c>
      <c r="M1457" s="106" t="s">
        <v>424</v>
      </c>
      <c r="N1457" s="106" t="s">
        <v>6007</v>
      </c>
      <c r="O1457" s="106"/>
      <c r="P1457" s="106" t="s">
        <v>6008</v>
      </c>
      <c r="Q1457" s="106" t="s">
        <v>6009</v>
      </c>
      <c r="R1457" s="106" t="s">
        <v>6010</v>
      </c>
      <c r="S1457" s="106">
        <v>701036</v>
      </c>
      <c r="T1457" s="106" t="s">
        <v>430</v>
      </c>
      <c r="U1457" s="106"/>
      <c r="V1457" s="106">
        <v>3</v>
      </c>
      <c r="W1457" s="106" t="str">
        <f t="shared" si="44"/>
        <v>NETA BR</v>
      </c>
      <c r="X1457" s="106" t="s">
        <v>431</v>
      </c>
      <c r="Y1457" s="106"/>
    </row>
    <row r="1458" spans="1:25" x14ac:dyDescent="0.2">
      <c r="A1458" s="7"/>
      <c r="B1458" s="7"/>
      <c r="C1458" s="98" t="str">
        <f>VLOOKUP(G1458,TCR!$E$2:$K$332,2,0)</f>
        <v>VENDV</v>
      </c>
      <c r="D1458" s="98" t="str">
        <f>VLOOKUP(G1458,TCR!$E$2:$K$332,3,0)</f>
        <v>Ricavi variabili commodity al PCE - Energia Elettrica</v>
      </c>
      <c r="E1458" s="98" t="str">
        <f>VLOOKUP(G1458,TCR!$E$2:$K$332,4,0)</f>
        <v>MTPRV</v>
      </c>
      <c r="F1458" s="98" t="str">
        <f>VLOOKUP(G1458,TCR!$E$2:$K$332,5,0)</f>
        <v>Materia prima variabile</v>
      </c>
      <c r="G1458" s="141" t="s">
        <v>192</v>
      </c>
      <c r="H1458" s="98" t="str">
        <f>VLOOKUP(G1458,TCR!$E$2:$K$332,7,0)</f>
        <v>Perdite</v>
      </c>
      <c r="I1458" s="137" t="str">
        <f t="shared" si="45"/>
        <v>EE_PERD_SVMIC22M#EEQ_FPSVMIC22#EEC_FPSVMIC22#NETA BR</v>
      </c>
      <c r="J1458" s="106" t="s">
        <v>8500</v>
      </c>
      <c r="K1458" s="106" t="s">
        <v>8501</v>
      </c>
      <c r="L1458" s="106" t="s">
        <v>8502</v>
      </c>
      <c r="M1458" s="106" t="s">
        <v>424</v>
      </c>
      <c r="N1458" s="106" t="s">
        <v>8503</v>
      </c>
      <c r="O1458" s="106"/>
      <c r="P1458" s="106" t="s">
        <v>8504</v>
      </c>
      <c r="Q1458" s="106" t="s">
        <v>8505</v>
      </c>
      <c r="R1458" s="106" t="s">
        <v>6010</v>
      </c>
      <c r="S1458" s="106">
        <v>701036</v>
      </c>
      <c r="T1458" s="106" t="s">
        <v>430</v>
      </c>
      <c r="U1458" s="106"/>
      <c r="V1458" s="106">
        <v>3</v>
      </c>
      <c r="W1458" s="106" t="str">
        <f t="shared" si="44"/>
        <v>NETA BR</v>
      </c>
      <c r="X1458" s="106" t="s">
        <v>431</v>
      </c>
      <c r="Y1458" s="106"/>
    </row>
    <row r="1459" spans="1:25" x14ac:dyDescent="0.2">
      <c r="A1459" s="69"/>
      <c r="B1459" s="7"/>
      <c r="C1459" s="98" t="str">
        <f>VLOOKUP(G1459,TCR!$E$2:$K$332,2,0)</f>
        <v>VENDV</v>
      </c>
      <c r="D1459" s="98" t="str">
        <f>VLOOKUP(G1459,TCR!$E$2:$K$332,3,0)</f>
        <v>Ricavi variabili commodity al PCE - Energia Elettrica</v>
      </c>
      <c r="E1459" s="98" t="str">
        <f>VLOOKUP(G1459,TCR!$E$2:$K$332,4,0)</f>
        <v>MTPRV</v>
      </c>
      <c r="F1459" s="98" t="str">
        <f>VLOOKUP(G1459,TCR!$E$2:$K$332,5,0)</f>
        <v>Materia prima variabile</v>
      </c>
      <c r="G1459" s="141" t="s">
        <v>192</v>
      </c>
      <c r="H1459" s="98" t="str">
        <f>VLOOKUP(G1459,TCR!$E$2:$K$332,7,0)</f>
        <v>Perdite</v>
      </c>
      <c r="I1459" s="137" t="str">
        <f t="shared" si="45"/>
        <v>EE_PERD_SVMIC20M#EEQFPSVMIC20#EECFPSVMIC20#NETA BR</v>
      </c>
      <c r="J1459" s="106" t="s">
        <v>8334</v>
      </c>
      <c r="K1459" s="106" t="s">
        <v>8335</v>
      </c>
      <c r="L1459" s="106" t="s">
        <v>8336</v>
      </c>
      <c r="M1459" s="106" t="s">
        <v>424</v>
      </c>
      <c r="N1459" s="106" t="s">
        <v>7111</v>
      </c>
      <c r="O1459" s="106"/>
      <c r="P1459" s="106" t="s">
        <v>7112</v>
      </c>
      <c r="Q1459" s="106" t="s">
        <v>7113</v>
      </c>
      <c r="R1459" s="106" t="s">
        <v>7114</v>
      </c>
      <c r="S1459" s="106">
        <v>701036</v>
      </c>
      <c r="T1459" s="106" t="s">
        <v>430</v>
      </c>
      <c r="U1459" s="106"/>
      <c r="V1459" s="106">
        <v>3</v>
      </c>
      <c r="W1459" s="106" t="str">
        <f t="shared" si="44"/>
        <v>NETA BR</v>
      </c>
      <c r="X1459" s="106" t="s">
        <v>431</v>
      </c>
      <c r="Y1459" s="106"/>
    </row>
    <row r="1460" spans="1:25" x14ac:dyDescent="0.2">
      <c r="A1460" s="7"/>
      <c r="B1460" s="7"/>
      <c r="C1460" s="98" t="str">
        <f>VLOOKUP(G1460,TCR!$E$2:$K$332,2,0)</f>
        <v>VENDV</v>
      </c>
      <c r="D1460" s="98" t="str">
        <f>VLOOKUP(G1460,TCR!$E$2:$K$332,3,0)</f>
        <v>Ricavi variabili commodity al PCE - Energia Elettrica</v>
      </c>
      <c r="E1460" s="98" t="str">
        <f>VLOOKUP(G1460,TCR!$E$2:$K$332,4,0)</f>
        <v>MTPRV</v>
      </c>
      <c r="F1460" s="98" t="str">
        <f>VLOOKUP(G1460,TCR!$E$2:$K$332,5,0)</f>
        <v>Materia prima variabile</v>
      </c>
      <c r="G1460" s="141" t="s">
        <v>192</v>
      </c>
      <c r="H1460" s="98" t="str">
        <f>VLOOKUP(G1460,TCR!$E$2:$K$332,7,0)</f>
        <v>Perdite</v>
      </c>
      <c r="I1460" s="137" t="str">
        <f t="shared" si="45"/>
        <v>EEAPRDFPRSPMI22#EEQAFPRSPMI22#EECAFPRSPMI22#NETA BR</v>
      </c>
      <c r="J1460" s="106" t="s">
        <v>7066</v>
      </c>
      <c r="K1460" s="106" t="s">
        <v>7067</v>
      </c>
      <c r="L1460" s="106" t="s">
        <v>7068</v>
      </c>
      <c r="M1460" s="106" t="s">
        <v>424</v>
      </c>
      <c r="N1460" s="106" t="s">
        <v>7069</v>
      </c>
      <c r="O1460" s="106"/>
      <c r="P1460" s="106" t="s">
        <v>7070</v>
      </c>
      <c r="Q1460" s="106" t="s">
        <v>7071</v>
      </c>
      <c r="R1460" s="106" t="s">
        <v>5984</v>
      </c>
      <c r="S1460" s="106">
        <v>701036</v>
      </c>
      <c r="T1460" s="106" t="s">
        <v>430</v>
      </c>
      <c r="U1460" s="106"/>
      <c r="V1460" s="106">
        <v>3</v>
      </c>
      <c r="W1460" s="106" t="str">
        <f t="shared" si="44"/>
        <v>NETA BR</v>
      </c>
      <c r="X1460" s="106" t="s">
        <v>431</v>
      </c>
      <c r="Y1460" s="106"/>
    </row>
    <row r="1461" spans="1:25" x14ac:dyDescent="0.2">
      <c r="A1461" s="7"/>
      <c r="B1461" s="7"/>
      <c r="C1461" s="179" t="str">
        <f>VLOOKUP(G1461,TCR!$E$2:$K$332,2,0)</f>
        <v>VENDV</v>
      </c>
      <c r="D1461" s="179" t="str">
        <f>VLOOKUP(G1461,TCR!$E$2:$K$332,3,0)</f>
        <v>Ricavi variabili commodity al PCE - Energia Elettrica</v>
      </c>
      <c r="E1461" s="179" t="str">
        <f>VLOOKUP(G1461,TCR!$E$2:$K$332,4,0)</f>
        <v>MTPRV</v>
      </c>
      <c r="F1461" s="179" t="str">
        <f>VLOOKUP(G1461,TCR!$E$2:$K$332,5,0)</f>
        <v>Materia prima variabile</v>
      </c>
      <c r="G1461" s="179" t="s">
        <v>192</v>
      </c>
      <c r="H1461" s="179" t="str">
        <f>VLOOKUP(G1461,TCR!$E$2:$K$332,7,0)</f>
        <v>Perdite</v>
      </c>
      <c r="I1461" s="137" t="str">
        <f t="shared" si="45"/>
        <v>EE_PRDFPRSPMI22#EEQ_FPRSPMI22#EEC_FPRSPMI22#NETA BR</v>
      </c>
      <c r="J1461" s="106" t="s">
        <v>8978</v>
      </c>
      <c r="K1461" s="106" t="s">
        <v>8979</v>
      </c>
      <c r="L1461" s="106" t="s">
        <v>8980</v>
      </c>
      <c r="M1461" s="106" t="s">
        <v>424</v>
      </c>
      <c r="N1461" s="106" t="s">
        <v>8902</v>
      </c>
      <c r="O1461" s="106"/>
      <c r="P1461" s="106" t="s">
        <v>8903</v>
      </c>
      <c r="Q1461" s="106" t="s">
        <v>8904</v>
      </c>
      <c r="R1461" s="106" t="s">
        <v>5984</v>
      </c>
      <c r="S1461" s="106" t="s">
        <v>429</v>
      </c>
      <c r="T1461" s="106" t="s">
        <v>430</v>
      </c>
      <c r="U1461" s="106"/>
      <c r="V1461" s="106">
        <v>3</v>
      </c>
      <c r="W1461" s="106" t="str">
        <f t="shared" si="44"/>
        <v>NETA BR</v>
      </c>
      <c r="X1461" s="106" t="s">
        <v>431</v>
      </c>
      <c r="Y1461" s="106"/>
    </row>
    <row r="1462" spans="1:25" x14ac:dyDescent="0.2">
      <c r="A1462" s="7"/>
      <c r="B1462" s="7"/>
      <c r="C1462" s="179" t="str">
        <f>VLOOKUP(G1462,TCR!$E$2:$K$332,2,0)</f>
        <v>VENDV</v>
      </c>
      <c r="D1462" s="179" t="str">
        <f>VLOOKUP(G1462,TCR!$E$2:$K$332,3,0)</f>
        <v>Ricavi variabili commodity al PCE - Energia Elettrica</v>
      </c>
      <c r="E1462" s="179" t="str">
        <f>VLOOKUP(G1462,TCR!$E$2:$K$332,4,0)</f>
        <v>MTPRV</v>
      </c>
      <c r="F1462" s="179" t="str">
        <f>VLOOKUP(G1462,TCR!$E$2:$K$332,5,0)</f>
        <v>Materia prima variabile</v>
      </c>
      <c r="G1462" s="179" t="s">
        <v>192</v>
      </c>
      <c r="H1462" s="179" t="str">
        <f>VLOOKUP(G1462,TCR!$E$2:$K$332,7,0)</f>
        <v>Perdite</v>
      </c>
      <c r="I1462" s="137" t="str">
        <f t="shared" si="45"/>
        <v>EE_PRDFPRSPMI21#EEQ_FPRSPMI21#EEC_FPRSPMI21#NETA BR</v>
      </c>
      <c r="J1462" s="106" t="s">
        <v>9030</v>
      </c>
      <c r="K1462" s="106" t="s">
        <v>9031</v>
      </c>
      <c r="L1462" s="106" t="s">
        <v>9032</v>
      </c>
      <c r="M1462" s="106" t="s">
        <v>424</v>
      </c>
      <c r="N1462" s="106" t="s">
        <v>5967</v>
      </c>
      <c r="O1462" s="106"/>
      <c r="P1462" s="106" t="s">
        <v>5968</v>
      </c>
      <c r="Q1462" s="106" t="s">
        <v>5969</v>
      </c>
      <c r="R1462" s="106" t="s">
        <v>5970</v>
      </c>
      <c r="S1462" s="106" t="s">
        <v>429</v>
      </c>
      <c r="T1462" s="106" t="s">
        <v>430</v>
      </c>
      <c r="U1462" s="106"/>
      <c r="V1462" s="106">
        <v>3</v>
      </c>
      <c r="W1462" s="106" t="str">
        <f t="shared" si="44"/>
        <v>NETA BR</v>
      </c>
      <c r="X1462" s="106" t="s">
        <v>431</v>
      </c>
      <c r="Y1462" s="106"/>
    </row>
    <row r="1463" spans="1:25" x14ac:dyDescent="0.2">
      <c r="A1463" s="7"/>
      <c r="B1463" s="7"/>
      <c r="C1463" s="179" t="str">
        <f>VLOOKUP(G1463,TCR!$E$2:$K$332,2,0)</f>
        <v>VENDV</v>
      </c>
      <c r="D1463" s="179" t="str">
        <f>VLOOKUP(G1463,TCR!$E$2:$K$332,3,0)</f>
        <v>Ricavi variabili commodity al PCE - Energia Elettrica</v>
      </c>
      <c r="E1463" s="179" t="str">
        <f>VLOOKUP(G1463,TCR!$E$2:$K$332,4,0)</f>
        <v>MTPRV</v>
      </c>
      <c r="F1463" s="179" t="str">
        <f>VLOOKUP(G1463,TCR!$E$2:$K$332,5,0)</f>
        <v>Materia prima variabile</v>
      </c>
      <c r="G1463" s="179" t="s">
        <v>192</v>
      </c>
      <c r="H1463" s="179" t="str">
        <f>VLOOKUP(G1463,TCR!$E$2:$K$332,7,0)</f>
        <v>Perdite</v>
      </c>
      <c r="I1463" s="137" t="str">
        <f t="shared" si="45"/>
        <v>EEAPRDFPRSPMI19#EEQAFPRSPMI19#EECAFPRSPMI19#NETA BR</v>
      </c>
      <c r="J1463" s="106" t="s">
        <v>6467</v>
      </c>
      <c r="K1463" s="106" t="s">
        <v>6468</v>
      </c>
      <c r="L1463" s="106" t="s">
        <v>6469</v>
      </c>
      <c r="M1463" s="106" t="s">
        <v>424</v>
      </c>
      <c r="N1463" s="106" t="s">
        <v>6470</v>
      </c>
      <c r="O1463" s="106"/>
      <c r="P1463" s="106" t="s">
        <v>6471</v>
      </c>
      <c r="Q1463" s="106" t="s">
        <v>6472</v>
      </c>
      <c r="R1463" s="106" t="s">
        <v>6473</v>
      </c>
      <c r="S1463" s="106">
        <v>701036</v>
      </c>
      <c r="T1463" s="106" t="s">
        <v>430</v>
      </c>
      <c r="U1463" s="106"/>
      <c r="V1463" s="106">
        <v>3</v>
      </c>
      <c r="W1463" s="106" t="str">
        <f t="shared" si="44"/>
        <v>NETA BR</v>
      </c>
      <c r="X1463" s="106" t="s">
        <v>431</v>
      </c>
      <c r="Y1463" s="106"/>
    </row>
    <row r="1464" spans="1:25" x14ac:dyDescent="0.2">
      <c r="A1464" s="7"/>
      <c r="B1464" s="7"/>
      <c r="C1464" s="98" t="str">
        <f>VLOOKUP(G1464,TCR!$E$2:$K$332,2,0)</f>
        <v>VENDV</v>
      </c>
      <c r="D1464" s="98" t="str">
        <f>VLOOKUP(G1464,TCR!$E$2:$K$332,3,0)</f>
        <v>Ricavi variabili commodity al PCE - Energia Elettrica</v>
      </c>
      <c r="E1464" s="98" t="str">
        <f>VLOOKUP(G1464,TCR!$E$2:$K$332,4,0)</f>
        <v>MTPRV</v>
      </c>
      <c r="F1464" s="98" t="str">
        <f>VLOOKUP(G1464,TCR!$E$2:$K$332,5,0)</f>
        <v>Materia prima variabile</v>
      </c>
      <c r="G1464" s="98" t="s">
        <v>192</v>
      </c>
      <c r="H1464" s="98" t="str">
        <f>VLOOKUP(G1464,TCR!$E$2:$K$332,7,0)</f>
        <v>Perdite</v>
      </c>
      <c r="I1464" s="137" t="str">
        <f t="shared" si="45"/>
        <v>EE_PRDFPRSPMI18#EEQ_FPRSPMI18#EEC_FPRSPMI18#NETA BR</v>
      </c>
      <c r="J1464" s="106" t="s">
        <v>6361</v>
      </c>
      <c r="K1464" s="106" t="s">
        <v>6362</v>
      </c>
      <c r="L1464" s="106" t="s">
        <v>6363</v>
      </c>
      <c r="M1464" s="106" t="s">
        <v>424</v>
      </c>
      <c r="N1464" s="106" t="s">
        <v>6364</v>
      </c>
      <c r="O1464" s="106"/>
      <c r="P1464" s="106" t="s">
        <v>6365</v>
      </c>
      <c r="Q1464" s="106" t="s">
        <v>6366</v>
      </c>
      <c r="R1464" s="106" t="s">
        <v>6367</v>
      </c>
      <c r="S1464" s="106">
        <v>701036</v>
      </c>
      <c r="T1464" s="106" t="s">
        <v>430</v>
      </c>
      <c r="U1464" s="106"/>
      <c r="V1464" s="106">
        <v>3</v>
      </c>
      <c r="W1464" s="106" t="str">
        <f t="shared" si="44"/>
        <v>NETA BR</v>
      </c>
      <c r="X1464" s="106" t="s">
        <v>431</v>
      </c>
      <c r="Y1464" s="106"/>
    </row>
    <row r="1465" spans="1:25" x14ac:dyDescent="0.2">
      <c r="A1465" s="7"/>
      <c r="B1465" s="7"/>
      <c r="C1465" s="98" t="str">
        <f>VLOOKUP(G1465,TCR!$E$2:$K$332,2,0)</f>
        <v>VENDV</v>
      </c>
      <c r="D1465" s="98" t="str">
        <f>VLOOKUP(G1465,TCR!$E$2:$K$332,3,0)</f>
        <v>Ricavi variabili commodity al PCE - Energia Elettrica</v>
      </c>
      <c r="E1465" s="98" t="str">
        <f>VLOOKUP(G1465,TCR!$E$2:$K$332,4,0)</f>
        <v>MTPRV</v>
      </c>
      <c r="F1465" s="98" t="str">
        <f>VLOOKUP(G1465,TCR!$E$2:$K$332,5,0)</f>
        <v>Materia prima variabile</v>
      </c>
      <c r="G1465" s="98" t="s">
        <v>192</v>
      </c>
      <c r="H1465" s="98" t="str">
        <f>VLOOKUP(G1465,TCR!$E$2:$K$332,7,0)</f>
        <v>Perdite</v>
      </c>
      <c r="I1465" s="137" t="str">
        <f t="shared" si="45"/>
        <v>EEAPRDFPRSMAX20#EEQAFPRSMAX20#EECAFPRSMAX20#NETA BR</v>
      </c>
      <c r="J1465" s="106" t="s">
        <v>9180</v>
      </c>
      <c r="K1465" s="106" t="s">
        <v>9181</v>
      </c>
      <c r="L1465" s="106" t="s">
        <v>9182</v>
      </c>
      <c r="M1465" s="106" t="s">
        <v>424</v>
      </c>
      <c r="N1465" s="106" t="s">
        <v>7036</v>
      </c>
      <c r="O1465" s="106"/>
      <c r="P1465" s="106" t="s">
        <v>7037</v>
      </c>
      <c r="Q1465" s="106" t="s">
        <v>7038</v>
      </c>
      <c r="R1465" s="106" t="s">
        <v>6619</v>
      </c>
      <c r="S1465" s="106" t="s">
        <v>429</v>
      </c>
      <c r="T1465" s="106" t="s">
        <v>430</v>
      </c>
      <c r="U1465" s="106"/>
      <c r="V1465" s="106">
        <v>3</v>
      </c>
      <c r="W1465" s="106" t="str">
        <f t="shared" si="44"/>
        <v>NETA BR</v>
      </c>
      <c r="X1465" s="106" t="s">
        <v>431</v>
      </c>
      <c r="Y1465" s="106"/>
    </row>
    <row r="1466" spans="1:25" x14ac:dyDescent="0.2">
      <c r="A1466" s="69"/>
      <c r="B1466" s="7"/>
      <c r="C1466" s="98" t="str">
        <f>VLOOKUP(G1466,TCR!$E$2:$K$332,2,0)</f>
        <v>VENDV</v>
      </c>
      <c r="D1466" s="98" t="str">
        <f>VLOOKUP(G1466,TCR!$E$2:$K$332,3,0)</f>
        <v>Ricavi variabili commodity al PCE - Energia Elettrica</v>
      </c>
      <c r="E1466" s="98" t="str">
        <f>VLOOKUP(G1466,TCR!$E$2:$K$332,4,0)</f>
        <v>MTPRV</v>
      </c>
      <c r="F1466" s="98" t="str">
        <f>VLOOKUP(G1466,TCR!$E$2:$K$332,5,0)</f>
        <v>Materia prima variabile</v>
      </c>
      <c r="G1466" s="98" t="s">
        <v>192</v>
      </c>
      <c r="H1466" s="98" t="str">
        <f>VLOOKUP(G1466,TCR!$E$2:$K$332,7,0)</f>
        <v>Perdite</v>
      </c>
      <c r="I1466" s="137" t="str">
        <f t="shared" si="45"/>
        <v>EEAPRDFPRSMAX17#EEQAFPRSMAX17#EECAFPRSMAX17#NETA BR</v>
      </c>
      <c r="J1466" s="106" t="s">
        <v>9223</v>
      </c>
      <c r="K1466" s="106" t="s">
        <v>9224</v>
      </c>
      <c r="L1466" s="106" t="s">
        <v>9225</v>
      </c>
      <c r="M1466" s="106" t="s">
        <v>424</v>
      </c>
      <c r="N1466" s="106" t="s">
        <v>8426</v>
      </c>
      <c r="O1466" s="106"/>
      <c r="P1466" s="106" t="s">
        <v>8427</v>
      </c>
      <c r="Q1466" s="106" t="s">
        <v>8428</v>
      </c>
      <c r="R1466" s="106" t="s">
        <v>7330</v>
      </c>
      <c r="S1466" s="106" t="s">
        <v>429</v>
      </c>
      <c r="T1466" s="106" t="s">
        <v>430</v>
      </c>
      <c r="U1466" s="106"/>
      <c r="V1466" s="106">
        <v>3</v>
      </c>
      <c r="W1466" s="106" t="str">
        <f t="shared" si="44"/>
        <v>NETA BR</v>
      </c>
      <c r="X1466" s="106" t="s">
        <v>431</v>
      </c>
      <c r="Y1466" s="106"/>
    </row>
    <row r="1467" spans="1:25" x14ac:dyDescent="0.2">
      <c r="A1467" s="7"/>
      <c r="B1467" s="7"/>
      <c r="C1467" s="98" t="str">
        <f>VLOOKUP(G1467,TCR!$E$2:$K$332,2,0)</f>
        <v>VENDV</v>
      </c>
      <c r="D1467" s="98" t="str">
        <f>VLOOKUP(G1467,TCR!$E$2:$K$332,3,0)</f>
        <v>Ricavi variabili commodity al PCE - Energia Elettrica</v>
      </c>
      <c r="E1467" s="98" t="str">
        <f>VLOOKUP(G1467,TCR!$E$2:$K$332,4,0)</f>
        <v>MTPRV</v>
      </c>
      <c r="F1467" s="98" t="str">
        <f>VLOOKUP(G1467,TCR!$E$2:$K$332,5,0)</f>
        <v>Materia prima variabile</v>
      </c>
      <c r="G1467" s="98" t="s">
        <v>192</v>
      </c>
      <c r="H1467" s="98" t="str">
        <f>VLOOKUP(G1467,TCR!$E$2:$K$332,7,0)</f>
        <v>Perdite</v>
      </c>
      <c r="I1467" s="137" t="str">
        <f t="shared" si="45"/>
        <v>EE_PRDFPRSMAX17#EEQ_FPRSMAX17#EEC_FPRSMAX17#NETA BR</v>
      </c>
      <c r="J1467" s="106" t="s">
        <v>7324</v>
      </c>
      <c r="K1467" s="106" t="s">
        <v>7325</v>
      </c>
      <c r="L1467" s="106" t="s">
        <v>7326</v>
      </c>
      <c r="M1467" s="106" t="s">
        <v>424</v>
      </c>
      <c r="N1467" s="106" t="s">
        <v>7327</v>
      </c>
      <c r="O1467" s="106"/>
      <c r="P1467" s="106" t="s">
        <v>7328</v>
      </c>
      <c r="Q1467" s="106" t="s">
        <v>7329</v>
      </c>
      <c r="R1467" s="106" t="s">
        <v>7330</v>
      </c>
      <c r="S1467" s="106">
        <v>701036</v>
      </c>
      <c r="T1467" s="106" t="s">
        <v>430</v>
      </c>
      <c r="U1467" s="106"/>
      <c r="V1467" s="106">
        <v>3</v>
      </c>
      <c r="W1467" s="106" t="str">
        <f t="shared" si="44"/>
        <v>NETA BR</v>
      </c>
      <c r="X1467" s="106" t="s">
        <v>431</v>
      </c>
      <c r="Y1467" s="106"/>
    </row>
    <row r="1468" spans="1:25" x14ac:dyDescent="0.2">
      <c r="A1468" s="7"/>
      <c r="B1468" s="7"/>
      <c r="C1468" s="98" t="str">
        <f>VLOOKUP(G1468,TCR!$E$2:$K$332,2,0)</f>
        <v>VENDV</v>
      </c>
      <c r="D1468" s="98" t="str">
        <f>VLOOKUP(G1468,TCR!$E$2:$K$332,3,0)</f>
        <v>Ricavi variabili commodity al PCE - Energia Elettrica</v>
      </c>
      <c r="E1468" s="98" t="str">
        <f>VLOOKUP(G1468,TCR!$E$2:$K$332,4,0)</f>
        <v>MTPRV</v>
      </c>
      <c r="F1468" s="98" t="str">
        <f>VLOOKUP(G1468,TCR!$E$2:$K$332,5,0)</f>
        <v>Materia prima variabile</v>
      </c>
      <c r="G1468" s="98" t="s">
        <v>192</v>
      </c>
      <c r="H1468" s="98" t="str">
        <f>VLOOKUP(G1468,TCR!$E$2:$K$332,7,0)</f>
        <v>Perdite</v>
      </c>
      <c r="I1468" s="137" t="str">
        <f t="shared" si="45"/>
        <v>EE_PRD_QFPMI09_A#EEQAFPQFPMI09#EECAFPQFPMI09#NETA BR</v>
      </c>
      <c r="J1468" s="106" t="s">
        <v>9212</v>
      </c>
      <c r="K1468" s="106" t="s">
        <v>9213</v>
      </c>
      <c r="L1468" s="106" t="s">
        <v>9214</v>
      </c>
      <c r="M1468" s="106" t="s">
        <v>424</v>
      </c>
      <c r="N1468" s="106" t="s">
        <v>6659</v>
      </c>
      <c r="O1468" s="106"/>
      <c r="P1468" s="106" t="s">
        <v>6660</v>
      </c>
      <c r="Q1468" s="106" t="s">
        <v>6661</v>
      </c>
      <c r="R1468" s="106" t="s">
        <v>6662</v>
      </c>
      <c r="S1468" s="106" t="s">
        <v>429</v>
      </c>
      <c r="T1468" s="106" t="s">
        <v>430</v>
      </c>
      <c r="U1468" s="106"/>
      <c r="V1468" s="106">
        <v>3</v>
      </c>
      <c r="W1468" s="106" t="str">
        <f t="shared" si="44"/>
        <v>NETA BR</v>
      </c>
      <c r="X1468" s="106" t="s">
        <v>431</v>
      </c>
      <c r="Y1468" s="106"/>
    </row>
    <row r="1469" spans="1:25" x14ac:dyDescent="0.2">
      <c r="A1469" s="7"/>
      <c r="B1469" s="7"/>
      <c r="C1469" s="98" t="str">
        <f>VLOOKUP(G1469,TCR!$E$2:$K$332,2,0)</f>
        <v>VENDV</v>
      </c>
      <c r="D1469" s="98" t="str">
        <f>VLOOKUP(G1469,TCR!$E$2:$K$332,3,0)</f>
        <v>Ricavi variabili commodity al PCE - Energia Elettrica</v>
      </c>
      <c r="E1469" s="98" t="str">
        <f>VLOOKUP(G1469,TCR!$E$2:$K$332,4,0)</f>
        <v>MTPRV</v>
      </c>
      <c r="F1469" s="98" t="str">
        <f>VLOOKUP(G1469,TCR!$E$2:$K$332,5,0)</f>
        <v>Materia prima variabile</v>
      </c>
      <c r="G1469" s="98" t="s">
        <v>192</v>
      </c>
      <c r="H1469" s="98" t="str">
        <f>VLOOKUP(G1469,TCR!$E$2:$K$332,7,0)</f>
        <v>Perdite</v>
      </c>
      <c r="I1469" s="137" t="str">
        <f t="shared" si="45"/>
        <v>EE_PRD_QFPMI07_A#EEQAFPQFPMI07#EECAFPQFPMI07#NETA BR</v>
      </c>
      <c r="J1469" s="106" t="s">
        <v>9088</v>
      </c>
      <c r="K1469" s="106" t="s">
        <v>9089</v>
      </c>
      <c r="L1469" s="106" t="s">
        <v>9090</v>
      </c>
      <c r="M1469" s="106" t="s">
        <v>424</v>
      </c>
      <c r="N1469" s="106" t="s">
        <v>6477</v>
      </c>
      <c r="O1469" s="106"/>
      <c r="P1469" s="106" t="s">
        <v>6478</v>
      </c>
      <c r="Q1469" s="106" t="s">
        <v>6479</v>
      </c>
      <c r="R1469" s="106" t="s">
        <v>6480</v>
      </c>
      <c r="S1469" s="106" t="s">
        <v>429</v>
      </c>
      <c r="T1469" s="106" t="s">
        <v>430</v>
      </c>
      <c r="U1469" s="106"/>
      <c r="V1469" s="106">
        <v>3</v>
      </c>
      <c r="W1469" s="106" t="str">
        <f t="shared" si="44"/>
        <v>NETA BR</v>
      </c>
      <c r="X1469" s="106" t="s">
        <v>431</v>
      </c>
      <c r="Y1469" s="106"/>
    </row>
    <row r="1470" spans="1:25" x14ac:dyDescent="0.2">
      <c r="A1470" s="7"/>
      <c r="B1470" s="7"/>
      <c r="C1470" s="98" t="str">
        <f>VLOOKUP(G1470,TCR!$E$2:$K$332,2,0)</f>
        <v>VENDV</v>
      </c>
      <c r="D1470" s="98" t="str">
        <f>VLOOKUP(G1470,TCR!$E$2:$K$332,3,0)</f>
        <v>Ricavi variabili commodity al PCE - Energia Elettrica</v>
      </c>
      <c r="E1470" s="98" t="str">
        <f>VLOOKUP(G1470,TCR!$E$2:$K$332,4,0)</f>
        <v>MTPRV</v>
      </c>
      <c r="F1470" s="98" t="str">
        <f>VLOOKUP(G1470,TCR!$E$2:$K$332,5,0)</f>
        <v>Materia prima variabile</v>
      </c>
      <c r="G1470" s="98" t="s">
        <v>192</v>
      </c>
      <c r="H1470" s="98" t="str">
        <f>VLOOKUP(G1470,TCR!$E$2:$K$332,7,0)</f>
        <v>Perdite</v>
      </c>
      <c r="I1470" s="137" t="str">
        <f t="shared" si="45"/>
        <v>EE_PRD_QFPMI07_M#EEQ_FPQFPMI07#EEC_FPQFPMI07#NETA BR</v>
      </c>
      <c r="J1470" s="106" t="s">
        <v>8396</v>
      </c>
      <c r="K1470" s="106" t="s">
        <v>8397</v>
      </c>
      <c r="L1470" s="106" t="s">
        <v>8398</v>
      </c>
      <c r="M1470" s="106" t="s">
        <v>424</v>
      </c>
      <c r="N1470" s="106" t="s">
        <v>8322</v>
      </c>
      <c r="O1470" s="106"/>
      <c r="P1470" s="106" t="s">
        <v>8323</v>
      </c>
      <c r="Q1470" s="106" t="s">
        <v>8324</v>
      </c>
      <c r="R1470" s="106" t="s">
        <v>6480</v>
      </c>
      <c r="S1470" s="106">
        <v>701036</v>
      </c>
      <c r="T1470" s="106" t="s">
        <v>430</v>
      </c>
      <c r="U1470" s="106"/>
      <c r="V1470" s="106">
        <v>3</v>
      </c>
      <c r="W1470" s="106" t="str">
        <f t="shared" si="44"/>
        <v>NETA BR</v>
      </c>
      <c r="X1470" s="106" t="s">
        <v>431</v>
      </c>
      <c r="Y1470" s="106"/>
    </row>
    <row r="1471" spans="1:25" x14ac:dyDescent="0.2">
      <c r="A1471" s="69"/>
      <c r="B1471" s="7"/>
      <c r="C1471" s="98" t="str">
        <f>VLOOKUP(G1471,TCR!$E$2:$K$332,2,0)</f>
        <v>VENDV</v>
      </c>
      <c r="D1471" s="98" t="str">
        <f>VLOOKUP(G1471,TCR!$E$2:$K$332,3,0)</f>
        <v>Ricavi variabili commodity al PCE - Energia Elettrica</v>
      </c>
      <c r="E1471" s="98" t="str">
        <f>VLOOKUP(G1471,TCR!$E$2:$K$332,4,0)</f>
        <v>MTPRV</v>
      </c>
      <c r="F1471" s="98" t="str">
        <f>VLOOKUP(G1471,TCR!$E$2:$K$332,5,0)</f>
        <v>Materia prima variabile</v>
      </c>
      <c r="G1471" s="98" t="s">
        <v>192</v>
      </c>
      <c r="H1471" s="98" t="str">
        <f>VLOOKUP(G1471,TCR!$E$2:$K$332,7,0)</f>
        <v>Perdite</v>
      </c>
      <c r="I1471" s="137" t="str">
        <f t="shared" si="45"/>
        <v>EE_PRD_QFPMI06_A#EEQAFPQFPMI06#EECAFPQFPMI06#NETA BR</v>
      </c>
      <c r="J1471" s="106" t="s">
        <v>5878</v>
      </c>
      <c r="K1471" s="106" t="s">
        <v>5879</v>
      </c>
      <c r="L1471" s="106" t="s">
        <v>5880</v>
      </c>
      <c r="M1471" s="106" t="s">
        <v>424</v>
      </c>
      <c r="N1471" s="106" t="s">
        <v>4617</v>
      </c>
      <c r="O1471" s="106"/>
      <c r="P1471" s="106" t="s">
        <v>4618</v>
      </c>
      <c r="Q1471" s="106" t="s">
        <v>4619</v>
      </c>
      <c r="R1471" s="106" t="s">
        <v>4018</v>
      </c>
      <c r="S1471" s="106">
        <v>701036</v>
      </c>
      <c r="T1471" s="106" t="s">
        <v>430</v>
      </c>
      <c r="U1471" s="106"/>
      <c r="V1471" s="106">
        <v>3</v>
      </c>
      <c r="W1471" s="106" t="str">
        <f t="shared" si="44"/>
        <v>NETA BR</v>
      </c>
      <c r="X1471" s="106" t="s">
        <v>431</v>
      </c>
      <c r="Y1471" s="106"/>
    </row>
    <row r="1472" spans="1:25" x14ac:dyDescent="0.2">
      <c r="A1472" s="7"/>
      <c r="B1472" s="7"/>
      <c r="C1472" s="98" t="str">
        <f>VLOOKUP(G1472,TCR!$E$2:$K$332,2,0)</f>
        <v>VENDV</v>
      </c>
      <c r="D1472" s="98" t="str">
        <f>VLOOKUP(G1472,TCR!$E$2:$K$332,3,0)</f>
        <v>Ricavi variabili commodity al PCE - Energia Elettrica</v>
      </c>
      <c r="E1472" s="98" t="str">
        <f>VLOOKUP(G1472,TCR!$E$2:$K$332,4,0)</f>
        <v>MTPRV</v>
      </c>
      <c r="F1472" s="98" t="str">
        <f>VLOOKUP(G1472,TCR!$E$2:$K$332,5,0)</f>
        <v>Materia prima variabile</v>
      </c>
      <c r="G1472" s="98" t="s">
        <v>192</v>
      </c>
      <c r="H1472" s="98" t="str">
        <f>VLOOKUP(G1472,TCR!$E$2:$K$332,7,0)</f>
        <v>Perdite</v>
      </c>
      <c r="I1472" s="137" t="str">
        <f t="shared" si="45"/>
        <v>EE_PRD_QFPMI06_M#EEQ_FPQFPMI06#EEC_FPQFPMI06#NETA BR</v>
      </c>
      <c r="J1472" s="106" t="s">
        <v>8847</v>
      </c>
      <c r="K1472" s="106" t="s">
        <v>8848</v>
      </c>
      <c r="L1472" s="106" t="s">
        <v>8849</v>
      </c>
      <c r="M1472" s="106" t="s">
        <v>424</v>
      </c>
      <c r="N1472" s="106" t="s">
        <v>8762</v>
      </c>
      <c r="O1472" s="106"/>
      <c r="P1472" s="106" t="s">
        <v>8763</v>
      </c>
      <c r="Q1472" s="106" t="s">
        <v>8764</v>
      </c>
      <c r="R1472" s="106" t="s">
        <v>4018</v>
      </c>
      <c r="S1472" s="106" t="s">
        <v>429</v>
      </c>
      <c r="T1472" s="106" t="s">
        <v>430</v>
      </c>
      <c r="U1472" s="106"/>
      <c r="V1472" s="106">
        <v>3</v>
      </c>
      <c r="W1472" s="106" t="str">
        <f t="shared" si="44"/>
        <v>NETA BR</v>
      </c>
      <c r="X1472" s="106" t="s">
        <v>431</v>
      </c>
      <c r="Y1472" s="106"/>
    </row>
    <row r="1473" spans="1:25" x14ac:dyDescent="0.2">
      <c r="A1473" s="7"/>
      <c r="B1473" s="7"/>
      <c r="C1473" s="98" t="str">
        <f>VLOOKUP(G1473,TCR!$E$2:$K$332,2,0)</f>
        <v>VENDV</v>
      </c>
      <c r="D1473" s="98" t="str">
        <f>VLOOKUP(G1473,TCR!$E$2:$K$332,3,0)</f>
        <v>Ricavi variabili commodity al PCE - Energia Elettrica</v>
      </c>
      <c r="E1473" s="98" t="str">
        <f>VLOOKUP(G1473,TCR!$E$2:$K$332,4,0)</f>
        <v>MTPRV</v>
      </c>
      <c r="F1473" s="98" t="str">
        <f>VLOOKUP(G1473,TCR!$E$2:$K$332,5,0)</f>
        <v>Materia prima variabile</v>
      </c>
      <c r="G1473" s="98" t="s">
        <v>192</v>
      </c>
      <c r="H1473" s="98" t="str">
        <f>VLOOKUP(G1473,TCR!$E$2:$K$332,7,0)</f>
        <v>Perdite</v>
      </c>
      <c r="I1473" s="137" t="str">
        <f t="shared" si="45"/>
        <v>EE_PRD_QFPMI05_A#EEQAFPQFPMI05#EECAFPQFPMI05#NETA BR</v>
      </c>
      <c r="J1473" s="106" t="s">
        <v>9348</v>
      </c>
      <c r="K1473" s="106" t="s">
        <v>9349</v>
      </c>
      <c r="L1473" s="106" t="s">
        <v>9350</v>
      </c>
      <c r="M1473" s="106" t="s">
        <v>424</v>
      </c>
      <c r="N1473" s="106" t="s">
        <v>6610</v>
      </c>
      <c r="O1473" s="106"/>
      <c r="P1473" s="106" t="s">
        <v>6611</v>
      </c>
      <c r="Q1473" s="106" t="s">
        <v>6612</v>
      </c>
      <c r="R1473" s="106" t="s">
        <v>6155</v>
      </c>
      <c r="S1473" s="106" t="s">
        <v>429</v>
      </c>
      <c r="T1473" s="106" t="s">
        <v>430</v>
      </c>
      <c r="U1473" s="106"/>
      <c r="V1473" s="106">
        <v>3</v>
      </c>
      <c r="W1473" s="106" t="str">
        <f t="shared" si="44"/>
        <v>NETA BR</v>
      </c>
      <c r="X1473" s="106" t="s">
        <v>431</v>
      </c>
      <c r="Y1473" s="106"/>
    </row>
    <row r="1474" spans="1:25" x14ac:dyDescent="0.2">
      <c r="A1474" s="7"/>
      <c r="B1474" s="7"/>
      <c r="C1474" s="98" t="str">
        <f>VLOOKUP(G1474,TCR!$E$2:$K$332,2,0)</f>
        <v>VENDV</v>
      </c>
      <c r="D1474" s="98" t="str">
        <f>VLOOKUP(G1474,TCR!$E$2:$K$332,3,0)</f>
        <v>Ricavi variabili commodity al PCE - Energia Elettrica</v>
      </c>
      <c r="E1474" s="98" t="str">
        <f>VLOOKUP(G1474,TCR!$E$2:$K$332,4,0)</f>
        <v>MTPRV</v>
      </c>
      <c r="F1474" s="98" t="str">
        <f>VLOOKUP(G1474,TCR!$E$2:$K$332,5,0)</f>
        <v>Materia prima variabile</v>
      </c>
      <c r="G1474" s="98" t="s">
        <v>192</v>
      </c>
      <c r="H1474" s="98" t="str">
        <f>VLOOKUP(G1474,TCR!$E$2:$K$332,7,0)</f>
        <v>Perdite</v>
      </c>
      <c r="I1474" s="137" t="str">
        <f t="shared" si="45"/>
        <v>EE_PRD_QFPMI04_A#EEQAFPQFPMI04#EECAFPQFPMI04#NETA BR</v>
      </c>
      <c r="J1474" s="106" t="s">
        <v>8325</v>
      </c>
      <c r="K1474" s="106" t="s">
        <v>8326</v>
      </c>
      <c r="L1474" s="106" t="s">
        <v>8327</v>
      </c>
      <c r="M1474" s="106" t="s">
        <v>424</v>
      </c>
      <c r="N1474" s="106" t="s">
        <v>7677</v>
      </c>
      <c r="O1474" s="106"/>
      <c r="P1474" s="106" t="s">
        <v>7678</v>
      </c>
      <c r="Q1474" s="106" t="s">
        <v>7679</v>
      </c>
      <c r="R1474" s="106" t="s">
        <v>6301</v>
      </c>
      <c r="S1474" s="106">
        <v>701036</v>
      </c>
      <c r="T1474" s="106" t="s">
        <v>430</v>
      </c>
      <c r="U1474" s="106"/>
      <c r="V1474" s="106">
        <v>3</v>
      </c>
      <c r="W1474" s="106" t="str">
        <f t="shared" ref="W1474:W1537" si="46">IF(V1474=3,"NETA BR",IF(V1474=8,"NETA BM"))</f>
        <v>NETA BR</v>
      </c>
      <c r="X1474" s="106" t="s">
        <v>431</v>
      </c>
      <c r="Y1474" s="106"/>
    </row>
    <row r="1475" spans="1:25" x14ac:dyDescent="0.2">
      <c r="A1475" s="7"/>
      <c r="B1475" s="7"/>
      <c r="C1475" s="98" t="str">
        <f>VLOOKUP(G1475,TCR!$E$2:$K$332,2,0)</f>
        <v>VENDV</v>
      </c>
      <c r="D1475" s="98" t="str">
        <f>VLOOKUP(G1475,TCR!$E$2:$K$332,3,0)</f>
        <v>Ricavi variabili commodity al PCE - Energia Elettrica</v>
      </c>
      <c r="E1475" s="98" t="str">
        <f>VLOOKUP(G1475,TCR!$E$2:$K$332,4,0)</f>
        <v>MTPRV</v>
      </c>
      <c r="F1475" s="98" t="str">
        <f>VLOOKUP(G1475,TCR!$E$2:$K$332,5,0)</f>
        <v>Materia prima variabile</v>
      </c>
      <c r="G1475" s="98" t="s">
        <v>192</v>
      </c>
      <c r="H1475" s="98" t="str">
        <f>VLOOKUP(G1475,TCR!$E$2:$K$332,7,0)</f>
        <v>Perdite</v>
      </c>
      <c r="I1475" s="137" t="str">
        <f t="shared" ref="I1475:I1538" si="47">IF(LEFT($G1475,7)="CONSUMO","CONSUMO",CONCATENATE(K1475,"#",N1475,"#",Q1475,"#",W1475))</f>
        <v>EE_PRD_QFPMI04_M#EEQ_FPQFPMI04#EEC_FPQFPMI04#NETA BR</v>
      </c>
      <c r="J1475" s="106" t="s">
        <v>6327</v>
      </c>
      <c r="K1475" s="106" t="s">
        <v>6328</v>
      </c>
      <c r="L1475" s="106" t="s">
        <v>6329</v>
      </c>
      <c r="M1475" s="106" t="s">
        <v>424</v>
      </c>
      <c r="N1475" s="106" t="s">
        <v>6330</v>
      </c>
      <c r="O1475" s="106"/>
      <c r="P1475" s="106" t="s">
        <v>6331</v>
      </c>
      <c r="Q1475" s="106" t="s">
        <v>6332</v>
      </c>
      <c r="R1475" s="106" t="s">
        <v>6301</v>
      </c>
      <c r="S1475" s="106">
        <v>701036</v>
      </c>
      <c r="T1475" s="106" t="s">
        <v>430</v>
      </c>
      <c r="U1475" s="106"/>
      <c r="V1475" s="106">
        <v>3</v>
      </c>
      <c r="W1475" s="106" t="str">
        <f t="shared" si="46"/>
        <v>NETA BR</v>
      </c>
      <c r="X1475" s="106" t="s">
        <v>431</v>
      </c>
      <c r="Y1475" s="106"/>
    </row>
    <row r="1476" spans="1:25" x14ac:dyDescent="0.2">
      <c r="A1476" s="7"/>
      <c r="B1476" s="7"/>
      <c r="C1476" s="98" t="str">
        <f>VLOOKUP(G1476,TCR!$E$2:$K$332,2,0)</f>
        <v>VENDV</v>
      </c>
      <c r="D1476" s="98" t="str">
        <f>VLOOKUP(G1476,TCR!$E$2:$K$332,3,0)</f>
        <v>Ricavi variabili commodity al PCE - Energia Elettrica</v>
      </c>
      <c r="E1476" s="98" t="str">
        <f>VLOOKUP(G1476,TCR!$E$2:$K$332,4,0)</f>
        <v>MTPRV</v>
      </c>
      <c r="F1476" s="98" t="str">
        <f>VLOOKUP(G1476,TCR!$E$2:$K$332,5,0)</f>
        <v>Materia prima variabile</v>
      </c>
      <c r="G1476" s="98" t="s">
        <v>192</v>
      </c>
      <c r="H1476" s="98" t="str">
        <f>VLOOKUP(G1476,TCR!$E$2:$K$332,7,0)</f>
        <v>Perdite</v>
      </c>
      <c r="I1476" s="137" t="str">
        <f t="shared" si="47"/>
        <v>EE_PRD_QFPMI03_A#EEQAFPQFPMI03#EECAFPQFPMI03#NETA BR</v>
      </c>
      <c r="J1476" s="106" t="s">
        <v>7147</v>
      </c>
      <c r="K1476" s="106" t="s">
        <v>7148</v>
      </c>
      <c r="L1476" s="106" t="s">
        <v>7149</v>
      </c>
      <c r="M1476" s="106" t="s">
        <v>424</v>
      </c>
      <c r="N1476" s="106" t="s">
        <v>7150</v>
      </c>
      <c r="O1476" s="106"/>
      <c r="P1476" s="106" t="s">
        <v>7151</v>
      </c>
      <c r="Q1476" s="106" t="s">
        <v>7152</v>
      </c>
      <c r="R1476" s="106" t="s">
        <v>3654</v>
      </c>
      <c r="S1476" s="106">
        <v>701036</v>
      </c>
      <c r="T1476" s="106" t="s">
        <v>430</v>
      </c>
      <c r="U1476" s="106"/>
      <c r="V1476" s="106">
        <v>3</v>
      </c>
      <c r="W1476" s="106" t="str">
        <f t="shared" si="46"/>
        <v>NETA BR</v>
      </c>
      <c r="X1476" s="106" t="s">
        <v>431</v>
      </c>
      <c r="Y1476" s="106"/>
    </row>
    <row r="1477" spans="1:25" x14ac:dyDescent="0.2">
      <c r="A1477" s="7"/>
      <c r="B1477" s="7"/>
      <c r="C1477" s="98" t="str">
        <f>VLOOKUP(G1477,TCR!$E$2:$K$332,2,0)</f>
        <v>VENDV</v>
      </c>
      <c r="D1477" s="98" t="str">
        <f>VLOOKUP(G1477,TCR!$E$2:$K$332,3,0)</f>
        <v>Ricavi variabili commodity al PCE - Energia Elettrica</v>
      </c>
      <c r="E1477" s="98" t="str">
        <f>VLOOKUP(G1477,TCR!$E$2:$K$332,4,0)</f>
        <v>MTPRV</v>
      </c>
      <c r="F1477" s="98" t="str">
        <f>VLOOKUP(G1477,TCR!$E$2:$K$332,5,0)</f>
        <v>Materia prima variabile</v>
      </c>
      <c r="G1477" s="98" t="s">
        <v>192</v>
      </c>
      <c r="H1477" s="98" t="str">
        <f>VLOOKUP(G1477,TCR!$E$2:$K$332,7,0)</f>
        <v>Perdite</v>
      </c>
      <c r="I1477" s="137" t="str">
        <f t="shared" si="47"/>
        <v>EE_PRD_QFPMI03_M#EEQ_FPQFPMI03#EEC_FPQFPMI03#NETA BR</v>
      </c>
      <c r="J1477" s="106" t="s">
        <v>3648</v>
      </c>
      <c r="K1477" s="106" t="s">
        <v>3649</v>
      </c>
      <c r="L1477" s="106" t="s">
        <v>3650</v>
      </c>
      <c r="M1477" s="106" t="s">
        <v>424</v>
      </c>
      <c r="N1477" s="106" t="s">
        <v>3651</v>
      </c>
      <c r="O1477" s="106"/>
      <c r="P1477" s="106" t="s">
        <v>3652</v>
      </c>
      <c r="Q1477" s="106" t="s">
        <v>3653</v>
      </c>
      <c r="R1477" s="106" t="s">
        <v>3654</v>
      </c>
      <c r="S1477" s="106">
        <v>701036</v>
      </c>
      <c r="T1477" s="106" t="s">
        <v>430</v>
      </c>
      <c r="U1477" s="106"/>
      <c r="V1477" s="106">
        <v>3</v>
      </c>
      <c r="W1477" s="106" t="str">
        <f t="shared" si="46"/>
        <v>NETA BR</v>
      </c>
      <c r="X1477" s="106" t="s">
        <v>431</v>
      </c>
      <c r="Y1477" s="106"/>
    </row>
    <row r="1478" spans="1:25" x14ac:dyDescent="0.2">
      <c r="A1478" s="7"/>
      <c r="B1478" s="7"/>
      <c r="C1478" s="98" t="str">
        <f>VLOOKUP(G1478,TCR!$E$2:$K$332,2,0)</f>
        <v>VENDV</v>
      </c>
      <c r="D1478" s="98" t="str">
        <f>VLOOKUP(G1478,TCR!$E$2:$K$332,3,0)</f>
        <v>Ricavi variabili commodity al PCE - Energia Elettrica</v>
      </c>
      <c r="E1478" s="98" t="str">
        <f>VLOOKUP(G1478,TCR!$E$2:$K$332,4,0)</f>
        <v>MTPRV</v>
      </c>
      <c r="F1478" s="98" t="str">
        <f>VLOOKUP(G1478,TCR!$E$2:$K$332,5,0)</f>
        <v>Materia prima variabile</v>
      </c>
      <c r="G1478" s="98" t="s">
        <v>192</v>
      </c>
      <c r="H1478" s="98" t="str">
        <f>VLOOKUP(G1478,TCR!$E$2:$K$332,7,0)</f>
        <v>Perdite</v>
      </c>
      <c r="I1478" s="137" t="str">
        <f t="shared" si="47"/>
        <v>EE_PRD_QFPMI02_A#EEQAFPQFPMI02#EECAFPQFPMI02#NETA BR</v>
      </c>
      <c r="J1478" s="106" t="s">
        <v>6901</v>
      </c>
      <c r="K1478" s="106" t="s">
        <v>6902</v>
      </c>
      <c r="L1478" s="106" t="s">
        <v>6903</v>
      </c>
      <c r="M1478" s="106" t="s">
        <v>424</v>
      </c>
      <c r="N1478" s="106" t="s">
        <v>6904</v>
      </c>
      <c r="O1478" s="106"/>
      <c r="P1478" s="106" t="s">
        <v>6905</v>
      </c>
      <c r="Q1478" s="106" t="s">
        <v>6906</v>
      </c>
      <c r="R1478" s="106" t="s">
        <v>6907</v>
      </c>
      <c r="S1478" s="106">
        <v>701036</v>
      </c>
      <c r="T1478" s="106" t="s">
        <v>430</v>
      </c>
      <c r="U1478" s="106"/>
      <c r="V1478" s="106">
        <v>3</v>
      </c>
      <c r="W1478" s="106" t="str">
        <f t="shared" si="46"/>
        <v>NETA BR</v>
      </c>
      <c r="X1478" s="106" t="s">
        <v>431</v>
      </c>
      <c r="Y1478" s="106"/>
    </row>
    <row r="1479" spans="1:25" x14ac:dyDescent="0.2">
      <c r="A1479" s="7"/>
      <c r="B1479" s="7"/>
      <c r="C1479" s="98" t="str">
        <f>VLOOKUP(G1479,TCR!$E$2:$K$332,2,0)</f>
        <v>VENDV</v>
      </c>
      <c r="D1479" s="98" t="str">
        <f>VLOOKUP(G1479,TCR!$E$2:$K$332,3,0)</f>
        <v>Ricavi variabili commodity al PCE - Energia Elettrica</v>
      </c>
      <c r="E1479" s="98" t="str">
        <f>VLOOKUP(G1479,TCR!$E$2:$K$332,4,0)</f>
        <v>MTPRV</v>
      </c>
      <c r="F1479" s="98" t="str">
        <f>VLOOKUP(G1479,TCR!$E$2:$K$332,5,0)</f>
        <v>Materia prima variabile</v>
      </c>
      <c r="G1479" s="98" t="s">
        <v>192</v>
      </c>
      <c r="H1479" s="98" t="str">
        <f>VLOOKUP(G1479,TCR!$E$2:$K$332,7,0)</f>
        <v>Perdite</v>
      </c>
      <c r="I1479" s="137" t="str">
        <f t="shared" si="47"/>
        <v>EE_PRD_QFPMI01_A#EEQAFPQFPMI01#EECAFPQFPMI01#NETA BR</v>
      </c>
      <c r="J1479" s="106" t="s">
        <v>7183</v>
      </c>
      <c r="K1479" s="106" t="s">
        <v>7184</v>
      </c>
      <c r="L1479" s="106" t="s">
        <v>7185</v>
      </c>
      <c r="M1479" s="106" t="s">
        <v>424</v>
      </c>
      <c r="N1479" s="106" t="s">
        <v>7186</v>
      </c>
      <c r="O1479" s="106"/>
      <c r="P1479" s="106" t="s">
        <v>7187</v>
      </c>
      <c r="Q1479" s="106" t="s">
        <v>7188</v>
      </c>
      <c r="R1479" s="106" t="s">
        <v>7189</v>
      </c>
      <c r="S1479" s="106">
        <v>701036</v>
      </c>
      <c r="T1479" s="106" t="s">
        <v>430</v>
      </c>
      <c r="U1479" s="106"/>
      <c r="V1479" s="106">
        <v>3</v>
      </c>
      <c r="W1479" s="106" t="str">
        <f t="shared" si="46"/>
        <v>NETA BR</v>
      </c>
      <c r="X1479" s="106" t="s">
        <v>431</v>
      </c>
      <c r="Y1479" s="106"/>
    </row>
    <row r="1480" spans="1:25" x14ac:dyDescent="0.2">
      <c r="A1480" s="7"/>
      <c r="B1480" s="7"/>
      <c r="C1480" s="98" t="str">
        <f>VLOOKUP(G1480,TCR!$E$2:$K$332,2,0)</f>
        <v>VENDV</v>
      </c>
      <c r="D1480" s="98" t="str">
        <f>VLOOKUP(G1480,TCR!$E$2:$K$332,3,0)</f>
        <v>Ricavi variabili commodity al PCE - Energia Elettrica</v>
      </c>
      <c r="E1480" s="98" t="str">
        <f>VLOOKUP(G1480,TCR!$E$2:$K$332,4,0)</f>
        <v>MTPRV</v>
      </c>
      <c r="F1480" s="98" t="str">
        <f>VLOOKUP(G1480,TCR!$E$2:$K$332,5,0)</f>
        <v>Materia prima variabile</v>
      </c>
      <c r="G1480" s="141" t="s">
        <v>192</v>
      </c>
      <c r="H1480" s="98" t="str">
        <f>VLOOKUP(G1480,TCR!$E$2:$K$332,7,0)</f>
        <v>Perdite</v>
      </c>
      <c r="I1480" s="137" t="str">
        <f t="shared" si="47"/>
        <v>EE_PRD_QFMIC09_A#EEQAFPQFMIC09#EECAFPQFMIC09#NETA BR</v>
      </c>
      <c r="J1480" s="106" t="s">
        <v>9131</v>
      </c>
      <c r="K1480" s="106" t="s">
        <v>9132</v>
      </c>
      <c r="L1480" s="106" t="s">
        <v>9133</v>
      </c>
      <c r="M1480" s="106" t="s">
        <v>424</v>
      </c>
      <c r="N1480" s="106" t="s">
        <v>6677</v>
      </c>
      <c r="O1480" s="106"/>
      <c r="P1480" s="106" t="s">
        <v>6678</v>
      </c>
      <c r="Q1480" s="106" t="s">
        <v>6679</v>
      </c>
      <c r="R1480" s="106" t="s">
        <v>6680</v>
      </c>
      <c r="S1480" s="106" t="s">
        <v>429</v>
      </c>
      <c r="T1480" s="106" t="s">
        <v>430</v>
      </c>
      <c r="U1480" s="106"/>
      <c r="V1480" s="106">
        <v>3</v>
      </c>
      <c r="W1480" s="106" t="str">
        <f t="shared" si="46"/>
        <v>NETA BR</v>
      </c>
      <c r="X1480" s="106" t="s">
        <v>431</v>
      </c>
      <c r="Y1480" s="106"/>
    </row>
    <row r="1481" spans="1:25" x14ac:dyDescent="0.2">
      <c r="A1481" s="7"/>
      <c r="B1481" s="69"/>
      <c r="C1481" s="98" t="str">
        <f>VLOOKUP(G1481,TCR!$E$2:$K$332,2,0)</f>
        <v>VENDV</v>
      </c>
      <c r="D1481" s="98" t="str">
        <f>VLOOKUP(G1481,TCR!$E$2:$K$332,3,0)</f>
        <v>Ricavi variabili commodity al PCE - Energia Elettrica</v>
      </c>
      <c r="E1481" s="98" t="str">
        <f>VLOOKUP(G1481,TCR!$E$2:$K$332,4,0)</f>
        <v>MTPRV</v>
      </c>
      <c r="F1481" s="98" t="str">
        <f>VLOOKUP(G1481,TCR!$E$2:$K$332,5,0)</f>
        <v>Materia prima variabile</v>
      </c>
      <c r="G1481" s="98" t="s">
        <v>192</v>
      </c>
      <c r="H1481" s="98" t="str">
        <f>VLOOKUP(G1481,TCR!$E$2:$K$332,7,0)</f>
        <v>Perdite</v>
      </c>
      <c r="I1481" s="137" t="str">
        <f t="shared" si="47"/>
        <v>EE_PRD_QFMIC08_A#EEQAFPQFMIC08#EECAFPQFMIC08#NETA BR</v>
      </c>
      <c r="J1481" s="106" t="s">
        <v>6333</v>
      </c>
      <c r="K1481" s="106" t="s">
        <v>6334</v>
      </c>
      <c r="L1481" s="106" t="s">
        <v>6335</v>
      </c>
      <c r="M1481" s="106" t="s">
        <v>424</v>
      </c>
      <c r="N1481" s="106" t="s">
        <v>6336</v>
      </c>
      <c r="O1481" s="106"/>
      <c r="P1481" s="106" t="s">
        <v>6337</v>
      </c>
      <c r="Q1481" s="106" t="s">
        <v>6338</v>
      </c>
      <c r="R1481" s="106" t="s">
        <v>6339</v>
      </c>
      <c r="S1481" s="106">
        <v>701036</v>
      </c>
      <c r="T1481" s="106" t="s">
        <v>430</v>
      </c>
      <c r="U1481" s="106"/>
      <c r="V1481" s="106">
        <v>3</v>
      </c>
      <c r="W1481" s="106" t="str">
        <f t="shared" si="46"/>
        <v>NETA BR</v>
      </c>
      <c r="X1481" s="106" t="s">
        <v>431</v>
      </c>
      <c r="Y1481" s="106"/>
    </row>
    <row r="1482" spans="1:25" x14ac:dyDescent="0.2">
      <c r="A1482" s="7"/>
      <c r="B1482" s="7"/>
      <c r="C1482" s="98" t="str">
        <f>VLOOKUP(G1482,TCR!$E$2:$K$332,2,0)</f>
        <v>VENDV</v>
      </c>
      <c r="D1482" s="98" t="str">
        <f>VLOOKUP(G1482,TCR!$E$2:$K$332,3,0)</f>
        <v>Ricavi variabili commodity al PCE - Energia Elettrica</v>
      </c>
      <c r="E1482" s="98" t="str">
        <f>VLOOKUP(G1482,TCR!$E$2:$K$332,4,0)</f>
        <v>MTPRV</v>
      </c>
      <c r="F1482" s="98" t="str">
        <f>VLOOKUP(G1482,TCR!$E$2:$K$332,5,0)</f>
        <v>Materia prima variabile</v>
      </c>
      <c r="G1482" s="98" t="s">
        <v>192</v>
      </c>
      <c r="H1482" s="98" t="str">
        <f>VLOOKUP(G1482,TCR!$E$2:$K$332,7,0)</f>
        <v>Perdite</v>
      </c>
      <c r="I1482" s="137" t="str">
        <f t="shared" si="47"/>
        <v>EE_PRD_QFMIC08_M#EEQ_FPQFMIC08#EEC_FPQFMIC08#NETA BR</v>
      </c>
      <c r="J1482" s="106" t="s">
        <v>8149</v>
      </c>
      <c r="K1482" s="106" t="s">
        <v>8150</v>
      </c>
      <c r="L1482" s="106" t="s">
        <v>8151</v>
      </c>
      <c r="M1482" s="106" t="s">
        <v>424</v>
      </c>
      <c r="N1482" s="106" t="s">
        <v>7343</v>
      </c>
      <c r="O1482" s="106"/>
      <c r="P1482" s="106" t="s">
        <v>7344</v>
      </c>
      <c r="Q1482" s="106" t="s">
        <v>7345</v>
      </c>
      <c r="R1482" s="106" t="s">
        <v>6339</v>
      </c>
      <c r="S1482" s="106">
        <v>701036</v>
      </c>
      <c r="T1482" s="106" t="s">
        <v>430</v>
      </c>
      <c r="U1482" s="106"/>
      <c r="V1482" s="106">
        <v>3</v>
      </c>
      <c r="W1482" s="106" t="str">
        <f t="shared" si="46"/>
        <v>NETA BR</v>
      </c>
      <c r="X1482" s="106" t="s">
        <v>431</v>
      </c>
      <c r="Y1482" s="106"/>
    </row>
    <row r="1483" spans="1:25" x14ac:dyDescent="0.2">
      <c r="A1483" s="7"/>
      <c r="B1483" s="7"/>
      <c r="C1483" s="98" t="str">
        <f>VLOOKUP(G1483,TCR!$E$2:$K$332,2,0)</f>
        <v>VENDV</v>
      </c>
      <c r="D1483" s="98" t="str">
        <f>VLOOKUP(G1483,TCR!$E$2:$K$332,3,0)</f>
        <v>Ricavi variabili commodity al PCE - Energia Elettrica</v>
      </c>
      <c r="E1483" s="98" t="str">
        <f>VLOOKUP(G1483,TCR!$E$2:$K$332,4,0)</f>
        <v>MTPRV</v>
      </c>
      <c r="F1483" s="98" t="str">
        <f>VLOOKUP(G1483,TCR!$E$2:$K$332,5,0)</f>
        <v>Materia prima variabile</v>
      </c>
      <c r="G1483" s="98" t="s">
        <v>192</v>
      </c>
      <c r="H1483" s="98" t="str">
        <f>VLOOKUP(G1483,TCR!$E$2:$K$332,7,0)</f>
        <v>Perdite</v>
      </c>
      <c r="I1483" s="137" t="str">
        <f t="shared" si="47"/>
        <v>EE_PRD_QFMIC07_A#EEQAFPQFMIC07#EECAFPQFMIC07#NETA BR</v>
      </c>
      <c r="J1483" s="106" t="s">
        <v>1024</v>
      </c>
      <c r="K1483" s="106" t="s">
        <v>1025</v>
      </c>
      <c r="L1483" s="106" t="s">
        <v>1026</v>
      </c>
      <c r="M1483" s="106" t="s">
        <v>424</v>
      </c>
      <c r="N1483" s="106" t="s">
        <v>1027</v>
      </c>
      <c r="O1483" s="106"/>
      <c r="P1483" s="106" t="s">
        <v>1028</v>
      </c>
      <c r="Q1483" s="106" t="s">
        <v>1029</v>
      </c>
      <c r="R1483" s="106" t="s">
        <v>1030</v>
      </c>
      <c r="S1483" s="106">
        <v>701036</v>
      </c>
      <c r="T1483" s="106" t="s">
        <v>430</v>
      </c>
      <c r="U1483" s="106"/>
      <c r="V1483" s="106">
        <v>3</v>
      </c>
      <c r="W1483" s="106" t="str">
        <f t="shared" si="46"/>
        <v>NETA BR</v>
      </c>
      <c r="X1483" s="106" t="s">
        <v>431</v>
      </c>
      <c r="Y1483" s="106"/>
    </row>
    <row r="1484" spans="1:25" x14ac:dyDescent="0.2">
      <c r="A1484" s="7"/>
      <c r="B1484" s="7"/>
      <c r="C1484" s="98" t="str">
        <f>VLOOKUP(G1484,TCR!$E$2:$K$332,2,0)</f>
        <v>VENDV</v>
      </c>
      <c r="D1484" s="98" t="str">
        <f>VLOOKUP(G1484,TCR!$E$2:$K$332,3,0)</f>
        <v>Ricavi variabili commodity al PCE - Energia Elettrica</v>
      </c>
      <c r="E1484" s="98" t="str">
        <f>VLOOKUP(G1484,TCR!$E$2:$K$332,4,0)</f>
        <v>MTPRV</v>
      </c>
      <c r="F1484" s="98" t="str">
        <f>VLOOKUP(G1484,TCR!$E$2:$K$332,5,0)</f>
        <v>Materia prima variabile</v>
      </c>
      <c r="G1484" s="98" t="s">
        <v>192</v>
      </c>
      <c r="H1484" s="98" t="str">
        <f>VLOOKUP(G1484,TCR!$E$2:$K$332,7,0)</f>
        <v>Perdite</v>
      </c>
      <c r="I1484" s="137" t="str">
        <f t="shared" si="47"/>
        <v>EE_PRD_QFMIC07_M#EEQ_FPQFMIC07#EEC_FPQFMIC07#NETA BR</v>
      </c>
      <c r="J1484" s="106" t="s">
        <v>7647</v>
      </c>
      <c r="K1484" s="106" t="s">
        <v>7648</v>
      </c>
      <c r="L1484" s="106" t="s">
        <v>7649</v>
      </c>
      <c r="M1484" s="106" t="s">
        <v>424</v>
      </c>
      <c r="N1484" s="106" t="s">
        <v>7650</v>
      </c>
      <c r="O1484" s="106"/>
      <c r="P1484" s="106" t="s">
        <v>7651</v>
      </c>
      <c r="Q1484" s="106" t="s">
        <v>7652</v>
      </c>
      <c r="R1484" s="106" t="s">
        <v>1030</v>
      </c>
      <c r="S1484" s="106">
        <v>701036</v>
      </c>
      <c r="T1484" s="106" t="s">
        <v>430</v>
      </c>
      <c r="U1484" s="106"/>
      <c r="V1484" s="106">
        <v>3</v>
      </c>
      <c r="W1484" s="106" t="str">
        <f t="shared" si="46"/>
        <v>NETA BR</v>
      </c>
      <c r="X1484" s="106" t="s">
        <v>431</v>
      </c>
      <c r="Y1484" s="106"/>
    </row>
    <row r="1485" spans="1:25" x14ac:dyDescent="0.2">
      <c r="A1485" s="7"/>
      <c r="B1485" s="7"/>
      <c r="C1485" s="98" t="str">
        <f>VLOOKUP(G1485,TCR!$E$2:$K$332,2,0)</f>
        <v>VENDV</v>
      </c>
      <c r="D1485" s="98" t="str">
        <f>VLOOKUP(G1485,TCR!$E$2:$K$332,3,0)</f>
        <v>Ricavi variabili commodity al PCE - Energia Elettrica</v>
      </c>
      <c r="E1485" s="98" t="str">
        <f>VLOOKUP(G1485,TCR!$E$2:$K$332,4,0)</f>
        <v>MTPRV</v>
      </c>
      <c r="F1485" s="98" t="str">
        <f>VLOOKUP(G1485,TCR!$E$2:$K$332,5,0)</f>
        <v>Materia prima variabile</v>
      </c>
      <c r="G1485" s="98" t="s">
        <v>192</v>
      </c>
      <c r="H1485" s="98" t="str">
        <f>VLOOKUP(G1485,TCR!$E$2:$K$332,7,0)</f>
        <v>Perdite</v>
      </c>
      <c r="I1485" s="137" t="str">
        <f t="shared" si="47"/>
        <v>EE_PRD_QFMIC06_A#EEQAFPQFMIC06#EECAFPQFMIC06#NETA BR</v>
      </c>
      <c r="J1485" s="106" t="s">
        <v>6414</v>
      </c>
      <c r="K1485" s="106" t="s">
        <v>6415</v>
      </c>
      <c r="L1485" s="106" t="s">
        <v>6416</v>
      </c>
      <c r="M1485" s="106" t="s">
        <v>424</v>
      </c>
      <c r="N1485" s="106" t="s">
        <v>6417</v>
      </c>
      <c r="O1485" s="106"/>
      <c r="P1485" s="106" t="s">
        <v>6418</v>
      </c>
      <c r="Q1485" s="106" t="s">
        <v>6419</v>
      </c>
      <c r="R1485" s="106" t="s">
        <v>6420</v>
      </c>
      <c r="S1485" s="106">
        <v>701036</v>
      </c>
      <c r="T1485" s="106" t="s">
        <v>430</v>
      </c>
      <c r="U1485" s="106"/>
      <c r="V1485" s="106">
        <v>3</v>
      </c>
      <c r="W1485" s="106" t="str">
        <f t="shared" si="46"/>
        <v>NETA BR</v>
      </c>
      <c r="X1485" s="106" t="s">
        <v>431</v>
      </c>
      <c r="Y1485" s="106"/>
    </row>
    <row r="1486" spans="1:25" x14ac:dyDescent="0.2">
      <c r="A1486" s="7"/>
      <c r="B1486" s="7"/>
      <c r="C1486" s="98" t="str">
        <f>VLOOKUP(G1486,TCR!$E$2:$K$332,2,0)</f>
        <v>VENDV</v>
      </c>
      <c r="D1486" s="98" t="str">
        <f>VLOOKUP(G1486,TCR!$E$2:$K$332,3,0)</f>
        <v>Ricavi variabili commodity al PCE - Energia Elettrica</v>
      </c>
      <c r="E1486" s="98" t="str">
        <f>VLOOKUP(G1486,TCR!$E$2:$K$332,4,0)</f>
        <v>MTPRV</v>
      </c>
      <c r="F1486" s="98" t="str">
        <f>VLOOKUP(G1486,TCR!$E$2:$K$332,5,0)</f>
        <v>Materia prima variabile</v>
      </c>
      <c r="G1486" s="98" t="s">
        <v>192</v>
      </c>
      <c r="H1486" s="98" t="str">
        <f>VLOOKUP(G1486,TCR!$E$2:$K$332,7,0)</f>
        <v>Perdite</v>
      </c>
      <c r="I1486" s="137" t="str">
        <f t="shared" si="47"/>
        <v>EE_PRD_QFMIC06_M#EEQ_FPQFMIC06#EEC_FPQFMIC06#NETA BR</v>
      </c>
      <c r="J1486" s="106" t="s">
        <v>8743</v>
      </c>
      <c r="K1486" s="106" t="s">
        <v>8744</v>
      </c>
      <c r="L1486" s="106" t="s">
        <v>8745</v>
      </c>
      <c r="M1486" s="106" t="s">
        <v>424</v>
      </c>
      <c r="N1486" s="106" t="s">
        <v>8746</v>
      </c>
      <c r="O1486" s="106"/>
      <c r="P1486" s="106" t="s">
        <v>8747</v>
      </c>
      <c r="Q1486" s="106" t="s">
        <v>8748</v>
      </c>
      <c r="R1486" s="106" t="s">
        <v>6420</v>
      </c>
      <c r="S1486" s="106">
        <v>701036</v>
      </c>
      <c r="T1486" s="106" t="s">
        <v>430</v>
      </c>
      <c r="U1486" s="106"/>
      <c r="V1486" s="106">
        <v>3</v>
      </c>
      <c r="W1486" s="106" t="str">
        <f t="shared" si="46"/>
        <v>NETA BR</v>
      </c>
      <c r="X1486" s="106" t="s">
        <v>431</v>
      </c>
      <c r="Y1486" s="106"/>
    </row>
    <row r="1487" spans="1:25" x14ac:dyDescent="0.2">
      <c r="A1487" s="7"/>
      <c r="B1487" s="7"/>
      <c r="C1487" s="98" t="str">
        <f>VLOOKUP(G1487,TCR!$E$2:$K$332,2,0)</f>
        <v>VENDV</v>
      </c>
      <c r="D1487" s="98" t="str">
        <f>VLOOKUP(G1487,TCR!$E$2:$K$332,3,0)</f>
        <v>Ricavi variabili commodity al PCE - Energia Elettrica</v>
      </c>
      <c r="E1487" s="98" t="str">
        <f>VLOOKUP(G1487,TCR!$E$2:$K$332,4,0)</f>
        <v>MTPRV</v>
      </c>
      <c r="F1487" s="98" t="str">
        <f>VLOOKUP(G1487,TCR!$E$2:$K$332,5,0)</f>
        <v>Materia prima variabile</v>
      </c>
      <c r="G1487" s="98" t="s">
        <v>192</v>
      </c>
      <c r="H1487" s="98" t="str">
        <f>VLOOKUP(G1487,TCR!$E$2:$K$332,7,0)</f>
        <v>Perdite</v>
      </c>
      <c r="I1487" s="137" t="str">
        <f t="shared" si="47"/>
        <v>EE_PRD_QFMIC05_A#EEQAFPQFMIC05#EECAFPQFMIC05#NETA BR</v>
      </c>
      <c r="J1487" s="106" t="s">
        <v>640</v>
      </c>
      <c r="K1487" s="106" t="s">
        <v>641</v>
      </c>
      <c r="L1487" s="106" t="s">
        <v>642</v>
      </c>
      <c r="M1487" s="106" t="s">
        <v>424</v>
      </c>
      <c r="N1487" s="106" t="s">
        <v>643</v>
      </c>
      <c r="O1487" s="106"/>
      <c r="P1487" s="106" t="s">
        <v>644</v>
      </c>
      <c r="Q1487" s="106" t="s">
        <v>645</v>
      </c>
      <c r="R1487" s="106" t="s">
        <v>646</v>
      </c>
      <c r="S1487" s="106">
        <v>701036</v>
      </c>
      <c r="T1487" s="106" t="s">
        <v>430</v>
      </c>
      <c r="U1487" s="106"/>
      <c r="V1487" s="106">
        <v>3</v>
      </c>
      <c r="W1487" s="106" t="str">
        <f t="shared" si="46"/>
        <v>NETA BR</v>
      </c>
      <c r="X1487" s="106" t="s">
        <v>431</v>
      </c>
      <c r="Y1487" s="106"/>
    </row>
    <row r="1488" spans="1:25" x14ac:dyDescent="0.2">
      <c r="A1488" s="7"/>
      <c r="B1488" s="7"/>
      <c r="C1488" s="98" t="str">
        <f>VLOOKUP(G1488,TCR!$E$2:$K$332,2,0)</f>
        <v>VENDV</v>
      </c>
      <c r="D1488" s="98" t="str">
        <f>VLOOKUP(G1488,TCR!$E$2:$K$332,3,0)</f>
        <v>Ricavi variabili commodity al PCE - Energia Elettrica</v>
      </c>
      <c r="E1488" s="98" t="str">
        <f>VLOOKUP(G1488,TCR!$E$2:$K$332,4,0)</f>
        <v>MTPRV</v>
      </c>
      <c r="F1488" s="98" t="str">
        <f>VLOOKUP(G1488,TCR!$E$2:$K$332,5,0)</f>
        <v>Materia prima variabile</v>
      </c>
      <c r="G1488" s="98" t="s">
        <v>192</v>
      </c>
      <c r="H1488" s="98" t="str">
        <f>VLOOKUP(G1488,TCR!$E$2:$K$332,7,0)</f>
        <v>Perdite</v>
      </c>
      <c r="I1488" s="137" t="str">
        <f t="shared" si="47"/>
        <v>EE_PRD_QFMIC05_M#EEQ_FPQFMIC05#EEC_FPQFMIC05#NETA BR</v>
      </c>
      <c r="J1488" s="106" t="s">
        <v>6998</v>
      </c>
      <c r="K1488" s="106" t="s">
        <v>6999</v>
      </c>
      <c r="L1488" s="106" t="s">
        <v>7000</v>
      </c>
      <c r="M1488" s="106" t="s">
        <v>424</v>
      </c>
      <c r="N1488" s="106" t="s">
        <v>6969</v>
      </c>
      <c r="O1488" s="106"/>
      <c r="P1488" s="106" t="s">
        <v>6970</v>
      </c>
      <c r="Q1488" s="106" t="s">
        <v>6971</v>
      </c>
      <c r="R1488" s="106" t="s">
        <v>646</v>
      </c>
      <c r="S1488" s="106">
        <v>701036</v>
      </c>
      <c r="T1488" s="106" t="s">
        <v>430</v>
      </c>
      <c r="U1488" s="106"/>
      <c r="V1488" s="106">
        <v>3</v>
      </c>
      <c r="W1488" s="106" t="str">
        <f t="shared" si="46"/>
        <v>NETA BR</v>
      </c>
      <c r="X1488" s="106" t="s">
        <v>431</v>
      </c>
      <c r="Y1488" s="106"/>
    </row>
    <row r="1489" spans="1:25" x14ac:dyDescent="0.2">
      <c r="A1489" s="7"/>
      <c r="B1489" s="7"/>
      <c r="C1489" s="98" t="str">
        <f>VLOOKUP(G1489,TCR!$E$2:$K$332,2,0)</f>
        <v>VENDV</v>
      </c>
      <c r="D1489" s="98" t="str">
        <f>VLOOKUP(G1489,TCR!$E$2:$K$332,3,0)</f>
        <v>Ricavi variabili commodity al PCE - Energia Elettrica</v>
      </c>
      <c r="E1489" s="98" t="str">
        <f>VLOOKUP(G1489,TCR!$E$2:$K$332,4,0)</f>
        <v>MTPRV</v>
      </c>
      <c r="F1489" s="98" t="str">
        <f>VLOOKUP(G1489,TCR!$E$2:$K$332,5,0)</f>
        <v>Materia prima variabile</v>
      </c>
      <c r="G1489" s="98" t="s">
        <v>192</v>
      </c>
      <c r="H1489" s="98" t="str">
        <f>VLOOKUP(G1489,TCR!$E$2:$K$332,7,0)</f>
        <v>Perdite</v>
      </c>
      <c r="I1489" s="137" t="str">
        <f t="shared" si="47"/>
        <v>EE_PRD_QFMIC04_A#EEQAFPQFMIC04#EECAFPQFMIC04#NETA BR</v>
      </c>
      <c r="J1489" s="106" t="s">
        <v>6354</v>
      </c>
      <c r="K1489" s="106" t="s">
        <v>6355</v>
      </c>
      <c r="L1489" s="106" t="s">
        <v>6356</v>
      </c>
      <c r="M1489" s="106" t="s">
        <v>424</v>
      </c>
      <c r="N1489" s="106" t="s">
        <v>6357</v>
      </c>
      <c r="O1489" s="106"/>
      <c r="P1489" s="106" t="s">
        <v>6358</v>
      </c>
      <c r="Q1489" s="106" t="s">
        <v>6359</v>
      </c>
      <c r="R1489" s="106" t="s">
        <v>6360</v>
      </c>
      <c r="S1489" s="106">
        <v>701036</v>
      </c>
      <c r="T1489" s="106" t="s">
        <v>430</v>
      </c>
      <c r="U1489" s="106"/>
      <c r="V1489" s="106">
        <v>3</v>
      </c>
      <c r="W1489" s="106" t="str">
        <f t="shared" si="46"/>
        <v>NETA BR</v>
      </c>
      <c r="X1489" s="106" t="s">
        <v>431</v>
      </c>
      <c r="Y1489" s="106"/>
    </row>
    <row r="1490" spans="1:25" x14ac:dyDescent="0.2">
      <c r="A1490" s="7"/>
      <c r="B1490" s="7"/>
      <c r="C1490" s="98" t="str">
        <f>VLOOKUP(G1490,TCR!$E$2:$K$332,2,0)</f>
        <v>VENDV</v>
      </c>
      <c r="D1490" s="98" t="str">
        <f>VLOOKUP(G1490,TCR!$E$2:$K$332,3,0)</f>
        <v>Ricavi variabili commodity al PCE - Energia Elettrica</v>
      </c>
      <c r="E1490" s="98" t="str">
        <f>VLOOKUP(G1490,TCR!$E$2:$K$332,4,0)</f>
        <v>MTPRV</v>
      </c>
      <c r="F1490" s="98" t="str">
        <f>VLOOKUP(G1490,TCR!$E$2:$K$332,5,0)</f>
        <v>Materia prima variabile</v>
      </c>
      <c r="G1490" s="98" t="s">
        <v>192</v>
      </c>
      <c r="H1490" s="98" t="str">
        <f>VLOOKUP(G1490,TCR!$E$2:$K$332,7,0)</f>
        <v>Perdite</v>
      </c>
      <c r="I1490" s="137" t="str">
        <f t="shared" si="47"/>
        <v>EE_PRD_QFMIC04_M#EEQ_FPQFMIC04#EEC_FPQFMIC04#NETA BR</v>
      </c>
      <c r="J1490" s="106" t="s">
        <v>8443</v>
      </c>
      <c r="K1490" s="106" t="s">
        <v>8444</v>
      </c>
      <c r="L1490" s="106" t="s">
        <v>8445</v>
      </c>
      <c r="M1490" s="106" t="s">
        <v>424</v>
      </c>
      <c r="N1490" s="106" t="s">
        <v>8446</v>
      </c>
      <c r="O1490" s="106"/>
      <c r="P1490" s="106" t="s">
        <v>8447</v>
      </c>
      <c r="Q1490" s="106" t="s">
        <v>8448</v>
      </c>
      <c r="R1490" s="106" t="s">
        <v>6360</v>
      </c>
      <c r="S1490" s="106">
        <v>701036</v>
      </c>
      <c r="T1490" s="106" t="s">
        <v>430</v>
      </c>
      <c r="U1490" s="106"/>
      <c r="V1490" s="106">
        <v>3</v>
      </c>
      <c r="W1490" s="106" t="str">
        <f t="shared" si="46"/>
        <v>NETA BR</v>
      </c>
      <c r="X1490" s="106" t="s">
        <v>431</v>
      </c>
      <c r="Y1490" s="106"/>
    </row>
    <row r="1491" spans="1:25" x14ac:dyDescent="0.2">
      <c r="A1491" s="7"/>
      <c r="B1491" s="7"/>
      <c r="C1491" s="98" t="str">
        <f>VLOOKUP(G1491,TCR!$E$2:$K$332,2,0)</f>
        <v>VENDV</v>
      </c>
      <c r="D1491" s="98" t="str">
        <f>VLOOKUP(G1491,TCR!$E$2:$K$332,3,0)</f>
        <v>Ricavi variabili commodity al PCE - Energia Elettrica</v>
      </c>
      <c r="E1491" s="98" t="str">
        <f>VLOOKUP(G1491,TCR!$E$2:$K$332,4,0)</f>
        <v>MTPRV</v>
      </c>
      <c r="F1491" s="98" t="str">
        <f>VLOOKUP(G1491,TCR!$E$2:$K$332,5,0)</f>
        <v>Materia prima variabile</v>
      </c>
      <c r="G1491" s="98" t="s">
        <v>192</v>
      </c>
      <c r="H1491" s="98" t="str">
        <f>VLOOKUP(G1491,TCR!$E$2:$K$332,7,0)</f>
        <v>Perdite</v>
      </c>
      <c r="I1491" s="137" t="str">
        <f t="shared" si="47"/>
        <v>EE_PRD_QFMIC03_A#EEQAFPQFMIC03#EECAFPQFMIC03#NETA BR</v>
      </c>
      <c r="J1491" s="106" t="s">
        <v>5304</v>
      </c>
      <c r="K1491" s="106" t="s">
        <v>5305</v>
      </c>
      <c r="L1491" s="106" t="s">
        <v>5306</v>
      </c>
      <c r="M1491" s="106" t="s">
        <v>424</v>
      </c>
      <c r="N1491" s="106" t="s">
        <v>1396</v>
      </c>
      <c r="O1491" s="106"/>
      <c r="P1491" s="106" t="s">
        <v>1397</v>
      </c>
      <c r="Q1491" s="106" t="s">
        <v>1398</v>
      </c>
      <c r="R1491" s="106" t="s">
        <v>825</v>
      </c>
      <c r="S1491" s="106">
        <v>701036</v>
      </c>
      <c r="T1491" s="106" t="s">
        <v>430</v>
      </c>
      <c r="U1491" s="106"/>
      <c r="V1491" s="106">
        <v>3</v>
      </c>
      <c r="W1491" s="106" t="str">
        <f t="shared" si="46"/>
        <v>NETA BR</v>
      </c>
      <c r="X1491" s="106" t="s">
        <v>431</v>
      </c>
      <c r="Y1491" s="106"/>
    </row>
    <row r="1492" spans="1:25" x14ac:dyDescent="0.2">
      <c r="A1492" s="7"/>
      <c r="B1492" s="7"/>
      <c r="C1492" s="98" t="str">
        <f>VLOOKUP(G1492,TCR!$E$2:$K$332,2,0)</f>
        <v>VENDV</v>
      </c>
      <c r="D1492" s="98" t="str">
        <f>VLOOKUP(G1492,TCR!$E$2:$K$332,3,0)</f>
        <v>Ricavi variabili commodity al PCE - Energia Elettrica</v>
      </c>
      <c r="E1492" s="98" t="str">
        <f>VLOOKUP(G1492,TCR!$E$2:$K$332,4,0)</f>
        <v>MTPRV</v>
      </c>
      <c r="F1492" s="98" t="str">
        <f>VLOOKUP(G1492,TCR!$E$2:$K$332,5,0)</f>
        <v>Materia prima variabile</v>
      </c>
      <c r="G1492" s="98" t="s">
        <v>192</v>
      </c>
      <c r="H1492" s="98" t="str">
        <f>VLOOKUP(G1492,TCR!$E$2:$K$332,7,0)</f>
        <v>Perdite</v>
      </c>
      <c r="I1492" s="137" t="str">
        <f t="shared" si="47"/>
        <v>EE_PRD_QFMIC03_M#EEQ_FPQFMIC03#EEC_FPQFMIC03#NETA BR</v>
      </c>
      <c r="J1492" s="106" t="s">
        <v>862</v>
      </c>
      <c r="K1492" s="106" t="s">
        <v>863</v>
      </c>
      <c r="L1492" s="106" t="s">
        <v>864</v>
      </c>
      <c r="M1492" s="106" t="s">
        <v>424</v>
      </c>
      <c r="N1492" s="106" t="s">
        <v>822</v>
      </c>
      <c r="O1492" s="106"/>
      <c r="P1492" s="106" t="s">
        <v>823</v>
      </c>
      <c r="Q1492" s="106" t="s">
        <v>824</v>
      </c>
      <c r="R1492" s="106" t="s">
        <v>825</v>
      </c>
      <c r="S1492" s="106">
        <v>701036</v>
      </c>
      <c r="T1492" s="106" t="s">
        <v>430</v>
      </c>
      <c r="U1492" s="106"/>
      <c r="V1492" s="106">
        <v>3</v>
      </c>
      <c r="W1492" s="106" t="str">
        <f t="shared" si="46"/>
        <v>NETA BR</v>
      </c>
      <c r="X1492" s="106" t="s">
        <v>431</v>
      </c>
      <c r="Y1492" s="106"/>
    </row>
    <row r="1493" spans="1:25" x14ac:dyDescent="0.2">
      <c r="A1493" s="7"/>
      <c r="B1493" s="7"/>
      <c r="C1493" s="98" t="str">
        <f>VLOOKUP(G1493,TCR!$E$2:$K$332,2,0)</f>
        <v>VENDV</v>
      </c>
      <c r="D1493" s="98" t="str">
        <f>VLOOKUP(G1493,TCR!$E$2:$K$332,3,0)</f>
        <v>Ricavi variabili commodity al PCE - Energia Elettrica</v>
      </c>
      <c r="E1493" s="98" t="str">
        <f>VLOOKUP(G1493,TCR!$E$2:$K$332,4,0)</f>
        <v>MTPRV</v>
      </c>
      <c r="F1493" s="98" t="str">
        <f>VLOOKUP(G1493,TCR!$E$2:$K$332,5,0)</f>
        <v>Materia prima variabile</v>
      </c>
      <c r="G1493" s="98" t="s">
        <v>192</v>
      </c>
      <c r="H1493" s="98" t="str">
        <f>VLOOKUP(G1493,TCR!$E$2:$K$332,7,0)</f>
        <v>Perdite</v>
      </c>
      <c r="I1493" s="137" t="str">
        <f t="shared" si="47"/>
        <v>EE_PRD_QFMIC02_A#EEQAFPQFMIC02#EECAFPQFMIC02#NETA BR</v>
      </c>
      <c r="J1493" s="106" t="s">
        <v>6506</v>
      </c>
      <c r="K1493" s="106" t="s">
        <v>6507</v>
      </c>
      <c r="L1493" s="106" t="s">
        <v>6508</v>
      </c>
      <c r="M1493" s="106" t="s">
        <v>424</v>
      </c>
      <c r="N1493" s="106" t="s">
        <v>6509</v>
      </c>
      <c r="O1493" s="106"/>
      <c r="P1493" s="106" t="s">
        <v>6510</v>
      </c>
      <c r="Q1493" s="106" t="s">
        <v>6511</v>
      </c>
      <c r="R1493" s="106" t="s">
        <v>3891</v>
      </c>
      <c r="S1493" s="106">
        <v>701036</v>
      </c>
      <c r="T1493" s="106" t="s">
        <v>430</v>
      </c>
      <c r="U1493" s="106"/>
      <c r="V1493" s="106">
        <v>3</v>
      </c>
      <c r="W1493" s="106" t="str">
        <f t="shared" si="46"/>
        <v>NETA BR</v>
      </c>
      <c r="X1493" s="106" t="s">
        <v>431</v>
      </c>
      <c r="Y1493" s="106"/>
    </row>
    <row r="1494" spans="1:25" x14ac:dyDescent="0.2">
      <c r="A1494" s="7"/>
      <c r="B1494" s="7"/>
      <c r="C1494" s="98" t="str">
        <f>VLOOKUP(G1494,TCR!$E$2:$K$332,2,0)</f>
        <v>VENDV</v>
      </c>
      <c r="D1494" s="98" t="str">
        <f>VLOOKUP(G1494,TCR!$E$2:$K$332,3,0)</f>
        <v>Ricavi variabili commodity al PCE - Energia Elettrica</v>
      </c>
      <c r="E1494" s="98" t="str">
        <f>VLOOKUP(G1494,TCR!$E$2:$K$332,4,0)</f>
        <v>MTPRV</v>
      </c>
      <c r="F1494" s="98" t="str">
        <f>VLOOKUP(G1494,TCR!$E$2:$K$332,5,0)</f>
        <v>Materia prima variabile</v>
      </c>
      <c r="G1494" s="98" t="s">
        <v>192</v>
      </c>
      <c r="H1494" s="98" t="str">
        <f>VLOOKUP(G1494,TCR!$E$2:$K$332,7,0)</f>
        <v>Perdite</v>
      </c>
      <c r="I1494" s="137" t="str">
        <f t="shared" si="47"/>
        <v>EE_PRD_QFMIC02_M#EEQ_FPQFMIC02#EEC_FPQFMIC02#NETA BR</v>
      </c>
      <c r="J1494" s="106" t="s">
        <v>3885</v>
      </c>
      <c r="K1494" s="106" t="s">
        <v>3886</v>
      </c>
      <c r="L1494" s="106" t="s">
        <v>3887</v>
      </c>
      <c r="M1494" s="106" t="s">
        <v>424</v>
      </c>
      <c r="N1494" s="106" t="s">
        <v>3888</v>
      </c>
      <c r="O1494" s="106"/>
      <c r="P1494" s="106" t="s">
        <v>3889</v>
      </c>
      <c r="Q1494" s="106" t="s">
        <v>3890</v>
      </c>
      <c r="R1494" s="106" t="s">
        <v>3891</v>
      </c>
      <c r="S1494" s="106">
        <v>701036</v>
      </c>
      <c r="T1494" s="106" t="s">
        <v>430</v>
      </c>
      <c r="U1494" s="106"/>
      <c r="V1494" s="106">
        <v>3</v>
      </c>
      <c r="W1494" s="106" t="str">
        <f t="shared" si="46"/>
        <v>NETA BR</v>
      </c>
      <c r="X1494" s="106" t="s">
        <v>431</v>
      </c>
      <c r="Y1494" s="106"/>
    </row>
    <row r="1495" spans="1:25" x14ac:dyDescent="0.2">
      <c r="A1495" s="178"/>
      <c r="B1495" s="7"/>
      <c r="C1495" s="179" t="str">
        <f>VLOOKUP(G1495,TCR!$E$2:$K$332,2,0)</f>
        <v>VENDV</v>
      </c>
      <c r="D1495" s="179" t="str">
        <f>VLOOKUP(G1495,TCR!$E$2:$K$332,3,0)</f>
        <v>Ricavi variabili commodity al PCE - Energia Elettrica</v>
      </c>
      <c r="E1495" s="179" t="str">
        <f>VLOOKUP(G1495,TCR!$E$2:$K$332,4,0)</f>
        <v>MTPRV</v>
      </c>
      <c r="F1495" s="179" t="str">
        <f>VLOOKUP(G1495,TCR!$E$2:$K$332,5,0)</f>
        <v>Materia prima variabile</v>
      </c>
      <c r="G1495" s="179" t="s">
        <v>192</v>
      </c>
      <c r="H1495" s="179" t="str">
        <f>VLOOKUP(G1495,TCR!$E$2:$K$332,7,0)</f>
        <v>Perdite</v>
      </c>
      <c r="I1495" s="137" t="str">
        <f t="shared" si="47"/>
        <v>EE_PRD_QFMIC01_A#EEQAFPQFMIC01#EECAFPQFMIC01#NETA BR</v>
      </c>
      <c r="J1495" s="106" t="s">
        <v>7208</v>
      </c>
      <c r="K1495" s="106" t="s">
        <v>7209</v>
      </c>
      <c r="L1495" s="106" t="s">
        <v>7210</v>
      </c>
      <c r="M1495" s="106" t="s">
        <v>424</v>
      </c>
      <c r="N1495" s="106" t="s">
        <v>7211</v>
      </c>
      <c r="O1495" s="106"/>
      <c r="P1495" s="106" t="s">
        <v>7212</v>
      </c>
      <c r="Q1495" s="106" t="s">
        <v>7213</v>
      </c>
      <c r="R1495" s="106" t="s">
        <v>7214</v>
      </c>
      <c r="S1495" s="106">
        <v>701036</v>
      </c>
      <c r="T1495" s="106" t="s">
        <v>430</v>
      </c>
      <c r="U1495" s="106"/>
      <c r="V1495" s="106">
        <v>3</v>
      </c>
      <c r="W1495" s="106" t="str">
        <f t="shared" si="46"/>
        <v>NETA BR</v>
      </c>
      <c r="X1495" s="106" t="s">
        <v>431</v>
      </c>
      <c r="Y1495" s="106"/>
    </row>
    <row r="1496" spans="1:25" x14ac:dyDescent="0.2">
      <c r="A1496" s="7"/>
      <c r="B1496" s="7"/>
      <c r="C1496" s="179" t="str">
        <f>VLOOKUP(G1496,TCR!$E$2:$K$332,2,0)</f>
        <v>VENDV</v>
      </c>
      <c r="D1496" s="179" t="str">
        <f>VLOOKUP(G1496,TCR!$E$2:$K$332,3,0)</f>
        <v>Ricavi variabili commodity al PCE - Energia Elettrica</v>
      </c>
      <c r="E1496" s="179" t="str">
        <f>VLOOKUP(G1496,TCR!$E$2:$K$332,4,0)</f>
        <v>MTPRV</v>
      </c>
      <c r="F1496" s="179" t="str">
        <f>VLOOKUP(G1496,TCR!$E$2:$K$332,5,0)</f>
        <v>Materia prima variabile</v>
      </c>
      <c r="G1496" s="179" t="s">
        <v>192</v>
      </c>
      <c r="H1496" s="179" t="str">
        <f>VLOOKUP(G1496,TCR!$E$2:$K$332,7,0)</f>
        <v>Perdite</v>
      </c>
      <c r="I1496" s="137" t="str">
        <f t="shared" si="47"/>
        <v>EE_PRD_QFMIC01_M#EEQ_FPQFMIC01#EEC_FPQFMIC01#NETA BR</v>
      </c>
      <c r="J1496" s="106" t="s">
        <v>9486</v>
      </c>
      <c r="K1496" s="106" t="s">
        <v>9487</v>
      </c>
      <c r="L1496" s="106" t="s">
        <v>9488</v>
      </c>
      <c r="M1496" s="106" t="s">
        <v>424</v>
      </c>
      <c r="N1496" s="106" t="s">
        <v>9489</v>
      </c>
      <c r="O1496" s="106"/>
      <c r="P1496" s="106" t="s">
        <v>9490</v>
      </c>
      <c r="Q1496" s="106" t="s">
        <v>9491</v>
      </c>
      <c r="R1496" s="106" t="s">
        <v>9492</v>
      </c>
      <c r="S1496" s="106" t="s">
        <v>429</v>
      </c>
      <c r="T1496" s="106" t="s">
        <v>430</v>
      </c>
      <c r="U1496" s="106"/>
      <c r="V1496" s="106">
        <v>3</v>
      </c>
      <c r="W1496" s="106" t="str">
        <f t="shared" si="46"/>
        <v>NETA BR</v>
      </c>
      <c r="X1496" s="106" t="s">
        <v>431</v>
      </c>
      <c r="Y1496" s="106"/>
    </row>
    <row r="1497" spans="1:25" x14ac:dyDescent="0.2">
      <c r="A1497" s="69"/>
      <c r="B1497" s="7"/>
      <c r="C1497" s="179" t="str">
        <f>VLOOKUP(G1497,TCR!$E$2:$K$332,2,0)</f>
        <v>VENDV</v>
      </c>
      <c r="D1497" s="179" t="str">
        <f>VLOOKUP(G1497,TCR!$E$2:$K$332,3,0)</f>
        <v>Ricavi variabili commodity al PCE - Energia Elettrica</v>
      </c>
      <c r="E1497" s="179" t="str">
        <f>VLOOKUP(G1497,TCR!$E$2:$K$332,4,0)</f>
        <v>MTPRV</v>
      </c>
      <c r="F1497" s="179" t="str">
        <f>VLOOKUP(G1497,TCR!$E$2:$K$332,5,0)</f>
        <v>Materia prima variabile</v>
      </c>
      <c r="G1497" s="179" t="s">
        <v>192</v>
      </c>
      <c r="H1497" s="179" t="str">
        <f>VLOOKUP(G1497,TCR!$E$2:$K$332,7,0)</f>
        <v>Perdite</v>
      </c>
      <c r="I1497" s="137" t="str">
        <f t="shared" si="47"/>
        <v>EE_PERD_PPPC10_B#EEQBFPPPC10#EECBFPPPC10#NETA BR</v>
      </c>
      <c r="J1497" s="106" t="s">
        <v>6431</v>
      </c>
      <c r="K1497" s="106" t="s">
        <v>6432</v>
      </c>
      <c r="L1497" s="106" t="s">
        <v>6433</v>
      </c>
      <c r="M1497" s="106" t="s">
        <v>424</v>
      </c>
      <c r="N1497" s="106" t="s">
        <v>6434</v>
      </c>
      <c r="O1497" s="106"/>
      <c r="P1497" s="106" t="s">
        <v>6435</v>
      </c>
      <c r="Q1497" s="106" t="s">
        <v>6436</v>
      </c>
      <c r="R1497" s="106" t="s">
        <v>6437</v>
      </c>
      <c r="S1497" s="106">
        <v>701036</v>
      </c>
      <c r="T1497" s="106" t="s">
        <v>430</v>
      </c>
      <c r="U1497" s="106"/>
      <c r="V1497" s="106">
        <v>3</v>
      </c>
      <c r="W1497" s="106" t="str">
        <f t="shared" si="46"/>
        <v>NETA BR</v>
      </c>
      <c r="X1497" s="106" t="s">
        <v>431</v>
      </c>
      <c r="Y1497" s="106"/>
    </row>
    <row r="1498" spans="1:25" x14ac:dyDescent="0.2">
      <c r="A1498" s="139"/>
      <c r="B1498" s="7"/>
      <c r="C1498" s="179" t="str">
        <f>VLOOKUP(G1498,TCR!$E$2:$K$332,2,0)</f>
        <v>VENDV</v>
      </c>
      <c r="D1498" s="179" t="str">
        <f>VLOOKUP(G1498,TCR!$E$2:$K$332,3,0)</f>
        <v>Ricavi variabili commodity al PCE - Energia Elettrica</v>
      </c>
      <c r="E1498" s="179" t="str">
        <f>VLOOKUP(G1498,TCR!$E$2:$K$332,4,0)</f>
        <v>MTPRV</v>
      </c>
      <c r="F1498" s="179" t="str">
        <f>VLOOKUP(G1498,TCR!$E$2:$K$332,5,0)</f>
        <v>Materia prima variabile</v>
      </c>
      <c r="G1498" s="179" t="s">
        <v>192</v>
      </c>
      <c r="H1498" s="179" t="str">
        <f>VLOOKUP(G1498,TCR!$E$2:$K$332,7,0)</f>
        <v>Perdite</v>
      </c>
      <c r="I1498" s="137" t="str">
        <f t="shared" si="47"/>
        <v>EE_PERD_PPC19_MW#EEQ_FPPPC19W#EEC_FPPPC19W#NETA BR</v>
      </c>
      <c r="J1498" s="106" t="s">
        <v>3531</v>
      </c>
      <c r="K1498" s="106" t="s">
        <v>3532</v>
      </c>
      <c r="L1498" s="106" t="s">
        <v>3533</v>
      </c>
      <c r="M1498" s="106" t="s">
        <v>424</v>
      </c>
      <c r="N1498" s="106" t="s">
        <v>3534</v>
      </c>
      <c r="O1498" s="106"/>
      <c r="P1498" s="106" t="s">
        <v>3535</v>
      </c>
      <c r="Q1498" s="106" t="s">
        <v>3536</v>
      </c>
      <c r="R1498" s="106" t="s">
        <v>3537</v>
      </c>
      <c r="S1498" s="106">
        <v>701036</v>
      </c>
      <c r="T1498" s="106" t="s">
        <v>430</v>
      </c>
      <c r="U1498" s="106"/>
      <c r="V1498" s="106">
        <v>3</v>
      </c>
      <c r="W1498" s="106" t="str">
        <f t="shared" si="46"/>
        <v>NETA BR</v>
      </c>
      <c r="X1498" s="106" t="s">
        <v>431</v>
      </c>
      <c r="Y1498" s="106"/>
    </row>
    <row r="1499" spans="1:25" x14ac:dyDescent="0.2">
      <c r="A1499" s="7"/>
      <c r="B1499" s="7"/>
      <c r="C1499" s="179" t="str">
        <f>VLOOKUP(G1499,TCR!$E$2:$K$332,2,0)</f>
        <v>VENDV</v>
      </c>
      <c r="D1499" s="179" t="str">
        <f>VLOOKUP(G1499,TCR!$E$2:$K$332,3,0)</f>
        <v>Ricavi variabili commodity al PCE - Energia Elettrica</v>
      </c>
      <c r="E1499" s="179" t="str">
        <f>VLOOKUP(G1499,TCR!$E$2:$K$332,4,0)</f>
        <v>MTPRV</v>
      </c>
      <c r="F1499" s="179" t="str">
        <f>VLOOKUP(G1499,TCR!$E$2:$K$332,5,0)</f>
        <v>Materia prima variabile</v>
      </c>
      <c r="G1499" s="179" t="s">
        <v>192</v>
      </c>
      <c r="H1499" s="179" t="str">
        <f>VLOOKUP(G1499,TCR!$E$2:$K$332,7,0)</f>
        <v>Perdite</v>
      </c>
      <c r="I1499" s="137" t="str">
        <f t="shared" si="47"/>
        <v>EE_PERD_PPC18_MW#EEQ_FPPPC18W#EEC_FPPPC18W#NETA BR</v>
      </c>
      <c r="J1499" s="106" t="s">
        <v>7627</v>
      </c>
      <c r="K1499" s="106" t="s">
        <v>7628</v>
      </c>
      <c r="L1499" s="106" t="s">
        <v>3533</v>
      </c>
      <c r="M1499" s="106" t="s">
        <v>424</v>
      </c>
      <c r="N1499" s="106" t="s">
        <v>7629</v>
      </c>
      <c r="O1499" s="106"/>
      <c r="P1499" s="106" t="s">
        <v>7630</v>
      </c>
      <c r="Q1499" s="106" t="s">
        <v>7631</v>
      </c>
      <c r="R1499" s="106" t="s">
        <v>3537</v>
      </c>
      <c r="S1499" s="106">
        <v>701036</v>
      </c>
      <c r="T1499" s="106" t="s">
        <v>430</v>
      </c>
      <c r="U1499" s="106"/>
      <c r="V1499" s="106">
        <v>3</v>
      </c>
      <c r="W1499" s="106" t="str">
        <f t="shared" si="46"/>
        <v>NETA BR</v>
      </c>
      <c r="X1499" s="106" t="s">
        <v>431</v>
      </c>
      <c r="Y1499" s="106"/>
    </row>
    <row r="1500" spans="1:25" x14ac:dyDescent="0.2">
      <c r="A1500" s="139"/>
      <c r="B1500" s="7"/>
      <c r="C1500" s="179" t="str">
        <f>VLOOKUP(G1500,TCR!$E$2:$K$332,2,0)</f>
        <v>VENDV</v>
      </c>
      <c r="D1500" s="179" t="str">
        <f>VLOOKUP(G1500,TCR!$E$2:$K$332,3,0)</f>
        <v>Ricavi variabili commodity al PCE - Energia Elettrica</v>
      </c>
      <c r="E1500" s="179" t="str">
        <f>VLOOKUP(G1500,TCR!$E$2:$K$332,4,0)</f>
        <v>MTPRV</v>
      </c>
      <c r="F1500" s="179" t="str">
        <f>VLOOKUP(G1500,TCR!$E$2:$K$332,5,0)</f>
        <v>Materia prima variabile</v>
      </c>
      <c r="G1500" s="179" t="s">
        <v>192</v>
      </c>
      <c r="H1500" s="179" t="str">
        <f>VLOOKUP(G1500,TCR!$E$2:$K$332,7,0)</f>
        <v>Perdite</v>
      </c>
      <c r="I1500" s="137" t="str">
        <f t="shared" si="47"/>
        <v>EE_PERD_PPC19_BW#EEQBFPPPC19W#EECBFPPPC19W#NETA BR</v>
      </c>
      <c r="J1500" s="106" t="s">
        <v>3334</v>
      </c>
      <c r="K1500" s="106" t="s">
        <v>3335</v>
      </c>
      <c r="L1500" s="106" t="s">
        <v>3336</v>
      </c>
      <c r="M1500" s="106" t="s">
        <v>424</v>
      </c>
      <c r="N1500" s="106" t="s">
        <v>3337</v>
      </c>
      <c r="O1500" s="106"/>
      <c r="P1500" s="106" t="s">
        <v>3338</v>
      </c>
      <c r="Q1500" s="106" t="s">
        <v>3339</v>
      </c>
      <c r="R1500" s="106" t="s">
        <v>3340</v>
      </c>
      <c r="S1500" s="106">
        <v>701036</v>
      </c>
      <c r="T1500" s="106" t="s">
        <v>430</v>
      </c>
      <c r="U1500" s="106"/>
      <c r="V1500" s="106">
        <v>3</v>
      </c>
      <c r="W1500" s="106" t="str">
        <f t="shared" si="46"/>
        <v>NETA BR</v>
      </c>
      <c r="X1500" s="106" t="s">
        <v>431</v>
      </c>
      <c r="Y1500" s="106"/>
    </row>
    <row r="1501" spans="1:25" x14ac:dyDescent="0.2">
      <c r="A1501" s="7"/>
      <c r="B1501" s="7"/>
      <c r="C1501" s="179" t="str">
        <f>VLOOKUP(G1501,TCR!$E$2:$K$332,2,0)</f>
        <v>VENDV</v>
      </c>
      <c r="D1501" s="179" t="str">
        <f>VLOOKUP(G1501,TCR!$E$2:$K$332,3,0)</f>
        <v>Ricavi variabili commodity al PCE - Energia Elettrica</v>
      </c>
      <c r="E1501" s="179" t="str">
        <f>VLOOKUP(G1501,TCR!$E$2:$K$332,4,0)</f>
        <v>MTPRV</v>
      </c>
      <c r="F1501" s="179" t="str">
        <f>VLOOKUP(G1501,TCR!$E$2:$K$332,5,0)</f>
        <v>Materia prima variabile</v>
      </c>
      <c r="G1501" s="179" t="s">
        <v>192</v>
      </c>
      <c r="H1501" s="179" t="str">
        <f>VLOOKUP(G1501,TCR!$E$2:$K$332,7,0)</f>
        <v>Perdite</v>
      </c>
      <c r="I1501" s="137" t="str">
        <f t="shared" si="47"/>
        <v>EE_PERD_PPC18_BW#EEQBFPPPC18W#EECBFPPPC18W#NETA BR</v>
      </c>
      <c r="J1501" s="106" t="s">
        <v>8406</v>
      </c>
      <c r="K1501" s="106" t="s">
        <v>8407</v>
      </c>
      <c r="L1501" s="106" t="s">
        <v>3336</v>
      </c>
      <c r="M1501" s="106" t="s">
        <v>424</v>
      </c>
      <c r="N1501" s="106" t="s">
        <v>6533</v>
      </c>
      <c r="O1501" s="106"/>
      <c r="P1501" s="106" t="s">
        <v>6534</v>
      </c>
      <c r="Q1501" s="106" t="s">
        <v>6535</v>
      </c>
      <c r="R1501" s="106" t="s">
        <v>3340</v>
      </c>
      <c r="S1501" s="106">
        <v>701036</v>
      </c>
      <c r="T1501" s="106" t="s">
        <v>430</v>
      </c>
      <c r="U1501" s="106"/>
      <c r="V1501" s="106">
        <v>3</v>
      </c>
      <c r="W1501" s="106" t="str">
        <f t="shared" si="46"/>
        <v>NETA BR</v>
      </c>
      <c r="X1501" s="106" t="s">
        <v>431</v>
      </c>
      <c r="Y1501" s="106"/>
    </row>
    <row r="1502" spans="1:25" x14ac:dyDescent="0.2">
      <c r="A1502" s="7"/>
      <c r="B1502" s="7"/>
      <c r="C1502" s="179" t="str">
        <f>VLOOKUP(G1502,TCR!$E$2:$K$332,2,0)</f>
        <v>VENDV</v>
      </c>
      <c r="D1502" s="179" t="str">
        <f>VLOOKUP(G1502,TCR!$E$2:$K$332,3,0)</f>
        <v>Ricavi variabili commodity al PCE - Energia Elettrica</v>
      </c>
      <c r="E1502" s="179" t="str">
        <f>VLOOKUP(G1502,TCR!$E$2:$K$332,4,0)</f>
        <v>MTPRV</v>
      </c>
      <c r="F1502" s="179" t="str">
        <f>VLOOKUP(G1502,TCR!$E$2:$K$332,5,0)</f>
        <v>Materia prima variabile</v>
      </c>
      <c r="G1502" s="179" t="s">
        <v>192</v>
      </c>
      <c r="H1502" s="179" t="str">
        <f>VLOOKUP(G1502,TCR!$E$2:$K$332,7,0)</f>
        <v>Perdite</v>
      </c>
      <c r="I1502" s="137" t="str">
        <f t="shared" si="47"/>
        <v>EE_PERD_PPPC18_M#EEQ_FPPPC18#EEC_FPPPC18#NETA BR</v>
      </c>
      <c r="J1502" s="106" t="s">
        <v>4561</v>
      </c>
      <c r="K1502" s="106" t="s">
        <v>4562</v>
      </c>
      <c r="L1502" s="106" t="s">
        <v>4563</v>
      </c>
      <c r="M1502" s="106" t="s">
        <v>424</v>
      </c>
      <c r="N1502" s="106" t="s">
        <v>4564</v>
      </c>
      <c r="O1502" s="106"/>
      <c r="P1502" s="106" t="s">
        <v>4565</v>
      </c>
      <c r="Q1502" s="106" t="s">
        <v>4566</v>
      </c>
      <c r="R1502" s="106" t="s">
        <v>1579</v>
      </c>
      <c r="S1502" s="106">
        <v>701036</v>
      </c>
      <c r="T1502" s="106" t="s">
        <v>430</v>
      </c>
      <c r="U1502" s="106"/>
      <c r="V1502" s="106">
        <v>3</v>
      </c>
      <c r="W1502" s="106" t="str">
        <f t="shared" si="46"/>
        <v>NETA BR</v>
      </c>
      <c r="X1502" s="106" t="s">
        <v>431</v>
      </c>
      <c r="Y1502" s="106"/>
    </row>
    <row r="1503" spans="1:25" x14ac:dyDescent="0.2">
      <c r="A1503" s="7"/>
      <c r="B1503" s="7"/>
      <c r="C1503" s="179" t="str">
        <f>VLOOKUP(G1503,TCR!$E$2:$K$332,2,0)</f>
        <v>VENDV</v>
      </c>
      <c r="D1503" s="179" t="str">
        <f>VLOOKUP(G1503,TCR!$E$2:$K$332,3,0)</f>
        <v>Ricavi variabili commodity al PCE - Energia Elettrica</v>
      </c>
      <c r="E1503" s="179" t="str">
        <f>VLOOKUP(G1503,TCR!$E$2:$K$332,4,0)</f>
        <v>MTPRV</v>
      </c>
      <c r="F1503" s="179" t="str">
        <f>VLOOKUP(G1503,TCR!$E$2:$K$332,5,0)</f>
        <v>Materia prima variabile</v>
      </c>
      <c r="G1503" s="179" t="s">
        <v>192</v>
      </c>
      <c r="H1503" s="179" t="str">
        <f>VLOOKUP(G1503,TCR!$E$2:$K$332,7,0)</f>
        <v>Perdite</v>
      </c>
      <c r="I1503" s="137" t="str">
        <f t="shared" si="47"/>
        <v>EE_PERD_PPPC19_M#EEQ_FPPPC19#EEC_FPPPC19#NETA BR</v>
      </c>
      <c r="J1503" s="106" t="s">
        <v>5634</v>
      </c>
      <c r="K1503" s="106" t="s">
        <v>5635</v>
      </c>
      <c r="L1503" s="106" t="s">
        <v>4563</v>
      </c>
      <c r="M1503" s="106" t="s">
        <v>424</v>
      </c>
      <c r="N1503" s="106" t="s">
        <v>1576</v>
      </c>
      <c r="O1503" s="106"/>
      <c r="P1503" s="106" t="s">
        <v>1577</v>
      </c>
      <c r="Q1503" s="106" t="s">
        <v>1578</v>
      </c>
      <c r="R1503" s="106" t="s">
        <v>1579</v>
      </c>
      <c r="S1503" s="106">
        <v>701036</v>
      </c>
      <c r="T1503" s="106" t="s">
        <v>430</v>
      </c>
      <c r="U1503" s="106"/>
      <c r="V1503" s="106">
        <v>3</v>
      </c>
      <c r="W1503" s="106" t="str">
        <f t="shared" si="46"/>
        <v>NETA BR</v>
      </c>
      <c r="X1503" s="106" t="s">
        <v>431</v>
      </c>
      <c r="Y1503" s="106"/>
    </row>
    <row r="1504" spans="1:25" x14ac:dyDescent="0.2">
      <c r="A1504" s="7"/>
      <c r="B1504" s="7"/>
      <c r="C1504" s="179" t="str">
        <f>VLOOKUP(G1504,TCR!$E$2:$K$332,2,0)</f>
        <v>VENDV</v>
      </c>
      <c r="D1504" s="179" t="str">
        <f>VLOOKUP(G1504,TCR!$E$2:$K$332,3,0)</f>
        <v>Ricavi variabili commodity al PCE - Energia Elettrica</v>
      </c>
      <c r="E1504" s="179" t="str">
        <f>VLOOKUP(G1504,TCR!$E$2:$K$332,4,0)</f>
        <v>MTPRV</v>
      </c>
      <c r="F1504" s="179" t="str">
        <f>VLOOKUP(G1504,TCR!$E$2:$K$332,5,0)</f>
        <v>Materia prima variabile</v>
      </c>
      <c r="G1504" s="179" t="s">
        <v>192</v>
      </c>
      <c r="H1504" s="179" t="str">
        <f>VLOOKUP(G1504,TCR!$E$2:$K$332,7,0)</f>
        <v>Perdite</v>
      </c>
      <c r="I1504" s="137" t="str">
        <f t="shared" si="47"/>
        <v>EE_PERD_PPPC18_B#EEQBFPPPC18#EECBFPPPC18#NETA BR</v>
      </c>
      <c r="J1504" s="106" t="s">
        <v>6289</v>
      </c>
      <c r="K1504" s="106" t="s">
        <v>6290</v>
      </c>
      <c r="L1504" s="106" t="s">
        <v>6291</v>
      </c>
      <c r="M1504" s="106" t="s">
        <v>424</v>
      </c>
      <c r="N1504" s="106" t="s">
        <v>6292</v>
      </c>
      <c r="O1504" s="106"/>
      <c r="P1504" s="106" t="s">
        <v>6293</v>
      </c>
      <c r="Q1504" s="106" t="s">
        <v>6294</v>
      </c>
      <c r="R1504" s="106" t="s">
        <v>1579</v>
      </c>
      <c r="S1504" s="106">
        <v>701036</v>
      </c>
      <c r="T1504" s="106" t="s">
        <v>430</v>
      </c>
      <c r="U1504" s="106"/>
      <c r="V1504" s="106">
        <v>3</v>
      </c>
      <c r="W1504" s="106" t="str">
        <f t="shared" si="46"/>
        <v>NETA BR</v>
      </c>
      <c r="X1504" s="106" t="s">
        <v>431</v>
      </c>
      <c r="Y1504" s="106"/>
    </row>
    <row r="1505" spans="1:25" x14ac:dyDescent="0.2">
      <c r="A1505" s="7"/>
      <c r="B1505" s="7"/>
      <c r="C1505" s="179" t="str">
        <f>VLOOKUP(G1505,TCR!$E$2:$K$332,2,0)</f>
        <v>VENDV</v>
      </c>
      <c r="D1505" s="179" t="str">
        <f>VLOOKUP(G1505,TCR!$E$2:$K$332,3,0)</f>
        <v>Ricavi variabili commodity al PCE - Energia Elettrica</v>
      </c>
      <c r="E1505" s="179" t="str">
        <f>VLOOKUP(G1505,TCR!$E$2:$K$332,4,0)</f>
        <v>MTPRV</v>
      </c>
      <c r="F1505" s="179" t="str">
        <f>VLOOKUP(G1505,TCR!$E$2:$K$332,5,0)</f>
        <v>Materia prima variabile</v>
      </c>
      <c r="G1505" s="179" t="s">
        <v>192</v>
      </c>
      <c r="H1505" s="179" t="str">
        <f>VLOOKUP(G1505,TCR!$E$2:$K$332,7,0)</f>
        <v>Perdite</v>
      </c>
      <c r="I1505" s="137" t="str">
        <f t="shared" si="47"/>
        <v>EE_PERD_PPPC19_B#EEQBFPPPC19#EECBFPPPC19#NETA BR</v>
      </c>
      <c r="J1505" s="106" t="s">
        <v>9002</v>
      </c>
      <c r="K1505" s="106" t="s">
        <v>9003</v>
      </c>
      <c r="L1505" s="106" t="s">
        <v>6291</v>
      </c>
      <c r="M1505" s="106" t="s">
        <v>424</v>
      </c>
      <c r="N1505" s="106" t="s">
        <v>8733</v>
      </c>
      <c r="O1505" s="106"/>
      <c r="P1505" s="106" t="s">
        <v>8734</v>
      </c>
      <c r="Q1505" s="106" t="s">
        <v>8735</v>
      </c>
      <c r="R1505" s="106" t="s">
        <v>1579</v>
      </c>
      <c r="S1505" s="106" t="s">
        <v>429</v>
      </c>
      <c r="T1505" s="106" t="s">
        <v>430</v>
      </c>
      <c r="U1505" s="106"/>
      <c r="V1505" s="106">
        <v>3</v>
      </c>
      <c r="W1505" s="106" t="str">
        <f t="shared" si="46"/>
        <v>NETA BR</v>
      </c>
      <c r="X1505" s="106" t="s">
        <v>431</v>
      </c>
      <c r="Y1505" s="106"/>
    </row>
    <row r="1506" spans="1:25" x14ac:dyDescent="0.2">
      <c r="A1506" s="7"/>
      <c r="B1506" s="69"/>
      <c r="C1506" s="179" t="str">
        <f>VLOOKUP(G1506,TCR!$E$2:$K$332,2,0)</f>
        <v>VENDV</v>
      </c>
      <c r="D1506" s="179" t="str">
        <f>VLOOKUP(G1506,TCR!$E$2:$K$332,3,0)</f>
        <v>Ricavi variabili commodity al PCE - Energia Elettrica</v>
      </c>
      <c r="E1506" s="179" t="str">
        <f>VLOOKUP(G1506,TCR!$E$2:$K$332,4,0)</f>
        <v>MTPRV</v>
      </c>
      <c r="F1506" s="179" t="str">
        <f>VLOOKUP(G1506,TCR!$E$2:$K$332,5,0)</f>
        <v>Materia prima variabile</v>
      </c>
      <c r="G1506" s="179" t="s">
        <v>192</v>
      </c>
      <c r="H1506" s="179" t="str">
        <f>VLOOKUP(G1506,TCR!$E$2:$K$332,7,0)</f>
        <v>Perdite</v>
      </c>
      <c r="I1506" s="137" t="str">
        <f t="shared" si="47"/>
        <v>EE_PERD_PPPC15_M#EEQFPPPC15#EECFPPPC15#NETA BR</v>
      </c>
      <c r="J1506" s="106" t="s">
        <v>4762</v>
      </c>
      <c r="K1506" s="106" t="s">
        <v>4763</v>
      </c>
      <c r="L1506" s="106" t="s">
        <v>4764</v>
      </c>
      <c r="M1506" s="106" t="s">
        <v>424</v>
      </c>
      <c r="N1506" s="106" t="s">
        <v>4140</v>
      </c>
      <c r="O1506" s="106"/>
      <c r="P1506" s="106" t="s">
        <v>4141</v>
      </c>
      <c r="Q1506" s="106" t="s">
        <v>4142</v>
      </c>
      <c r="R1506" s="106" t="s">
        <v>535</v>
      </c>
      <c r="S1506" s="106">
        <v>701036</v>
      </c>
      <c r="T1506" s="106" t="s">
        <v>430</v>
      </c>
      <c r="U1506" s="106"/>
      <c r="V1506" s="106">
        <v>3</v>
      </c>
      <c r="W1506" s="106" t="str">
        <f t="shared" si="46"/>
        <v>NETA BR</v>
      </c>
      <c r="X1506" s="106" t="s">
        <v>431</v>
      </c>
      <c r="Y1506" s="106"/>
    </row>
    <row r="1507" spans="1:25" x14ac:dyDescent="0.2">
      <c r="A1507" s="7"/>
      <c r="B1507" s="69"/>
      <c r="C1507" s="179" t="str">
        <f>VLOOKUP(G1507,TCR!$E$2:$K$332,2,0)</f>
        <v>VENDV</v>
      </c>
      <c r="D1507" s="179" t="str">
        <f>VLOOKUP(G1507,TCR!$E$2:$K$332,3,0)</f>
        <v>Ricavi variabili commodity al PCE - Energia Elettrica</v>
      </c>
      <c r="E1507" s="179" t="str">
        <f>VLOOKUP(G1507,TCR!$E$2:$K$332,4,0)</f>
        <v>MTPRV</v>
      </c>
      <c r="F1507" s="179" t="str">
        <f>VLOOKUP(G1507,TCR!$E$2:$K$332,5,0)</f>
        <v>Materia prima variabile</v>
      </c>
      <c r="G1507" s="179" t="s">
        <v>192</v>
      </c>
      <c r="H1507" s="179" t="str">
        <f>VLOOKUP(G1507,TCR!$E$2:$K$332,7,0)</f>
        <v>Perdite</v>
      </c>
      <c r="I1507" s="137" t="str">
        <f t="shared" si="47"/>
        <v>EE_PERD_PPPC15_B#EEQBFPPPC15#EECBFPPPC15#NETA BR</v>
      </c>
      <c r="J1507" s="106" t="s">
        <v>529</v>
      </c>
      <c r="K1507" s="106" t="s">
        <v>530</v>
      </c>
      <c r="L1507" s="106" t="s">
        <v>531</v>
      </c>
      <c r="M1507" s="106" t="s">
        <v>424</v>
      </c>
      <c r="N1507" s="106" t="s">
        <v>532</v>
      </c>
      <c r="O1507" s="106"/>
      <c r="P1507" s="106" t="s">
        <v>533</v>
      </c>
      <c r="Q1507" s="106" t="s">
        <v>534</v>
      </c>
      <c r="R1507" s="106" t="s">
        <v>535</v>
      </c>
      <c r="S1507" s="106">
        <v>701036</v>
      </c>
      <c r="T1507" s="106" t="s">
        <v>430</v>
      </c>
      <c r="U1507" s="106"/>
      <c r="V1507" s="106">
        <v>3</v>
      </c>
      <c r="W1507" s="106" t="str">
        <f t="shared" si="46"/>
        <v>NETA BR</v>
      </c>
      <c r="X1507" s="106" t="s">
        <v>431</v>
      </c>
      <c r="Y1507" s="106"/>
    </row>
    <row r="1508" spans="1:25" x14ac:dyDescent="0.2">
      <c r="A1508" s="69"/>
      <c r="B1508" s="7"/>
      <c r="C1508" s="179" t="str">
        <f>VLOOKUP(G1508,TCR!$E$2:$K$332,2,0)</f>
        <v>VENDV</v>
      </c>
      <c r="D1508" s="179" t="str">
        <f>VLOOKUP(G1508,TCR!$E$2:$K$332,3,0)</f>
        <v>Ricavi variabili commodity al PCE - Energia Elettrica</v>
      </c>
      <c r="E1508" s="179" t="str">
        <f>VLOOKUP(G1508,TCR!$E$2:$K$332,4,0)</f>
        <v>MTPRV</v>
      </c>
      <c r="F1508" s="179" t="str">
        <f>VLOOKUP(G1508,TCR!$E$2:$K$332,5,0)</f>
        <v>Materia prima variabile</v>
      </c>
      <c r="G1508" s="179" t="s">
        <v>192</v>
      </c>
      <c r="H1508" s="179" t="str">
        <f>VLOOKUP(G1508,TCR!$E$2:$K$332,7,0)</f>
        <v>Perdite</v>
      </c>
      <c r="I1508" s="137" t="str">
        <f t="shared" si="47"/>
        <v>EE_PERD_PPPC11_M#EEQ_FPPPC11#EEC_FPPPC11#NETA BR</v>
      </c>
      <c r="J1508" s="106" t="s">
        <v>4087</v>
      </c>
      <c r="K1508" s="106" t="s">
        <v>4088</v>
      </c>
      <c r="L1508" s="106" t="s">
        <v>4089</v>
      </c>
      <c r="M1508" s="106" t="s">
        <v>424</v>
      </c>
      <c r="N1508" s="106" t="s">
        <v>4090</v>
      </c>
      <c r="O1508" s="106"/>
      <c r="P1508" s="106" t="s">
        <v>4091</v>
      </c>
      <c r="Q1508" s="106" t="s">
        <v>4092</v>
      </c>
      <c r="R1508" s="106" t="s">
        <v>4093</v>
      </c>
      <c r="S1508" s="106">
        <v>701036</v>
      </c>
      <c r="T1508" s="106" t="s">
        <v>430</v>
      </c>
      <c r="U1508" s="106"/>
      <c r="V1508" s="106">
        <v>3</v>
      </c>
      <c r="W1508" s="106" t="str">
        <f t="shared" si="46"/>
        <v>NETA BR</v>
      </c>
      <c r="X1508" s="106" t="s">
        <v>431</v>
      </c>
      <c r="Y1508" s="106"/>
    </row>
    <row r="1509" spans="1:25" x14ac:dyDescent="0.2">
      <c r="A1509" s="7"/>
      <c r="B1509" s="7"/>
      <c r="C1509" s="179" t="str">
        <f>VLOOKUP(G1509,TCR!$E$2:$K$332,2,0)</f>
        <v>VENDV</v>
      </c>
      <c r="D1509" s="179" t="str">
        <f>VLOOKUP(G1509,TCR!$E$2:$K$332,3,0)</f>
        <v>Ricavi variabili commodity al PCE - Energia Elettrica</v>
      </c>
      <c r="E1509" s="179" t="str">
        <f>VLOOKUP(G1509,TCR!$E$2:$K$332,4,0)</f>
        <v>MTPRV</v>
      </c>
      <c r="F1509" s="179" t="str">
        <f>VLOOKUP(G1509,TCR!$E$2:$K$332,5,0)</f>
        <v>Materia prima variabile</v>
      </c>
      <c r="G1509" s="179" t="s">
        <v>192</v>
      </c>
      <c r="H1509" s="179" t="str">
        <f>VLOOKUP(G1509,TCR!$E$2:$K$332,7,0)</f>
        <v>Perdite</v>
      </c>
      <c r="I1509" s="137" t="str">
        <f t="shared" si="47"/>
        <v>EE_PERD_PPPC11_B#EEQBFPPPC11#EECBFPPPC11#NETA BR</v>
      </c>
      <c r="J1509" s="106" t="s">
        <v>7955</v>
      </c>
      <c r="K1509" s="106" t="s">
        <v>7956</v>
      </c>
      <c r="L1509" s="106" t="s">
        <v>7957</v>
      </c>
      <c r="M1509" s="106" t="s">
        <v>424</v>
      </c>
      <c r="N1509" s="106" t="s">
        <v>7958</v>
      </c>
      <c r="O1509" s="106"/>
      <c r="P1509" s="106" t="s">
        <v>7959</v>
      </c>
      <c r="Q1509" s="106" t="s">
        <v>7960</v>
      </c>
      <c r="R1509" s="106" t="s">
        <v>7961</v>
      </c>
      <c r="S1509" s="106">
        <v>701036</v>
      </c>
      <c r="T1509" s="106" t="s">
        <v>430</v>
      </c>
      <c r="U1509" s="106"/>
      <c r="V1509" s="106">
        <v>3</v>
      </c>
      <c r="W1509" s="106" t="str">
        <f t="shared" si="46"/>
        <v>NETA BR</v>
      </c>
      <c r="X1509" s="106" t="s">
        <v>431</v>
      </c>
      <c r="Y1509" s="106"/>
    </row>
    <row r="1510" spans="1:25" x14ac:dyDescent="0.2">
      <c r="A1510" s="7"/>
      <c r="B1510" s="7"/>
      <c r="C1510" s="98" t="str">
        <f>VLOOKUP(G1510,TCR!$E$2:$K$332,2,0)</f>
        <v>VENDV</v>
      </c>
      <c r="D1510" s="98" t="str">
        <f>VLOOKUP(G1510,TCR!$E$2:$K$332,3,0)</f>
        <v>Ricavi variabili commodity al PCE - Energia Elettrica</v>
      </c>
      <c r="E1510" s="98" t="str">
        <f>VLOOKUP(G1510,TCR!$E$2:$K$332,4,0)</f>
        <v>MTPRV</v>
      </c>
      <c r="F1510" s="98" t="str">
        <f>VLOOKUP(G1510,TCR!$E$2:$K$332,5,0)</f>
        <v>Materia prima variabile</v>
      </c>
      <c r="G1510" s="98" t="s">
        <v>192</v>
      </c>
      <c r="H1510" s="98" t="str">
        <f>VLOOKUP(G1510,TCR!$E$2:$K$332,7,0)</f>
        <v>Perdite</v>
      </c>
      <c r="I1510" s="137" t="str">
        <f t="shared" si="47"/>
        <v>EE_PERD_PPPC09_M#EEQFPPPC09#EECFPPPC09#NETA BR</v>
      </c>
      <c r="J1510" s="106" t="s">
        <v>8203</v>
      </c>
      <c r="K1510" s="106" t="s">
        <v>8204</v>
      </c>
      <c r="L1510" s="106" t="s">
        <v>8205</v>
      </c>
      <c r="M1510" s="106" t="s">
        <v>424</v>
      </c>
      <c r="N1510" s="106" t="s">
        <v>6000</v>
      </c>
      <c r="O1510" s="106"/>
      <c r="P1510" s="106" t="s">
        <v>6001</v>
      </c>
      <c r="Q1510" s="106" t="s">
        <v>6002</v>
      </c>
      <c r="R1510" s="106" t="s">
        <v>6003</v>
      </c>
      <c r="S1510" s="106">
        <v>701036</v>
      </c>
      <c r="T1510" s="106" t="s">
        <v>430</v>
      </c>
      <c r="U1510" s="106"/>
      <c r="V1510" s="106">
        <v>3</v>
      </c>
      <c r="W1510" s="106" t="str">
        <f t="shared" si="46"/>
        <v>NETA BR</v>
      </c>
      <c r="X1510" s="106" t="s">
        <v>431</v>
      </c>
      <c r="Y1510" s="106"/>
    </row>
    <row r="1511" spans="1:25" x14ac:dyDescent="0.2">
      <c r="A1511" s="7"/>
      <c r="B1511" s="7"/>
      <c r="C1511" s="98" t="str">
        <f>VLOOKUP(G1511,TCR!$E$2:$K$332,2,0)</f>
        <v>VENDV</v>
      </c>
      <c r="D1511" s="98" t="str">
        <f>VLOOKUP(G1511,TCR!$E$2:$K$332,3,0)</f>
        <v>Ricavi variabili commodity al PCE - Energia Elettrica</v>
      </c>
      <c r="E1511" s="98" t="str">
        <f>VLOOKUP(G1511,TCR!$E$2:$K$332,4,0)</f>
        <v>MTPRV</v>
      </c>
      <c r="F1511" s="98" t="str">
        <f>VLOOKUP(G1511,TCR!$E$2:$K$332,5,0)</f>
        <v>Materia prima variabile</v>
      </c>
      <c r="G1511" s="141" t="s">
        <v>192</v>
      </c>
      <c r="H1511" s="98" t="str">
        <f>VLOOKUP(G1511,TCR!$E$2:$K$332,7,0)</f>
        <v>Perdite</v>
      </c>
      <c r="I1511" s="137" t="str">
        <f t="shared" si="47"/>
        <v>EE_PERD_PPPC09_B#EEQBFPPPC09#EECBFPPPC09#NETA BR</v>
      </c>
      <c r="J1511" s="106" t="s">
        <v>8490</v>
      </c>
      <c r="K1511" s="106" t="s">
        <v>8491</v>
      </c>
      <c r="L1511" s="106" t="s">
        <v>8492</v>
      </c>
      <c r="M1511" s="106" t="s">
        <v>424</v>
      </c>
      <c r="N1511" s="106" t="s">
        <v>8045</v>
      </c>
      <c r="O1511" s="106"/>
      <c r="P1511" s="106" t="s">
        <v>8046</v>
      </c>
      <c r="Q1511" s="106" t="s">
        <v>8047</v>
      </c>
      <c r="R1511" s="106" t="s">
        <v>8048</v>
      </c>
      <c r="S1511" s="106">
        <v>701036</v>
      </c>
      <c r="T1511" s="106" t="s">
        <v>430</v>
      </c>
      <c r="U1511" s="106"/>
      <c r="V1511" s="106">
        <v>3</v>
      </c>
      <c r="W1511" s="106" t="str">
        <f t="shared" si="46"/>
        <v>NETA BR</v>
      </c>
      <c r="X1511" s="106" t="s">
        <v>431</v>
      </c>
      <c r="Y1511" s="106"/>
    </row>
    <row r="1512" spans="1:25" x14ac:dyDescent="0.2">
      <c r="A1512" s="7"/>
      <c r="B1512" s="7"/>
      <c r="C1512" s="98" t="str">
        <f>VLOOKUP(G1512,TCR!$E$2:$K$332,2,0)</f>
        <v>VENDV</v>
      </c>
      <c r="D1512" s="98" t="str">
        <f>VLOOKUP(G1512,TCR!$E$2:$K$332,3,0)</f>
        <v>Ricavi variabili commodity al PCE - Energia Elettrica</v>
      </c>
      <c r="E1512" s="98" t="str">
        <f>VLOOKUP(G1512,TCR!$E$2:$K$332,4,0)</f>
        <v>MTPRV</v>
      </c>
      <c r="F1512" s="98" t="str">
        <f>VLOOKUP(G1512,TCR!$E$2:$K$332,5,0)</f>
        <v>Materia prima variabile</v>
      </c>
      <c r="G1512" s="98" t="s">
        <v>192</v>
      </c>
      <c r="H1512" s="98" t="str">
        <f>VLOOKUP(G1512,TCR!$E$2:$K$332,7,0)</f>
        <v>Perdite</v>
      </c>
      <c r="I1512" s="137" t="str">
        <f t="shared" si="47"/>
        <v>EE_PERD_PPPC07_M#EEQFPPPC07#EECFPPPC07#NETA BR</v>
      </c>
      <c r="J1512" s="106" t="s">
        <v>2245</v>
      </c>
      <c r="K1512" s="106" t="s">
        <v>2246</v>
      </c>
      <c r="L1512" s="106" t="s">
        <v>2247</v>
      </c>
      <c r="M1512" s="106" t="s">
        <v>424</v>
      </c>
      <c r="N1512" s="106" t="s">
        <v>1471</v>
      </c>
      <c r="O1512" s="106"/>
      <c r="P1512" s="106" t="s">
        <v>1472</v>
      </c>
      <c r="Q1512" s="106" t="s">
        <v>1473</v>
      </c>
      <c r="R1512" s="106" t="s">
        <v>1474</v>
      </c>
      <c r="S1512" s="106">
        <v>701036</v>
      </c>
      <c r="T1512" s="106" t="s">
        <v>430</v>
      </c>
      <c r="U1512" s="106"/>
      <c r="V1512" s="106">
        <v>3</v>
      </c>
      <c r="W1512" s="106" t="str">
        <f t="shared" si="46"/>
        <v>NETA BR</v>
      </c>
      <c r="X1512" s="106" t="s">
        <v>431</v>
      </c>
      <c r="Y1512" s="106"/>
    </row>
    <row r="1513" spans="1:25" x14ac:dyDescent="0.2">
      <c r="A1513" s="69"/>
      <c r="B1513" s="7"/>
      <c r="C1513" s="98" t="str">
        <f>VLOOKUP(G1513,TCR!$E$2:$K$332,2,0)</f>
        <v>VENDV</v>
      </c>
      <c r="D1513" s="98" t="str">
        <f>VLOOKUP(G1513,TCR!$E$2:$K$332,3,0)</f>
        <v>Ricavi variabili commodity al PCE - Energia Elettrica</v>
      </c>
      <c r="E1513" s="98" t="str">
        <f>VLOOKUP(G1513,TCR!$E$2:$K$332,4,0)</f>
        <v>MTPRV</v>
      </c>
      <c r="F1513" s="98" t="str">
        <f>VLOOKUP(G1513,TCR!$E$2:$K$332,5,0)</f>
        <v>Materia prima variabile</v>
      </c>
      <c r="G1513" s="141" t="s">
        <v>192</v>
      </c>
      <c r="H1513" s="98" t="str">
        <f>VLOOKUP(G1513,TCR!$E$2:$K$332,7,0)</f>
        <v>Perdite</v>
      </c>
      <c r="I1513" s="137" t="str">
        <f t="shared" si="47"/>
        <v>EE_PERD_PPPC07_B#EEQBFPPPC07#EECBFPPPC07#NETA BR</v>
      </c>
      <c r="J1513" s="106" t="s">
        <v>4079</v>
      </c>
      <c r="K1513" s="106" t="s">
        <v>4080</v>
      </c>
      <c r="L1513" s="106" t="s">
        <v>4081</v>
      </c>
      <c r="M1513" s="106" t="s">
        <v>424</v>
      </c>
      <c r="N1513" s="106" t="s">
        <v>1986</v>
      </c>
      <c r="O1513" s="106"/>
      <c r="P1513" s="106" t="s">
        <v>1987</v>
      </c>
      <c r="Q1513" s="106" t="s">
        <v>1988</v>
      </c>
      <c r="R1513" s="106" t="s">
        <v>1989</v>
      </c>
      <c r="S1513" s="106">
        <v>701036</v>
      </c>
      <c r="T1513" s="106" t="s">
        <v>430</v>
      </c>
      <c r="U1513" s="106"/>
      <c r="V1513" s="106">
        <v>3</v>
      </c>
      <c r="W1513" s="106" t="str">
        <f t="shared" si="46"/>
        <v>NETA BR</v>
      </c>
      <c r="X1513" s="106" t="s">
        <v>431</v>
      </c>
      <c r="Y1513" s="106"/>
    </row>
    <row r="1514" spans="1:25" x14ac:dyDescent="0.2">
      <c r="A1514" s="7"/>
      <c r="B1514" s="7"/>
      <c r="C1514" s="98" t="str">
        <f>VLOOKUP(G1514,TCR!$E$2:$K$332,2,0)</f>
        <v>VENDV</v>
      </c>
      <c r="D1514" s="98" t="str">
        <f>VLOOKUP(G1514,TCR!$E$2:$K$332,3,0)</f>
        <v>Ricavi variabili commodity al PCE - Energia Elettrica</v>
      </c>
      <c r="E1514" s="98" t="str">
        <f>VLOOKUP(G1514,TCR!$E$2:$K$332,4,0)</f>
        <v>MTPRV</v>
      </c>
      <c r="F1514" s="98" t="str">
        <f>VLOOKUP(G1514,TCR!$E$2:$K$332,5,0)</f>
        <v>Materia prima variabile</v>
      </c>
      <c r="G1514" s="98" t="s">
        <v>192</v>
      </c>
      <c r="H1514" s="98" t="str">
        <f>VLOOKUP(G1514,TCR!$E$2:$K$332,7,0)</f>
        <v>Perdite</v>
      </c>
      <c r="I1514" s="137" t="str">
        <f t="shared" si="47"/>
        <v>EE_PERD_PPPC05_M#EEQFPPPC05#EECFPPPC05#NETA BR</v>
      </c>
      <c r="J1514" s="106" t="s">
        <v>5890</v>
      </c>
      <c r="K1514" s="106" t="s">
        <v>5891</v>
      </c>
      <c r="L1514" s="106" t="s">
        <v>5892</v>
      </c>
      <c r="M1514" s="106" t="s">
        <v>424</v>
      </c>
      <c r="N1514" s="106" t="s">
        <v>4269</v>
      </c>
      <c r="O1514" s="106"/>
      <c r="P1514" s="106" t="s">
        <v>4270</v>
      </c>
      <c r="Q1514" s="106" t="s">
        <v>4271</v>
      </c>
      <c r="R1514" s="106" t="s">
        <v>916</v>
      </c>
      <c r="S1514" s="106">
        <v>701036</v>
      </c>
      <c r="T1514" s="106" t="s">
        <v>430</v>
      </c>
      <c r="U1514" s="106"/>
      <c r="V1514" s="106">
        <v>3</v>
      </c>
      <c r="W1514" s="106" t="str">
        <f t="shared" si="46"/>
        <v>NETA BR</v>
      </c>
      <c r="X1514" s="106" t="s">
        <v>431</v>
      </c>
      <c r="Y1514" s="106"/>
    </row>
    <row r="1515" spans="1:25" x14ac:dyDescent="0.2">
      <c r="A1515" s="7"/>
      <c r="B1515" s="7"/>
      <c r="C1515" s="98" t="str">
        <f>VLOOKUP(G1515,TCR!$E$2:$K$332,2,0)</f>
        <v>VENDV</v>
      </c>
      <c r="D1515" s="98" t="str">
        <f>VLOOKUP(G1515,TCR!$E$2:$K$332,3,0)</f>
        <v>Ricavi variabili commodity al PCE - Energia Elettrica</v>
      </c>
      <c r="E1515" s="98" t="str">
        <f>VLOOKUP(G1515,TCR!$E$2:$K$332,4,0)</f>
        <v>MTPRV</v>
      </c>
      <c r="F1515" s="98" t="str">
        <f>VLOOKUP(G1515,TCR!$E$2:$K$332,5,0)</f>
        <v>Materia prima variabile</v>
      </c>
      <c r="G1515" s="141" t="s">
        <v>192</v>
      </c>
      <c r="H1515" s="98" t="str">
        <f>VLOOKUP(G1515,TCR!$E$2:$K$332,7,0)</f>
        <v>Perdite</v>
      </c>
      <c r="I1515" s="137" t="str">
        <f t="shared" si="47"/>
        <v>EE_PERD_PPPC05_B#EEQBFPPPC05#EECBFPPPC05#NETA BR</v>
      </c>
      <c r="J1515" s="106" t="s">
        <v>4691</v>
      </c>
      <c r="K1515" s="106" t="s">
        <v>4692</v>
      </c>
      <c r="L1515" s="106" t="s">
        <v>4693</v>
      </c>
      <c r="M1515" s="106" t="s">
        <v>424</v>
      </c>
      <c r="N1515" s="106" t="s">
        <v>4694</v>
      </c>
      <c r="O1515" s="106"/>
      <c r="P1515" s="106" t="s">
        <v>4695</v>
      </c>
      <c r="Q1515" s="106" t="s">
        <v>4696</v>
      </c>
      <c r="R1515" s="106" t="s">
        <v>4697</v>
      </c>
      <c r="S1515" s="106">
        <v>701036</v>
      </c>
      <c r="T1515" s="106" t="s">
        <v>430</v>
      </c>
      <c r="U1515" s="106"/>
      <c r="V1515" s="106">
        <v>3</v>
      </c>
      <c r="W1515" s="106" t="str">
        <f t="shared" si="46"/>
        <v>NETA BR</v>
      </c>
      <c r="X1515" s="106" t="s">
        <v>431</v>
      </c>
      <c r="Y1515" s="106"/>
    </row>
    <row r="1516" spans="1:25" x14ac:dyDescent="0.2">
      <c r="A1516" s="7"/>
      <c r="B1516" s="7"/>
      <c r="C1516" s="98" t="str">
        <f>VLOOKUP(G1516,TCR!$E$2:$K$332,2,0)</f>
        <v>VENDV</v>
      </c>
      <c r="D1516" s="98" t="str">
        <f>VLOOKUP(G1516,TCR!$E$2:$K$332,3,0)</f>
        <v>Ricavi variabili commodity al PCE - Energia Elettrica</v>
      </c>
      <c r="E1516" s="98" t="str">
        <f>VLOOKUP(G1516,TCR!$E$2:$K$332,4,0)</f>
        <v>MTPRV</v>
      </c>
      <c r="F1516" s="98" t="str">
        <f>VLOOKUP(G1516,TCR!$E$2:$K$332,5,0)</f>
        <v>Materia prima variabile</v>
      </c>
      <c r="G1516" s="98" t="s">
        <v>192</v>
      </c>
      <c r="H1516" s="98" t="str">
        <f>VLOOKUP(G1516,TCR!$E$2:$K$332,7,0)</f>
        <v>Perdite</v>
      </c>
      <c r="I1516" s="137" t="str">
        <f t="shared" si="47"/>
        <v>EE_PERD_PPCW23_M#EEQ_FPPCW23#EEC_FPPCW23#NETA BR</v>
      </c>
      <c r="J1516" s="106" t="s">
        <v>1241</v>
      </c>
      <c r="K1516" s="106" t="s">
        <v>1242</v>
      </c>
      <c r="L1516" s="106" t="s">
        <v>1243</v>
      </c>
      <c r="M1516" s="106" t="s">
        <v>424</v>
      </c>
      <c r="N1516" s="106" t="s">
        <v>1244</v>
      </c>
      <c r="O1516" s="106"/>
      <c r="P1516" s="106" t="s">
        <v>1245</v>
      </c>
      <c r="Q1516" s="106" t="s">
        <v>1246</v>
      </c>
      <c r="R1516" s="106" t="s">
        <v>1247</v>
      </c>
      <c r="S1516" s="106">
        <v>701036</v>
      </c>
      <c r="T1516" s="106" t="s">
        <v>430</v>
      </c>
      <c r="U1516" s="106"/>
      <c r="V1516" s="106">
        <v>3</v>
      </c>
      <c r="W1516" s="106" t="str">
        <f t="shared" si="46"/>
        <v>NETA BR</v>
      </c>
      <c r="X1516" s="106" t="s">
        <v>431</v>
      </c>
      <c r="Y1516" s="106"/>
    </row>
    <row r="1517" spans="1:25" x14ac:dyDescent="0.2">
      <c r="A1517" s="7"/>
      <c r="B1517" s="7"/>
      <c r="C1517" s="98" t="str">
        <f>VLOOKUP(G1517,TCR!$E$2:$K$332,2,0)</f>
        <v>VENDV</v>
      </c>
      <c r="D1517" s="98" t="str">
        <f>VLOOKUP(G1517,TCR!$E$2:$K$332,3,0)</f>
        <v>Ricavi variabili commodity al PCE - Energia Elettrica</v>
      </c>
      <c r="E1517" s="98" t="str">
        <f>VLOOKUP(G1517,TCR!$E$2:$K$332,4,0)</f>
        <v>MTPRV</v>
      </c>
      <c r="F1517" s="98" t="str">
        <f>VLOOKUP(G1517,TCR!$E$2:$K$332,5,0)</f>
        <v>Materia prima variabile</v>
      </c>
      <c r="G1517" s="98" t="s">
        <v>192</v>
      </c>
      <c r="H1517" s="98" t="str">
        <f>VLOOKUP(G1517,TCR!$E$2:$K$332,7,0)</f>
        <v>Perdite</v>
      </c>
      <c r="I1517" s="137" t="str">
        <f t="shared" si="47"/>
        <v>EE_PERD_PPCW22_M#EEQ_FPPCW22#EEC_FPPCW22#NETA BR</v>
      </c>
      <c r="J1517" s="106" t="s">
        <v>1594</v>
      </c>
      <c r="K1517" s="106" t="s">
        <v>1595</v>
      </c>
      <c r="L1517" s="106" t="s">
        <v>1243</v>
      </c>
      <c r="M1517" s="106" t="s">
        <v>424</v>
      </c>
      <c r="N1517" s="106" t="s">
        <v>1596</v>
      </c>
      <c r="O1517" s="106"/>
      <c r="P1517" s="106" t="s">
        <v>1597</v>
      </c>
      <c r="Q1517" s="106" t="s">
        <v>1598</v>
      </c>
      <c r="R1517" s="106" t="s">
        <v>1247</v>
      </c>
      <c r="S1517" s="106">
        <v>701036</v>
      </c>
      <c r="T1517" s="106" t="s">
        <v>430</v>
      </c>
      <c r="U1517" s="106"/>
      <c r="V1517" s="106">
        <v>3</v>
      </c>
      <c r="W1517" s="106" t="str">
        <f t="shared" si="46"/>
        <v>NETA BR</v>
      </c>
      <c r="X1517" s="106" t="s">
        <v>431</v>
      </c>
      <c r="Y1517" s="106"/>
    </row>
    <row r="1518" spans="1:25" x14ac:dyDescent="0.2">
      <c r="A1518" s="7"/>
      <c r="B1518" s="7"/>
      <c r="C1518" s="98" t="str">
        <f>VLOOKUP(G1518,TCR!$E$2:$K$332,2,0)</f>
        <v>VENDV</v>
      </c>
      <c r="D1518" s="98" t="str">
        <f>VLOOKUP(G1518,TCR!$E$2:$K$332,3,0)</f>
        <v>Ricavi variabili commodity al PCE - Energia Elettrica</v>
      </c>
      <c r="E1518" s="98" t="str">
        <f>VLOOKUP(G1518,TCR!$E$2:$K$332,4,0)</f>
        <v>MTPRV</v>
      </c>
      <c r="F1518" s="98" t="str">
        <f>VLOOKUP(G1518,TCR!$E$2:$K$332,5,0)</f>
        <v>Materia prima variabile</v>
      </c>
      <c r="G1518" s="141" t="s">
        <v>192</v>
      </c>
      <c r="H1518" s="98" t="str">
        <f>VLOOKUP(G1518,TCR!$E$2:$K$332,7,0)</f>
        <v>Perdite</v>
      </c>
      <c r="I1518" s="137" t="str">
        <f t="shared" si="47"/>
        <v>EE_PERD_PPCW23_B#EEQBFPPCW23#EECBFPPCW23#NETA BR</v>
      </c>
      <c r="J1518" s="106" t="s">
        <v>1560</v>
      </c>
      <c r="K1518" s="106" t="s">
        <v>1561</v>
      </c>
      <c r="L1518" s="106" t="s">
        <v>1562</v>
      </c>
      <c r="M1518" s="106" t="s">
        <v>424</v>
      </c>
      <c r="N1518" s="106" t="s">
        <v>1563</v>
      </c>
      <c r="O1518" s="106"/>
      <c r="P1518" s="106" t="s">
        <v>1564</v>
      </c>
      <c r="Q1518" s="106" t="s">
        <v>1565</v>
      </c>
      <c r="R1518" s="106" t="s">
        <v>1247</v>
      </c>
      <c r="S1518" s="106">
        <v>701036</v>
      </c>
      <c r="T1518" s="106" t="s">
        <v>430</v>
      </c>
      <c r="U1518" s="106"/>
      <c r="V1518" s="106">
        <v>3</v>
      </c>
      <c r="W1518" s="106" t="str">
        <f t="shared" si="46"/>
        <v>NETA BR</v>
      </c>
      <c r="X1518" s="106" t="s">
        <v>431</v>
      </c>
      <c r="Y1518" s="106"/>
    </row>
    <row r="1519" spans="1:25" x14ac:dyDescent="0.2">
      <c r="A1519" s="7"/>
      <c r="B1519" s="7"/>
      <c r="C1519" s="98" t="str">
        <f>VLOOKUP(G1519,TCR!$E$2:$K$332,2,0)</f>
        <v>VENDV</v>
      </c>
      <c r="D1519" s="98" t="str">
        <f>VLOOKUP(G1519,TCR!$E$2:$K$332,3,0)</f>
        <v>Ricavi variabili commodity al PCE - Energia Elettrica</v>
      </c>
      <c r="E1519" s="98" t="str">
        <f>VLOOKUP(G1519,TCR!$E$2:$K$332,4,0)</f>
        <v>MTPRV</v>
      </c>
      <c r="F1519" s="98" t="str">
        <f>VLOOKUP(G1519,TCR!$E$2:$K$332,5,0)</f>
        <v>Materia prima variabile</v>
      </c>
      <c r="G1519" s="98" t="s">
        <v>192</v>
      </c>
      <c r="H1519" s="98" t="str">
        <f>VLOOKUP(G1519,TCR!$E$2:$K$332,7,0)</f>
        <v>Perdite</v>
      </c>
      <c r="I1519" s="137" t="str">
        <f t="shared" si="47"/>
        <v>EE_PERD_PPCW22_B#EEQBFPPCW22#EECBFPPCW22#NETA BR</v>
      </c>
      <c r="J1519" s="106" t="s">
        <v>3282</v>
      </c>
      <c r="K1519" s="106" t="s">
        <v>3283</v>
      </c>
      <c r="L1519" s="106" t="s">
        <v>1562</v>
      </c>
      <c r="M1519" s="106" t="s">
        <v>424</v>
      </c>
      <c r="N1519" s="106" t="s">
        <v>3284</v>
      </c>
      <c r="O1519" s="106"/>
      <c r="P1519" s="106" t="s">
        <v>3285</v>
      </c>
      <c r="Q1519" s="106" t="s">
        <v>3286</v>
      </c>
      <c r="R1519" s="106" t="s">
        <v>1247</v>
      </c>
      <c r="S1519" s="106">
        <v>701036</v>
      </c>
      <c r="T1519" s="106" t="s">
        <v>430</v>
      </c>
      <c r="U1519" s="106"/>
      <c r="V1519" s="106">
        <v>3</v>
      </c>
      <c r="W1519" s="106" t="str">
        <f t="shared" si="46"/>
        <v>NETA BR</v>
      </c>
      <c r="X1519" s="106" t="s">
        <v>431</v>
      </c>
      <c r="Y1519" s="106"/>
    </row>
    <row r="1520" spans="1:25" x14ac:dyDescent="0.2">
      <c r="A1520" s="7"/>
      <c r="B1520" s="7"/>
      <c r="C1520" s="98" t="str">
        <f>VLOOKUP(G1520,TCR!$E$2:$K$332,2,0)</f>
        <v>VENDV</v>
      </c>
      <c r="D1520" s="98" t="str">
        <f>VLOOKUP(G1520,TCR!$E$2:$K$332,3,0)</f>
        <v>Ricavi variabili commodity al PCE - Energia Elettrica</v>
      </c>
      <c r="E1520" s="98" t="str">
        <f>VLOOKUP(G1520,TCR!$E$2:$K$332,4,0)</f>
        <v>MTPRV</v>
      </c>
      <c r="F1520" s="98" t="str">
        <f>VLOOKUP(G1520,TCR!$E$2:$K$332,5,0)</f>
        <v>Materia prima variabile</v>
      </c>
      <c r="G1520" s="141" t="s">
        <v>192</v>
      </c>
      <c r="H1520" s="98" t="str">
        <f>VLOOKUP(G1520,TCR!$E$2:$K$332,7,0)</f>
        <v>Perdite</v>
      </c>
      <c r="I1520" s="137" t="str">
        <f t="shared" si="47"/>
        <v>EE_PERD_PPPC22_M#EEQ_FPPPC22#EEC_FPPPC22#NETA BR</v>
      </c>
      <c r="J1520" s="106" t="s">
        <v>633</v>
      </c>
      <c r="K1520" s="106" t="s">
        <v>634</v>
      </c>
      <c r="L1520" s="106" t="s">
        <v>635</v>
      </c>
      <c r="M1520" s="106" t="s">
        <v>424</v>
      </c>
      <c r="N1520" s="106" t="s">
        <v>636</v>
      </c>
      <c r="O1520" s="106"/>
      <c r="P1520" s="106" t="s">
        <v>637</v>
      </c>
      <c r="Q1520" s="106" t="s">
        <v>638</v>
      </c>
      <c r="R1520" s="106" t="s">
        <v>639</v>
      </c>
      <c r="S1520" s="106">
        <v>701036</v>
      </c>
      <c r="T1520" s="106" t="s">
        <v>430</v>
      </c>
      <c r="U1520" s="106"/>
      <c r="V1520" s="106">
        <v>3</v>
      </c>
      <c r="W1520" s="106" t="str">
        <f t="shared" si="46"/>
        <v>NETA BR</v>
      </c>
      <c r="X1520" s="106" t="s">
        <v>431</v>
      </c>
      <c r="Y1520" s="106"/>
    </row>
    <row r="1521" spans="1:25" x14ac:dyDescent="0.2">
      <c r="A1521" s="7"/>
      <c r="B1521" s="7"/>
      <c r="C1521" s="98" t="str">
        <f>VLOOKUP(G1521,TCR!$E$2:$K$332,2,0)</f>
        <v>VENDV</v>
      </c>
      <c r="D1521" s="98" t="str">
        <f>VLOOKUP(G1521,TCR!$E$2:$K$332,3,0)</f>
        <v>Ricavi variabili commodity al PCE - Energia Elettrica</v>
      </c>
      <c r="E1521" s="98" t="str">
        <f>VLOOKUP(G1521,TCR!$E$2:$K$332,4,0)</f>
        <v>MTPRV</v>
      </c>
      <c r="F1521" s="98" t="str">
        <f>VLOOKUP(G1521,TCR!$E$2:$K$332,5,0)</f>
        <v>Materia prima variabile</v>
      </c>
      <c r="G1521" s="98" t="s">
        <v>192</v>
      </c>
      <c r="H1521" s="98" t="str">
        <f>VLOOKUP(G1521,TCR!$E$2:$K$332,7,0)</f>
        <v>Perdite</v>
      </c>
      <c r="I1521" s="137" t="str">
        <f t="shared" si="47"/>
        <v>EE_PERD_PPPC23_M#EEQ_FPPPC23#EEC_FPPPC23#NETA BR</v>
      </c>
      <c r="J1521" s="106" t="s">
        <v>1751</v>
      </c>
      <c r="K1521" s="106" t="s">
        <v>1752</v>
      </c>
      <c r="L1521" s="106" t="s">
        <v>635</v>
      </c>
      <c r="M1521" s="106" t="s">
        <v>424</v>
      </c>
      <c r="N1521" s="106" t="s">
        <v>1753</v>
      </c>
      <c r="O1521" s="106"/>
      <c r="P1521" s="106" t="s">
        <v>1754</v>
      </c>
      <c r="Q1521" s="106" t="s">
        <v>1755</v>
      </c>
      <c r="R1521" s="106" t="s">
        <v>639</v>
      </c>
      <c r="S1521" s="106">
        <v>701036</v>
      </c>
      <c r="T1521" s="106" t="s">
        <v>430</v>
      </c>
      <c r="U1521" s="106"/>
      <c r="V1521" s="106">
        <v>3</v>
      </c>
      <c r="W1521" s="106" t="str">
        <f t="shared" si="46"/>
        <v>NETA BR</v>
      </c>
      <c r="X1521" s="106" t="s">
        <v>431</v>
      </c>
      <c r="Y1521" s="106"/>
    </row>
    <row r="1522" spans="1:25" x14ac:dyDescent="0.2">
      <c r="A1522" s="7"/>
      <c r="B1522" s="7"/>
      <c r="C1522" s="98" t="str">
        <f>VLOOKUP(G1522,TCR!$E$2:$K$332,2,0)</f>
        <v>VENDV</v>
      </c>
      <c r="D1522" s="98" t="str">
        <f>VLOOKUP(G1522,TCR!$E$2:$K$332,3,0)</f>
        <v>Ricavi variabili commodity al PCE - Energia Elettrica</v>
      </c>
      <c r="E1522" s="98" t="str">
        <f>VLOOKUP(G1522,TCR!$E$2:$K$332,4,0)</f>
        <v>MTPRV</v>
      </c>
      <c r="F1522" s="98" t="str">
        <f>VLOOKUP(G1522,TCR!$E$2:$K$332,5,0)</f>
        <v>Materia prima variabile</v>
      </c>
      <c r="G1522" s="98" t="s">
        <v>192</v>
      </c>
      <c r="H1522" s="98" t="str">
        <f>VLOOKUP(G1522,TCR!$E$2:$K$332,7,0)</f>
        <v>Perdite</v>
      </c>
      <c r="I1522" s="137" t="str">
        <f t="shared" si="47"/>
        <v>EE_PERD_PPPC22_B#EEQBFPPPC22#EECBFPPPC22#NETA BR</v>
      </c>
      <c r="J1522" s="106" t="s">
        <v>2831</v>
      </c>
      <c r="K1522" s="106" t="s">
        <v>2832</v>
      </c>
      <c r="L1522" s="106" t="s">
        <v>2833</v>
      </c>
      <c r="M1522" s="106" t="s">
        <v>424</v>
      </c>
      <c r="N1522" s="106" t="s">
        <v>2834</v>
      </c>
      <c r="O1522" s="106"/>
      <c r="P1522" s="106" t="s">
        <v>2835</v>
      </c>
      <c r="Q1522" s="106" t="s">
        <v>2836</v>
      </c>
      <c r="R1522" s="106" t="s">
        <v>639</v>
      </c>
      <c r="S1522" s="106">
        <v>701036</v>
      </c>
      <c r="T1522" s="106" t="s">
        <v>430</v>
      </c>
      <c r="U1522" s="106"/>
      <c r="V1522" s="106">
        <v>3</v>
      </c>
      <c r="W1522" s="106" t="str">
        <f t="shared" si="46"/>
        <v>NETA BR</v>
      </c>
      <c r="X1522" s="106" t="s">
        <v>431</v>
      </c>
      <c r="Y1522" s="106"/>
    </row>
    <row r="1523" spans="1:25" x14ac:dyDescent="0.2">
      <c r="A1523" s="7"/>
      <c r="B1523" s="7"/>
      <c r="C1523" s="98" t="str">
        <f>VLOOKUP(G1523,TCR!$E$2:$K$332,2,0)</f>
        <v>VENDV</v>
      </c>
      <c r="D1523" s="98" t="str">
        <f>VLOOKUP(G1523,TCR!$E$2:$K$332,3,0)</f>
        <v>Ricavi variabili commodity al PCE - Energia Elettrica</v>
      </c>
      <c r="E1523" s="98" t="str">
        <f>VLOOKUP(G1523,TCR!$E$2:$K$332,4,0)</f>
        <v>MTPRV</v>
      </c>
      <c r="F1523" s="98" t="str">
        <f>VLOOKUP(G1523,TCR!$E$2:$K$332,5,0)</f>
        <v>Materia prima variabile</v>
      </c>
      <c r="G1523" s="98" t="s">
        <v>192</v>
      </c>
      <c r="H1523" s="98" t="str">
        <f>VLOOKUP(G1523,TCR!$E$2:$K$332,7,0)</f>
        <v>Perdite</v>
      </c>
      <c r="I1523" s="137" t="str">
        <f t="shared" si="47"/>
        <v>EE_PERD_PPPC23_B#EEQBFPPPC23#EECBFPPPC23#NETA BR</v>
      </c>
      <c r="J1523" s="106" t="s">
        <v>3835</v>
      </c>
      <c r="K1523" s="106" t="s">
        <v>3836</v>
      </c>
      <c r="L1523" s="106" t="s">
        <v>2833</v>
      </c>
      <c r="M1523" s="106" t="s">
        <v>424</v>
      </c>
      <c r="N1523" s="106" t="s">
        <v>3837</v>
      </c>
      <c r="O1523" s="106"/>
      <c r="P1523" s="106" t="s">
        <v>3838</v>
      </c>
      <c r="Q1523" s="106" t="s">
        <v>3839</v>
      </c>
      <c r="R1523" s="106" t="s">
        <v>639</v>
      </c>
      <c r="S1523" s="106">
        <v>701036</v>
      </c>
      <c r="T1523" s="106" t="s">
        <v>430</v>
      </c>
      <c r="U1523" s="106"/>
      <c r="V1523" s="106">
        <v>3</v>
      </c>
      <c r="W1523" s="106" t="str">
        <f t="shared" si="46"/>
        <v>NETA BR</v>
      </c>
      <c r="X1523" s="106" t="s">
        <v>431</v>
      </c>
      <c r="Y1523" s="106"/>
    </row>
    <row r="1524" spans="1:25" x14ac:dyDescent="0.2">
      <c r="A1524" s="7"/>
      <c r="B1524" s="7"/>
      <c r="C1524" s="98" t="str">
        <f>VLOOKUP(G1524,TCR!$E$2:$K$332,2,0)</f>
        <v>VENDV</v>
      </c>
      <c r="D1524" s="98" t="str">
        <f>VLOOKUP(G1524,TCR!$E$2:$K$332,3,0)</f>
        <v>Ricavi variabili commodity al PCE - Energia Elettrica</v>
      </c>
      <c r="E1524" s="98" t="str">
        <f>VLOOKUP(G1524,TCR!$E$2:$K$332,4,0)</f>
        <v>MTPRV</v>
      </c>
      <c r="F1524" s="98" t="str">
        <f>VLOOKUP(G1524,TCR!$E$2:$K$332,5,0)</f>
        <v>Materia prima variabile</v>
      </c>
      <c r="G1524" s="141" t="s">
        <v>192</v>
      </c>
      <c r="H1524" s="98" t="str">
        <f>VLOOKUP(G1524,TCR!$E$2:$K$332,7,0)</f>
        <v>Perdite</v>
      </c>
      <c r="I1524" s="137" t="str">
        <f t="shared" si="47"/>
        <v>EE_PERD_PPC20W_M#EEQ_FPPPC20W#EEC_FPPPC20W#NETA BR</v>
      </c>
      <c r="J1524" s="106" t="s">
        <v>2126</v>
      </c>
      <c r="K1524" s="106" t="s">
        <v>2127</v>
      </c>
      <c r="L1524" s="106" t="s">
        <v>2128</v>
      </c>
      <c r="M1524" s="106" t="s">
        <v>424</v>
      </c>
      <c r="N1524" s="106" t="s">
        <v>1430</v>
      </c>
      <c r="O1524" s="106"/>
      <c r="P1524" s="106" t="s">
        <v>1431</v>
      </c>
      <c r="Q1524" s="106" t="s">
        <v>1432</v>
      </c>
      <c r="R1524" s="106" t="s">
        <v>792</v>
      </c>
      <c r="S1524" s="106">
        <v>701036</v>
      </c>
      <c r="T1524" s="106" t="s">
        <v>430</v>
      </c>
      <c r="U1524" s="106"/>
      <c r="V1524" s="106">
        <v>3</v>
      </c>
      <c r="W1524" s="106" t="str">
        <f t="shared" si="46"/>
        <v>NETA BR</v>
      </c>
      <c r="X1524" s="106" t="s">
        <v>431</v>
      </c>
      <c r="Y1524" s="106"/>
    </row>
    <row r="1525" spans="1:25" x14ac:dyDescent="0.2">
      <c r="A1525" s="69"/>
      <c r="B1525" s="7"/>
      <c r="C1525" s="98" t="str">
        <f>VLOOKUP(G1525,TCR!$E$2:$K$332,2,0)</f>
        <v>VENDV</v>
      </c>
      <c r="D1525" s="98" t="str">
        <f>VLOOKUP(G1525,TCR!$E$2:$K$332,3,0)</f>
        <v>Ricavi variabili commodity al PCE - Energia Elettrica</v>
      </c>
      <c r="E1525" s="98" t="str">
        <f>VLOOKUP(G1525,TCR!$E$2:$K$332,4,0)</f>
        <v>MTPRV</v>
      </c>
      <c r="F1525" s="98" t="str">
        <f>VLOOKUP(G1525,TCR!$E$2:$K$332,5,0)</f>
        <v>Materia prima variabile</v>
      </c>
      <c r="G1525" s="98" t="s">
        <v>192</v>
      </c>
      <c r="H1525" s="98" t="str">
        <f>VLOOKUP(G1525,TCR!$E$2:$K$332,7,0)</f>
        <v>Perdite</v>
      </c>
      <c r="I1525" s="137" t="str">
        <f t="shared" si="47"/>
        <v>EE_PERD_PPC21W_M#EEQ_FPPPC21W#EEC_FPPPC21W#NETA BR</v>
      </c>
      <c r="J1525" s="106" t="s">
        <v>2783</v>
      </c>
      <c r="K1525" s="106" t="s">
        <v>2784</v>
      </c>
      <c r="L1525" s="106" t="s">
        <v>2128</v>
      </c>
      <c r="M1525" s="106" t="s">
        <v>424</v>
      </c>
      <c r="N1525" s="106" t="s">
        <v>789</v>
      </c>
      <c r="O1525" s="106"/>
      <c r="P1525" s="106" t="s">
        <v>790</v>
      </c>
      <c r="Q1525" s="106" t="s">
        <v>791</v>
      </c>
      <c r="R1525" s="106" t="s">
        <v>792</v>
      </c>
      <c r="S1525" s="106">
        <v>701036</v>
      </c>
      <c r="T1525" s="106" t="s">
        <v>430</v>
      </c>
      <c r="U1525" s="106"/>
      <c r="V1525" s="106">
        <v>3</v>
      </c>
      <c r="W1525" s="106" t="str">
        <f t="shared" si="46"/>
        <v>NETA BR</v>
      </c>
      <c r="X1525" s="106" t="s">
        <v>431</v>
      </c>
      <c r="Y1525" s="106"/>
    </row>
    <row r="1526" spans="1:25" x14ac:dyDescent="0.2">
      <c r="A1526" s="7"/>
      <c r="B1526" s="7"/>
      <c r="C1526" s="98" t="str">
        <f>VLOOKUP(G1526,TCR!$E$2:$K$332,2,0)</f>
        <v>VENDV</v>
      </c>
      <c r="D1526" s="98" t="str">
        <f>VLOOKUP(G1526,TCR!$E$2:$K$332,3,0)</f>
        <v>Ricavi variabili commodity al PCE - Energia Elettrica</v>
      </c>
      <c r="E1526" s="98" t="str">
        <f>VLOOKUP(G1526,TCR!$E$2:$K$332,4,0)</f>
        <v>MTPRV</v>
      </c>
      <c r="F1526" s="98" t="str">
        <f>VLOOKUP(G1526,TCR!$E$2:$K$332,5,0)</f>
        <v>Materia prima variabile</v>
      </c>
      <c r="G1526" s="98" t="s">
        <v>192</v>
      </c>
      <c r="H1526" s="98" t="str">
        <f>VLOOKUP(G1526,TCR!$E$2:$K$332,7,0)</f>
        <v>Perdite</v>
      </c>
      <c r="I1526" s="137" t="str">
        <f t="shared" si="47"/>
        <v>EE_PERD_PPC21W_B#EEQBFPPPC21W#EECBFPPPC21W#NETA BR</v>
      </c>
      <c r="J1526" s="106" t="s">
        <v>8765</v>
      </c>
      <c r="K1526" s="106" t="s">
        <v>8766</v>
      </c>
      <c r="L1526" s="106" t="s">
        <v>8767</v>
      </c>
      <c r="M1526" s="106" t="s">
        <v>424</v>
      </c>
      <c r="N1526" s="106" t="s">
        <v>8519</v>
      </c>
      <c r="O1526" s="106"/>
      <c r="P1526" s="106" t="s">
        <v>8520</v>
      </c>
      <c r="Q1526" s="106" t="s">
        <v>8521</v>
      </c>
      <c r="R1526" s="106" t="s">
        <v>8225</v>
      </c>
      <c r="S1526" s="106">
        <v>701036</v>
      </c>
      <c r="T1526" s="106" t="s">
        <v>430</v>
      </c>
      <c r="U1526" s="106"/>
      <c r="V1526" s="106">
        <v>3</v>
      </c>
      <c r="W1526" s="106" t="str">
        <f t="shared" si="46"/>
        <v>NETA BR</v>
      </c>
      <c r="X1526" s="106" t="s">
        <v>431</v>
      </c>
      <c r="Y1526" s="106"/>
    </row>
    <row r="1527" spans="1:25" x14ac:dyDescent="0.2">
      <c r="A1527" s="7"/>
      <c r="B1527" s="7"/>
      <c r="C1527" s="98" t="str">
        <f>VLOOKUP(G1527,TCR!$E$2:$K$332,2,0)</f>
        <v>VENDV</v>
      </c>
      <c r="D1527" s="98" t="str">
        <f>VLOOKUP(G1527,TCR!$E$2:$K$332,3,0)</f>
        <v>Ricavi variabili commodity al PCE - Energia Elettrica</v>
      </c>
      <c r="E1527" s="98" t="str">
        <f>VLOOKUP(G1527,TCR!$E$2:$K$332,4,0)</f>
        <v>MTPRV</v>
      </c>
      <c r="F1527" s="98" t="str">
        <f>VLOOKUP(G1527,TCR!$E$2:$K$332,5,0)</f>
        <v>Materia prima variabile</v>
      </c>
      <c r="G1527" s="141" t="s">
        <v>192</v>
      </c>
      <c r="H1527" s="98" t="str">
        <f>VLOOKUP(G1527,TCR!$E$2:$K$332,7,0)</f>
        <v>Perdite</v>
      </c>
      <c r="I1527" s="137" t="str">
        <f t="shared" si="47"/>
        <v>EE_PERD_PPC20W_B#EEQBFPPPC20W#EECBFPPPC20W#NETA BR</v>
      </c>
      <c r="J1527" s="106" t="s">
        <v>9268</v>
      </c>
      <c r="K1527" s="106" t="s">
        <v>9269</v>
      </c>
      <c r="L1527" s="106" t="s">
        <v>8767</v>
      </c>
      <c r="M1527" s="106" t="s">
        <v>424</v>
      </c>
      <c r="N1527" s="106" t="s">
        <v>8222</v>
      </c>
      <c r="O1527" s="106"/>
      <c r="P1527" s="106" t="s">
        <v>8223</v>
      </c>
      <c r="Q1527" s="106" t="s">
        <v>8224</v>
      </c>
      <c r="R1527" s="106" t="s">
        <v>8225</v>
      </c>
      <c r="S1527" s="106" t="s">
        <v>429</v>
      </c>
      <c r="T1527" s="106" t="s">
        <v>430</v>
      </c>
      <c r="U1527" s="106"/>
      <c r="V1527" s="106">
        <v>3</v>
      </c>
      <c r="W1527" s="106" t="str">
        <f t="shared" si="46"/>
        <v>NETA BR</v>
      </c>
      <c r="X1527" s="106" t="s">
        <v>431</v>
      </c>
      <c r="Y1527" s="106"/>
    </row>
    <row r="1528" spans="1:25" x14ac:dyDescent="0.2">
      <c r="A1528" s="7"/>
      <c r="B1528" s="7"/>
      <c r="C1528" s="98" t="str">
        <f>VLOOKUP(G1528,TCR!$E$2:$K$332,2,0)</f>
        <v>VENDV</v>
      </c>
      <c r="D1528" s="98" t="str">
        <f>VLOOKUP(G1528,TCR!$E$2:$K$332,3,0)</f>
        <v>Ricavi variabili commodity al PCE - Energia Elettrica</v>
      </c>
      <c r="E1528" s="98" t="str">
        <f>VLOOKUP(G1528,TCR!$E$2:$K$332,4,0)</f>
        <v>MTPRV</v>
      </c>
      <c r="F1528" s="98" t="str">
        <f>VLOOKUP(G1528,TCR!$E$2:$K$332,5,0)</f>
        <v>Materia prima variabile</v>
      </c>
      <c r="G1528" s="98" t="s">
        <v>192</v>
      </c>
      <c r="H1528" s="98" t="str">
        <f>VLOOKUP(G1528,TCR!$E$2:$K$332,7,0)</f>
        <v>Perdite</v>
      </c>
      <c r="I1528" s="137" t="str">
        <f t="shared" si="47"/>
        <v>EE_PERD_PPPC21_M#EEQ_FPPPC21#EEC_FPPPC21#NETA BR</v>
      </c>
      <c r="J1528" s="106" t="s">
        <v>4124</v>
      </c>
      <c r="K1528" s="106" t="s">
        <v>4125</v>
      </c>
      <c r="L1528" s="106" t="s">
        <v>4126</v>
      </c>
      <c r="M1528" s="106" t="s">
        <v>424</v>
      </c>
      <c r="N1528" s="106" t="s">
        <v>1413</v>
      </c>
      <c r="O1528" s="106"/>
      <c r="P1528" s="106" t="s">
        <v>1414</v>
      </c>
      <c r="Q1528" s="106" t="s">
        <v>1415</v>
      </c>
      <c r="R1528" s="106" t="s">
        <v>589</v>
      </c>
      <c r="S1528" s="106">
        <v>701036</v>
      </c>
      <c r="T1528" s="106" t="s">
        <v>430</v>
      </c>
      <c r="U1528" s="106"/>
      <c r="V1528" s="106">
        <v>3</v>
      </c>
      <c r="W1528" s="106" t="str">
        <f t="shared" si="46"/>
        <v>NETA BR</v>
      </c>
      <c r="X1528" s="106" t="s">
        <v>431</v>
      </c>
      <c r="Y1528" s="106"/>
    </row>
    <row r="1529" spans="1:25" x14ac:dyDescent="0.2">
      <c r="A1529" s="7"/>
      <c r="B1529" s="7"/>
      <c r="C1529" s="98" t="str">
        <f>VLOOKUP(G1529,TCR!$E$2:$K$332,2,0)</f>
        <v>VENDV</v>
      </c>
      <c r="D1529" s="98" t="str">
        <f>VLOOKUP(G1529,TCR!$E$2:$K$332,3,0)</f>
        <v>Ricavi variabili commodity al PCE - Energia Elettrica</v>
      </c>
      <c r="E1529" s="98" t="str">
        <f>VLOOKUP(G1529,TCR!$E$2:$K$332,4,0)</f>
        <v>MTPRV</v>
      </c>
      <c r="F1529" s="98" t="str">
        <f>VLOOKUP(G1529,TCR!$E$2:$K$332,5,0)</f>
        <v>Materia prima variabile</v>
      </c>
      <c r="G1529" s="141" t="s">
        <v>192</v>
      </c>
      <c r="H1529" s="98" t="str">
        <f>VLOOKUP(G1529,TCR!$E$2:$K$332,7,0)</f>
        <v>Perdite</v>
      </c>
      <c r="I1529" s="137" t="str">
        <f t="shared" si="47"/>
        <v>EE_PERD_PPPC20_M#EEQ_FPPPC20#EEC_FPPPC20#NETA BR</v>
      </c>
      <c r="J1529" s="106" t="s">
        <v>5208</v>
      </c>
      <c r="K1529" s="106" t="s">
        <v>5209</v>
      </c>
      <c r="L1529" s="106" t="s">
        <v>4126</v>
      </c>
      <c r="M1529" s="106" t="s">
        <v>424</v>
      </c>
      <c r="N1529" s="106" t="s">
        <v>4455</v>
      </c>
      <c r="O1529" s="106"/>
      <c r="P1529" s="106" t="s">
        <v>4456</v>
      </c>
      <c r="Q1529" s="106" t="s">
        <v>4457</v>
      </c>
      <c r="R1529" s="106" t="s">
        <v>589</v>
      </c>
      <c r="S1529" s="106">
        <v>701036</v>
      </c>
      <c r="T1529" s="106" t="s">
        <v>430</v>
      </c>
      <c r="U1529" s="106"/>
      <c r="V1529" s="106">
        <v>3</v>
      </c>
      <c r="W1529" s="106" t="str">
        <f t="shared" si="46"/>
        <v>NETA BR</v>
      </c>
      <c r="X1529" s="106" t="s">
        <v>431</v>
      </c>
      <c r="Y1529" s="106"/>
    </row>
    <row r="1530" spans="1:25" x14ac:dyDescent="0.2">
      <c r="A1530" s="7"/>
      <c r="B1530" s="7"/>
      <c r="C1530" s="98" t="str">
        <f>VLOOKUP(G1530,TCR!$E$2:$K$332,2,0)</f>
        <v>VENDV</v>
      </c>
      <c r="D1530" s="98" t="str">
        <f>VLOOKUP(G1530,TCR!$E$2:$K$332,3,0)</f>
        <v>Ricavi variabili commodity al PCE - Energia Elettrica</v>
      </c>
      <c r="E1530" s="98" t="str">
        <f>VLOOKUP(G1530,TCR!$E$2:$K$332,4,0)</f>
        <v>MTPRV</v>
      </c>
      <c r="F1530" s="98" t="str">
        <f>VLOOKUP(G1530,TCR!$E$2:$K$332,5,0)</f>
        <v>Materia prima variabile</v>
      </c>
      <c r="G1530" s="98" t="s">
        <v>192</v>
      </c>
      <c r="H1530" s="98" t="str">
        <f>VLOOKUP(G1530,TCR!$E$2:$K$332,7,0)</f>
        <v>Perdite</v>
      </c>
      <c r="I1530" s="137" t="str">
        <f t="shared" si="47"/>
        <v>EE_PERD_PPPC21_B#EEQBFPPPC21#EECBFPPPC21#NETA BR</v>
      </c>
      <c r="J1530" s="106" t="s">
        <v>4213</v>
      </c>
      <c r="K1530" s="106" t="s">
        <v>4214</v>
      </c>
      <c r="L1530" s="106" t="s">
        <v>4215</v>
      </c>
      <c r="M1530" s="106" t="s">
        <v>424</v>
      </c>
      <c r="N1530" s="106" t="s">
        <v>4216</v>
      </c>
      <c r="O1530" s="106"/>
      <c r="P1530" s="106" t="s">
        <v>4217</v>
      </c>
      <c r="Q1530" s="106" t="s">
        <v>4218</v>
      </c>
      <c r="R1530" s="106" t="s">
        <v>589</v>
      </c>
      <c r="S1530" s="106">
        <v>701036</v>
      </c>
      <c r="T1530" s="106" t="s">
        <v>430</v>
      </c>
      <c r="U1530" s="106"/>
      <c r="V1530" s="106">
        <v>3</v>
      </c>
      <c r="W1530" s="106" t="str">
        <f t="shared" si="46"/>
        <v>NETA BR</v>
      </c>
      <c r="X1530" s="106" t="s">
        <v>431</v>
      </c>
      <c r="Y1530" s="106"/>
    </row>
    <row r="1531" spans="1:25" x14ac:dyDescent="0.2">
      <c r="A1531" s="7"/>
      <c r="B1531" s="7"/>
      <c r="C1531" s="98" t="str">
        <f>VLOOKUP(G1531,TCR!$E$2:$K$332,2,0)</f>
        <v>VENDV</v>
      </c>
      <c r="D1531" s="98" t="str">
        <f>VLOOKUP(G1531,TCR!$E$2:$K$332,3,0)</f>
        <v>Ricavi variabili commodity al PCE - Energia Elettrica</v>
      </c>
      <c r="E1531" s="98" t="str">
        <f>VLOOKUP(G1531,TCR!$E$2:$K$332,4,0)</f>
        <v>MTPRV</v>
      </c>
      <c r="F1531" s="98" t="str">
        <f>VLOOKUP(G1531,TCR!$E$2:$K$332,5,0)</f>
        <v>Materia prima variabile</v>
      </c>
      <c r="G1531" s="98" t="s">
        <v>192</v>
      </c>
      <c r="H1531" s="98" t="str">
        <f>VLOOKUP(G1531,TCR!$E$2:$K$332,7,0)</f>
        <v>Perdite</v>
      </c>
      <c r="I1531" s="137" t="str">
        <f t="shared" si="47"/>
        <v>EE_PERD_PPPC20_B#EEQBFPPPC20#EECBFPPPC20#NETA BR</v>
      </c>
      <c r="J1531" s="106" t="s">
        <v>5019</v>
      </c>
      <c r="K1531" s="106" t="s">
        <v>5020</v>
      </c>
      <c r="L1531" s="106" t="s">
        <v>4215</v>
      </c>
      <c r="M1531" s="106" t="s">
        <v>424</v>
      </c>
      <c r="N1531" s="106" t="s">
        <v>586</v>
      </c>
      <c r="O1531" s="106"/>
      <c r="P1531" s="106" t="s">
        <v>587</v>
      </c>
      <c r="Q1531" s="106" t="s">
        <v>588</v>
      </c>
      <c r="R1531" s="106" t="s">
        <v>589</v>
      </c>
      <c r="S1531" s="106">
        <v>701036</v>
      </c>
      <c r="T1531" s="106" t="s">
        <v>430</v>
      </c>
      <c r="U1531" s="106"/>
      <c r="V1531" s="106">
        <v>3</v>
      </c>
      <c r="W1531" s="106" t="str">
        <f t="shared" si="46"/>
        <v>NETA BR</v>
      </c>
      <c r="X1531" s="106" t="s">
        <v>431</v>
      </c>
      <c r="Y1531" s="106"/>
    </row>
    <row r="1532" spans="1:25" x14ac:dyDescent="0.2">
      <c r="A1532" s="7"/>
      <c r="B1532" s="7"/>
      <c r="C1532" s="98" t="str">
        <f>VLOOKUP(G1532,TCR!$E$2:$K$332,2,0)</f>
        <v>VENDV</v>
      </c>
      <c r="D1532" s="98" t="str">
        <f>VLOOKUP(G1532,TCR!$E$2:$K$332,3,0)</f>
        <v>Ricavi variabili commodity al PCE - Energia Elettrica</v>
      </c>
      <c r="E1532" s="98" t="str">
        <f>VLOOKUP(G1532,TCR!$E$2:$K$332,4,0)</f>
        <v>MTPRV</v>
      </c>
      <c r="F1532" s="98" t="str">
        <f>VLOOKUP(G1532,TCR!$E$2:$K$332,5,0)</f>
        <v>Materia prima variabile</v>
      </c>
      <c r="G1532" s="98" t="s">
        <v>192</v>
      </c>
      <c r="H1532" s="98" t="str">
        <f>VLOOKUP(G1532,TCR!$E$2:$K$332,7,0)</f>
        <v>Perdite</v>
      </c>
      <c r="I1532" s="137" t="str">
        <f t="shared" si="47"/>
        <v>EE_PERDPPPC01B_M#EEQFPPPC01B#EECFPPPC01B#NETA BR</v>
      </c>
      <c r="J1532" s="106" t="s">
        <v>1010</v>
      </c>
      <c r="K1532" s="106" t="s">
        <v>1011</v>
      </c>
      <c r="L1532" s="106" t="s">
        <v>1012</v>
      </c>
      <c r="M1532" s="106" t="s">
        <v>424</v>
      </c>
      <c r="N1532" s="106" t="s">
        <v>1013</v>
      </c>
      <c r="O1532" s="106"/>
      <c r="P1532" s="106" t="s">
        <v>1014</v>
      </c>
      <c r="Q1532" s="106" t="s">
        <v>1015</v>
      </c>
      <c r="R1532" s="106" t="s">
        <v>1016</v>
      </c>
      <c r="S1532" s="106">
        <v>701036</v>
      </c>
      <c r="T1532" s="106" t="s">
        <v>430</v>
      </c>
      <c r="U1532" s="106"/>
      <c r="V1532" s="106">
        <v>3</v>
      </c>
      <c r="W1532" s="106" t="str">
        <f t="shared" si="46"/>
        <v>NETA BR</v>
      </c>
      <c r="X1532" s="106" t="s">
        <v>431</v>
      </c>
      <c r="Y1532" s="106"/>
    </row>
    <row r="1533" spans="1:25" x14ac:dyDescent="0.2">
      <c r="A1533" s="7"/>
      <c r="B1533" s="7"/>
      <c r="C1533" s="98" t="str">
        <f>VLOOKUP(G1533,TCR!$E$2:$K$332,2,0)</f>
        <v>VENDV</v>
      </c>
      <c r="D1533" s="98" t="str">
        <f>VLOOKUP(G1533,TCR!$E$2:$K$332,3,0)</f>
        <v>Ricavi variabili commodity al PCE - Energia Elettrica</v>
      </c>
      <c r="E1533" s="98" t="str">
        <f>VLOOKUP(G1533,TCR!$E$2:$K$332,4,0)</f>
        <v>MTPRV</v>
      </c>
      <c r="F1533" s="98" t="str">
        <f>VLOOKUP(G1533,TCR!$E$2:$K$332,5,0)</f>
        <v>Materia prima variabile</v>
      </c>
      <c r="G1533" s="98" t="s">
        <v>192</v>
      </c>
      <c r="H1533" s="98" t="str">
        <f>VLOOKUP(G1533,TCR!$E$2:$K$332,7,0)</f>
        <v>Perdite</v>
      </c>
      <c r="I1533" s="137" t="str">
        <f t="shared" si="47"/>
        <v>EE_PERD_PPPC01_M#EEQFPPPC01#EECFPPPC01#NETA BR</v>
      </c>
      <c r="J1533" s="106" t="s">
        <v>5719</v>
      </c>
      <c r="K1533" s="106" t="s">
        <v>5720</v>
      </c>
      <c r="L1533" s="106" t="s">
        <v>1012</v>
      </c>
      <c r="M1533" s="106" t="s">
        <v>424</v>
      </c>
      <c r="N1533" s="106" t="s">
        <v>5440</v>
      </c>
      <c r="O1533" s="106"/>
      <c r="P1533" s="106" t="s">
        <v>5441</v>
      </c>
      <c r="Q1533" s="106" t="s">
        <v>5442</v>
      </c>
      <c r="R1533" s="106" t="s">
        <v>5443</v>
      </c>
      <c r="S1533" s="106">
        <v>701036</v>
      </c>
      <c r="T1533" s="106" t="s">
        <v>430</v>
      </c>
      <c r="U1533" s="106"/>
      <c r="V1533" s="106">
        <v>3</v>
      </c>
      <c r="W1533" s="106" t="str">
        <f t="shared" si="46"/>
        <v>NETA BR</v>
      </c>
      <c r="X1533" s="106" t="s">
        <v>431</v>
      </c>
      <c r="Y1533" s="106"/>
    </row>
    <row r="1534" spans="1:25" x14ac:dyDescent="0.2">
      <c r="A1534" s="7"/>
      <c r="B1534" s="7"/>
      <c r="C1534" s="98" t="str">
        <f>VLOOKUP(G1534,TCR!$E$2:$K$332,2,0)</f>
        <v>VENDV</v>
      </c>
      <c r="D1534" s="98" t="str">
        <f>VLOOKUP(G1534,TCR!$E$2:$K$332,3,0)</f>
        <v>Ricavi variabili commodity al PCE - Energia Elettrica</v>
      </c>
      <c r="E1534" s="98" t="str">
        <f>VLOOKUP(G1534,TCR!$E$2:$K$332,4,0)</f>
        <v>MTPRV</v>
      </c>
      <c r="F1534" s="98" t="str">
        <f>VLOOKUP(G1534,TCR!$E$2:$K$332,5,0)</f>
        <v>Materia prima variabile</v>
      </c>
      <c r="G1534" s="98" t="s">
        <v>192</v>
      </c>
      <c r="H1534" s="98" t="str">
        <f>VLOOKUP(G1534,TCR!$E$2:$K$332,7,0)</f>
        <v>Perdite</v>
      </c>
      <c r="I1534" s="137" t="str">
        <f t="shared" si="47"/>
        <v>EE_PERDPPPC01B_B#EEQBFPPPC01B#EECBFPPPC01B#NETA BR</v>
      </c>
      <c r="J1534" s="106" t="s">
        <v>7465</v>
      </c>
      <c r="K1534" s="106" t="s">
        <v>7466</v>
      </c>
      <c r="L1534" s="106" t="s">
        <v>7467</v>
      </c>
      <c r="M1534" s="106" t="s">
        <v>424</v>
      </c>
      <c r="N1534" s="106" t="s">
        <v>7468</v>
      </c>
      <c r="O1534" s="106"/>
      <c r="P1534" s="106" t="s">
        <v>7469</v>
      </c>
      <c r="Q1534" s="106" t="s">
        <v>7470</v>
      </c>
      <c r="R1534" s="106" t="s">
        <v>7471</v>
      </c>
      <c r="S1534" s="106">
        <v>701036</v>
      </c>
      <c r="T1534" s="106" t="s">
        <v>430</v>
      </c>
      <c r="U1534" s="106"/>
      <c r="V1534" s="106">
        <v>3</v>
      </c>
      <c r="W1534" s="106" t="str">
        <f t="shared" si="46"/>
        <v>NETA BR</v>
      </c>
      <c r="X1534" s="106" t="s">
        <v>431</v>
      </c>
      <c r="Y1534" s="106"/>
    </row>
    <row r="1535" spans="1:25" x14ac:dyDescent="0.2">
      <c r="A1535" s="7"/>
      <c r="B1535" s="7"/>
      <c r="C1535" s="98" t="str">
        <f>VLOOKUP(G1535,TCR!$E$2:$K$332,2,0)</f>
        <v>VENDV</v>
      </c>
      <c r="D1535" s="98" t="str">
        <f>VLOOKUP(G1535,TCR!$E$2:$K$332,3,0)</f>
        <v>Ricavi variabili commodity al PCE - Energia Elettrica</v>
      </c>
      <c r="E1535" s="98" t="str">
        <f>VLOOKUP(G1535,TCR!$E$2:$K$332,4,0)</f>
        <v>MTPRV</v>
      </c>
      <c r="F1535" s="98" t="str">
        <f>VLOOKUP(G1535,TCR!$E$2:$K$332,5,0)</f>
        <v>Materia prima variabile</v>
      </c>
      <c r="G1535" s="98" t="s">
        <v>192</v>
      </c>
      <c r="H1535" s="98" t="str">
        <f>VLOOKUP(G1535,TCR!$E$2:$K$332,7,0)</f>
        <v>Perdite</v>
      </c>
      <c r="I1535" s="137" t="str">
        <f t="shared" si="47"/>
        <v>EE_PERD_PPPC01_B#EEQBFPPPC01#EECBFPPPC01#NETA BR</v>
      </c>
      <c r="J1535" s="106" t="s">
        <v>8437</v>
      </c>
      <c r="K1535" s="106" t="s">
        <v>8438</v>
      </c>
      <c r="L1535" s="106" t="s">
        <v>7467</v>
      </c>
      <c r="M1535" s="106" t="s">
        <v>424</v>
      </c>
      <c r="N1535" s="106" t="s">
        <v>8439</v>
      </c>
      <c r="O1535" s="106"/>
      <c r="P1535" s="106" t="s">
        <v>8440</v>
      </c>
      <c r="Q1535" s="106" t="s">
        <v>8441</v>
      </c>
      <c r="R1535" s="106" t="s">
        <v>8442</v>
      </c>
      <c r="S1535" s="106">
        <v>701036</v>
      </c>
      <c r="T1535" s="106" t="s">
        <v>430</v>
      </c>
      <c r="U1535" s="106"/>
      <c r="V1535" s="106">
        <v>3</v>
      </c>
      <c r="W1535" s="106" t="str">
        <f t="shared" si="46"/>
        <v>NETA BR</v>
      </c>
      <c r="X1535" s="106" t="s">
        <v>431</v>
      </c>
      <c r="Y1535" s="106"/>
    </row>
    <row r="1536" spans="1:25" x14ac:dyDescent="0.2">
      <c r="A1536" s="7"/>
      <c r="B1536" s="7"/>
      <c r="C1536" s="98" t="str">
        <f>VLOOKUP(G1536,TCR!$E$2:$K$332,2,0)</f>
        <v>VENDV</v>
      </c>
      <c r="D1536" s="98" t="str">
        <f>VLOOKUP(G1536,TCR!$E$2:$K$332,3,0)</f>
        <v>Ricavi variabili commodity al PCE - Energia Elettrica</v>
      </c>
      <c r="E1536" s="98" t="str">
        <f>VLOOKUP(G1536,TCR!$E$2:$K$332,4,0)</f>
        <v>MTPRV</v>
      </c>
      <c r="F1536" s="98" t="str">
        <f>VLOOKUP(G1536,TCR!$E$2:$K$332,5,0)</f>
        <v>Materia prima variabile</v>
      </c>
      <c r="G1536" s="98" t="s">
        <v>192</v>
      </c>
      <c r="H1536" s="98" t="str">
        <f>VLOOKUP(G1536,TCR!$E$2:$K$332,7,0)</f>
        <v>Perdite</v>
      </c>
      <c r="I1536" s="137" t="str">
        <f t="shared" si="47"/>
        <v>EE_PERDLREL01#EEQ_FPLREL01V1#EEC_FPLREL01#NETA BR</v>
      </c>
      <c r="J1536" s="106" t="s">
        <v>3943</v>
      </c>
      <c r="K1536" s="106" t="s">
        <v>3944</v>
      </c>
      <c r="L1536" s="106" t="s">
        <v>3945</v>
      </c>
      <c r="M1536" s="106" t="s">
        <v>424</v>
      </c>
      <c r="N1536" s="106" t="s">
        <v>2590</v>
      </c>
      <c r="O1536" s="106"/>
      <c r="P1536" s="106" t="s">
        <v>2591</v>
      </c>
      <c r="Q1536" s="106" t="s">
        <v>2592</v>
      </c>
      <c r="R1536" s="106" t="s">
        <v>2593</v>
      </c>
      <c r="S1536" s="106">
        <v>701036</v>
      </c>
      <c r="T1536" s="106" t="s">
        <v>430</v>
      </c>
      <c r="U1536" s="106"/>
      <c r="V1536" s="106">
        <v>3</v>
      </c>
      <c r="W1536" s="106" t="str">
        <f t="shared" si="46"/>
        <v>NETA BR</v>
      </c>
      <c r="X1536" s="106" t="s">
        <v>431</v>
      </c>
      <c r="Y1536" s="106"/>
    </row>
    <row r="1537" spans="1:25" x14ac:dyDescent="0.2">
      <c r="A1537" s="7"/>
      <c r="B1537" s="7"/>
      <c r="C1537" s="98" t="str">
        <f>VLOOKUP(G1537,TCR!$E$2:$K$332,2,0)</f>
        <v>VENDV</v>
      </c>
      <c r="D1537" s="98" t="str">
        <f>VLOOKUP(G1537,TCR!$E$2:$K$332,3,0)</f>
        <v>Ricavi variabili commodity al PCE - Energia Elettrica</v>
      </c>
      <c r="E1537" s="98" t="str">
        <f>VLOOKUP(G1537,TCR!$E$2:$K$332,4,0)</f>
        <v>MTPRV</v>
      </c>
      <c r="F1537" s="98" t="str">
        <f>VLOOKUP(G1537,TCR!$E$2:$K$332,5,0)</f>
        <v>Materia prima variabile</v>
      </c>
      <c r="G1537" s="98" t="s">
        <v>192</v>
      </c>
      <c r="H1537" s="98" t="str">
        <f>VLOOKUP(G1537,TCR!$E$2:$K$332,7,0)</f>
        <v>Perdite</v>
      </c>
      <c r="I1537" s="137" t="str">
        <f t="shared" si="47"/>
        <v>EE_PRDLLINK07M#EEQ_FLLINK07#EEC_FLLINK07#NETA BR</v>
      </c>
      <c r="J1537" s="106" t="s">
        <v>2509</v>
      </c>
      <c r="K1537" s="106" t="s">
        <v>2510</v>
      </c>
      <c r="L1537" s="106" t="s">
        <v>2511</v>
      </c>
      <c r="M1537" s="106" t="s">
        <v>424</v>
      </c>
      <c r="N1537" s="106" t="s">
        <v>1884</v>
      </c>
      <c r="O1537" s="106"/>
      <c r="P1537" s="106" t="s">
        <v>1885</v>
      </c>
      <c r="Q1537" s="106" t="s">
        <v>1886</v>
      </c>
      <c r="R1537" s="106" t="s">
        <v>1887</v>
      </c>
      <c r="S1537" s="106">
        <v>701036</v>
      </c>
      <c r="T1537" s="106" t="s">
        <v>430</v>
      </c>
      <c r="U1537" s="106"/>
      <c r="V1537" s="106">
        <v>3</v>
      </c>
      <c r="W1537" s="106" t="str">
        <f t="shared" si="46"/>
        <v>NETA BR</v>
      </c>
      <c r="X1537" s="106" t="s">
        <v>431</v>
      </c>
      <c r="Y1537" s="106"/>
    </row>
    <row r="1538" spans="1:25" x14ac:dyDescent="0.2">
      <c r="A1538" s="7"/>
      <c r="B1538" s="7"/>
      <c r="C1538" s="98" t="str">
        <f>VLOOKUP(G1538,TCR!$E$2:$K$332,2,0)</f>
        <v>VENDV</v>
      </c>
      <c r="D1538" s="98" t="str">
        <f>VLOOKUP(G1538,TCR!$E$2:$K$332,3,0)</f>
        <v>Ricavi variabili commodity al PCE - Energia Elettrica</v>
      </c>
      <c r="E1538" s="98" t="str">
        <f>VLOOKUP(G1538,TCR!$E$2:$K$332,4,0)</f>
        <v>MTPRV</v>
      </c>
      <c r="F1538" s="98" t="str">
        <f>VLOOKUP(G1538,TCR!$E$2:$K$332,5,0)</f>
        <v>Materia prima variabile</v>
      </c>
      <c r="G1538" s="98" t="s">
        <v>192</v>
      </c>
      <c r="H1538" s="98" t="str">
        <f>VLOOKUP(G1538,TCR!$E$2:$K$332,7,0)</f>
        <v>Perdite</v>
      </c>
      <c r="I1538" s="137" t="str">
        <f t="shared" si="47"/>
        <v>EE_PRDLLINK07B#EEQBFLLINK07#EECBFLLINK07#NETA BR</v>
      </c>
      <c r="J1538" s="106" t="s">
        <v>2209</v>
      </c>
      <c r="K1538" s="106" t="s">
        <v>2210</v>
      </c>
      <c r="L1538" s="106" t="s">
        <v>2211</v>
      </c>
      <c r="M1538" s="106" t="s">
        <v>424</v>
      </c>
      <c r="N1538" s="106" t="s">
        <v>2091</v>
      </c>
      <c r="O1538" s="106"/>
      <c r="P1538" s="106" t="s">
        <v>2092</v>
      </c>
      <c r="Q1538" s="106" t="s">
        <v>2093</v>
      </c>
      <c r="R1538" s="106" t="s">
        <v>1887</v>
      </c>
      <c r="S1538" s="106">
        <v>701036</v>
      </c>
      <c r="T1538" s="106" t="s">
        <v>430</v>
      </c>
      <c r="U1538" s="106"/>
      <c r="V1538" s="106">
        <v>3</v>
      </c>
      <c r="W1538" s="106" t="str">
        <f t="shared" ref="W1538:W1601" si="48">IF(V1538=3,"NETA BR",IF(V1538=8,"NETA BM"))</f>
        <v>NETA BR</v>
      </c>
      <c r="X1538" s="106" t="s">
        <v>431</v>
      </c>
      <c r="Y1538" s="106"/>
    </row>
    <row r="1539" spans="1:25" x14ac:dyDescent="0.2">
      <c r="A1539" s="7"/>
      <c r="B1539" s="7"/>
      <c r="C1539" s="98" t="str">
        <f>VLOOKUP(G1539,TCR!$E$2:$K$332,2,0)</f>
        <v>VENDV</v>
      </c>
      <c r="D1539" s="98" t="str">
        <f>VLOOKUP(G1539,TCR!$E$2:$K$332,3,0)</f>
        <v>Ricavi variabili commodity al PCE - Energia Elettrica</v>
      </c>
      <c r="E1539" s="98" t="str">
        <f>VLOOKUP(G1539,TCR!$E$2:$K$332,4,0)</f>
        <v>MTPRV</v>
      </c>
      <c r="F1539" s="98" t="str">
        <f>VLOOKUP(G1539,TCR!$E$2:$K$332,5,0)</f>
        <v>Materia prima variabile</v>
      </c>
      <c r="G1539" s="98" t="s">
        <v>192</v>
      </c>
      <c r="H1539" s="98" t="str">
        <f>VLOOKUP(G1539,TCR!$E$2:$K$332,7,0)</f>
        <v>Perdite</v>
      </c>
      <c r="I1539" s="137" t="str">
        <f t="shared" ref="I1539:I1602" si="49">IF(LEFT($G1539,7)="CONSUMO","CONSUMO",CONCATENATE(K1539,"#",N1539,"#",Q1539,"#",W1539))</f>
        <v>EE_PRDLLINK06M#EEQ_FLLINK06#EEC_FLLINK06#NETA BR</v>
      </c>
      <c r="J1539" s="106" t="s">
        <v>9276</v>
      </c>
      <c r="K1539" s="106" t="s">
        <v>9277</v>
      </c>
      <c r="L1539" s="106" t="s">
        <v>9278</v>
      </c>
      <c r="M1539" s="106" t="s">
        <v>424</v>
      </c>
      <c r="N1539" s="106" t="s">
        <v>6957</v>
      </c>
      <c r="O1539" s="106"/>
      <c r="P1539" s="106" t="s">
        <v>6958</v>
      </c>
      <c r="Q1539" s="106" t="s">
        <v>6959</v>
      </c>
      <c r="R1539" s="106" t="s">
        <v>3457</v>
      </c>
      <c r="S1539" s="106" t="s">
        <v>429</v>
      </c>
      <c r="T1539" s="106" t="s">
        <v>430</v>
      </c>
      <c r="U1539" s="106"/>
      <c r="V1539" s="106">
        <v>3</v>
      </c>
      <c r="W1539" s="106" t="str">
        <f t="shared" si="48"/>
        <v>NETA BR</v>
      </c>
      <c r="X1539" s="106" t="s">
        <v>431</v>
      </c>
      <c r="Y1539" s="106"/>
    </row>
    <row r="1540" spans="1:25" x14ac:dyDescent="0.2">
      <c r="A1540" s="7"/>
      <c r="B1540" s="7"/>
      <c r="C1540" s="98" t="str">
        <f>VLOOKUP(G1540,TCR!$E$2:$K$332,2,0)</f>
        <v>VENDV</v>
      </c>
      <c r="D1540" s="98" t="str">
        <f>VLOOKUP(G1540,TCR!$E$2:$K$332,3,0)</f>
        <v>Ricavi variabili commodity al PCE - Energia Elettrica</v>
      </c>
      <c r="E1540" s="98" t="str">
        <f>VLOOKUP(G1540,TCR!$E$2:$K$332,4,0)</f>
        <v>MTPRV</v>
      </c>
      <c r="F1540" s="98" t="str">
        <f>VLOOKUP(G1540,TCR!$E$2:$K$332,5,0)</f>
        <v>Materia prima variabile</v>
      </c>
      <c r="G1540" s="98" t="s">
        <v>192</v>
      </c>
      <c r="H1540" s="98" t="str">
        <f>VLOOKUP(G1540,TCR!$E$2:$K$332,7,0)</f>
        <v>Perdite</v>
      </c>
      <c r="I1540" s="137" t="str">
        <f t="shared" si="49"/>
        <v>EE_PRDLLINK06B#EEQBFLLINK06#EECBFLLINK06#NETA BR</v>
      </c>
      <c r="J1540" s="106" t="s">
        <v>5016</v>
      </c>
      <c r="K1540" s="106" t="s">
        <v>5017</v>
      </c>
      <c r="L1540" s="106" t="s">
        <v>5018</v>
      </c>
      <c r="M1540" s="106" t="s">
        <v>424</v>
      </c>
      <c r="N1540" s="106" t="s">
        <v>3454</v>
      </c>
      <c r="O1540" s="106"/>
      <c r="P1540" s="106" t="s">
        <v>3455</v>
      </c>
      <c r="Q1540" s="106" t="s">
        <v>3456</v>
      </c>
      <c r="R1540" s="106" t="s">
        <v>3457</v>
      </c>
      <c r="S1540" s="106">
        <v>701036</v>
      </c>
      <c r="T1540" s="106" t="s">
        <v>430</v>
      </c>
      <c r="U1540" s="106"/>
      <c r="V1540" s="106">
        <v>3</v>
      </c>
      <c r="W1540" s="106" t="str">
        <f t="shared" si="48"/>
        <v>NETA BR</v>
      </c>
      <c r="X1540" s="106" t="s">
        <v>431</v>
      </c>
      <c r="Y1540" s="106"/>
    </row>
    <row r="1541" spans="1:25" x14ac:dyDescent="0.2">
      <c r="A1541" s="7"/>
      <c r="B1541" s="7"/>
      <c r="C1541" s="98" t="str">
        <f>VLOOKUP(G1541,TCR!$E$2:$K$332,2,0)</f>
        <v>VENDV</v>
      </c>
      <c r="D1541" s="98" t="str">
        <f>VLOOKUP(G1541,TCR!$E$2:$K$332,3,0)</f>
        <v>Ricavi variabili commodity al PCE - Energia Elettrica</v>
      </c>
      <c r="E1541" s="98" t="str">
        <f>VLOOKUP(G1541,TCR!$E$2:$K$332,4,0)</f>
        <v>MTPRV</v>
      </c>
      <c r="F1541" s="98" t="str">
        <f>VLOOKUP(G1541,TCR!$E$2:$K$332,5,0)</f>
        <v>Materia prima variabile</v>
      </c>
      <c r="G1541" s="98" t="s">
        <v>192</v>
      </c>
      <c r="H1541" s="98" t="str">
        <f>VLOOKUP(G1541,TCR!$E$2:$K$332,7,0)</f>
        <v>Perdite</v>
      </c>
      <c r="I1541" s="137" t="str">
        <f t="shared" si="49"/>
        <v>EE_PRDLLINK05M#EEQ_FLLINK05#EEC_FLLINK05#NETA BR</v>
      </c>
      <c r="J1541" s="106" t="s">
        <v>793</v>
      </c>
      <c r="K1541" s="106" t="s">
        <v>794</v>
      </c>
      <c r="L1541" s="106" t="s">
        <v>795</v>
      </c>
      <c r="M1541" s="106" t="s">
        <v>424</v>
      </c>
      <c r="N1541" s="106" t="s">
        <v>796</v>
      </c>
      <c r="O1541" s="106"/>
      <c r="P1541" s="106" t="s">
        <v>797</v>
      </c>
      <c r="Q1541" s="106" t="s">
        <v>798</v>
      </c>
      <c r="R1541" s="106" t="s">
        <v>438</v>
      </c>
      <c r="S1541" s="106">
        <v>701036</v>
      </c>
      <c r="T1541" s="106" t="s">
        <v>430</v>
      </c>
      <c r="U1541" s="106"/>
      <c r="V1541" s="106">
        <v>3</v>
      </c>
      <c r="W1541" s="106" t="str">
        <f t="shared" si="48"/>
        <v>NETA BR</v>
      </c>
      <c r="X1541" s="106" t="s">
        <v>431</v>
      </c>
      <c r="Y1541" s="106"/>
    </row>
    <row r="1542" spans="1:25" x14ac:dyDescent="0.2">
      <c r="A1542" s="7"/>
      <c r="B1542" s="7"/>
      <c r="C1542" s="98" t="str">
        <f>VLOOKUP(G1542,TCR!$E$2:$K$332,2,0)</f>
        <v>VENDV</v>
      </c>
      <c r="D1542" s="98" t="str">
        <f>VLOOKUP(G1542,TCR!$E$2:$K$332,3,0)</f>
        <v>Ricavi variabili commodity al PCE - Energia Elettrica</v>
      </c>
      <c r="E1542" s="98" t="str">
        <f>VLOOKUP(G1542,TCR!$E$2:$K$332,4,0)</f>
        <v>MTPRV</v>
      </c>
      <c r="F1542" s="98" t="str">
        <f>VLOOKUP(G1542,TCR!$E$2:$K$332,5,0)</f>
        <v>Materia prima variabile</v>
      </c>
      <c r="G1542" s="98" t="s">
        <v>192</v>
      </c>
      <c r="H1542" s="98" t="str">
        <f>VLOOKUP(G1542,TCR!$E$2:$K$332,7,0)</f>
        <v>Perdite</v>
      </c>
      <c r="I1542" s="137" t="str">
        <f t="shared" si="49"/>
        <v>EE_PRDLLINK05B#EEQBFLLINK05#EECBFLLINK05#NETA BR</v>
      </c>
      <c r="J1542" s="106" t="s">
        <v>1957</v>
      </c>
      <c r="K1542" s="106" t="s">
        <v>1958</v>
      </c>
      <c r="L1542" s="106" t="s">
        <v>1959</v>
      </c>
      <c r="M1542" s="106" t="s">
        <v>424</v>
      </c>
      <c r="N1542" s="106" t="s">
        <v>435</v>
      </c>
      <c r="O1542" s="106"/>
      <c r="P1542" s="106" t="s">
        <v>436</v>
      </c>
      <c r="Q1542" s="106" t="s">
        <v>437</v>
      </c>
      <c r="R1542" s="106" t="s">
        <v>438</v>
      </c>
      <c r="S1542" s="106">
        <v>701036</v>
      </c>
      <c r="T1542" s="106" t="s">
        <v>430</v>
      </c>
      <c r="U1542" s="106"/>
      <c r="V1542" s="106">
        <v>3</v>
      </c>
      <c r="W1542" s="106" t="str">
        <f t="shared" si="48"/>
        <v>NETA BR</v>
      </c>
      <c r="X1542" s="106" t="s">
        <v>431</v>
      </c>
      <c r="Y1542" s="106"/>
    </row>
    <row r="1543" spans="1:25" x14ac:dyDescent="0.2">
      <c r="A1543" s="7"/>
      <c r="B1543" s="7"/>
      <c r="C1543" s="98" t="str">
        <f>VLOOKUP(G1543,TCR!$E$2:$K$332,2,0)</f>
        <v>VENDV</v>
      </c>
      <c r="D1543" s="98" t="str">
        <f>VLOOKUP(G1543,TCR!$E$2:$K$332,3,0)</f>
        <v>Ricavi variabili commodity al PCE - Energia Elettrica</v>
      </c>
      <c r="E1543" s="98" t="str">
        <f>VLOOKUP(G1543,TCR!$E$2:$K$332,4,0)</f>
        <v>MTPRV</v>
      </c>
      <c r="F1543" s="98" t="str">
        <f>VLOOKUP(G1543,TCR!$E$2:$K$332,5,0)</f>
        <v>Materia prima variabile</v>
      </c>
      <c r="G1543" s="98" t="s">
        <v>192</v>
      </c>
      <c r="H1543" s="98" t="str">
        <f>VLOOKUP(G1543,TCR!$E$2:$K$332,7,0)</f>
        <v>Perdite</v>
      </c>
      <c r="I1543" s="137" t="str">
        <f t="shared" si="49"/>
        <v>EE_PRDLLINK04M#EEQ_FLLINK04#EEC_FLLINK04#NETA BR</v>
      </c>
      <c r="J1543" s="106" t="s">
        <v>5652</v>
      </c>
      <c r="K1543" s="106" t="s">
        <v>5653</v>
      </c>
      <c r="L1543" s="106" t="s">
        <v>5654</v>
      </c>
      <c r="M1543" s="106" t="s">
        <v>424</v>
      </c>
      <c r="N1543" s="106" t="s">
        <v>607</v>
      </c>
      <c r="O1543" s="106"/>
      <c r="P1543" s="106" t="s">
        <v>608</v>
      </c>
      <c r="Q1543" s="106" t="s">
        <v>609</v>
      </c>
      <c r="R1543" s="106" t="s">
        <v>610</v>
      </c>
      <c r="S1543" s="106">
        <v>701036</v>
      </c>
      <c r="T1543" s="106" t="s">
        <v>430</v>
      </c>
      <c r="U1543" s="106"/>
      <c r="V1543" s="106">
        <v>3</v>
      </c>
      <c r="W1543" s="106" t="str">
        <f t="shared" si="48"/>
        <v>NETA BR</v>
      </c>
      <c r="X1543" s="106" t="s">
        <v>431</v>
      </c>
      <c r="Y1543" s="106"/>
    </row>
    <row r="1544" spans="1:25" x14ac:dyDescent="0.2">
      <c r="A1544" s="7"/>
      <c r="B1544" s="7"/>
      <c r="C1544" s="98" t="str">
        <f>VLOOKUP(G1544,TCR!$E$2:$K$332,2,0)</f>
        <v>VENDV</v>
      </c>
      <c r="D1544" s="98" t="str">
        <f>VLOOKUP(G1544,TCR!$E$2:$K$332,3,0)</f>
        <v>Ricavi variabili commodity al PCE - Energia Elettrica</v>
      </c>
      <c r="E1544" s="98" t="str">
        <f>VLOOKUP(G1544,TCR!$E$2:$K$332,4,0)</f>
        <v>MTPRV</v>
      </c>
      <c r="F1544" s="98" t="str">
        <f>VLOOKUP(G1544,TCR!$E$2:$K$332,5,0)</f>
        <v>Materia prima variabile</v>
      </c>
      <c r="G1544" s="98" t="s">
        <v>192</v>
      </c>
      <c r="H1544" s="98" t="str">
        <f>VLOOKUP(G1544,TCR!$E$2:$K$332,7,0)</f>
        <v>Perdite</v>
      </c>
      <c r="I1544" s="137" t="str">
        <f t="shared" si="49"/>
        <v>EE_PRDLLINK04B#EEQBFLLINK04#EECBFLLINK04#NETA BR</v>
      </c>
      <c r="J1544" s="106" t="s">
        <v>6914</v>
      </c>
      <c r="K1544" s="106" t="s">
        <v>6915</v>
      </c>
      <c r="L1544" s="106" t="s">
        <v>6916</v>
      </c>
      <c r="M1544" s="106" t="s">
        <v>424</v>
      </c>
      <c r="N1544" s="106" t="s">
        <v>6917</v>
      </c>
      <c r="O1544" s="106"/>
      <c r="P1544" s="106" t="s">
        <v>6918</v>
      </c>
      <c r="Q1544" s="106" t="s">
        <v>6919</v>
      </c>
      <c r="R1544" s="106" t="s">
        <v>610</v>
      </c>
      <c r="S1544" s="106">
        <v>701036</v>
      </c>
      <c r="T1544" s="106" t="s">
        <v>430</v>
      </c>
      <c r="U1544" s="106"/>
      <c r="V1544" s="106">
        <v>3</v>
      </c>
      <c r="W1544" s="106" t="str">
        <f t="shared" si="48"/>
        <v>NETA BR</v>
      </c>
      <c r="X1544" s="106" t="s">
        <v>431</v>
      </c>
      <c r="Y1544" s="106"/>
    </row>
    <row r="1545" spans="1:25" x14ac:dyDescent="0.2">
      <c r="A1545" s="7"/>
      <c r="B1545" s="7"/>
      <c r="C1545" s="98" t="str">
        <f>VLOOKUP(G1545,TCR!$E$2:$K$332,2,0)</f>
        <v>VENDV</v>
      </c>
      <c r="D1545" s="98" t="str">
        <f>VLOOKUP(G1545,TCR!$E$2:$K$332,3,0)</f>
        <v>Ricavi variabili commodity al PCE - Energia Elettrica</v>
      </c>
      <c r="E1545" s="98" t="str">
        <f>VLOOKUP(G1545,TCR!$E$2:$K$332,4,0)</f>
        <v>MTPRV</v>
      </c>
      <c r="F1545" s="98" t="str">
        <f>VLOOKUP(G1545,TCR!$E$2:$K$332,5,0)</f>
        <v>Materia prima variabile</v>
      </c>
      <c r="G1545" s="98" t="s">
        <v>192</v>
      </c>
      <c r="H1545" s="98" t="str">
        <f>VLOOKUP(G1545,TCR!$E$2:$K$332,7,0)</f>
        <v>Perdite</v>
      </c>
      <c r="I1545" s="137" t="str">
        <f t="shared" si="49"/>
        <v>EE_PRDLLINK03M#EEQ_FLLINK03#EEC_FLLINK03#NETA BR</v>
      </c>
      <c r="J1545" s="106" t="s">
        <v>3936</v>
      </c>
      <c r="K1545" s="106" t="s">
        <v>3937</v>
      </c>
      <c r="L1545" s="106" t="s">
        <v>3938</v>
      </c>
      <c r="M1545" s="106" t="s">
        <v>424</v>
      </c>
      <c r="N1545" s="106" t="s">
        <v>3939</v>
      </c>
      <c r="O1545" s="106"/>
      <c r="P1545" s="106" t="s">
        <v>3940</v>
      </c>
      <c r="Q1545" s="106" t="s">
        <v>3941</v>
      </c>
      <c r="R1545" s="106" t="s">
        <v>3942</v>
      </c>
      <c r="S1545" s="106">
        <v>701036</v>
      </c>
      <c r="T1545" s="106" t="s">
        <v>430</v>
      </c>
      <c r="U1545" s="106"/>
      <c r="V1545" s="106">
        <v>3</v>
      </c>
      <c r="W1545" s="106" t="str">
        <f t="shared" si="48"/>
        <v>NETA BR</v>
      </c>
      <c r="X1545" s="106" t="s">
        <v>431</v>
      </c>
      <c r="Y1545" s="106"/>
    </row>
    <row r="1546" spans="1:25" x14ac:dyDescent="0.2">
      <c r="A1546" s="7"/>
      <c r="B1546" s="7"/>
      <c r="C1546" s="98" t="str">
        <f>VLOOKUP(G1546,TCR!$E$2:$K$332,2,0)</f>
        <v>VENDV</v>
      </c>
      <c r="D1546" s="98" t="str">
        <f>VLOOKUP(G1546,TCR!$E$2:$K$332,3,0)</f>
        <v>Ricavi variabili commodity al PCE - Energia Elettrica</v>
      </c>
      <c r="E1546" s="98" t="str">
        <f>VLOOKUP(G1546,TCR!$E$2:$K$332,4,0)</f>
        <v>MTPRV</v>
      </c>
      <c r="F1546" s="98" t="str">
        <f>VLOOKUP(G1546,TCR!$E$2:$K$332,5,0)</f>
        <v>Materia prima variabile</v>
      </c>
      <c r="G1546" s="98" t="s">
        <v>192</v>
      </c>
      <c r="H1546" s="98" t="str">
        <f>VLOOKUP(G1546,TCR!$E$2:$K$332,7,0)</f>
        <v>Perdite</v>
      </c>
      <c r="I1546" s="137" t="str">
        <f t="shared" si="49"/>
        <v>EE_PRDLLINK03B#EEQBFLLINK03#EECBFLLINK03#NETA BR</v>
      </c>
      <c r="J1546" s="106" t="s">
        <v>8511</v>
      </c>
      <c r="K1546" s="106" t="s">
        <v>8512</v>
      </c>
      <c r="L1546" s="106" t="s">
        <v>8513</v>
      </c>
      <c r="M1546" s="106" t="s">
        <v>424</v>
      </c>
      <c r="N1546" s="106" t="s">
        <v>8514</v>
      </c>
      <c r="O1546" s="106"/>
      <c r="P1546" s="106" t="s">
        <v>8515</v>
      </c>
      <c r="Q1546" s="106" t="s">
        <v>8516</v>
      </c>
      <c r="R1546" s="106" t="s">
        <v>3942</v>
      </c>
      <c r="S1546" s="106">
        <v>701036</v>
      </c>
      <c r="T1546" s="106" t="s">
        <v>430</v>
      </c>
      <c r="U1546" s="106"/>
      <c r="V1546" s="106">
        <v>3</v>
      </c>
      <c r="W1546" s="106" t="str">
        <f t="shared" si="48"/>
        <v>NETA BR</v>
      </c>
      <c r="X1546" s="106" t="s">
        <v>431</v>
      </c>
      <c r="Y1546" s="106"/>
    </row>
    <row r="1547" spans="1:25" x14ac:dyDescent="0.2">
      <c r="A1547" s="7"/>
      <c r="B1547" s="7"/>
      <c r="C1547" s="98" t="str">
        <f>VLOOKUP(G1547,TCR!$E$2:$K$332,2,0)</f>
        <v>VENDV</v>
      </c>
      <c r="D1547" s="98" t="str">
        <f>VLOOKUP(G1547,TCR!$E$2:$K$332,3,0)</f>
        <v>Ricavi variabili commodity al PCE - Energia Elettrica</v>
      </c>
      <c r="E1547" s="98" t="str">
        <f>VLOOKUP(G1547,TCR!$E$2:$K$332,4,0)</f>
        <v>MTPRV</v>
      </c>
      <c r="F1547" s="98" t="str">
        <f>VLOOKUP(G1547,TCR!$E$2:$K$332,5,0)</f>
        <v>Materia prima variabile</v>
      </c>
      <c r="G1547" s="141" t="s">
        <v>192</v>
      </c>
      <c r="H1547" s="98" t="str">
        <f>VLOOKUP(G1547,TCR!$E$2:$K$332,7,0)</f>
        <v>Perdite</v>
      </c>
      <c r="I1547" s="137" t="str">
        <f t="shared" si="49"/>
        <v>EE_PRDLLINK02M#EEQ_FLLINK01V2#EEC_FLLINK02#NETA BR</v>
      </c>
      <c r="J1547" s="106" t="s">
        <v>4198</v>
      </c>
      <c r="K1547" s="106" t="s">
        <v>4199</v>
      </c>
      <c r="L1547" s="106" t="s">
        <v>4200</v>
      </c>
      <c r="M1547" s="106" t="s">
        <v>424</v>
      </c>
      <c r="N1547" s="106" t="s">
        <v>1980</v>
      </c>
      <c r="O1547" s="106"/>
      <c r="P1547" s="106" t="s">
        <v>1981</v>
      </c>
      <c r="Q1547" s="106" t="s">
        <v>1982</v>
      </c>
      <c r="R1547" s="106" t="s">
        <v>1286</v>
      </c>
      <c r="S1547" s="106">
        <v>701036</v>
      </c>
      <c r="T1547" s="106" t="s">
        <v>430</v>
      </c>
      <c r="U1547" s="106"/>
      <c r="V1547" s="106">
        <v>3</v>
      </c>
      <c r="W1547" s="106" t="str">
        <f t="shared" si="48"/>
        <v>NETA BR</v>
      </c>
      <c r="X1547" s="106" t="s">
        <v>431</v>
      </c>
      <c r="Y1547" s="106"/>
    </row>
    <row r="1548" spans="1:25" x14ac:dyDescent="0.2">
      <c r="A1548" s="7"/>
      <c r="B1548" s="7"/>
      <c r="C1548" s="98" t="str">
        <f>VLOOKUP(G1548,TCR!$E$2:$K$332,2,0)</f>
        <v>VENDV</v>
      </c>
      <c r="D1548" s="98" t="str">
        <f>VLOOKUP(G1548,TCR!$E$2:$K$332,3,0)</f>
        <v>Ricavi variabili commodity al PCE - Energia Elettrica</v>
      </c>
      <c r="E1548" s="98" t="str">
        <f>VLOOKUP(G1548,TCR!$E$2:$K$332,4,0)</f>
        <v>MTPRV</v>
      </c>
      <c r="F1548" s="98" t="str">
        <f>VLOOKUP(G1548,TCR!$E$2:$K$332,5,0)</f>
        <v>Materia prima variabile</v>
      </c>
      <c r="G1548" s="141" t="s">
        <v>192</v>
      </c>
      <c r="H1548" s="98" t="str">
        <f>VLOOKUP(G1548,TCR!$E$2:$K$332,7,0)</f>
        <v>Perdite</v>
      </c>
      <c r="I1548" s="137" t="str">
        <f t="shared" si="49"/>
        <v>EE_PRDLLINK02B#EEQBFLLINK01V2#EECBFLLINK02#NETA BR</v>
      </c>
      <c r="J1548" s="106" t="s">
        <v>5486</v>
      </c>
      <c r="K1548" s="106" t="s">
        <v>5487</v>
      </c>
      <c r="L1548" s="106" t="s">
        <v>5488</v>
      </c>
      <c r="M1548" s="106" t="s">
        <v>424</v>
      </c>
      <c r="N1548" s="106" t="s">
        <v>1283</v>
      </c>
      <c r="O1548" s="106"/>
      <c r="P1548" s="106" t="s">
        <v>1284</v>
      </c>
      <c r="Q1548" s="106" t="s">
        <v>1285</v>
      </c>
      <c r="R1548" s="106" t="s">
        <v>1286</v>
      </c>
      <c r="S1548" s="106">
        <v>701036</v>
      </c>
      <c r="T1548" s="106" t="s">
        <v>430</v>
      </c>
      <c r="U1548" s="106"/>
      <c r="V1548" s="106">
        <v>3</v>
      </c>
      <c r="W1548" s="106" t="str">
        <f t="shared" si="48"/>
        <v>NETA BR</v>
      </c>
      <c r="X1548" s="106" t="s">
        <v>431</v>
      </c>
      <c r="Y1548" s="106"/>
    </row>
    <row r="1549" spans="1:25" x14ac:dyDescent="0.2">
      <c r="A1549" s="7"/>
      <c r="B1549" s="7"/>
      <c r="C1549" s="98" t="str">
        <f>VLOOKUP(G1549,TCR!$E$2:$K$332,2,0)</f>
        <v>VENDV</v>
      </c>
      <c r="D1549" s="98" t="str">
        <f>VLOOKUP(G1549,TCR!$E$2:$K$332,3,0)</f>
        <v>Ricavi variabili commodity al PCE - Energia Elettrica</v>
      </c>
      <c r="E1549" s="98" t="str">
        <f>VLOOKUP(G1549,TCR!$E$2:$K$332,4,0)</f>
        <v>MTPRV</v>
      </c>
      <c r="F1549" s="98" t="str">
        <f>VLOOKUP(G1549,TCR!$E$2:$K$332,5,0)</f>
        <v>Materia prima variabile</v>
      </c>
      <c r="G1549" s="141" t="s">
        <v>192</v>
      </c>
      <c r="H1549" s="98" t="str">
        <f>VLOOKUP(G1549,TCR!$E$2:$K$332,7,0)</f>
        <v>Perdite</v>
      </c>
      <c r="I1549" s="137" t="str">
        <f t="shared" si="49"/>
        <v>EEMPRDLLINK01#EEQ_FLLINK01V1#EEC_FPLLINK01#NETA BR</v>
      </c>
      <c r="J1549" s="106" t="s">
        <v>2262</v>
      </c>
      <c r="K1549" s="106" t="s">
        <v>2263</v>
      </c>
      <c r="L1549" s="106" t="s">
        <v>2264</v>
      </c>
      <c r="M1549" s="106" t="s">
        <v>424</v>
      </c>
      <c r="N1549" s="106" t="s">
        <v>2265</v>
      </c>
      <c r="O1549" s="106"/>
      <c r="P1549" s="106" t="s">
        <v>2266</v>
      </c>
      <c r="Q1549" s="106" t="s">
        <v>2267</v>
      </c>
      <c r="R1549" s="106" t="s">
        <v>2268</v>
      </c>
      <c r="S1549" s="106">
        <v>701036</v>
      </c>
      <c r="T1549" s="106" t="s">
        <v>430</v>
      </c>
      <c r="U1549" s="106"/>
      <c r="V1549" s="106">
        <v>3</v>
      </c>
      <c r="W1549" s="106" t="str">
        <f t="shared" si="48"/>
        <v>NETA BR</v>
      </c>
      <c r="X1549" s="106" t="s">
        <v>431</v>
      </c>
      <c r="Y1549" s="106"/>
    </row>
    <row r="1550" spans="1:25" x14ac:dyDescent="0.2">
      <c r="A1550" s="7"/>
      <c r="B1550" s="7"/>
      <c r="C1550" s="98" t="str">
        <f>VLOOKUP(G1550,TCR!$E$2:$K$332,2,0)</f>
        <v>VENDV</v>
      </c>
      <c r="D1550" s="98" t="str">
        <f>VLOOKUP(G1550,TCR!$E$2:$K$332,3,0)</f>
        <v>Ricavi variabili commodity al PCE - Energia Elettrica</v>
      </c>
      <c r="E1550" s="98" t="str">
        <f>VLOOKUP(G1550,TCR!$E$2:$K$332,4,0)</f>
        <v>MTPRV</v>
      </c>
      <c r="F1550" s="98" t="str">
        <f>VLOOKUP(G1550,TCR!$E$2:$K$332,5,0)</f>
        <v>Materia prima variabile</v>
      </c>
      <c r="G1550" s="141" t="s">
        <v>192</v>
      </c>
      <c r="H1550" s="98" t="str">
        <f>VLOOKUP(G1550,TCR!$E$2:$K$332,7,0)</f>
        <v>Perdite</v>
      </c>
      <c r="I1550" s="137" t="str">
        <f t="shared" si="49"/>
        <v>EEBPRDLLINK01#EEQBFLLINK01V1#EECBFPLLINK01#NETA BR</v>
      </c>
      <c r="J1550" s="106" t="s">
        <v>6908</v>
      </c>
      <c r="K1550" s="106" t="s">
        <v>6909</v>
      </c>
      <c r="L1550" s="106" t="s">
        <v>6910</v>
      </c>
      <c r="M1550" s="106" t="s">
        <v>424</v>
      </c>
      <c r="N1550" s="106" t="s">
        <v>6911</v>
      </c>
      <c r="O1550" s="106"/>
      <c r="P1550" s="106" t="s">
        <v>6912</v>
      </c>
      <c r="Q1550" s="106" t="s">
        <v>6913</v>
      </c>
      <c r="R1550" s="106" t="s">
        <v>2268</v>
      </c>
      <c r="S1550" s="106">
        <v>701036</v>
      </c>
      <c r="T1550" s="106" t="s">
        <v>430</v>
      </c>
      <c r="U1550" s="106"/>
      <c r="V1550" s="106">
        <v>3</v>
      </c>
      <c r="W1550" s="106" t="str">
        <f t="shared" si="48"/>
        <v>NETA BR</v>
      </c>
      <c r="X1550" s="106" t="s">
        <v>431</v>
      </c>
      <c r="Y1550" s="106"/>
    </row>
    <row r="1551" spans="1:25" x14ac:dyDescent="0.2">
      <c r="A1551" s="7"/>
      <c r="B1551" s="7"/>
      <c r="C1551" s="98" t="str">
        <f>VLOOKUP(G1551,TCR!$E$2:$K$332,2,0)</f>
        <v>VENDV</v>
      </c>
      <c r="D1551" s="98" t="str">
        <f>VLOOKUP(G1551,TCR!$E$2:$K$332,3,0)</f>
        <v>Ricavi variabili commodity al PCE - Energia Elettrica</v>
      </c>
      <c r="E1551" s="98" t="str">
        <f>VLOOKUP(G1551,TCR!$E$2:$K$332,4,0)</f>
        <v>MTPRV</v>
      </c>
      <c r="F1551" s="98" t="str">
        <f>VLOOKUP(G1551,TCR!$E$2:$K$332,5,0)</f>
        <v>Materia prima variabile</v>
      </c>
      <c r="G1551" s="141" t="s">
        <v>192</v>
      </c>
      <c r="H1551" s="98" t="str">
        <f>VLOOKUP(G1551,TCR!$E$2:$K$332,7,0)</f>
        <v>Perdite</v>
      </c>
      <c r="I1551" s="137" t="str">
        <f t="shared" si="49"/>
        <v>EE_PRDLFIX08M#EEQ_FLFIX08#EEC_FLFIX08#NETA BR</v>
      </c>
      <c r="J1551" s="106" t="s">
        <v>4612</v>
      </c>
      <c r="K1551" s="106" t="s">
        <v>4613</v>
      </c>
      <c r="L1551" s="106" t="s">
        <v>4614</v>
      </c>
      <c r="M1551" s="106" t="s">
        <v>424</v>
      </c>
      <c r="N1551" s="106" t="s">
        <v>1617</v>
      </c>
      <c r="O1551" s="106"/>
      <c r="P1551" s="106" t="s">
        <v>1618</v>
      </c>
      <c r="Q1551" s="106" t="s">
        <v>1619</v>
      </c>
      <c r="R1551" s="106" t="s">
        <v>1620</v>
      </c>
      <c r="S1551" s="106">
        <v>701036</v>
      </c>
      <c r="T1551" s="106" t="s">
        <v>430</v>
      </c>
      <c r="U1551" s="106"/>
      <c r="V1551" s="106">
        <v>3</v>
      </c>
      <c r="W1551" s="106" t="str">
        <f t="shared" si="48"/>
        <v>NETA BR</v>
      </c>
      <c r="X1551" s="106" t="s">
        <v>431</v>
      </c>
      <c r="Y1551" s="106"/>
    </row>
    <row r="1552" spans="1:25" x14ac:dyDescent="0.2">
      <c r="A1552" s="7"/>
      <c r="B1552" s="7"/>
      <c r="C1552" s="98" t="str">
        <f>VLOOKUP(G1552,TCR!$E$2:$K$332,2,0)</f>
        <v>VENDV</v>
      </c>
      <c r="D1552" s="98" t="str">
        <f>VLOOKUP(G1552,TCR!$E$2:$K$332,3,0)</f>
        <v>Ricavi variabili commodity al PCE - Energia Elettrica</v>
      </c>
      <c r="E1552" s="98" t="str">
        <f>VLOOKUP(G1552,TCR!$E$2:$K$332,4,0)</f>
        <v>MTPRV</v>
      </c>
      <c r="F1552" s="98" t="str">
        <f>VLOOKUP(G1552,TCR!$E$2:$K$332,5,0)</f>
        <v>Materia prima variabile</v>
      </c>
      <c r="G1552" s="141" t="s">
        <v>192</v>
      </c>
      <c r="H1552" s="98" t="str">
        <f>VLOOKUP(G1552,TCR!$E$2:$K$332,7,0)</f>
        <v>Perdite</v>
      </c>
      <c r="I1552" s="137" t="str">
        <f t="shared" si="49"/>
        <v>EE_PRDLFIX07M#EEQ_FLFIX07#EEC_FLFIX07#NETA BR</v>
      </c>
      <c r="J1552" s="106" t="s">
        <v>2618</v>
      </c>
      <c r="K1552" s="106" t="s">
        <v>2619</v>
      </c>
      <c r="L1552" s="106" t="s">
        <v>2620</v>
      </c>
      <c r="M1552" s="106" t="s">
        <v>424</v>
      </c>
      <c r="N1552" s="106" t="s">
        <v>2621</v>
      </c>
      <c r="O1552" s="106"/>
      <c r="P1552" s="106" t="s">
        <v>2622</v>
      </c>
      <c r="Q1552" s="106" t="s">
        <v>2623</v>
      </c>
      <c r="R1552" s="106" t="s">
        <v>1831</v>
      </c>
      <c r="S1552" s="106">
        <v>701036</v>
      </c>
      <c r="T1552" s="106" t="s">
        <v>430</v>
      </c>
      <c r="U1552" s="106"/>
      <c r="V1552" s="106">
        <v>3</v>
      </c>
      <c r="W1552" s="106" t="str">
        <f t="shared" si="48"/>
        <v>NETA BR</v>
      </c>
      <c r="X1552" s="106" t="s">
        <v>431</v>
      </c>
      <c r="Y1552" s="106"/>
    </row>
    <row r="1553" spans="1:25" x14ac:dyDescent="0.2">
      <c r="A1553" s="7"/>
      <c r="B1553" s="7"/>
      <c r="C1553" s="98" t="str">
        <f>VLOOKUP(G1553,TCR!$E$2:$K$332,2,0)</f>
        <v>VENDV</v>
      </c>
      <c r="D1553" s="98" t="str">
        <f>VLOOKUP(G1553,TCR!$E$2:$K$332,3,0)</f>
        <v>Ricavi variabili commodity al PCE - Energia Elettrica</v>
      </c>
      <c r="E1553" s="98" t="str">
        <f>VLOOKUP(G1553,TCR!$E$2:$K$332,4,0)</f>
        <v>MTPRV</v>
      </c>
      <c r="F1553" s="98" t="str">
        <f>VLOOKUP(G1553,TCR!$E$2:$K$332,5,0)</f>
        <v>Materia prima variabile</v>
      </c>
      <c r="G1553" s="141" t="s">
        <v>192</v>
      </c>
      <c r="H1553" s="98" t="str">
        <f>VLOOKUP(G1553,TCR!$E$2:$K$332,7,0)</f>
        <v>Perdite</v>
      </c>
      <c r="I1553" s="137" t="str">
        <f t="shared" si="49"/>
        <v>EE_PRDLFIX07B#EEQBFLFIX07#EECBFLFIX07#NETA BR</v>
      </c>
      <c r="J1553" s="106" t="s">
        <v>2354</v>
      </c>
      <c r="K1553" s="106" t="s">
        <v>2355</v>
      </c>
      <c r="L1553" s="106" t="s">
        <v>2356</v>
      </c>
      <c r="M1553" s="106" t="s">
        <v>424</v>
      </c>
      <c r="N1553" s="106" t="s">
        <v>1828</v>
      </c>
      <c r="O1553" s="106"/>
      <c r="P1553" s="106" t="s">
        <v>1829</v>
      </c>
      <c r="Q1553" s="106" t="s">
        <v>1830</v>
      </c>
      <c r="R1553" s="106" t="s">
        <v>1831</v>
      </c>
      <c r="S1553" s="106">
        <v>701036</v>
      </c>
      <c r="T1553" s="106" t="s">
        <v>430</v>
      </c>
      <c r="U1553" s="106"/>
      <c r="V1553" s="106">
        <v>3</v>
      </c>
      <c r="W1553" s="106" t="str">
        <f t="shared" si="48"/>
        <v>NETA BR</v>
      </c>
      <c r="X1553" s="106" t="s">
        <v>431</v>
      </c>
      <c r="Y1553" s="106"/>
    </row>
    <row r="1554" spans="1:25" x14ac:dyDescent="0.2">
      <c r="A1554" s="7"/>
      <c r="B1554" s="7"/>
      <c r="C1554" s="98" t="str">
        <f>VLOOKUP(G1554,TCR!$E$2:$K$332,2,0)</f>
        <v>VENDV</v>
      </c>
      <c r="D1554" s="98" t="str">
        <f>VLOOKUP(G1554,TCR!$E$2:$K$332,3,0)</f>
        <v>Ricavi variabili commodity al PCE - Energia Elettrica</v>
      </c>
      <c r="E1554" s="98" t="str">
        <f>VLOOKUP(G1554,TCR!$E$2:$K$332,4,0)</f>
        <v>MTPRV</v>
      </c>
      <c r="F1554" s="98" t="str">
        <f>VLOOKUP(G1554,TCR!$E$2:$K$332,5,0)</f>
        <v>Materia prima variabile</v>
      </c>
      <c r="G1554" s="141" t="s">
        <v>192</v>
      </c>
      <c r="H1554" s="98" t="str">
        <f>VLOOKUP(G1554,TCR!$E$2:$K$332,7,0)</f>
        <v>Perdite</v>
      </c>
      <c r="I1554" s="137" t="str">
        <f t="shared" si="49"/>
        <v>EE_PRDLFIX06M#EEQ_FLFIX06#EEC_FLFIX06#NETA BR</v>
      </c>
      <c r="J1554" s="106" t="s">
        <v>5729</v>
      </c>
      <c r="K1554" s="106" t="s">
        <v>5730</v>
      </c>
      <c r="L1554" s="106" t="s">
        <v>5731</v>
      </c>
      <c r="M1554" s="106" t="s">
        <v>424</v>
      </c>
      <c r="N1554" s="106" t="s">
        <v>5657</v>
      </c>
      <c r="O1554" s="106"/>
      <c r="P1554" s="106" t="s">
        <v>5658</v>
      </c>
      <c r="Q1554" s="106" t="s">
        <v>5659</v>
      </c>
      <c r="R1554" s="106" t="s">
        <v>3103</v>
      </c>
      <c r="S1554" s="106">
        <v>701036</v>
      </c>
      <c r="T1554" s="106" t="s">
        <v>430</v>
      </c>
      <c r="U1554" s="106"/>
      <c r="V1554" s="106">
        <v>3</v>
      </c>
      <c r="W1554" s="106" t="str">
        <f t="shared" si="48"/>
        <v>NETA BR</v>
      </c>
      <c r="X1554" s="106" t="s">
        <v>431</v>
      </c>
      <c r="Y1554" s="106"/>
    </row>
    <row r="1555" spans="1:25" x14ac:dyDescent="0.2">
      <c r="A1555" s="139"/>
      <c r="B1555" s="7"/>
      <c r="C1555" s="98" t="str">
        <f>VLOOKUP(G1555,TCR!$E$2:$K$332,2,0)</f>
        <v>VENDV</v>
      </c>
      <c r="D1555" s="98" t="str">
        <f>VLOOKUP(G1555,TCR!$E$2:$K$332,3,0)</f>
        <v>Ricavi variabili commodity al PCE - Energia Elettrica</v>
      </c>
      <c r="E1555" s="98" t="str">
        <f>VLOOKUP(G1555,TCR!$E$2:$K$332,4,0)</f>
        <v>MTPRV</v>
      </c>
      <c r="F1555" s="98" t="str">
        <f>VLOOKUP(G1555,TCR!$E$2:$K$332,5,0)</f>
        <v>Materia prima variabile</v>
      </c>
      <c r="G1555" s="141" t="s">
        <v>192</v>
      </c>
      <c r="H1555" s="98" t="str">
        <f>VLOOKUP(G1555,TCR!$E$2:$K$332,7,0)</f>
        <v>Perdite</v>
      </c>
      <c r="I1555" s="137" t="str">
        <f t="shared" si="49"/>
        <v>EE_PRDLFIX06B#EEQBFLFIX06#EECBFLFIX06#NETA BR</v>
      </c>
      <c r="J1555" s="106" t="s">
        <v>3133</v>
      </c>
      <c r="K1555" s="106" t="s">
        <v>3134</v>
      </c>
      <c r="L1555" s="106" t="s">
        <v>3135</v>
      </c>
      <c r="M1555" s="106" t="s">
        <v>424</v>
      </c>
      <c r="N1555" s="106" t="s">
        <v>3100</v>
      </c>
      <c r="O1555" s="106"/>
      <c r="P1555" s="106" t="s">
        <v>3101</v>
      </c>
      <c r="Q1555" s="106" t="s">
        <v>3102</v>
      </c>
      <c r="R1555" s="106" t="s">
        <v>3103</v>
      </c>
      <c r="S1555" s="106">
        <v>701036</v>
      </c>
      <c r="T1555" s="106" t="s">
        <v>430</v>
      </c>
      <c r="U1555" s="106"/>
      <c r="V1555" s="106">
        <v>3</v>
      </c>
      <c r="W1555" s="106" t="str">
        <f t="shared" si="48"/>
        <v>NETA BR</v>
      </c>
      <c r="X1555" s="106" t="s">
        <v>431</v>
      </c>
      <c r="Y1555" s="106"/>
    </row>
    <row r="1556" spans="1:25" x14ac:dyDescent="0.2">
      <c r="A1556" s="7"/>
      <c r="B1556" s="7"/>
      <c r="C1556" s="98" t="str">
        <f>VLOOKUP(G1556,TCR!$E$2:$K$332,2,0)</f>
        <v>VENDV</v>
      </c>
      <c r="D1556" s="98" t="str">
        <f>VLOOKUP(G1556,TCR!$E$2:$K$332,3,0)</f>
        <v>Ricavi variabili commodity al PCE - Energia Elettrica</v>
      </c>
      <c r="E1556" s="98" t="str">
        <f>VLOOKUP(G1556,TCR!$E$2:$K$332,4,0)</f>
        <v>MTPRV</v>
      </c>
      <c r="F1556" s="98" t="str">
        <f>VLOOKUP(G1556,TCR!$E$2:$K$332,5,0)</f>
        <v>Materia prima variabile</v>
      </c>
      <c r="G1556" s="141" t="s">
        <v>192</v>
      </c>
      <c r="H1556" s="98" t="str">
        <f>VLOOKUP(G1556,TCR!$E$2:$K$332,7,0)</f>
        <v>Perdite</v>
      </c>
      <c r="I1556" s="137" t="str">
        <f t="shared" si="49"/>
        <v>EE_PRDLFIX05M#EEQ_FLFIX05#EEC_FLFIX05#NETA BR</v>
      </c>
      <c r="J1556" s="106" t="s">
        <v>1700</v>
      </c>
      <c r="K1556" s="106" t="s">
        <v>1701</v>
      </c>
      <c r="L1556" s="106" t="s">
        <v>1702</v>
      </c>
      <c r="M1556" s="106" t="s">
        <v>424</v>
      </c>
      <c r="N1556" s="106" t="s">
        <v>474</v>
      </c>
      <c r="O1556" s="106"/>
      <c r="P1556" s="106" t="s">
        <v>475</v>
      </c>
      <c r="Q1556" s="106" t="s">
        <v>476</v>
      </c>
      <c r="R1556" s="106" t="s">
        <v>477</v>
      </c>
      <c r="S1556" s="106">
        <v>701036</v>
      </c>
      <c r="T1556" s="106" t="s">
        <v>430</v>
      </c>
      <c r="U1556" s="106"/>
      <c r="V1556" s="106">
        <v>3</v>
      </c>
      <c r="W1556" s="106" t="str">
        <f t="shared" si="48"/>
        <v>NETA BR</v>
      </c>
      <c r="X1556" s="106" t="s">
        <v>431</v>
      </c>
      <c r="Y1556" s="106"/>
    </row>
    <row r="1557" spans="1:25" x14ac:dyDescent="0.2">
      <c r="A1557" s="7"/>
      <c r="B1557" s="7"/>
      <c r="C1557" s="98" t="str">
        <f>VLOOKUP(G1557,TCR!$E$2:$K$332,2,0)</f>
        <v>VENDV</v>
      </c>
      <c r="D1557" s="98" t="str">
        <f>VLOOKUP(G1557,TCR!$E$2:$K$332,3,0)</f>
        <v>Ricavi variabili commodity al PCE - Energia Elettrica</v>
      </c>
      <c r="E1557" s="98" t="str">
        <f>VLOOKUP(G1557,TCR!$E$2:$K$332,4,0)</f>
        <v>MTPRV</v>
      </c>
      <c r="F1557" s="98" t="str">
        <f>VLOOKUP(G1557,TCR!$E$2:$K$332,5,0)</f>
        <v>Materia prima variabile</v>
      </c>
      <c r="G1557" s="141" t="s">
        <v>192</v>
      </c>
      <c r="H1557" s="98" t="str">
        <f>VLOOKUP(G1557,TCR!$E$2:$K$332,7,0)</f>
        <v>Perdite</v>
      </c>
      <c r="I1557" s="137" t="str">
        <f t="shared" si="49"/>
        <v>EE_PRDLFIX05B#EEQBFLFIX05#EECBFLFIX05#NETA BR</v>
      </c>
      <c r="J1557" s="106" t="s">
        <v>5524</v>
      </c>
      <c r="K1557" s="106" t="s">
        <v>5525</v>
      </c>
      <c r="L1557" s="106" t="s">
        <v>5526</v>
      </c>
      <c r="M1557" s="106" t="s">
        <v>424</v>
      </c>
      <c r="N1557" s="106" t="s">
        <v>2695</v>
      </c>
      <c r="O1557" s="106"/>
      <c r="P1557" s="106" t="s">
        <v>2696</v>
      </c>
      <c r="Q1557" s="106" t="s">
        <v>2697</v>
      </c>
      <c r="R1557" s="106" t="s">
        <v>477</v>
      </c>
      <c r="S1557" s="106">
        <v>701036</v>
      </c>
      <c r="T1557" s="106" t="s">
        <v>430</v>
      </c>
      <c r="U1557" s="106"/>
      <c r="V1557" s="106">
        <v>3</v>
      </c>
      <c r="W1557" s="106" t="str">
        <f t="shared" si="48"/>
        <v>NETA BR</v>
      </c>
      <c r="X1557" s="106" t="s">
        <v>431</v>
      </c>
      <c r="Y1557" s="106"/>
    </row>
    <row r="1558" spans="1:25" x14ac:dyDescent="0.2">
      <c r="A1558" s="7"/>
      <c r="B1558" s="7"/>
      <c r="C1558" s="98" t="str">
        <f>VLOOKUP(G1558,TCR!$E$2:$K$332,2,0)</f>
        <v>VENDV</v>
      </c>
      <c r="D1558" s="98" t="str">
        <f>VLOOKUP(G1558,TCR!$E$2:$K$332,3,0)</f>
        <v>Ricavi variabili commodity al PCE - Energia Elettrica</v>
      </c>
      <c r="E1558" s="98" t="str">
        <f>VLOOKUP(G1558,TCR!$E$2:$K$332,4,0)</f>
        <v>MTPRV</v>
      </c>
      <c r="F1558" s="98" t="str">
        <f>VLOOKUP(G1558,TCR!$E$2:$K$332,5,0)</f>
        <v>Materia prima variabile</v>
      </c>
      <c r="G1558" s="98" t="s">
        <v>192</v>
      </c>
      <c r="H1558" s="98" t="str">
        <f>VLOOKUP(G1558,TCR!$E$2:$K$332,7,0)</f>
        <v>Perdite</v>
      </c>
      <c r="I1558" s="137" t="str">
        <f t="shared" si="49"/>
        <v>EE_PRDLFIX04M#EEQ_FLFIX04#EEC_FLFIX04#NETA BR</v>
      </c>
      <c r="J1558" s="106" t="s">
        <v>478</v>
      </c>
      <c r="K1558" s="106" t="s">
        <v>479</v>
      </c>
      <c r="L1558" s="106" t="s">
        <v>480</v>
      </c>
      <c r="M1558" s="106" t="s">
        <v>424</v>
      </c>
      <c r="N1558" s="106" t="s">
        <v>481</v>
      </c>
      <c r="O1558" s="106"/>
      <c r="P1558" s="106" t="s">
        <v>482</v>
      </c>
      <c r="Q1558" s="106" t="s">
        <v>483</v>
      </c>
      <c r="R1558" s="106" t="s">
        <v>484</v>
      </c>
      <c r="S1558" s="106">
        <v>701036</v>
      </c>
      <c r="T1558" s="106" t="s">
        <v>430</v>
      </c>
      <c r="U1558" s="106"/>
      <c r="V1558" s="106">
        <v>3</v>
      </c>
      <c r="W1558" s="106" t="str">
        <f t="shared" si="48"/>
        <v>NETA BR</v>
      </c>
      <c r="X1558" s="106" t="s">
        <v>431</v>
      </c>
      <c r="Y1558" s="106"/>
    </row>
    <row r="1559" spans="1:25" x14ac:dyDescent="0.2">
      <c r="A1559" s="139"/>
      <c r="B1559" s="7"/>
      <c r="C1559" s="179" t="str">
        <f>VLOOKUP(G1559,TCR!$E$2:$K$332,2,0)</f>
        <v>VENDV</v>
      </c>
      <c r="D1559" s="179" t="str">
        <f>VLOOKUP(G1559,TCR!$E$2:$K$332,3,0)</f>
        <v>Ricavi variabili commodity al PCE - Energia Elettrica</v>
      </c>
      <c r="E1559" s="179" t="str">
        <f>VLOOKUP(G1559,TCR!$E$2:$K$332,4,0)</f>
        <v>MTPRV</v>
      </c>
      <c r="F1559" s="179" t="str">
        <f>VLOOKUP(G1559,TCR!$E$2:$K$332,5,0)</f>
        <v>Materia prima variabile</v>
      </c>
      <c r="G1559" s="179" t="s">
        <v>192</v>
      </c>
      <c r="H1559" s="179" t="str">
        <f>VLOOKUP(G1559,TCR!$E$2:$K$332,7,0)</f>
        <v>Perdite</v>
      </c>
      <c r="I1559" s="137" t="str">
        <f t="shared" si="49"/>
        <v>EE_PRDLFIX04B#EEQBFLFIX04#EECBFLFIX04#NETA BR</v>
      </c>
      <c r="J1559" s="106" t="s">
        <v>2218</v>
      </c>
      <c r="K1559" s="106" t="s">
        <v>2219</v>
      </c>
      <c r="L1559" s="106" t="s">
        <v>2220</v>
      </c>
      <c r="M1559" s="106" t="s">
        <v>424</v>
      </c>
      <c r="N1559" s="106" t="s">
        <v>1651</v>
      </c>
      <c r="O1559" s="106"/>
      <c r="P1559" s="106" t="s">
        <v>1652</v>
      </c>
      <c r="Q1559" s="106" t="s">
        <v>1653</v>
      </c>
      <c r="R1559" s="106" t="s">
        <v>484</v>
      </c>
      <c r="S1559" s="106">
        <v>701036</v>
      </c>
      <c r="T1559" s="106" t="s">
        <v>430</v>
      </c>
      <c r="U1559" s="106"/>
      <c r="V1559" s="106">
        <v>3</v>
      </c>
      <c r="W1559" s="106" t="str">
        <f t="shared" si="48"/>
        <v>NETA BR</v>
      </c>
      <c r="X1559" s="106" t="s">
        <v>431</v>
      </c>
      <c r="Y1559" s="106"/>
    </row>
    <row r="1560" spans="1:25" x14ac:dyDescent="0.2">
      <c r="A1560" s="178"/>
      <c r="B1560" s="7"/>
      <c r="C1560" s="179" t="str">
        <f>VLOOKUP(G1560,TCR!$E$2:$K$332,2,0)</f>
        <v>VENDV</v>
      </c>
      <c r="D1560" s="179" t="str">
        <f>VLOOKUP(G1560,TCR!$E$2:$K$332,3,0)</f>
        <v>Ricavi variabili commodity al PCE - Energia Elettrica</v>
      </c>
      <c r="E1560" s="179" t="str">
        <f>VLOOKUP(G1560,TCR!$E$2:$K$332,4,0)</f>
        <v>MTPRV</v>
      </c>
      <c r="F1560" s="179" t="str">
        <f>VLOOKUP(G1560,TCR!$E$2:$K$332,5,0)</f>
        <v>Materia prima variabile</v>
      </c>
      <c r="G1560" s="179" t="s">
        <v>192</v>
      </c>
      <c r="H1560" s="179" t="str">
        <f>VLOOKUP(G1560,TCR!$E$2:$K$332,7,0)</f>
        <v>Perdite</v>
      </c>
      <c r="I1560" s="137" t="str">
        <f t="shared" si="49"/>
        <v>EE_PRDLFIX03M#EEQ_FLFIX03#EEC_FLFIX03#NETA BR</v>
      </c>
      <c r="J1560" s="106" t="s">
        <v>3262</v>
      </c>
      <c r="K1560" s="106" t="s">
        <v>3263</v>
      </c>
      <c r="L1560" s="106" t="s">
        <v>3264</v>
      </c>
      <c r="M1560" s="106" t="s">
        <v>424</v>
      </c>
      <c r="N1560" s="106" t="s">
        <v>2597</v>
      </c>
      <c r="O1560" s="106"/>
      <c r="P1560" s="106" t="s">
        <v>2598</v>
      </c>
      <c r="Q1560" s="106" t="s">
        <v>2599</v>
      </c>
      <c r="R1560" s="106" t="s">
        <v>2600</v>
      </c>
      <c r="S1560" s="106">
        <v>701036</v>
      </c>
      <c r="T1560" s="106" t="s">
        <v>430</v>
      </c>
      <c r="U1560" s="106"/>
      <c r="V1560" s="106">
        <v>3</v>
      </c>
      <c r="W1560" s="106" t="str">
        <f t="shared" si="48"/>
        <v>NETA BR</v>
      </c>
      <c r="X1560" s="106" t="s">
        <v>431</v>
      </c>
      <c r="Y1560" s="106"/>
    </row>
    <row r="1561" spans="1:25" x14ac:dyDescent="0.2">
      <c r="A1561" s="7"/>
      <c r="B1561" s="7"/>
      <c r="C1561" s="112" t="str">
        <f>VLOOKUP(G1561,TCR!$E$2:$K$332,2,0)</f>
        <v>VENDV</v>
      </c>
      <c r="D1561" s="112" t="str">
        <f>VLOOKUP(G1561,TCR!$E$2:$K$332,3,0)</f>
        <v>Ricavi variabili commodity al PCE - Energia Elettrica</v>
      </c>
      <c r="E1561" s="112" t="str">
        <f>VLOOKUP(G1561,TCR!$E$2:$K$332,4,0)</f>
        <v>MTPRV</v>
      </c>
      <c r="F1561" s="112" t="str">
        <f>VLOOKUP(G1561,TCR!$E$2:$K$332,5,0)</f>
        <v>Materia prima variabile</v>
      </c>
      <c r="G1561" s="112" t="s">
        <v>192</v>
      </c>
      <c r="H1561" s="112" t="str">
        <f>VLOOKUP(G1561,TCR!$E$2:$K$332,7,0)</f>
        <v>Perdite</v>
      </c>
      <c r="I1561" s="137" t="str">
        <f t="shared" si="49"/>
        <v>EE_PRDLFIX03B#EEQBFLFIX03#EECBFLFIX03#NETA BR</v>
      </c>
      <c r="J1561" s="106" t="s">
        <v>9493</v>
      </c>
      <c r="K1561" s="106" t="s">
        <v>9494</v>
      </c>
      <c r="L1561" s="106" t="s">
        <v>9495</v>
      </c>
      <c r="M1561" s="106" t="s">
        <v>424</v>
      </c>
      <c r="N1561" s="106" t="s">
        <v>7074</v>
      </c>
      <c r="O1561" s="106"/>
      <c r="P1561" s="106" t="s">
        <v>7075</v>
      </c>
      <c r="Q1561" s="106" t="s">
        <v>7076</v>
      </c>
      <c r="R1561" s="106" t="s">
        <v>2600</v>
      </c>
      <c r="S1561" s="106" t="s">
        <v>429</v>
      </c>
      <c r="T1561" s="106" t="s">
        <v>430</v>
      </c>
      <c r="U1561" s="106"/>
      <c r="V1561" s="106">
        <v>3</v>
      </c>
      <c r="W1561" s="106" t="str">
        <f t="shared" si="48"/>
        <v>NETA BR</v>
      </c>
      <c r="X1561" s="106" t="s">
        <v>431</v>
      </c>
      <c r="Y1561" s="106"/>
    </row>
    <row r="1562" spans="1:25" x14ac:dyDescent="0.2">
      <c r="A1562" s="7"/>
      <c r="B1562" s="7"/>
      <c r="C1562" s="179" t="str">
        <f>VLOOKUP(G1562,TCR!$E$2:$K$332,2,0)</f>
        <v>VENDV</v>
      </c>
      <c r="D1562" s="179" t="str">
        <f>VLOOKUP(G1562,TCR!$E$2:$K$332,3,0)</f>
        <v>Ricavi variabili commodity al PCE - Energia Elettrica</v>
      </c>
      <c r="E1562" s="179" t="str">
        <f>VLOOKUP(G1562,TCR!$E$2:$K$332,4,0)</f>
        <v>MTPRV</v>
      </c>
      <c r="F1562" s="179" t="str">
        <f>VLOOKUP(G1562,TCR!$E$2:$K$332,5,0)</f>
        <v>Materia prima variabile</v>
      </c>
      <c r="G1562" s="179" t="s">
        <v>192</v>
      </c>
      <c r="H1562" s="179" t="str">
        <f>VLOOKUP(G1562,TCR!$E$2:$K$332,7,0)</f>
        <v>Perdite</v>
      </c>
      <c r="I1562" s="137" t="str">
        <f t="shared" si="49"/>
        <v>EE_PRDLFIX02M#EEQ_FLFIX01V2#EEC_FLFIX02#NETA BR</v>
      </c>
      <c r="J1562" s="106" t="s">
        <v>2785</v>
      </c>
      <c r="K1562" s="106" t="s">
        <v>2786</v>
      </c>
      <c r="L1562" s="106" t="s">
        <v>2787</v>
      </c>
      <c r="M1562" s="106" t="s">
        <v>424</v>
      </c>
      <c r="N1562" s="106" t="s">
        <v>2788</v>
      </c>
      <c r="O1562" s="106"/>
      <c r="P1562" s="106" t="s">
        <v>2789</v>
      </c>
      <c r="Q1562" s="106" t="s">
        <v>2790</v>
      </c>
      <c r="R1562" s="106" t="s">
        <v>1797</v>
      </c>
      <c r="S1562" s="106">
        <v>701036</v>
      </c>
      <c r="T1562" s="106" t="s">
        <v>430</v>
      </c>
      <c r="U1562" s="106"/>
      <c r="V1562" s="106">
        <v>3</v>
      </c>
      <c r="W1562" s="106" t="str">
        <f t="shared" si="48"/>
        <v>NETA BR</v>
      </c>
      <c r="X1562" s="106" t="s">
        <v>431</v>
      </c>
      <c r="Y1562" s="106"/>
    </row>
    <row r="1563" spans="1:25" x14ac:dyDescent="0.2">
      <c r="A1563" s="7"/>
      <c r="B1563" s="7"/>
      <c r="C1563" s="179" t="str">
        <f>VLOOKUP(G1563,TCR!$E$2:$K$332,2,0)</f>
        <v>VENDV</v>
      </c>
      <c r="D1563" s="179" t="str">
        <f>VLOOKUP(G1563,TCR!$E$2:$K$332,3,0)</f>
        <v>Ricavi variabili commodity al PCE - Energia Elettrica</v>
      </c>
      <c r="E1563" s="179" t="str">
        <f>VLOOKUP(G1563,TCR!$E$2:$K$332,4,0)</f>
        <v>MTPRV</v>
      </c>
      <c r="F1563" s="179" t="str">
        <f>VLOOKUP(G1563,TCR!$E$2:$K$332,5,0)</f>
        <v>Materia prima variabile</v>
      </c>
      <c r="G1563" s="179" t="s">
        <v>192</v>
      </c>
      <c r="H1563" s="179" t="str">
        <f>VLOOKUP(G1563,TCR!$E$2:$K$332,7,0)</f>
        <v>Perdite</v>
      </c>
      <c r="I1563" s="137" t="str">
        <f t="shared" si="49"/>
        <v>EE_PRDLFIX02B#EEQBFLFIX01V2#EECBFLFIX02#NETA BR</v>
      </c>
      <c r="J1563" s="106" t="s">
        <v>3963</v>
      </c>
      <c r="K1563" s="106" t="s">
        <v>3964</v>
      </c>
      <c r="L1563" s="106" t="s">
        <v>3965</v>
      </c>
      <c r="M1563" s="106" t="s">
        <v>424</v>
      </c>
      <c r="N1563" s="106" t="s">
        <v>1794</v>
      </c>
      <c r="O1563" s="106"/>
      <c r="P1563" s="106" t="s">
        <v>1795</v>
      </c>
      <c r="Q1563" s="106" t="s">
        <v>1796</v>
      </c>
      <c r="R1563" s="106" t="s">
        <v>1797</v>
      </c>
      <c r="S1563" s="106">
        <v>701036</v>
      </c>
      <c r="T1563" s="106" t="s">
        <v>430</v>
      </c>
      <c r="U1563" s="106"/>
      <c r="V1563" s="106">
        <v>3</v>
      </c>
      <c r="W1563" s="106" t="str">
        <f t="shared" si="48"/>
        <v>NETA BR</v>
      </c>
      <c r="X1563" s="106" t="s">
        <v>431</v>
      </c>
      <c r="Y1563" s="106"/>
    </row>
    <row r="1564" spans="1:25" x14ac:dyDescent="0.2">
      <c r="A1564" s="69"/>
      <c r="B1564" s="7"/>
      <c r="C1564" s="179" t="str">
        <f>VLOOKUP(G1564,TCR!$E$2:$K$332,2,0)</f>
        <v>VENDV</v>
      </c>
      <c r="D1564" s="179" t="str">
        <f>VLOOKUP(G1564,TCR!$E$2:$K$332,3,0)</f>
        <v>Ricavi variabili commodity al PCE - Energia Elettrica</v>
      </c>
      <c r="E1564" s="179" t="str">
        <f>VLOOKUP(G1564,TCR!$E$2:$K$332,4,0)</f>
        <v>MTPRV</v>
      </c>
      <c r="F1564" s="179" t="str">
        <f>VLOOKUP(G1564,TCR!$E$2:$K$332,5,0)</f>
        <v>Materia prima variabile</v>
      </c>
      <c r="G1564" s="179" t="s">
        <v>192</v>
      </c>
      <c r="H1564" s="179" t="str">
        <f>VLOOKUP(G1564,TCR!$E$2:$K$332,7,0)</f>
        <v>Perdite</v>
      </c>
      <c r="I1564" s="137" t="str">
        <f t="shared" si="49"/>
        <v>EE_PRDLFIX01#EEQ_FLFIX01V1#EEC_FLFIX01#NETA BR</v>
      </c>
      <c r="J1564" s="106" t="s">
        <v>2347</v>
      </c>
      <c r="K1564" s="106" t="s">
        <v>2348</v>
      </c>
      <c r="L1564" s="106" t="s">
        <v>2349</v>
      </c>
      <c r="M1564" s="106" t="s">
        <v>424</v>
      </c>
      <c r="N1564" s="106" t="s">
        <v>2350</v>
      </c>
      <c r="O1564" s="106"/>
      <c r="P1564" s="106" t="s">
        <v>2351</v>
      </c>
      <c r="Q1564" s="106" t="s">
        <v>2352</v>
      </c>
      <c r="R1564" s="106" t="s">
        <v>2353</v>
      </c>
      <c r="S1564" s="106">
        <v>701036</v>
      </c>
      <c r="T1564" s="106" t="s">
        <v>430</v>
      </c>
      <c r="U1564" s="106"/>
      <c r="V1564" s="106">
        <v>3</v>
      </c>
      <c r="W1564" s="106" t="str">
        <f t="shared" si="48"/>
        <v>NETA BR</v>
      </c>
      <c r="X1564" s="106" t="s">
        <v>431</v>
      </c>
      <c r="Y1564" s="106"/>
    </row>
    <row r="1565" spans="1:25" x14ac:dyDescent="0.2">
      <c r="A1565" s="7"/>
      <c r="B1565" s="69"/>
      <c r="C1565" s="179" t="str">
        <f>VLOOKUP(G1565,TCR!$E$2:$K$332,2,0)</f>
        <v>VENDV</v>
      </c>
      <c r="D1565" s="179" t="str">
        <f>VLOOKUP(G1565,TCR!$E$2:$K$332,3,0)</f>
        <v>Ricavi variabili commodity al PCE - Energia Elettrica</v>
      </c>
      <c r="E1565" s="179" t="str">
        <f>VLOOKUP(G1565,TCR!$E$2:$K$332,4,0)</f>
        <v>MTPRV</v>
      </c>
      <c r="F1565" s="179" t="str">
        <f>VLOOKUP(G1565,TCR!$E$2:$K$332,5,0)</f>
        <v>Materia prima variabile</v>
      </c>
      <c r="G1565" s="179" t="s">
        <v>192</v>
      </c>
      <c r="H1565" s="179" t="str">
        <f>VLOOKUP(G1565,TCR!$E$2:$K$332,7,0)</f>
        <v>Perdite</v>
      </c>
      <c r="I1565" s="137" t="str">
        <f t="shared" si="49"/>
        <v>EEBPRDLFIX01#EEQBFLFIX01V1#EECBFLFIX01#NETA BR</v>
      </c>
      <c r="J1565" s="106" t="s">
        <v>2398</v>
      </c>
      <c r="K1565" s="106" t="s">
        <v>2399</v>
      </c>
      <c r="L1565" s="106" t="s">
        <v>2400</v>
      </c>
      <c r="M1565" s="106" t="s">
        <v>424</v>
      </c>
      <c r="N1565" s="106" t="s">
        <v>2401</v>
      </c>
      <c r="O1565" s="106"/>
      <c r="P1565" s="106" t="s">
        <v>2402</v>
      </c>
      <c r="Q1565" s="106" t="s">
        <v>2403</v>
      </c>
      <c r="R1565" s="106" t="s">
        <v>2353</v>
      </c>
      <c r="S1565" s="106">
        <v>701036</v>
      </c>
      <c r="T1565" s="106" t="s">
        <v>430</v>
      </c>
      <c r="U1565" s="106"/>
      <c r="V1565" s="106">
        <v>3</v>
      </c>
      <c r="W1565" s="106" t="str">
        <f t="shared" si="48"/>
        <v>NETA BR</v>
      </c>
      <c r="X1565" s="106" t="s">
        <v>431</v>
      </c>
      <c r="Y1565" s="106"/>
    </row>
    <row r="1566" spans="1:25" x14ac:dyDescent="0.2">
      <c r="A1566" s="69"/>
      <c r="B1566" s="7"/>
      <c r="C1566" s="179" t="str">
        <f>VLOOKUP(G1566,TCR!$E$2:$K$332,2,0)</f>
        <v>VENDV</v>
      </c>
      <c r="D1566" s="179" t="str">
        <f>VLOOKUP(G1566,TCR!$E$2:$K$332,3,0)</f>
        <v>Ricavi variabili commodity al PCE - Energia Elettrica</v>
      </c>
      <c r="E1566" s="179" t="str">
        <f>VLOOKUP(G1566,TCR!$E$2:$K$332,4,0)</f>
        <v>MTPRV</v>
      </c>
      <c r="F1566" s="179" t="str">
        <f>VLOOKUP(G1566,TCR!$E$2:$K$332,5,0)</f>
        <v>Materia prima variabile</v>
      </c>
      <c r="G1566" s="179" t="s">
        <v>192</v>
      </c>
      <c r="H1566" s="179" t="str">
        <f>VLOOKUP(G1566,TCR!$E$2:$K$332,7,0)</f>
        <v>Perdite</v>
      </c>
      <c r="I1566" s="137" t="str">
        <f t="shared" si="49"/>
        <v>EE_PERD_FRP01V2#EEQ_FPFRP01V2#EEC_FPFRP01V2#NETA BR</v>
      </c>
      <c r="J1566" s="106" t="s">
        <v>4848</v>
      </c>
      <c r="K1566" s="106" t="s">
        <v>4849</v>
      </c>
      <c r="L1566" s="106" t="s">
        <v>4850</v>
      </c>
      <c r="M1566" s="106" t="s">
        <v>424</v>
      </c>
      <c r="N1566" s="106" t="s">
        <v>4042</v>
      </c>
      <c r="O1566" s="106"/>
      <c r="P1566" s="106" t="s">
        <v>4043</v>
      </c>
      <c r="Q1566" s="106" t="s">
        <v>4044</v>
      </c>
      <c r="R1566" s="106" t="s">
        <v>4045</v>
      </c>
      <c r="S1566" s="106">
        <v>701036</v>
      </c>
      <c r="T1566" s="106" t="s">
        <v>430</v>
      </c>
      <c r="U1566" s="106"/>
      <c r="V1566" s="106">
        <v>3</v>
      </c>
      <c r="W1566" s="106" t="str">
        <f t="shared" si="48"/>
        <v>NETA BR</v>
      </c>
      <c r="X1566" s="106" t="s">
        <v>431</v>
      </c>
      <c r="Y1566" s="106"/>
    </row>
    <row r="1567" spans="1:25" x14ac:dyDescent="0.2">
      <c r="A1567" s="7"/>
      <c r="B1567" s="7"/>
      <c r="C1567" s="179" t="str">
        <f>VLOOKUP(G1567,TCR!$E$2:$K$332,2,0)</f>
        <v>VENDV</v>
      </c>
      <c r="D1567" s="179" t="str">
        <f>VLOOKUP(G1567,TCR!$E$2:$K$332,3,0)</f>
        <v>Ricavi variabili commodity al PCE - Energia Elettrica</v>
      </c>
      <c r="E1567" s="179" t="str">
        <f>VLOOKUP(G1567,TCR!$E$2:$K$332,4,0)</f>
        <v>MTPRV</v>
      </c>
      <c r="F1567" s="179" t="str">
        <f>VLOOKUP(G1567,TCR!$E$2:$K$332,5,0)</f>
        <v>Materia prima variabile</v>
      </c>
      <c r="G1567" s="179" t="s">
        <v>192</v>
      </c>
      <c r="H1567" s="179" t="str">
        <f>VLOOKUP(G1567,TCR!$E$2:$K$332,7,0)</f>
        <v>Perdite</v>
      </c>
      <c r="I1567" s="137" t="str">
        <f t="shared" si="49"/>
        <v>EE_PERD_FRP01V1#EEQ_FPFRP01V1#EEC_FPFRP01V1#NETA BR</v>
      </c>
      <c r="J1567" s="106" t="s">
        <v>5302</v>
      </c>
      <c r="K1567" s="106" t="s">
        <v>5303</v>
      </c>
      <c r="L1567" s="106" t="s">
        <v>4850</v>
      </c>
      <c r="M1567" s="106" t="s">
        <v>424</v>
      </c>
      <c r="N1567" s="106" t="s">
        <v>4290</v>
      </c>
      <c r="O1567" s="106"/>
      <c r="P1567" s="106" t="s">
        <v>4291</v>
      </c>
      <c r="Q1567" s="106" t="s">
        <v>4292</v>
      </c>
      <c r="R1567" s="106" t="s">
        <v>4045</v>
      </c>
      <c r="S1567" s="106">
        <v>701036</v>
      </c>
      <c r="T1567" s="106" t="s">
        <v>430</v>
      </c>
      <c r="U1567" s="106"/>
      <c r="V1567" s="106">
        <v>3</v>
      </c>
      <c r="W1567" s="106" t="str">
        <f t="shared" si="48"/>
        <v>NETA BR</v>
      </c>
      <c r="X1567" s="106" t="s">
        <v>431</v>
      </c>
      <c r="Y1567" s="106"/>
    </row>
    <row r="1568" spans="1:25" x14ac:dyDescent="0.2">
      <c r="A1568" s="7"/>
      <c r="B1568" s="7"/>
      <c r="C1568" s="179" t="str">
        <f>VLOOKUP(G1568,TCR!$E$2:$K$332,2,0)</f>
        <v>VENDV</v>
      </c>
      <c r="D1568" s="179" t="str">
        <f>VLOOKUP(G1568,TCR!$E$2:$K$332,3,0)</f>
        <v>Ricavi variabili commodity al PCE - Energia Elettrica</v>
      </c>
      <c r="E1568" s="179" t="str">
        <f>VLOOKUP(G1568,TCR!$E$2:$K$332,4,0)</f>
        <v>MTPRV</v>
      </c>
      <c r="F1568" s="179" t="str">
        <f>VLOOKUP(G1568,TCR!$E$2:$K$332,5,0)</f>
        <v>Materia prima variabile</v>
      </c>
      <c r="G1568" s="179" t="s">
        <v>192</v>
      </c>
      <c r="H1568" s="179" t="str">
        <f>VLOOKUP(G1568,TCR!$E$2:$K$332,7,0)</f>
        <v>Perdite</v>
      </c>
      <c r="I1568" s="137" t="str">
        <f t="shared" si="49"/>
        <v>EE_PERD_PTCSV9_A#EEQAFPTCSV9#EECAFPTCSV9#NETA BR</v>
      </c>
      <c r="J1568" s="106" t="s">
        <v>6103</v>
      </c>
      <c r="K1568" s="106" t="s">
        <v>6104</v>
      </c>
      <c r="L1568" s="106" t="s">
        <v>6105</v>
      </c>
      <c r="M1568" s="106" t="s">
        <v>424</v>
      </c>
      <c r="N1568" s="106" t="s">
        <v>6106</v>
      </c>
      <c r="O1568" s="106"/>
      <c r="P1568" s="106" t="s">
        <v>6107</v>
      </c>
      <c r="Q1568" s="106" t="s">
        <v>6108</v>
      </c>
      <c r="R1568" s="106" t="s">
        <v>6109</v>
      </c>
      <c r="S1568" s="106">
        <v>701036</v>
      </c>
      <c r="T1568" s="106" t="s">
        <v>430</v>
      </c>
      <c r="U1568" s="106"/>
      <c r="V1568" s="106">
        <v>3</v>
      </c>
      <c r="W1568" s="106" t="str">
        <f t="shared" si="48"/>
        <v>NETA BR</v>
      </c>
      <c r="X1568" s="106" t="s">
        <v>431</v>
      </c>
      <c r="Y1568" s="106"/>
    </row>
    <row r="1569" spans="1:25" x14ac:dyDescent="0.2">
      <c r="A1569" s="69"/>
      <c r="B1569" s="7"/>
      <c r="C1569" s="179" t="str">
        <f>VLOOKUP(G1569,TCR!$E$2:$K$332,2,0)</f>
        <v>VENDV</v>
      </c>
      <c r="D1569" s="179" t="str">
        <f>VLOOKUP(G1569,TCR!$E$2:$K$332,3,0)</f>
        <v>Ricavi variabili commodity al PCE - Energia Elettrica</v>
      </c>
      <c r="E1569" s="179" t="str">
        <f>VLOOKUP(G1569,TCR!$E$2:$K$332,4,0)</f>
        <v>MTPRV</v>
      </c>
      <c r="F1569" s="179" t="str">
        <f>VLOOKUP(G1569,TCR!$E$2:$K$332,5,0)</f>
        <v>Materia prima variabile</v>
      </c>
      <c r="G1569" s="179" t="s">
        <v>192</v>
      </c>
      <c r="H1569" s="179" t="str">
        <f>VLOOKUP(G1569,TCR!$E$2:$K$332,7,0)</f>
        <v>Perdite</v>
      </c>
      <c r="I1569" s="137" t="str">
        <f t="shared" si="49"/>
        <v>EE_PERD_PTCSV7_A#EEQAFPTCSV7#EECAFPTCSV7#NETA BR</v>
      </c>
      <c r="J1569" s="106" t="s">
        <v>7490</v>
      </c>
      <c r="K1569" s="106" t="s">
        <v>7491</v>
      </c>
      <c r="L1569" s="106" t="s">
        <v>7492</v>
      </c>
      <c r="M1569" s="106" t="s">
        <v>424</v>
      </c>
      <c r="N1569" s="106" t="s">
        <v>7493</v>
      </c>
      <c r="O1569" s="106"/>
      <c r="P1569" s="106" t="s">
        <v>7494</v>
      </c>
      <c r="Q1569" s="106" t="s">
        <v>7495</v>
      </c>
      <c r="R1569" s="106" t="s">
        <v>7496</v>
      </c>
      <c r="S1569" s="106">
        <v>701036</v>
      </c>
      <c r="T1569" s="106" t="s">
        <v>430</v>
      </c>
      <c r="U1569" s="106"/>
      <c r="V1569" s="106">
        <v>3</v>
      </c>
      <c r="W1569" s="106" t="str">
        <f t="shared" si="48"/>
        <v>NETA BR</v>
      </c>
      <c r="X1569" s="106" t="s">
        <v>431</v>
      </c>
      <c r="Y1569" s="106"/>
    </row>
    <row r="1570" spans="1:25" x14ac:dyDescent="0.2">
      <c r="A1570" s="7"/>
      <c r="B1570" s="7"/>
      <c r="C1570" s="179" t="str">
        <f>VLOOKUP(G1570,TCR!$E$2:$K$332,2,0)</f>
        <v>VENDV</v>
      </c>
      <c r="D1570" s="179" t="str">
        <f>VLOOKUP(G1570,TCR!$E$2:$K$332,3,0)</f>
        <v>Ricavi variabili commodity al PCE - Energia Elettrica</v>
      </c>
      <c r="E1570" s="179" t="str">
        <f>VLOOKUP(G1570,TCR!$E$2:$K$332,4,0)</f>
        <v>MTPRV</v>
      </c>
      <c r="F1570" s="179" t="str">
        <f>VLOOKUP(G1570,TCR!$E$2:$K$332,5,0)</f>
        <v>Materia prima variabile</v>
      </c>
      <c r="G1570" s="179" t="s">
        <v>192</v>
      </c>
      <c r="H1570" s="179" t="str">
        <f>VLOOKUP(G1570,TCR!$E$2:$K$332,7,0)</f>
        <v>Perdite</v>
      </c>
      <c r="I1570" s="137" t="str">
        <f t="shared" si="49"/>
        <v>EE_PERD_PTCSV6_A#EEQAFPTCSV6#EECAFPTCSV6#NETA BR</v>
      </c>
      <c r="J1570" s="106" t="s">
        <v>8373</v>
      </c>
      <c r="K1570" s="106" t="s">
        <v>8374</v>
      </c>
      <c r="L1570" s="106" t="s">
        <v>8375</v>
      </c>
      <c r="M1570" s="106" t="s">
        <v>424</v>
      </c>
      <c r="N1570" s="106" t="s">
        <v>8376</v>
      </c>
      <c r="O1570" s="106"/>
      <c r="P1570" s="106" t="s">
        <v>8377</v>
      </c>
      <c r="Q1570" s="106" t="s">
        <v>8378</v>
      </c>
      <c r="R1570" s="106" t="s">
        <v>733</v>
      </c>
      <c r="S1570" s="106">
        <v>701036</v>
      </c>
      <c r="T1570" s="106" t="s">
        <v>430</v>
      </c>
      <c r="U1570" s="106"/>
      <c r="V1570" s="106">
        <v>3</v>
      </c>
      <c r="W1570" s="106" t="str">
        <f t="shared" si="48"/>
        <v>NETA BR</v>
      </c>
      <c r="X1570" s="106" t="s">
        <v>431</v>
      </c>
      <c r="Y1570" s="106"/>
    </row>
    <row r="1571" spans="1:25" x14ac:dyDescent="0.2">
      <c r="A1571" s="69"/>
      <c r="B1571" s="69"/>
      <c r="C1571" s="179" t="str">
        <f>VLOOKUP(G1571,TCR!$E$2:$K$332,2,0)</f>
        <v>VENDV</v>
      </c>
      <c r="D1571" s="179" t="str">
        <f>VLOOKUP(G1571,TCR!$E$2:$K$332,3,0)</f>
        <v>Ricavi variabili commodity al PCE - Energia Elettrica</v>
      </c>
      <c r="E1571" s="179" t="str">
        <f>VLOOKUP(G1571,TCR!$E$2:$K$332,4,0)</f>
        <v>MTPRV</v>
      </c>
      <c r="F1571" s="179" t="str">
        <f>VLOOKUP(G1571,TCR!$E$2:$K$332,5,0)</f>
        <v>Materia prima variabile</v>
      </c>
      <c r="G1571" s="179" t="s">
        <v>192</v>
      </c>
      <c r="H1571" s="179" t="str">
        <f>VLOOKUP(G1571,TCR!$E$2:$K$332,7,0)</f>
        <v>Perdite</v>
      </c>
      <c r="I1571" s="137" t="str">
        <f t="shared" si="49"/>
        <v>EE_PERD_PTCSV6_M#EEQ_FPTCSV6#EEC_FPTCSV6#NETA BR</v>
      </c>
      <c r="J1571" s="106" t="s">
        <v>727</v>
      </c>
      <c r="K1571" s="106" t="s">
        <v>728</v>
      </c>
      <c r="L1571" s="106" t="s">
        <v>729</v>
      </c>
      <c r="M1571" s="106" t="s">
        <v>424</v>
      </c>
      <c r="N1571" s="106" t="s">
        <v>730</v>
      </c>
      <c r="O1571" s="106"/>
      <c r="P1571" s="106" t="s">
        <v>731</v>
      </c>
      <c r="Q1571" s="106" t="s">
        <v>732</v>
      </c>
      <c r="R1571" s="106" t="s">
        <v>733</v>
      </c>
      <c r="S1571" s="106">
        <v>701036</v>
      </c>
      <c r="T1571" s="106" t="s">
        <v>430</v>
      </c>
      <c r="U1571" s="106"/>
      <c r="V1571" s="106">
        <v>3</v>
      </c>
      <c r="W1571" s="106" t="str">
        <f t="shared" si="48"/>
        <v>NETA BR</v>
      </c>
      <c r="X1571" s="106" t="s">
        <v>431</v>
      </c>
      <c r="Y1571" s="106"/>
    </row>
    <row r="1572" spans="1:25" x14ac:dyDescent="0.2">
      <c r="A1572" s="7"/>
      <c r="B1572" s="7"/>
      <c r="C1572" s="179" t="str">
        <f>VLOOKUP(G1572,TCR!$E$2:$K$332,2,0)</f>
        <v>VENDV</v>
      </c>
      <c r="D1572" s="179" t="str">
        <f>VLOOKUP(G1572,TCR!$E$2:$K$332,3,0)</f>
        <v>Ricavi variabili commodity al PCE - Energia Elettrica</v>
      </c>
      <c r="E1572" s="179" t="str">
        <f>VLOOKUP(G1572,TCR!$E$2:$K$332,4,0)</f>
        <v>MTPRV</v>
      </c>
      <c r="F1572" s="179" t="str">
        <f>VLOOKUP(G1572,TCR!$E$2:$K$332,5,0)</f>
        <v>Materia prima variabile</v>
      </c>
      <c r="G1572" s="179" t="s">
        <v>192</v>
      </c>
      <c r="H1572" s="179" t="str">
        <f>VLOOKUP(G1572,TCR!$E$2:$K$332,7,0)</f>
        <v>Perdite</v>
      </c>
      <c r="I1572" s="137" t="str">
        <f t="shared" si="49"/>
        <v>EE_PERD_PTCSV4_A#EEQAFPTCSV4#EECAFPTCSV4#NETA BR</v>
      </c>
      <c r="J1572" s="106" t="s">
        <v>4066</v>
      </c>
      <c r="K1572" s="106" t="s">
        <v>4067</v>
      </c>
      <c r="L1572" s="106" t="s">
        <v>4068</v>
      </c>
      <c r="M1572" s="106" t="s">
        <v>424</v>
      </c>
      <c r="N1572" s="106" t="s">
        <v>868</v>
      </c>
      <c r="O1572" s="106"/>
      <c r="P1572" s="106" t="s">
        <v>869</v>
      </c>
      <c r="Q1572" s="106" t="s">
        <v>870</v>
      </c>
      <c r="R1572" s="106" t="s">
        <v>871</v>
      </c>
      <c r="S1572" s="106">
        <v>701036</v>
      </c>
      <c r="T1572" s="106" t="s">
        <v>430</v>
      </c>
      <c r="U1572" s="106"/>
      <c r="V1572" s="106">
        <v>3</v>
      </c>
      <c r="W1572" s="106" t="str">
        <f t="shared" si="48"/>
        <v>NETA BR</v>
      </c>
      <c r="X1572" s="106" t="s">
        <v>431</v>
      </c>
      <c r="Y1572" s="106"/>
    </row>
    <row r="1573" spans="1:25" x14ac:dyDescent="0.2">
      <c r="A1573" s="7"/>
      <c r="B1573" s="7"/>
      <c r="C1573" s="179" t="str">
        <f>VLOOKUP(G1573,TCR!$E$2:$K$332,2,0)</f>
        <v>VENDV</v>
      </c>
      <c r="D1573" s="179" t="str">
        <f>VLOOKUP(G1573,TCR!$E$2:$K$332,3,0)</f>
        <v>Ricavi variabili commodity al PCE - Energia Elettrica</v>
      </c>
      <c r="E1573" s="179" t="str">
        <f>VLOOKUP(G1573,TCR!$E$2:$K$332,4,0)</f>
        <v>MTPRV</v>
      </c>
      <c r="F1573" s="179" t="str">
        <f>VLOOKUP(G1573,TCR!$E$2:$K$332,5,0)</f>
        <v>Materia prima variabile</v>
      </c>
      <c r="G1573" s="179" t="s">
        <v>192</v>
      </c>
      <c r="H1573" s="179" t="str">
        <f>VLOOKUP(G1573,TCR!$E$2:$K$332,7,0)</f>
        <v>Perdite</v>
      </c>
      <c r="I1573" s="137" t="str">
        <f t="shared" si="49"/>
        <v>EE_PERD_PTCSV4_M#EEQ_FPTCSV4#EEC_FPTCSV4#NETA BR</v>
      </c>
      <c r="J1573" s="106" t="s">
        <v>5341</v>
      </c>
      <c r="K1573" s="106" t="s">
        <v>5342</v>
      </c>
      <c r="L1573" s="106" t="s">
        <v>5343</v>
      </c>
      <c r="M1573" s="106" t="s">
        <v>424</v>
      </c>
      <c r="N1573" s="106" t="s">
        <v>1913</v>
      </c>
      <c r="O1573" s="106"/>
      <c r="P1573" s="106" t="s">
        <v>1914</v>
      </c>
      <c r="Q1573" s="106" t="s">
        <v>1915</v>
      </c>
      <c r="R1573" s="106" t="s">
        <v>871</v>
      </c>
      <c r="S1573" s="106">
        <v>701036</v>
      </c>
      <c r="T1573" s="106" t="s">
        <v>430</v>
      </c>
      <c r="U1573" s="106"/>
      <c r="V1573" s="106">
        <v>3</v>
      </c>
      <c r="W1573" s="106" t="str">
        <f t="shared" si="48"/>
        <v>NETA BR</v>
      </c>
      <c r="X1573" s="106" t="s">
        <v>431</v>
      </c>
      <c r="Y1573" s="106"/>
    </row>
    <row r="1574" spans="1:25" x14ac:dyDescent="0.2">
      <c r="A1574" s="7"/>
      <c r="B1574" s="7"/>
      <c r="C1574" s="179" t="str">
        <f>VLOOKUP(G1574,TCR!$E$2:$K$332,2,0)</f>
        <v>VENDV</v>
      </c>
      <c r="D1574" s="179" t="str">
        <f>VLOOKUP(G1574,TCR!$E$2:$K$332,3,0)</f>
        <v>Ricavi variabili commodity al PCE - Energia Elettrica</v>
      </c>
      <c r="E1574" s="179" t="str">
        <f>VLOOKUP(G1574,TCR!$E$2:$K$332,4,0)</f>
        <v>MTPRV</v>
      </c>
      <c r="F1574" s="179" t="str">
        <f>VLOOKUP(G1574,TCR!$E$2:$K$332,5,0)</f>
        <v>Materia prima variabile</v>
      </c>
      <c r="G1574" s="179" t="s">
        <v>192</v>
      </c>
      <c r="H1574" s="179" t="str">
        <f>VLOOKUP(G1574,TCR!$E$2:$K$332,7,0)</f>
        <v>Perdite</v>
      </c>
      <c r="I1574" s="137" t="str">
        <f t="shared" si="49"/>
        <v>EE_PERD_PTCSV3_A#EEQAFPTCSV3#EECAFPTCSV3#NETA BR</v>
      </c>
      <c r="J1574" s="106" t="s">
        <v>6825</v>
      </c>
      <c r="K1574" s="106" t="s">
        <v>6826</v>
      </c>
      <c r="L1574" s="106" t="s">
        <v>6827</v>
      </c>
      <c r="M1574" s="106" t="s">
        <v>424</v>
      </c>
      <c r="N1574" s="106" t="s">
        <v>6828</v>
      </c>
      <c r="O1574" s="106"/>
      <c r="P1574" s="106" t="s">
        <v>6829</v>
      </c>
      <c r="Q1574" s="106" t="s">
        <v>6830</v>
      </c>
      <c r="R1574" s="106" t="s">
        <v>6831</v>
      </c>
      <c r="S1574" s="106">
        <v>701036</v>
      </c>
      <c r="T1574" s="106" t="s">
        <v>430</v>
      </c>
      <c r="U1574" s="106"/>
      <c r="V1574" s="106">
        <v>3</v>
      </c>
      <c r="W1574" s="106" t="str">
        <f t="shared" si="48"/>
        <v>NETA BR</v>
      </c>
      <c r="X1574" s="106" t="s">
        <v>431</v>
      </c>
      <c r="Y1574" s="106"/>
    </row>
    <row r="1575" spans="1:25" x14ac:dyDescent="0.2">
      <c r="A1575" s="7"/>
      <c r="B1575" s="7"/>
      <c r="C1575" s="179" t="str">
        <f>VLOOKUP(G1575,TCR!$E$2:$K$332,2,0)</f>
        <v>VENDV</v>
      </c>
      <c r="D1575" s="179" t="str">
        <f>VLOOKUP(G1575,TCR!$E$2:$K$332,3,0)</f>
        <v>Ricavi variabili commodity al PCE - Energia Elettrica</v>
      </c>
      <c r="E1575" s="179" t="str">
        <f>VLOOKUP(G1575,TCR!$E$2:$K$332,4,0)</f>
        <v>MTPRV</v>
      </c>
      <c r="F1575" s="179" t="str">
        <f>VLOOKUP(G1575,TCR!$E$2:$K$332,5,0)</f>
        <v>Materia prima variabile</v>
      </c>
      <c r="G1575" s="179" t="s">
        <v>192</v>
      </c>
      <c r="H1575" s="179" t="str">
        <f>VLOOKUP(G1575,TCR!$E$2:$K$332,7,0)</f>
        <v>Perdite</v>
      </c>
      <c r="I1575" s="137" t="str">
        <f t="shared" si="49"/>
        <v>EE_PERD_PTCSV5_A#EEQAFPTCSV5#EECAFPTCSV5#NETA BR</v>
      </c>
      <c r="J1575" s="106" t="s">
        <v>8509</v>
      </c>
      <c r="K1575" s="106" t="s">
        <v>8510</v>
      </c>
      <c r="L1575" s="106" t="s">
        <v>6827</v>
      </c>
      <c r="M1575" s="106" t="s">
        <v>424</v>
      </c>
      <c r="N1575" s="106" t="s">
        <v>7844</v>
      </c>
      <c r="O1575" s="106"/>
      <c r="P1575" s="106" t="s">
        <v>7845</v>
      </c>
      <c r="Q1575" s="106" t="s">
        <v>7846</v>
      </c>
      <c r="R1575" s="106" t="s">
        <v>7786</v>
      </c>
      <c r="S1575" s="106">
        <v>701036</v>
      </c>
      <c r="T1575" s="106" t="s">
        <v>430</v>
      </c>
      <c r="U1575" s="106"/>
      <c r="V1575" s="106">
        <v>3</v>
      </c>
      <c r="W1575" s="106" t="str">
        <f t="shared" si="48"/>
        <v>NETA BR</v>
      </c>
      <c r="X1575" s="106" t="s">
        <v>431</v>
      </c>
      <c r="Y1575" s="106"/>
    </row>
    <row r="1576" spans="1:25" x14ac:dyDescent="0.2">
      <c r="A1576" s="7"/>
      <c r="B1576" s="7"/>
      <c r="C1576" s="179" t="str">
        <f>VLOOKUP(G1576,TCR!$E$2:$K$332,2,0)</f>
        <v>VENDV</v>
      </c>
      <c r="D1576" s="179" t="str">
        <f>VLOOKUP(G1576,TCR!$E$2:$K$332,3,0)</f>
        <v>Ricavi variabili commodity al PCE - Energia Elettrica</v>
      </c>
      <c r="E1576" s="179" t="str">
        <f>VLOOKUP(G1576,TCR!$E$2:$K$332,4,0)</f>
        <v>MTPRV</v>
      </c>
      <c r="F1576" s="179" t="str">
        <f>VLOOKUP(G1576,TCR!$E$2:$K$332,5,0)</f>
        <v>Materia prima variabile</v>
      </c>
      <c r="G1576" s="179" t="s">
        <v>192</v>
      </c>
      <c r="H1576" s="179" t="str">
        <f>VLOOKUP(G1576,TCR!$E$2:$K$332,7,0)</f>
        <v>Perdite</v>
      </c>
      <c r="I1576" s="137" t="str">
        <f t="shared" si="49"/>
        <v>EE_PERD_PTCSV5_M#EEQ_FPTCSV5#EEC_FPTCSV5#NETA BR</v>
      </c>
      <c r="J1576" s="106" t="s">
        <v>7780</v>
      </c>
      <c r="K1576" s="106" t="s">
        <v>7781</v>
      </c>
      <c r="L1576" s="106" t="s">
        <v>7782</v>
      </c>
      <c r="M1576" s="106" t="s">
        <v>424</v>
      </c>
      <c r="N1576" s="106" t="s">
        <v>7783</v>
      </c>
      <c r="O1576" s="106"/>
      <c r="P1576" s="106" t="s">
        <v>7784</v>
      </c>
      <c r="Q1576" s="106" t="s">
        <v>7785</v>
      </c>
      <c r="R1576" s="106" t="s">
        <v>7786</v>
      </c>
      <c r="S1576" s="106">
        <v>701036</v>
      </c>
      <c r="T1576" s="106" t="s">
        <v>430</v>
      </c>
      <c r="U1576" s="106"/>
      <c r="V1576" s="106">
        <v>3</v>
      </c>
      <c r="W1576" s="106" t="str">
        <f t="shared" si="48"/>
        <v>NETA BR</v>
      </c>
      <c r="X1576" s="106" t="s">
        <v>431</v>
      </c>
      <c r="Y1576" s="106"/>
    </row>
    <row r="1577" spans="1:25" x14ac:dyDescent="0.2">
      <c r="A1577" s="7"/>
      <c r="B1577" s="7"/>
      <c r="C1577" s="179" t="str">
        <f>VLOOKUP(G1577,TCR!$E$2:$K$332,2,0)</f>
        <v>VENDV</v>
      </c>
      <c r="D1577" s="179" t="str">
        <f>VLOOKUP(G1577,TCR!$E$2:$K$332,3,0)</f>
        <v>Ricavi variabili commodity al PCE - Energia Elettrica</v>
      </c>
      <c r="E1577" s="179" t="str">
        <f>VLOOKUP(G1577,TCR!$E$2:$K$332,4,0)</f>
        <v>MTPRV</v>
      </c>
      <c r="F1577" s="179" t="str">
        <f>VLOOKUP(G1577,TCR!$E$2:$K$332,5,0)</f>
        <v>Materia prima variabile</v>
      </c>
      <c r="G1577" s="179" t="s">
        <v>192</v>
      </c>
      <c r="H1577" s="179" t="str">
        <f>VLOOKUP(G1577,TCR!$E$2:$K$332,7,0)</f>
        <v>Perdite</v>
      </c>
      <c r="I1577" s="137" t="str">
        <f t="shared" si="49"/>
        <v>EE_PERD_PTCSV2_A#EEQAFPTCSV2#EECAFPTCSV2#NETA BR</v>
      </c>
      <c r="J1577" s="106" t="s">
        <v>2746</v>
      </c>
      <c r="K1577" s="106" t="s">
        <v>2747</v>
      </c>
      <c r="L1577" s="106" t="s">
        <v>2748</v>
      </c>
      <c r="M1577" s="106" t="s">
        <v>424</v>
      </c>
      <c r="N1577" s="106" t="s">
        <v>2749</v>
      </c>
      <c r="O1577" s="106"/>
      <c r="P1577" s="106" t="s">
        <v>2750</v>
      </c>
      <c r="Q1577" s="106" t="s">
        <v>2751</v>
      </c>
      <c r="R1577" s="106" t="s">
        <v>2752</v>
      </c>
      <c r="S1577" s="106">
        <v>701036</v>
      </c>
      <c r="T1577" s="106" t="s">
        <v>430</v>
      </c>
      <c r="U1577" s="106"/>
      <c r="V1577" s="106">
        <v>3</v>
      </c>
      <c r="W1577" s="106" t="str">
        <f t="shared" si="48"/>
        <v>NETA BR</v>
      </c>
      <c r="X1577" s="106" t="s">
        <v>431</v>
      </c>
      <c r="Y1577" s="106"/>
    </row>
    <row r="1578" spans="1:25" x14ac:dyDescent="0.2">
      <c r="A1578" s="7"/>
      <c r="B1578" s="7"/>
      <c r="C1578" s="179" t="str">
        <f>VLOOKUP(G1578,TCR!$E$2:$K$332,2,0)</f>
        <v>VENDV</v>
      </c>
      <c r="D1578" s="179" t="str">
        <f>VLOOKUP(G1578,TCR!$E$2:$K$332,3,0)</f>
        <v>Ricavi variabili commodity al PCE - Energia Elettrica</v>
      </c>
      <c r="E1578" s="179" t="str">
        <f>VLOOKUP(G1578,TCR!$E$2:$K$332,4,0)</f>
        <v>MTPRV</v>
      </c>
      <c r="F1578" s="179" t="str">
        <f>VLOOKUP(G1578,TCR!$E$2:$K$332,5,0)</f>
        <v>Materia prima variabile</v>
      </c>
      <c r="G1578" s="179" t="s">
        <v>192</v>
      </c>
      <c r="H1578" s="179" t="str">
        <f>VLOOKUP(G1578,TCR!$E$2:$K$332,7,0)</f>
        <v>Perdite</v>
      </c>
      <c r="I1578" s="137" t="str">
        <f t="shared" si="49"/>
        <v>EE_PERD_PTCSV13M#EEQ_FPTCSV13#EEC_FPTCSV13#NETA BR</v>
      </c>
      <c r="J1578" s="106" t="s">
        <v>7105</v>
      </c>
      <c r="K1578" s="106" t="s">
        <v>7106</v>
      </c>
      <c r="L1578" s="106" t="s">
        <v>7107</v>
      </c>
      <c r="M1578" s="106" t="s">
        <v>424</v>
      </c>
      <c r="N1578" s="106" t="s">
        <v>6527</v>
      </c>
      <c r="O1578" s="106"/>
      <c r="P1578" s="106" t="s">
        <v>6528</v>
      </c>
      <c r="Q1578" s="106" t="s">
        <v>6529</v>
      </c>
      <c r="R1578" s="106" t="s">
        <v>6530</v>
      </c>
      <c r="S1578" s="106">
        <v>701036</v>
      </c>
      <c r="T1578" s="106" t="s">
        <v>430</v>
      </c>
      <c r="U1578" s="106"/>
      <c r="V1578" s="106">
        <v>3</v>
      </c>
      <c r="W1578" s="106" t="str">
        <f t="shared" si="48"/>
        <v>NETA BR</v>
      </c>
      <c r="X1578" s="106" t="s">
        <v>431</v>
      </c>
      <c r="Y1578" s="106"/>
    </row>
    <row r="1579" spans="1:25" x14ac:dyDescent="0.2">
      <c r="A1579" s="178"/>
      <c r="B1579" s="7"/>
      <c r="C1579" s="179" t="str">
        <f>VLOOKUP(G1579,TCR!$E$2:$K$332,2,0)</f>
        <v>VENDV</v>
      </c>
      <c r="D1579" s="179" t="str">
        <f>VLOOKUP(G1579,TCR!$E$2:$K$332,3,0)</f>
        <v>Ricavi variabili commodity al PCE - Energia Elettrica</v>
      </c>
      <c r="E1579" s="179" t="str">
        <f>VLOOKUP(G1579,TCR!$E$2:$K$332,4,0)</f>
        <v>MTPRV</v>
      </c>
      <c r="F1579" s="179" t="str">
        <f>VLOOKUP(G1579,TCR!$E$2:$K$332,5,0)</f>
        <v>Materia prima variabile</v>
      </c>
      <c r="G1579" s="179" t="s">
        <v>192</v>
      </c>
      <c r="H1579" s="179" t="str">
        <f>VLOOKUP(G1579,TCR!$E$2:$K$332,7,0)</f>
        <v>Perdite</v>
      </c>
      <c r="I1579" s="137" t="str">
        <f t="shared" si="49"/>
        <v>EE_PERD_PTCSV12A#EEQAFPTCSV12#EECAFPTCSV12#NETA BR</v>
      </c>
      <c r="J1579" s="106" t="s">
        <v>6799</v>
      </c>
      <c r="K1579" s="106" t="s">
        <v>6800</v>
      </c>
      <c r="L1579" s="106" t="s">
        <v>6801</v>
      </c>
      <c r="M1579" s="106" t="s">
        <v>424</v>
      </c>
      <c r="N1579" s="106" t="s">
        <v>6802</v>
      </c>
      <c r="O1579" s="106"/>
      <c r="P1579" s="106" t="s">
        <v>6803</v>
      </c>
      <c r="Q1579" s="106" t="s">
        <v>6804</v>
      </c>
      <c r="R1579" s="106" t="s">
        <v>6805</v>
      </c>
      <c r="S1579" s="106">
        <v>701036</v>
      </c>
      <c r="T1579" s="106" t="s">
        <v>430</v>
      </c>
      <c r="U1579" s="106"/>
      <c r="V1579" s="106">
        <v>3</v>
      </c>
      <c r="W1579" s="106" t="str">
        <f t="shared" si="48"/>
        <v>NETA BR</v>
      </c>
      <c r="X1579" s="106" t="s">
        <v>431</v>
      </c>
      <c r="Y1579" s="106"/>
    </row>
    <row r="1580" spans="1:25" x14ac:dyDescent="0.2">
      <c r="A1580" s="7"/>
      <c r="B1580" s="7"/>
      <c r="C1580" s="179" t="str">
        <f>VLOOKUP(G1580,TCR!$E$2:$K$332,2,0)</f>
        <v>VENDV</v>
      </c>
      <c r="D1580" s="179" t="str">
        <f>VLOOKUP(G1580,TCR!$E$2:$K$332,3,0)</f>
        <v>Ricavi variabili commodity al PCE - Energia Elettrica</v>
      </c>
      <c r="E1580" s="179" t="str">
        <f>VLOOKUP(G1580,TCR!$E$2:$K$332,4,0)</f>
        <v>MTPRV</v>
      </c>
      <c r="F1580" s="179" t="str">
        <f>VLOOKUP(G1580,TCR!$E$2:$K$332,5,0)</f>
        <v>Materia prima variabile</v>
      </c>
      <c r="G1580" s="179" t="s">
        <v>192</v>
      </c>
      <c r="H1580" s="179" t="str">
        <f>VLOOKUP(G1580,TCR!$E$2:$K$332,7,0)</f>
        <v>Perdite</v>
      </c>
      <c r="I1580" s="137" t="str">
        <f t="shared" si="49"/>
        <v>EE_PERD_PTCSV12M#EEQ_FPTCSV12#EEC_FPTCSV12#NETA BR</v>
      </c>
      <c r="J1580" s="106" t="s">
        <v>9195</v>
      </c>
      <c r="K1580" s="106" t="s">
        <v>9196</v>
      </c>
      <c r="L1580" s="106" t="s">
        <v>9197</v>
      </c>
      <c r="M1580" s="106" t="s">
        <v>424</v>
      </c>
      <c r="N1580" s="106" t="s">
        <v>7814</v>
      </c>
      <c r="O1580" s="106"/>
      <c r="P1580" s="106" t="s">
        <v>7815</v>
      </c>
      <c r="Q1580" s="106" t="s">
        <v>7816</v>
      </c>
      <c r="R1580" s="106" t="s">
        <v>6805</v>
      </c>
      <c r="S1580" s="106" t="s">
        <v>429</v>
      </c>
      <c r="T1580" s="106" t="s">
        <v>430</v>
      </c>
      <c r="U1580" s="106"/>
      <c r="V1580" s="106">
        <v>3</v>
      </c>
      <c r="W1580" s="106" t="str">
        <f t="shared" si="48"/>
        <v>NETA BR</v>
      </c>
      <c r="X1580" s="106" t="s">
        <v>431</v>
      </c>
      <c r="Y1580" s="106"/>
    </row>
    <row r="1581" spans="1:25" x14ac:dyDescent="0.2">
      <c r="A1581" s="7"/>
      <c r="B1581" s="7"/>
      <c r="C1581" s="179" t="str">
        <f>VLOOKUP(G1581,TCR!$E$2:$K$332,2,0)</f>
        <v>VENDV</v>
      </c>
      <c r="D1581" s="179" t="str">
        <f>VLOOKUP(G1581,TCR!$E$2:$K$332,3,0)</f>
        <v>Ricavi variabili commodity al PCE - Energia Elettrica</v>
      </c>
      <c r="E1581" s="179" t="str">
        <f>VLOOKUP(G1581,TCR!$E$2:$K$332,4,0)</f>
        <v>MTPRV</v>
      </c>
      <c r="F1581" s="179" t="str">
        <f>VLOOKUP(G1581,TCR!$E$2:$K$332,5,0)</f>
        <v>Materia prima variabile</v>
      </c>
      <c r="G1581" s="179" t="s">
        <v>192</v>
      </c>
      <c r="H1581" s="179" t="str">
        <f>VLOOKUP(G1581,TCR!$E$2:$K$332,7,0)</f>
        <v>Perdite</v>
      </c>
      <c r="I1581" s="137" t="str">
        <f t="shared" si="49"/>
        <v>EE_PERD_PTCSV11A#EEQAFPTCSV11#EECAFPTCSV11#NETA BR</v>
      </c>
      <c r="J1581" s="106" t="s">
        <v>7641</v>
      </c>
      <c r="K1581" s="106" t="s">
        <v>7642</v>
      </c>
      <c r="L1581" s="106" t="s">
        <v>7643</v>
      </c>
      <c r="M1581" s="106" t="s">
        <v>424</v>
      </c>
      <c r="N1581" s="106" t="s">
        <v>7644</v>
      </c>
      <c r="O1581" s="106"/>
      <c r="P1581" s="106" t="s">
        <v>7645</v>
      </c>
      <c r="Q1581" s="106" t="s">
        <v>7646</v>
      </c>
      <c r="R1581" s="106" t="s">
        <v>6017</v>
      </c>
      <c r="S1581" s="106">
        <v>701036</v>
      </c>
      <c r="T1581" s="106" t="s">
        <v>430</v>
      </c>
      <c r="U1581" s="106"/>
      <c r="V1581" s="106">
        <v>3</v>
      </c>
      <c r="W1581" s="106" t="str">
        <f t="shared" si="48"/>
        <v>NETA BR</v>
      </c>
      <c r="X1581" s="106" t="s">
        <v>431</v>
      </c>
      <c r="Y1581" s="106"/>
    </row>
    <row r="1582" spans="1:25" x14ac:dyDescent="0.2">
      <c r="A1582" s="7"/>
      <c r="B1582" s="7"/>
      <c r="C1582" s="179" t="str">
        <f>VLOOKUP(G1582,TCR!$E$2:$K$332,2,0)</f>
        <v>VENDV</v>
      </c>
      <c r="D1582" s="179" t="str">
        <f>VLOOKUP(G1582,TCR!$E$2:$K$332,3,0)</f>
        <v>Ricavi variabili commodity al PCE - Energia Elettrica</v>
      </c>
      <c r="E1582" s="179" t="str">
        <f>VLOOKUP(G1582,TCR!$E$2:$K$332,4,0)</f>
        <v>MTPRV</v>
      </c>
      <c r="F1582" s="179" t="str">
        <f>VLOOKUP(G1582,TCR!$E$2:$K$332,5,0)</f>
        <v>Materia prima variabile</v>
      </c>
      <c r="G1582" s="179" t="s">
        <v>192</v>
      </c>
      <c r="H1582" s="179" t="str">
        <f>VLOOKUP(G1582,TCR!$E$2:$K$332,7,0)</f>
        <v>Perdite</v>
      </c>
      <c r="I1582" s="137" t="str">
        <f t="shared" si="49"/>
        <v>EE_PERD_PTCSV11M#EEQ_FPTCSV11#EEC_FPTCSV11#NETA BR</v>
      </c>
      <c r="J1582" s="106" t="s">
        <v>8975</v>
      </c>
      <c r="K1582" s="106" t="s">
        <v>8976</v>
      </c>
      <c r="L1582" s="106" t="s">
        <v>8977</v>
      </c>
      <c r="M1582" s="106" t="s">
        <v>424</v>
      </c>
      <c r="N1582" s="106" t="s">
        <v>6014</v>
      </c>
      <c r="O1582" s="106"/>
      <c r="P1582" s="106" t="s">
        <v>6015</v>
      </c>
      <c r="Q1582" s="106" t="s">
        <v>6016</v>
      </c>
      <c r="R1582" s="106" t="s">
        <v>6017</v>
      </c>
      <c r="S1582" s="106" t="s">
        <v>429</v>
      </c>
      <c r="T1582" s="106" t="s">
        <v>430</v>
      </c>
      <c r="U1582" s="106"/>
      <c r="V1582" s="106">
        <v>3</v>
      </c>
      <c r="W1582" s="106" t="str">
        <f t="shared" si="48"/>
        <v>NETA BR</v>
      </c>
      <c r="X1582" s="106" t="s">
        <v>431</v>
      </c>
      <c r="Y1582" s="106"/>
    </row>
    <row r="1583" spans="1:25" x14ac:dyDescent="0.2">
      <c r="A1583" s="7"/>
      <c r="B1583" s="7"/>
      <c r="C1583" s="179" t="str">
        <f>VLOOKUP(G1583,TCR!$E$2:$K$332,2,0)</f>
        <v>VENDV</v>
      </c>
      <c r="D1583" s="179" t="str">
        <f>VLOOKUP(G1583,TCR!$E$2:$K$332,3,0)</f>
        <v>Ricavi variabili commodity al PCE - Energia Elettrica</v>
      </c>
      <c r="E1583" s="179" t="str">
        <f>VLOOKUP(G1583,TCR!$E$2:$K$332,4,0)</f>
        <v>MTPRV</v>
      </c>
      <c r="F1583" s="179" t="str">
        <f>VLOOKUP(G1583,TCR!$E$2:$K$332,5,0)</f>
        <v>Materia prima variabile</v>
      </c>
      <c r="G1583" s="179" t="s">
        <v>192</v>
      </c>
      <c r="H1583" s="179" t="str">
        <f>VLOOKUP(G1583,TCR!$E$2:$K$332,7,0)</f>
        <v>Perdite</v>
      </c>
      <c r="I1583" s="137" t="str">
        <f t="shared" si="49"/>
        <v>EE_PERD_PTCSV10A#EEQAFPTCSV10#EECAFPTCSV10#NETA BR</v>
      </c>
      <c r="J1583" s="106" t="s">
        <v>7941</v>
      </c>
      <c r="K1583" s="106" t="s">
        <v>7942</v>
      </c>
      <c r="L1583" s="106" t="s">
        <v>7943</v>
      </c>
      <c r="M1583" s="106" t="s">
        <v>424</v>
      </c>
      <c r="N1583" s="106" t="s">
        <v>6283</v>
      </c>
      <c r="O1583" s="106"/>
      <c r="P1583" s="106" t="s">
        <v>6284</v>
      </c>
      <c r="Q1583" s="106" t="s">
        <v>6285</v>
      </c>
      <c r="R1583" s="106" t="s">
        <v>6066</v>
      </c>
      <c r="S1583" s="106">
        <v>701036</v>
      </c>
      <c r="T1583" s="106" t="s">
        <v>430</v>
      </c>
      <c r="U1583" s="106"/>
      <c r="V1583" s="106">
        <v>3</v>
      </c>
      <c r="W1583" s="106" t="str">
        <f t="shared" si="48"/>
        <v>NETA BR</v>
      </c>
      <c r="X1583" s="106" t="s">
        <v>431</v>
      </c>
      <c r="Y1583" s="106"/>
    </row>
    <row r="1584" spans="1:25" x14ac:dyDescent="0.2">
      <c r="A1584" s="7"/>
      <c r="B1584" s="7"/>
      <c r="C1584" s="179" t="str">
        <f>VLOOKUP(G1584,TCR!$E$2:$K$332,2,0)</f>
        <v>VENDV</v>
      </c>
      <c r="D1584" s="179" t="str">
        <f>VLOOKUP(G1584,TCR!$E$2:$K$332,3,0)</f>
        <v>Ricavi variabili commodity al PCE - Energia Elettrica</v>
      </c>
      <c r="E1584" s="179" t="str">
        <f>VLOOKUP(G1584,TCR!$E$2:$K$332,4,0)</f>
        <v>MTPRV</v>
      </c>
      <c r="F1584" s="179" t="str">
        <f>VLOOKUP(G1584,TCR!$E$2:$K$332,5,0)</f>
        <v>Materia prima variabile</v>
      </c>
      <c r="G1584" s="179" t="s">
        <v>192</v>
      </c>
      <c r="H1584" s="179" t="str">
        <f>VLOOKUP(G1584,TCR!$E$2:$K$332,7,0)</f>
        <v>Perdite</v>
      </c>
      <c r="I1584" s="137" t="str">
        <f t="shared" si="49"/>
        <v>EE_PERD_PTCSV10M#EEQ_FPTCSV10#EEC_FPTCSV10#NETA BR</v>
      </c>
      <c r="J1584" s="106" t="s">
        <v>6060</v>
      </c>
      <c r="K1584" s="106" t="s">
        <v>6061</v>
      </c>
      <c r="L1584" s="106" t="s">
        <v>6062</v>
      </c>
      <c r="M1584" s="106" t="s">
        <v>424</v>
      </c>
      <c r="N1584" s="106" t="s">
        <v>6063</v>
      </c>
      <c r="O1584" s="106"/>
      <c r="P1584" s="106" t="s">
        <v>6064</v>
      </c>
      <c r="Q1584" s="106" t="s">
        <v>6065</v>
      </c>
      <c r="R1584" s="106" t="s">
        <v>6066</v>
      </c>
      <c r="S1584" s="106">
        <v>701036</v>
      </c>
      <c r="T1584" s="106" t="s">
        <v>430</v>
      </c>
      <c r="U1584" s="106"/>
      <c r="V1584" s="106">
        <v>3</v>
      </c>
      <c r="W1584" s="106" t="str">
        <f t="shared" si="48"/>
        <v>NETA BR</v>
      </c>
      <c r="X1584" s="106" t="s">
        <v>431</v>
      </c>
      <c r="Y1584" s="106"/>
    </row>
    <row r="1585" spans="1:25" x14ac:dyDescent="0.2">
      <c r="A1585" s="7"/>
      <c r="B1585" s="7"/>
      <c r="C1585" s="179" t="str">
        <f>VLOOKUP(G1585,TCR!$E$2:$K$332,2,0)</f>
        <v>VENDV</v>
      </c>
      <c r="D1585" s="179" t="str">
        <f>VLOOKUP(G1585,TCR!$E$2:$K$332,3,0)</f>
        <v>Ricavi variabili commodity al PCE - Energia Elettrica</v>
      </c>
      <c r="E1585" s="179" t="str">
        <f>VLOOKUP(G1585,TCR!$E$2:$K$332,4,0)</f>
        <v>MTPRV</v>
      </c>
      <c r="F1585" s="179" t="str">
        <f>VLOOKUP(G1585,TCR!$E$2:$K$332,5,0)</f>
        <v>Materia prima variabile</v>
      </c>
      <c r="G1585" s="179" t="s">
        <v>192</v>
      </c>
      <c r="H1585" s="179" t="str">
        <f>VLOOKUP(G1585,TCR!$E$2:$K$332,7,0)</f>
        <v>Perdite</v>
      </c>
      <c r="I1585" s="137" t="str">
        <f t="shared" si="49"/>
        <v>EE_PERD_PTCSV1_A#EEQAFPTCSV1#EECAFPTCSV1#NETA BR</v>
      </c>
      <c r="J1585" s="106" t="s">
        <v>8801</v>
      </c>
      <c r="K1585" s="106" t="s">
        <v>8802</v>
      </c>
      <c r="L1585" s="106" t="s">
        <v>8803</v>
      </c>
      <c r="M1585" s="106" t="s">
        <v>424</v>
      </c>
      <c r="N1585" s="106" t="s">
        <v>6939</v>
      </c>
      <c r="O1585" s="106"/>
      <c r="P1585" s="106" t="s">
        <v>6940</v>
      </c>
      <c r="Q1585" s="106" t="s">
        <v>6941</v>
      </c>
      <c r="R1585" s="106" t="s">
        <v>6942</v>
      </c>
      <c r="S1585" s="106">
        <v>701036</v>
      </c>
      <c r="T1585" s="106" t="s">
        <v>430</v>
      </c>
      <c r="U1585" s="106"/>
      <c r="V1585" s="106">
        <v>3</v>
      </c>
      <c r="W1585" s="106" t="str">
        <f t="shared" si="48"/>
        <v>NETA BR</v>
      </c>
      <c r="X1585" s="106" t="s">
        <v>431</v>
      </c>
      <c r="Y1585" s="106"/>
    </row>
    <row r="1586" spans="1:25" x14ac:dyDescent="0.2">
      <c r="A1586" s="7"/>
      <c r="B1586" s="7"/>
      <c r="C1586" s="179" t="str">
        <f>VLOOKUP(G1586,TCR!$E$2:$K$332,2,0)</f>
        <v>VENDV</v>
      </c>
      <c r="D1586" s="179" t="str">
        <f>VLOOKUP(G1586,TCR!$E$2:$K$332,3,0)</f>
        <v>Ricavi variabili commodity al PCE - Energia Elettrica</v>
      </c>
      <c r="E1586" s="179" t="str">
        <f>VLOOKUP(G1586,TCR!$E$2:$K$332,4,0)</f>
        <v>MTPRV</v>
      </c>
      <c r="F1586" s="179" t="str">
        <f>VLOOKUP(G1586,TCR!$E$2:$K$332,5,0)</f>
        <v>Materia prima variabile</v>
      </c>
      <c r="G1586" s="179" t="s">
        <v>192</v>
      </c>
      <c r="H1586" s="179" t="str">
        <f>VLOOKUP(G1586,TCR!$E$2:$K$332,7,0)</f>
        <v>Perdite</v>
      </c>
      <c r="I1586" s="137" t="str">
        <f t="shared" si="49"/>
        <v>EE_PERD_PTCAT9_A#EEQAFPTCAT9#EECAFPTCAT9#NETA BR</v>
      </c>
      <c r="J1586" s="106" t="s">
        <v>8337</v>
      </c>
      <c r="K1586" s="106" t="s">
        <v>8338</v>
      </c>
      <c r="L1586" s="106" t="s">
        <v>8339</v>
      </c>
      <c r="M1586" s="106" t="s">
        <v>424</v>
      </c>
      <c r="N1586" s="106" t="s">
        <v>8340</v>
      </c>
      <c r="O1586" s="106"/>
      <c r="P1586" s="106" t="s">
        <v>8341</v>
      </c>
      <c r="Q1586" s="106" t="s">
        <v>8342</v>
      </c>
      <c r="R1586" s="106" t="s">
        <v>8343</v>
      </c>
      <c r="S1586" s="106">
        <v>701036</v>
      </c>
      <c r="T1586" s="106" t="s">
        <v>430</v>
      </c>
      <c r="U1586" s="106"/>
      <c r="V1586" s="106">
        <v>3</v>
      </c>
      <c r="W1586" s="106" t="str">
        <f t="shared" si="48"/>
        <v>NETA BR</v>
      </c>
      <c r="X1586" s="106" t="s">
        <v>431</v>
      </c>
      <c r="Y1586" s="106"/>
    </row>
    <row r="1587" spans="1:25" x14ac:dyDescent="0.2">
      <c r="A1587" s="69"/>
      <c r="B1587" s="7"/>
      <c r="C1587" s="179" t="str">
        <f>VLOOKUP(G1587,TCR!$E$2:$K$332,2,0)</f>
        <v>VENDV</v>
      </c>
      <c r="D1587" s="179" t="str">
        <f>VLOOKUP(G1587,TCR!$E$2:$K$332,3,0)</f>
        <v>Ricavi variabili commodity al PCE - Energia Elettrica</v>
      </c>
      <c r="E1587" s="179" t="str">
        <f>VLOOKUP(G1587,TCR!$E$2:$K$332,4,0)</f>
        <v>MTPRV</v>
      </c>
      <c r="F1587" s="179" t="str">
        <f>VLOOKUP(G1587,TCR!$E$2:$K$332,5,0)</f>
        <v>Materia prima variabile</v>
      </c>
      <c r="G1587" s="179" t="s">
        <v>192</v>
      </c>
      <c r="H1587" s="179" t="str">
        <f>VLOOKUP(G1587,TCR!$E$2:$K$332,7,0)</f>
        <v>Perdite</v>
      </c>
      <c r="I1587" s="137" t="str">
        <f t="shared" si="49"/>
        <v>EE_PERD_PTCAT9_M#EEQ_FPTCAT9#EEC_FPTCAT9#NETA BR</v>
      </c>
      <c r="J1587" s="106" t="s">
        <v>5701</v>
      </c>
      <c r="K1587" s="106" t="s">
        <v>5702</v>
      </c>
      <c r="L1587" s="106" t="s">
        <v>5703</v>
      </c>
      <c r="M1587" s="106" t="s">
        <v>424</v>
      </c>
      <c r="N1587" s="106" t="s">
        <v>5610</v>
      </c>
      <c r="O1587" s="106"/>
      <c r="P1587" s="106" t="s">
        <v>5611</v>
      </c>
      <c r="Q1587" s="106" t="s">
        <v>5612</v>
      </c>
      <c r="R1587" s="106" t="s">
        <v>5613</v>
      </c>
      <c r="S1587" s="106">
        <v>701036</v>
      </c>
      <c r="T1587" s="106" t="s">
        <v>430</v>
      </c>
      <c r="U1587" s="106"/>
      <c r="V1587" s="106">
        <v>3</v>
      </c>
      <c r="W1587" s="106" t="str">
        <f t="shared" si="48"/>
        <v>NETA BR</v>
      </c>
      <c r="X1587" s="106" t="s">
        <v>431</v>
      </c>
      <c r="Y1587" s="106"/>
    </row>
    <row r="1588" spans="1:25" x14ac:dyDescent="0.2">
      <c r="A1588" s="7"/>
      <c r="B1588" s="7"/>
      <c r="C1588" s="179" t="str">
        <f>VLOOKUP(G1588,TCR!$E$2:$K$332,2,0)</f>
        <v>VENDV</v>
      </c>
      <c r="D1588" s="179" t="str">
        <f>VLOOKUP(G1588,TCR!$E$2:$K$332,3,0)</f>
        <v>Ricavi variabili commodity al PCE - Energia Elettrica</v>
      </c>
      <c r="E1588" s="179" t="str">
        <f>VLOOKUP(G1588,TCR!$E$2:$K$332,4,0)</f>
        <v>MTPRV</v>
      </c>
      <c r="F1588" s="179" t="str">
        <f>VLOOKUP(G1588,TCR!$E$2:$K$332,5,0)</f>
        <v>Materia prima variabile</v>
      </c>
      <c r="G1588" s="179" t="s">
        <v>192</v>
      </c>
      <c r="H1588" s="179" t="str">
        <f>VLOOKUP(G1588,TCR!$E$2:$K$332,7,0)</f>
        <v>Perdite</v>
      </c>
      <c r="I1588" s="137" t="str">
        <f t="shared" si="49"/>
        <v>EE_PERD_PTCAT8_A#EEQAFPTCAT8#EECAFPTCAT8#NETA BR</v>
      </c>
      <c r="J1588" s="106" t="s">
        <v>4964</v>
      </c>
      <c r="K1588" s="106" t="s">
        <v>4965</v>
      </c>
      <c r="L1588" s="106" t="s">
        <v>4966</v>
      </c>
      <c r="M1588" s="106" t="s">
        <v>424</v>
      </c>
      <c r="N1588" s="106" t="s">
        <v>4967</v>
      </c>
      <c r="O1588" s="106"/>
      <c r="P1588" s="106" t="s">
        <v>4968</v>
      </c>
      <c r="Q1588" s="106" t="s">
        <v>4969</v>
      </c>
      <c r="R1588" s="106" t="s">
        <v>4970</v>
      </c>
      <c r="S1588" s="106">
        <v>701036</v>
      </c>
      <c r="T1588" s="106" t="s">
        <v>430</v>
      </c>
      <c r="U1588" s="106"/>
      <c r="V1588" s="106">
        <v>3</v>
      </c>
      <c r="W1588" s="106" t="str">
        <f t="shared" si="48"/>
        <v>NETA BR</v>
      </c>
      <c r="X1588" s="106" t="s">
        <v>431</v>
      </c>
      <c r="Y1588" s="106"/>
    </row>
    <row r="1589" spans="1:25" x14ac:dyDescent="0.2">
      <c r="A1589" s="7"/>
      <c r="B1589" s="7"/>
      <c r="C1589" s="179" t="str">
        <f>VLOOKUP(G1589,TCR!$E$2:$K$332,2,0)</f>
        <v>VENDV</v>
      </c>
      <c r="D1589" s="179" t="str">
        <f>VLOOKUP(G1589,TCR!$E$2:$K$332,3,0)</f>
        <v>Ricavi variabili commodity al PCE - Energia Elettrica</v>
      </c>
      <c r="E1589" s="179" t="str">
        <f>VLOOKUP(G1589,TCR!$E$2:$K$332,4,0)</f>
        <v>MTPRV</v>
      </c>
      <c r="F1589" s="179" t="str">
        <f>VLOOKUP(G1589,TCR!$E$2:$K$332,5,0)</f>
        <v>Materia prima variabile</v>
      </c>
      <c r="G1589" s="179" t="s">
        <v>192</v>
      </c>
      <c r="H1589" s="179" t="str">
        <f>VLOOKUP(G1589,TCR!$E$2:$K$332,7,0)</f>
        <v>Perdite</v>
      </c>
      <c r="I1589" s="137" t="str">
        <f t="shared" si="49"/>
        <v>EE_PERD_PTCAT8_M#EEQ_FPTCAT8#EEC_FPTCAT8#NETA BR</v>
      </c>
      <c r="J1589" s="106" t="s">
        <v>974</v>
      </c>
      <c r="K1589" s="106" t="s">
        <v>975</v>
      </c>
      <c r="L1589" s="106" t="s">
        <v>976</v>
      </c>
      <c r="M1589" s="106" t="s">
        <v>424</v>
      </c>
      <c r="N1589" s="106" t="s">
        <v>977</v>
      </c>
      <c r="O1589" s="106"/>
      <c r="P1589" s="106" t="s">
        <v>978</v>
      </c>
      <c r="Q1589" s="106" t="s">
        <v>979</v>
      </c>
      <c r="R1589" s="106" t="s">
        <v>980</v>
      </c>
      <c r="S1589" s="106">
        <v>701036</v>
      </c>
      <c r="T1589" s="106" t="s">
        <v>430</v>
      </c>
      <c r="U1589" s="106"/>
      <c r="V1589" s="106">
        <v>3</v>
      </c>
      <c r="W1589" s="106" t="str">
        <f t="shared" si="48"/>
        <v>NETA BR</v>
      </c>
      <c r="X1589" s="106" t="s">
        <v>431</v>
      </c>
      <c r="Y1589" s="106"/>
    </row>
    <row r="1590" spans="1:25" x14ac:dyDescent="0.2">
      <c r="A1590" s="69"/>
      <c r="B1590" s="69"/>
      <c r="C1590" s="179" t="str">
        <f>VLOOKUP(G1590,TCR!$E$2:$K$332,2,0)</f>
        <v>VENDV</v>
      </c>
      <c r="D1590" s="179" t="str">
        <f>VLOOKUP(G1590,TCR!$E$2:$K$332,3,0)</f>
        <v>Ricavi variabili commodity al PCE - Energia Elettrica</v>
      </c>
      <c r="E1590" s="179" t="str">
        <f>VLOOKUP(G1590,TCR!$E$2:$K$332,4,0)</f>
        <v>MTPRV</v>
      </c>
      <c r="F1590" s="179" t="str">
        <f>VLOOKUP(G1590,TCR!$E$2:$K$332,5,0)</f>
        <v>Materia prima variabile</v>
      </c>
      <c r="G1590" s="179" t="s">
        <v>192</v>
      </c>
      <c r="H1590" s="179" t="str">
        <f>VLOOKUP(G1590,TCR!$E$2:$K$332,7,0)</f>
        <v>Perdite</v>
      </c>
      <c r="I1590" s="137" t="str">
        <f t="shared" si="49"/>
        <v>EE_PERD_PTCAT7_A#EEQAFPTCAT7#EECAFPTCAT7#NETA BR</v>
      </c>
      <c r="J1590" s="106" t="s">
        <v>3919</v>
      </c>
      <c r="K1590" s="106" t="s">
        <v>3920</v>
      </c>
      <c r="L1590" s="106" t="s">
        <v>3921</v>
      </c>
      <c r="M1590" s="106" t="s">
        <v>424</v>
      </c>
      <c r="N1590" s="106" t="s">
        <v>3922</v>
      </c>
      <c r="O1590" s="106"/>
      <c r="P1590" s="106" t="s">
        <v>3923</v>
      </c>
      <c r="Q1590" s="106" t="s">
        <v>3924</v>
      </c>
      <c r="R1590" s="106" t="s">
        <v>3925</v>
      </c>
      <c r="S1590" s="106">
        <v>701036</v>
      </c>
      <c r="T1590" s="106" t="s">
        <v>430</v>
      </c>
      <c r="U1590" s="106"/>
      <c r="V1590" s="106">
        <v>3</v>
      </c>
      <c r="W1590" s="106" t="str">
        <f t="shared" si="48"/>
        <v>NETA BR</v>
      </c>
      <c r="X1590" s="106" t="s">
        <v>431</v>
      </c>
      <c r="Y1590" s="106"/>
    </row>
    <row r="1591" spans="1:25" x14ac:dyDescent="0.2">
      <c r="A1591" s="7"/>
      <c r="B1591" s="7"/>
      <c r="C1591" s="98" t="str">
        <f>VLOOKUP(G1591,TCR!$E$2:$K$332,2,0)</f>
        <v>VENDV</v>
      </c>
      <c r="D1591" s="98" t="str">
        <f>VLOOKUP(G1591,TCR!$E$2:$K$332,3,0)</f>
        <v>Ricavi variabili commodity al PCE - Energia Elettrica</v>
      </c>
      <c r="E1591" s="98" t="str">
        <f>VLOOKUP(G1591,TCR!$E$2:$K$332,4,0)</f>
        <v>MTPRV</v>
      </c>
      <c r="F1591" s="98" t="str">
        <f>VLOOKUP(G1591,TCR!$E$2:$K$332,5,0)</f>
        <v>Materia prima variabile</v>
      </c>
      <c r="G1591" s="141" t="s">
        <v>192</v>
      </c>
      <c r="H1591" s="98" t="str">
        <f>VLOOKUP(G1591,TCR!$E$2:$K$332,7,0)</f>
        <v>Perdite</v>
      </c>
      <c r="I1591" s="137" t="str">
        <f t="shared" si="49"/>
        <v>EE_PERD_PTCAT7_M#EEQ_FPTCAT7#EEC_FPTCAT7#NETA BR</v>
      </c>
      <c r="J1591" s="106" t="s">
        <v>5476</v>
      </c>
      <c r="K1591" s="106" t="s">
        <v>5477</v>
      </c>
      <c r="L1591" s="106" t="s">
        <v>5478</v>
      </c>
      <c r="M1591" s="106" t="s">
        <v>424</v>
      </c>
      <c r="N1591" s="106" t="s">
        <v>1001</v>
      </c>
      <c r="O1591" s="106"/>
      <c r="P1591" s="106" t="s">
        <v>1002</v>
      </c>
      <c r="Q1591" s="106" t="s">
        <v>1003</v>
      </c>
      <c r="R1591" s="106" t="s">
        <v>1004</v>
      </c>
      <c r="S1591" s="106">
        <v>701036</v>
      </c>
      <c r="T1591" s="106" t="s">
        <v>430</v>
      </c>
      <c r="U1591" s="106"/>
      <c r="V1591" s="106">
        <v>3</v>
      </c>
      <c r="W1591" s="106" t="str">
        <f t="shared" si="48"/>
        <v>NETA BR</v>
      </c>
      <c r="X1591" s="106" t="s">
        <v>431</v>
      </c>
      <c r="Y1591" s="106"/>
    </row>
    <row r="1592" spans="1:25" x14ac:dyDescent="0.2">
      <c r="A1592" s="7"/>
      <c r="B1592" s="7"/>
      <c r="C1592" s="98" t="str">
        <f>VLOOKUP(G1592,TCR!$E$2:$K$332,2,0)</f>
        <v>VENDV</v>
      </c>
      <c r="D1592" s="98" t="str">
        <f>VLOOKUP(G1592,TCR!$E$2:$K$332,3,0)</f>
        <v>Ricavi variabili commodity al PCE - Energia Elettrica</v>
      </c>
      <c r="E1592" s="98" t="str">
        <f>VLOOKUP(G1592,TCR!$E$2:$K$332,4,0)</f>
        <v>MTPRV</v>
      </c>
      <c r="F1592" s="98" t="str">
        <f>VLOOKUP(G1592,TCR!$E$2:$K$332,5,0)</f>
        <v>Materia prima variabile</v>
      </c>
      <c r="G1592" s="141" t="s">
        <v>192</v>
      </c>
      <c r="H1592" s="98" t="str">
        <f>VLOOKUP(G1592,TCR!$E$2:$K$332,7,0)</f>
        <v>Perdite</v>
      </c>
      <c r="I1592" s="137" t="str">
        <f t="shared" si="49"/>
        <v>EE_PERD_PTCAT6_A#EEQAFPTCAT6#EECAFPTCAT6#NETA BR</v>
      </c>
      <c r="J1592" s="106" t="s">
        <v>5201</v>
      </c>
      <c r="K1592" s="106" t="s">
        <v>5202</v>
      </c>
      <c r="L1592" s="106" t="s">
        <v>5203</v>
      </c>
      <c r="M1592" s="106" t="s">
        <v>424</v>
      </c>
      <c r="N1592" s="106" t="s">
        <v>5204</v>
      </c>
      <c r="O1592" s="106"/>
      <c r="P1592" s="106" t="s">
        <v>5205</v>
      </c>
      <c r="Q1592" s="106" t="s">
        <v>5206</v>
      </c>
      <c r="R1592" s="106" t="s">
        <v>5207</v>
      </c>
      <c r="S1592" s="106">
        <v>701036</v>
      </c>
      <c r="T1592" s="106" t="s">
        <v>430</v>
      </c>
      <c r="U1592" s="106"/>
      <c r="V1592" s="106">
        <v>3</v>
      </c>
      <c r="W1592" s="106" t="str">
        <f t="shared" si="48"/>
        <v>NETA BR</v>
      </c>
      <c r="X1592" s="106" t="s">
        <v>431</v>
      </c>
      <c r="Y1592" s="106"/>
    </row>
    <row r="1593" spans="1:25" x14ac:dyDescent="0.2">
      <c r="A1593" s="7"/>
      <c r="B1593" s="7"/>
      <c r="C1593" s="179" t="str">
        <f>VLOOKUP(G1593,TCR!$E$2:$K$332,2,0)</f>
        <v>VENDV</v>
      </c>
      <c r="D1593" s="179" t="str">
        <f>VLOOKUP(G1593,TCR!$E$2:$K$332,3,0)</f>
        <v>Ricavi variabili commodity al PCE - Energia Elettrica</v>
      </c>
      <c r="E1593" s="179" t="str">
        <f>VLOOKUP(G1593,TCR!$E$2:$K$332,4,0)</f>
        <v>MTPRV</v>
      </c>
      <c r="F1593" s="179" t="str">
        <f>VLOOKUP(G1593,TCR!$E$2:$K$332,5,0)</f>
        <v>Materia prima variabile</v>
      </c>
      <c r="G1593" s="179" t="s">
        <v>192</v>
      </c>
      <c r="H1593" s="179" t="str">
        <f>VLOOKUP(G1593,TCR!$E$2:$K$332,7,0)</f>
        <v>Perdite</v>
      </c>
      <c r="I1593" s="137" t="str">
        <f t="shared" si="49"/>
        <v>EE_PERD_PTCAT6_M#EEQ_FPTCAT6#EEC_FPTCAT6#NETA BR</v>
      </c>
      <c r="J1593" s="106" t="s">
        <v>4811</v>
      </c>
      <c r="K1593" s="106" t="s">
        <v>4812</v>
      </c>
      <c r="L1593" s="106" t="s">
        <v>4813</v>
      </c>
      <c r="M1593" s="106" t="s">
        <v>424</v>
      </c>
      <c r="N1593" s="106" t="s">
        <v>963</v>
      </c>
      <c r="O1593" s="106"/>
      <c r="P1593" s="106" t="s">
        <v>964</v>
      </c>
      <c r="Q1593" s="106" t="s">
        <v>965</v>
      </c>
      <c r="R1593" s="106" t="s">
        <v>966</v>
      </c>
      <c r="S1593" s="106">
        <v>701036</v>
      </c>
      <c r="T1593" s="106" t="s">
        <v>430</v>
      </c>
      <c r="U1593" s="106"/>
      <c r="V1593" s="106">
        <v>3</v>
      </c>
      <c r="W1593" s="106" t="str">
        <f t="shared" si="48"/>
        <v>NETA BR</v>
      </c>
      <c r="X1593" s="106" t="s">
        <v>431</v>
      </c>
      <c r="Y1593" s="106"/>
    </row>
    <row r="1594" spans="1:25" x14ac:dyDescent="0.2">
      <c r="A1594" s="69"/>
      <c r="B1594" s="69"/>
      <c r="C1594" s="179" t="str">
        <f>VLOOKUP(G1594,TCR!$E$2:$K$332,2,0)</f>
        <v>VENDV</v>
      </c>
      <c r="D1594" s="179" t="str">
        <f>VLOOKUP(G1594,TCR!$E$2:$K$332,3,0)</f>
        <v>Ricavi variabili commodity al PCE - Energia Elettrica</v>
      </c>
      <c r="E1594" s="179" t="str">
        <f>VLOOKUP(G1594,TCR!$E$2:$K$332,4,0)</f>
        <v>MTPRV</v>
      </c>
      <c r="F1594" s="179" t="str">
        <f>VLOOKUP(G1594,TCR!$E$2:$K$332,5,0)</f>
        <v>Materia prima variabile</v>
      </c>
      <c r="G1594" s="179" t="s">
        <v>192</v>
      </c>
      <c r="H1594" s="179" t="str">
        <f>VLOOKUP(G1594,TCR!$E$2:$K$332,7,0)</f>
        <v>Perdite</v>
      </c>
      <c r="I1594" s="137" t="str">
        <f t="shared" si="49"/>
        <v>EE_PERD_PTCAT5_A#EEQAFPTCAT5#EECAFPTCAT5#NETA BR</v>
      </c>
      <c r="J1594" s="106" t="s">
        <v>4429</v>
      </c>
      <c r="K1594" s="106" t="s">
        <v>4430</v>
      </c>
      <c r="L1594" s="106" t="s">
        <v>4431</v>
      </c>
      <c r="M1594" s="106" t="s">
        <v>424</v>
      </c>
      <c r="N1594" s="106" t="s">
        <v>4432</v>
      </c>
      <c r="O1594" s="106"/>
      <c r="P1594" s="106" t="s">
        <v>4433</v>
      </c>
      <c r="Q1594" s="106" t="s">
        <v>4434</v>
      </c>
      <c r="R1594" s="106" t="s">
        <v>4435</v>
      </c>
      <c r="S1594" s="106">
        <v>701036</v>
      </c>
      <c r="T1594" s="106" t="s">
        <v>430</v>
      </c>
      <c r="U1594" s="106"/>
      <c r="V1594" s="106">
        <v>3</v>
      </c>
      <c r="W1594" s="106" t="str">
        <f t="shared" si="48"/>
        <v>NETA BR</v>
      </c>
      <c r="X1594" s="106" t="s">
        <v>431</v>
      </c>
      <c r="Y1594" s="106"/>
    </row>
    <row r="1595" spans="1:25" x14ac:dyDescent="0.2">
      <c r="A1595" s="7"/>
      <c r="B1595" s="7"/>
      <c r="C1595" s="98" t="str">
        <f>VLOOKUP(G1595,TCR!$E$2:$K$332,2,0)</f>
        <v>VENDV</v>
      </c>
      <c r="D1595" s="98" t="str">
        <f>VLOOKUP(G1595,TCR!$E$2:$K$332,3,0)</f>
        <v>Ricavi variabili commodity al PCE - Energia Elettrica</v>
      </c>
      <c r="E1595" s="98" t="str">
        <f>VLOOKUP(G1595,TCR!$E$2:$K$332,4,0)</f>
        <v>MTPRV</v>
      </c>
      <c r="F1595" s="98" t="str">
        <f>VLOOKUP(G1595,TCR!$E$2:$K$332,5,0)</f>
        <v>Materia prima variabile</v>
      </c>
      <c r="G1595" s="98" t="s">
        <v>192</v>
      </c>
      <c r="H1595" s="98" t="str">
        <f>VLOOKUP(G1595,TCR!$E$2:$K$332,7,0)</f>
        <v>Perdite</v>
      </c>
      <c r="I1595" s="137" t="str">
        <f t="shared" si="49"/>
        <v>EE_PERD_PTCAT5_M#EEQ_FPTCAT5#EEC_FPTCAT5#NETA BR</v>
      </c>
      <c r="J1595" s="106" t="s">
        <v>4383</v>
      </c>
      <c r="K1595" s="106" t="s">
        <v>4384</v>
      </c>
      <c r="L1595" s="106" t="s">
        <v>4385</v>
      </c>
      <c r="M1595" s="106" t="s">
        <v>424</v>
      </c>
      <c r="N1595" s="106" t="s">
        <v>4386</v>
      </c>
      <c r="O1595" s="106"/>
      <c r="P1595" s="106" t="s">
        <v>4387</v>
      </c>
      <c r="Q1595" s="106" t="s">
        <v>4388</v>
      </c>
      <c r="R1595" s="106" t="s">
        <v>4389</v>
      </c>
      <c r="S1595" s="106">
        <v>701036</v>
      </c>
      <c r="T1595" s="106" t="s">
        <v>430</v>
      </c>
      <c r="U1595" s="106"/>
      <c r="V1595" s="106">
        <v>3</v>
      </c>
      <c r="W1595" s="106" t="str">
        <f t="shared" si="48"/>
        <v>NETA BR</v>
      </c>
      <c r="X1595" s="106" t="s">
        <v>431</v>
      </c>
      <c r="Y1595" s="106"/>
    </row>
    <row r="1596" spans="1:25" x14ac:dyDescent="0.2">
      <c r="A1596" s="7"/>
      <c r="B1596" s="7"/>
      <c r="C1596" s="179" t="str">
        <f>VLOOKUP(G1596,TCR!$E$2:$K$332,2,0)</f>
        <v>VENDV</v>
      </c>
      <c r="D1596" s="179" t="str">
        <f>VLOOKUP(G1596,TCR!$E$2:$K$332,3,0)</f>
        <v>Ricavi variabili commodity al PCE - Energia Elettrica</v>
      </c>
      <c r="E1596" s="179" t="str">
        <f>VLOOKUP(G1596,TCR!$E$2:$K$332,4,0)</f>
        <v>MTPRV</v>
      </c>
      <c r="F1596" s="179" t="str">
        <f>VLOOKUP(G1596,TCR!$E$2:$K$332,5,0)</f>
        <v>Materia prima variabile</v>
      </c>
      <c r="G1596" s="179" t="s">
        <v>192</v>
      </c>
      <c r="H1596" s="179" t="str">
        <f>VLOOKUP(G1596,TCR!$E$2:$K$332,7,0)</f>
        <v>Perdite</v>
      </c>
      <c r="I1596" s="137" t="str">
        <f t="shared" si="49"/>
        <v>EE_PERD_PTCAT4_A#EEQAFPTCAT4#EECAFPTCAT4#NETA BR</v>
      </c>
      <c r="J1596" s="106" t="s">
        <v>5067</v>
      </c>
      <c r="K1596" s="106" t="s">
        <v>5068</v>
      </c>
      <c r="L1596" s="106" t="s">
        <v>5069</v>
      </c>
      <c r="M1596" s="106" t="s">
        <v>424</v>
      </c>
      <c r="N1596" s="106" t="s">
        <v>4189</v>
      </c>
      <c r="O1596" s="106"/>
      <c r="P1596" s="106" t="s">
        <v>4190</v>
      </c>
      <c r="Q1596" s="106" t="s">
        <v>4191</v>
      </c>
      <c r="R1596" s="106" t="s">
        <v>4192</v>
      </c>
      <c r="S1596" s="106">
        <v>701036</v>
      </c>
      <c r="T1596" s="106" t="s">
        <v>430</v>
      </c>
      <c r="U1596" s="106"/>
      <c r="V1596" s="106">
        <v>3</v>
      </c>
      <c r="W1596" s="106" t="str">
        <f t="shared" si="48"/>
        <v>NETA BR</v>
      </c>
      <c r="X1596" s="106" t="s">
        <v>431</v>
      </c>
      <c r="Y1596" s="106"/>
    </row>
    <row r="1597" spans="1:25" x14ac:dyDescent="0.2">
      <c r="A1597" s="139"/>
      <c r="B1597" s="7"/>
      <c r="C1597" s="179" t="str">
        <f>VLOOKUP(G1597,TCR!$E$2:$K$332,2,0)</f>
        <v>VENDV</v>
      </c>
      <c r="D1597" s="179" t="str">
        <f>VLOOKUP(G1597,TCR!$E$2:$K$332,3,0)</f>
        <v>Ricavi variabili commodity al PCE - Energia Elettrica</v>
      </c>
      <c r="E1597" s="179" t="str">
        <f>VLOOKUP(G1597,TCR!$E$2:$K$332,4,0)</f>
        <v>MTPRV</v>
      </c>
      <c r="F1597" s="179" t="str">
        <f>VLOOKUP(G1597,TCR!$E$2:$K$332,5,0)</f>
        <v>Materia prima variabile</v>
      </c>
      <c r="G1597" s="179" t="s">
        <v>192</v>
      </c>
      <c r="H1597" s="179" t="str">
        <f>VLOOKUP(G1597,TCR!$E$2:$K$332,7,0)</f>
        <v>Perdite</v>
      </c>
      <c r="I1597" s="137" t="str">
        <f t="shared" si="49"/>
        <v>EE_PERD_PTCAT4_M#EEQ_FPTCAT4#EEC_FPTCAT4#NETA BR</v>
      </c>
      <c r="J1597" s="106" t="s">
        <v>2344</v>
      </c>
      <c r="K1597" s="106" t="s">
        <v>2345</v>
      </c>
      <c r="L1597" s="106" t="s">
        <v>2346</v>
      </c>
      <c r="M1597" s="106" t="s">
        <v>424</v>
      </c>
      <c r="N1597" s="106" t="s">
        <v>2142</v>
      </c>
      <c r="O1597" s="106"/>
      <c r="P1597" s="106" t="s">
        <v>2143</v>
      </c>
      <c r="Q1597" s="106" t="s">
        <v>2144</v>
      </c>
      <c r="R1597" s="106" t="s">
        <v>2145</v>
      </c>
      <c r="S1597" s="106">
        <v>701036</v>
      </c>
      <c r="T1597" s="106" t="s">
        <v>430</v>
      </c>
      <c r="U1597" s="106"/>
      <c r="V1597" s="106">
        <v>3</v>
      </c>
      <c r="W1597" s="106" t="str">
        <f t="shared" si="48"/>
        <v>NETA BR</v>
      </c>
      <c r="X1597" s="106" t="s">
        <v>431</v>
      </c>
      <c r="Y1597" s="106"/>
    </row>
    <row r="1598" spans="1:25" x14ac:dyDescent="0.2">
      <c r="A1598" s="7"/>
      <c r="B1598" s="7"/>
      <c r="C1598" s="98" t="str">
        <f>VLOOKUP(G1598,TCR!$E$2:$K$332,2,0)</f>
        <v>VENDV</v>
      </c>
      <c r="D1598" s="98" t="str">
        <f>VLOOKUP(G1598,TCR!$E$2:$K$332,3,0)</f>
        <v>Ricavi variabili commodity al PCE - Energia Elettrica</v>
      </c>
      <c r="E1598" s="98" t="str">
        <f>VLOOKUP(G1598,TCR!$E$2:$K$332,4,0)</f>
        <v>MTPRV</v>
      </c>
      <c r="F1598" s="98" t="str">
        <f>VLOOKUP(G1598,TCR!$E$2:$K$332,5,0)</f>
        <v>Materia prima variabile</v>
      </c>
      <c r="G1598" s="98" t="s">
        <v>192</v>
      </c>
      <c r="H1598" s="98" t="str">
        <f>VLOOKUP(G1598,TCR!$E$2:$K$332,7,0)</f>
        <v>Perdite</v>
      </c>
      <c r="I1598" s="137" t="str">
        <f t="shared" si="49"/>
        <v>EE_PERD_PTCAT3_A#EEQAFPTCAT3#EECAFPTCAT3#NETA BR</v>
      </c>
      <c r="J1598" s="106" t="s">
        <v>1874</v>
      </c>
      <c r="K1598" s="106" t="s">
        <v>1875</v>
      </c>
      <c r="L1598" s="106" t="s">
        <v>1876</v>
      </c>
      <c r="M1598" s="106" t="s">
        <v>424</v>
      </c>
      <c r="N1598" s="106" t="s">
        <v>1877</v>
      </c>
      <c r="O1598" s="106"/>
      <c r="P1598" s="106" t="s">
        <v>1878</v>
      </c>
      <c r="Q1598" s="106" t="s">
        <v>1879</v>
      </c>
      <c r="R1598" s="106" t="s">
        <v>1880</v>
      </c>
      <c r="S1598" s="106">
        <v>701036</v>
      </c>
      <c r="T1598" s="106" t="s">
        <v>430</v>
      </c>
      <c r="U1598" s="106"/>
      <c r="V1598" s="106">
        <v>3</v>
      </c>
      <c r="W1598" s="106" t="str">
        <f t="shared" si="48"/>
        <v>NETA BR</v>
      </c>
      <c r="X1598" s="106" t="s">
        <v>431</v>
      </c>
      <c r="Y1598" s="106"/>
    </row>
    <row r="1599" spans="1:25" x14ac:dyDescent="0.2">
      <c r="A1599" s="178"/>
      <c r="B1599" s="7"/>
      <c r="C1599" s="98" t="str">
        <f>VLOOKUP(G1599,TCR!$E$2:$K$332,2,0)</f>
        <v>VENDV</v>
      </c>
      <c r="D1599" s="98" t="str">
        <f>VLOOKUP(G1599,TCR!$E$2:$K$332,3,0)</f>
        <v>Ricavi variabili commodity al PCE - Energia Elettrica</v>
      </c>
      <c r="E1599" s="98" t="str">
        <f>VLOOKUP(G1599,TCR!$E$2:$K$332,4,0)</f>
        <v>MTPRV</v>
      </c>
      <c r="F1599" s="98" t="str">
        <f>VLOOKUP(G1599,TCR!$E$2:$K$332,5,0)</f>
        <v>Materia prima variabile</v>
      </c>
      <c r="G1599" s="98" t="s">
        <v>192</v>
      </c>
      <c r="H1599" s="98" t="str">
        <f>VLOOKUP(G1599,TCR!$E$2:$K$332,7,0)</f>
        <v>Perdite</v>
      </c>
      <c r="I1599" s="137" t="str">
        <f t="shared" si="49"/>
        <v>EE_PERD_PTCAT3_M#EEQ_FPTCAT3#EEC_FPTCAT3#NETA BR</v>
      </c>
      <c r="J1599" s="106" t="s">
        <v>1798</v>
      </c>
      <c r="K1599" s="106" t="s">
        <v>1799</v>
      </c>
      <c r="L1599" s="106" t="s">
        <v>1800</v>
      </c>
      <c r="M1599" s="106" t="s">
        <v>424</v>
      </c>
      <c r="N1599" s="106" t="s">
        <v>1801</v>
      </c>
      <c r="O1599" s="106"/>
      <c r="P1599" s="106" t="s">
        <v>1802</v>
      </c>
      <c r="Q1599" s="106" t="s">
        <v>1803</v>
      </c>
      <c r="R1599" s="106" t="s">
        <v>1804</v>
      </c>
      <c r="S1599" s="106">
        <v>701036</v>
      </c>
      <c r="T1599" s="106" t="s">
        <v>430</v>
      </c>
      <c r="U1599" s="106"/>
      <c r="V1599" s="106">
        <v>3</v>
      </c>
      <c r="W1599" s="106" t="str">
        <f t="shared" si="48"/>
        <v>NETA BR</v>
      </c>
      <c r="X1599" s="106" t="s">
        <v>431</v>
      </c>
      <c r="Y1599" s="106"/>
    </row>
    <row r="1600" spans="1:25" x14ac:dyDescent="0.2">
      <c r="A1600" s="178"/>
      <c r="B1600" s="7"/>
      <c r="C1600" s="98" t="str">
        <f>VLOOKUP(G1600,TCR!$E$2:$K$332,2,0)</f>
        <v>VENDV</v>
      </c>
      <c r="D1600" s="98" t="str">
        <f>VLOOKUP(G1600,TCR!$E$2:$K$332,3,0)</f>
        <v>Ricavi variabili commodity al PCE - Energia Elettrica</v>
      </c>
      <c r="E1600" s="98" t="str">
        <f>VLOOKUP(G1600,TCR!$E$2:$K$332,4,0)</f>
        <v>MTPRV</v>
      </c>
      <c r="F1600" s="98" t="str">
        <f>VLOOKUP(G1600,TCR!$E$2:$K$332,5,0)</f>
        <v>Materia prima variabile</v>
      </c>
      <c r="G1600" s="98" t="s">
        <v>192</v>
      </c>
      <c r="H1600" s="98" t="str">
        <f>VLOOKUP(G1600,TCR!$E$2:$K$332,7,0)</f>
        <v>Perdite</v>
      </c>
      <c r="I1600" s="137" t="str">
        <f t="shared" si="49"/>
        <v>EE_PERD_PTCAT2_A#EEQAFPTCAT2#EECAFPTCAT2#NETA BR</v>
      </c>
      <c r="J1600" s="106" t="s">
        <v>7770</v>
      </c>
      <c r="K1600" s="106" t="s">
        <v>7771</v>
      </c>
      <c r="L1600" s="106" t="s">
        <v>7772</v>
      </c>
      <c r="M1600" s="106" t="s">
        <v>424</v>
      </c>
      <c r="N1600" s="106" t="s">
        <v>7057</v>
      </c>
      <c r="O1600" s="106"/>
      <c r="P1600" s="106" t="s">
        <v>7058</v>
      </c>
      <c r="Q1600" s="106" t="s">
        <v>7059</v>
      </c>
      <c r="R1600" s="106" t="s">
        <v>7060</v>
      </c>
      <c r="S1600" s="106">
        <v>701036</v>
      </c>
      <c r="T1600" s="106" t="s">
        <v>430</v>
      </c>
      <c r="U1600" s="106"/>
      <c r="V1600" s="106">
        <v>3</v>
      </c>
      <c r="W1600" s="106" t="str">
        <f t="shared" si="48"/>
        <v>NETA BR</v>
      </c>
      <c r="X1600" s="106" t="s">
        <v>431</v>
      </c>
      <c r="Y1600" s="106"/>
    </row>
    <row r="1601" spans="1:25" x14ac:dyDescent="0.2">
      <c r="A1601" s="7"/>
      <c r="B1601" s="69"/>
      <c r="C1601" s="179" t="str">
        <f>VLOOKUP(G1601,TCR!$E$2:$K$332,2,0)</f>
        <v>VENDV</v>
      </c>
      <c r="D1601" s="179" t="str">
        <f>VLOOKUP(G1601,TCR!$E$2:$K$332,3,0)</f>
        <v>Ricavi variabili commodity al PCE - Energia Elettrica</v>
      </c>
      <c r="E1601" s="179" t="str">
        <f>VLOOKUP(G1601,TCR!$E$2:$K$332,4,0)</f>
        <v>MTPRV</v>
      </c>
      <c r="F1601" s="179" t="str">
        <f>VLOOKUP(G1601,TCR!$E$2:$K$332,5,0)</f>
        <v>Materia prima variabile</v>
      </c>
      <c r="G1601" s="179" t="s">
        <v>192</v>
      </c>
      <c r="H1601" s="179" t="str">
        <f>VLOOKUP(G1601,TCR!$E$2:$K$332,7,0)</f>
        <v>Perdite</v>
      </c>
      <c r="I1601" s="137" t="str">
        <f t="shared" si="49"/>
        <v>EE_PERD_PTCAT2_M#EEQ_FPTCAT2#EEC_FPTCAT2#NETA BR</v>
      </c>
      <c r="J1601" s="106" t="s">
        <v>5748</v>
      </c>
      <c r="K1601" s="106" t="s">
        <v>5749</v>
      </c>
      <c r="L1601" s="106" t="s">
        <v>5750</v>
      </c>
      <c r="M1601" s="106" t="s">
        <v>424</v>
      </c>
      <c r="N1601" s="106" t="s">
        <v>4658</v>
      </c>
      <c r="O1601" s="106"/>
      <c r="P1601" s="106" t="s">
        <v>4659</v>
      </c>
      <c r="Q1601" s="106" t="s">
        <v>4660</v>
      </c>
      <c r="R1601" s="106" t="s">
        <v>4661</v>
      </c>
      <c r="S1601" s="106">
        <v>701036</v>
      </c>
      <c r="T1601" s="106" t="s">
        <v>430</v>
      </c>
      <c r="U1601" s="106"/>
      <c r="V1601" s="106">
        <v>3</v>
      </c>
      <c r="W1601" s="106" t="str">
        <f t="shared" si="48"/>
        <v>NETA BR</v>
      </c>
      <c r="X1601" s="106" t="s">
        <v>431</v>
      </c>
      <c r="Y1601" s="106"/>
    </row>
    <row r="1602" spans="1:25" x14ac:dyDescent="0.2">
      <c r="A1602" s="7"/>
      <c r="B1602" s="69"/>
      <c r="C1602" s="179" t="str">
        <f>VLOOKUP(G1602,TCR!$E$2:$K$332,2,0)</f>
        <v>VENDV</v>
      </c>
      <c r="D1602" s="179" t="str">
        <f>VLOOKUP(G1602,TCR!$E$2:$K$332,3,0)</f>
        <v>Ricavi variabili commodity al PCE - Energia Elettrica</v>
      </c>
      <c r="E1602" s="179" t="str">
        <f>VLOOKUP(G1602,TCR!$E$2:$K$332,4,0)</f>
        <v>MTPRV</v>
      </c>
      <c r="F1602" s="179" t="str">
        <f>VLOOKUP(G1602,TCR!$E$2:$K$332,5,0)</f>
        <v>Materia prima variabile</v>
      </c>
      <c r="G1602" s="179" t="s">
        <v>192</v>
      </c>
      <c r="H1602" s="179" t="str">
        <f>VLOOKUP(G1602,TCR!$E$2:$K$332,7,0)</f>
        <v>Perdite</v>
      </c>
      <c r="I1602" s="137" t="str">
        <f t="shared" si="49"/>
        <v>EE_PERD_PTCAT1_A#EEQAFPTCAT1#EECAFPTCAT1#NETA BR</v>
      </c>
      <c r="J1602" s="106" t="s">
        <v>6977</v>
      </c>
      <c r="K1602" s="106" t="s">
        <v>6978</v>
      </c>
      <c r="L1602" s="106" t="s">
        <v>6979</v>
      </c>
      <c r="M1602" s="106" t="s">
        <v>424</v>
      </c>
      <c r="N1602" s="106" t="s">
        <v>6980</v>
      </c>
      <c r="O1602" s="106"/>
      <c r="P1602" s="106" t="s">
        <v>6981</v>
      </c>
      <c r="Q1602" s="106" t="s">
        <v>6982</v>
      </c>
      <c r="R1602" s="106" t="s">
        <v>6983</v>
      </c>
      <c r="S1602" s="106">
        <v>701036</v>
      </c>
      <c r="T1602" s="106" t="s">
        <v>430</v>
      </c>
      <c r="U1602" s="106"/>
      <c r="V1602" s="106">
        <v>3</v>
      </c>
      <c r="W1602" s="106" t="str">
        <f t="shared" ref="W1602:W1665" si="50">IF(V1602=3,"NETA BR",IF(V1602=8,"NETA BM"))</f>
        <v>NETA BR</v>
      </c>
      <c r="X1602" s="106" t="s">
        <v>431</v>
      </c>
      <c r="Y1602" s="106"/>
    </row>
    <row r="1603" spans="1:25" x14ac:dyDescent="0.2">
      <c r="A1603" s="7"/>
      <c r="B1603" s="7"/>
      <c r="C1603" s="141" t="str">
        <f>VLOOKUP(G1603,TCR!$E$2:$K$332,2,0)</f>
        <v>VENDV</v>
      </c>
      <c r="D1603" s="141" t="str">
        <f>VLOOKUP(G1603,TCR!$E$2:$K$332,3,0)</f>
        <v>Ricavi variabili commodity al PCE - Energia Elettrica</v>
      </c>
      <c r="E1603" s="141" t="str">
        <f>VLOOKUP(G1603,TCR!$E$2:$K$332,4,0)</f>
        <v>MTPRV</v>
      </c>
      <c r="F1603" s="141" t="str">
        <f>VLOOKUP(G1603,TCR!$E$2:$K$332,5,0)</f>
        <v>Materia prima variabile</v>
      </c>
      <c r="G1603" s="141" t="s">
        <v>192</v>
      </c>
      <c r="H1603" s="141" t="str">
        <f>VLOOKUP(G1603,TCR!$E$2:$K$332,7,0)</f>
        <v>Perdite</v>
      </c>
      <c r="I1603" s="137" t="str">
        <f t="shared" ref="I1603:I1666" si="51">IF(LEFT($G1603,7)="CONSUMO","CONSUMO",CONCATENATE(K1603,"#",N1603,"#",Q1603,"#",W1603))</f>
        <v>EE_PERD_PTCAT1_M#EEQ_FPTCAT1#EEC_FPTCAT1#NETA BR</v>
      </c>
      <c r="J1603" s="106" t="s">
        <v>6182</v>
      </c>
      <c r="K1603" s="106" t="s">
        <v>6183</v>
      </c>
      <c r="L1603" s="106" t="s">
        <v>6184</v>
      </c>
      <c r="M1603" s="106" t="s">
        <v>424</v>
      </c>
      <c r="N1603" s="106" t="s">
        <v>6185</v>
      </c>
      <c r="O1603" s="106"/>
      <c r="P1603" s="106" t="s">
        <v>6186</v>
      </c>
      <c r="Q1603" s="106" t="s">
        <v>6187</v>
      </c>
      <c r="R1603" s="106" t="s">
        <v>6188</v>
      </c>
      <c r="S1603" s="106">
        <v>701036</v>
      </c>
      <c r="T1603" s="106" t="s">
        <v>430</v>
      </c>
      <c r="U1603" s="106"/>
      <c r="V1603" s="106">
        <v>3</v>
      </c>
      <c r="W1603" s="106" t="str">
        <f t="shared" si="50"/>
        <v>NETA BR</v>
      </c>
      <c r="X1603" s="106" t="s">
        <v>431</v>
      </c>
      <c r="Y1603" s="106"/>
    </row>
    <row r="1604" spans="1:25" x14ac:dyDescent="0.2">
      <c r="A1604" s="7"/>
      <c r="B1604" s="7"/>
      <c r="C1604" s="98" t="str">
        <f>VLOOKUP(G1604,TCR!$E$2:$K$332,2,0)</f>
        <v>VENDV</v>
      </c>
      <c r="D1604" s="98" t="str">
        <f>VLOOKUP(G1604,TCR!$E$2:$K$332,3,0)</f>
        <v>Ricavi variabili commodity al PCE - Energia Elettrica</v>
      </c>
      <c r="E1604" s="98" t="str">
        <f>VLOOKUP(G1604,TCR!$E$2:$K$332,4,0)</f>
        <v>MTPRV</v>
      </c>
      <c r="F1604" s="98" t="str">
        <f>VLOOKUP(G1604,TCR!$E$2:$K$332,5,0)</f>
        <v>Materia prima variabile</v>
      </c>
      <c r="G1604" s="98" t="s">
        <v>192</v>
      </c>
      <c r="H1604" s="98" t="str">
        <f>VLOOKUP(G1604,TCR!$E$2:$K$332,7,0)</f>
        <v>Perdite</v>
      </c>
      <c r="I1604" s="137" t="str">
        <f t="shared" si="51"/>
        <v>EE_PERD_PPPC17_B#EEQBFPPPC17#EECBFPPPC17#NETA BR</v>
      </c>
      <c r="J1604" s="106" t="s">
        <v>7824</v>
      </c>
      <c r="K1604" s="106" t="s">
        <v>7825</v>
      </c>
      <c r="L1604" s="106" t="s">
        <v>7826</v>
      </c>
      <c r="M1604" s="106" t="s">
        <v>424</v>
      </c>
      <c r="N1604" s="106" t="s">
        <v>7827</v>
      </c>
      <c r="O1604" s="106"/>
      <c r="P1604" s="106" t="s">
        <v>7828</v>
      </c>
      <c r="Q1604" s="106" t="s">
        <v>7829</v>
      </c>
      <c r="R1604" s="106" t="s">
        <v>2178</v>
      </c>
      <c r="S1604" s="106">
        <v>701036</v>
      </c>
      <c r="T1604" s="106" t="s">
        <v>430</v>
      </c>
      <c r="U1604" s="106"/>
      <c r="V1604" s="106">
        <v>3</v>
      </c>
      <c r="W1604" s="106" t="str">
        <f t="shared" si="50"/>
        <v>NETA BR</v>
      </c>
      <c r="X1604" s="106" t="s">
        <v>431</v>
      </c>
      <c r="Y1604" s="106"/>
    </row>
    <row r="1605" spans="1:25" x14ac:dyDescent="0.2">
      <c r="A1605" s="7"/>
      <c r="B1605" s="7"/>
      <c r="C1605" s="98" t="str">
        <f>VLOOKUP(G1605,TCR!$E$2:$K$332,2,0)</f>
        <v>VENDV</v>
      </c>
      <c r="D1605" s="98" t="str">
        <f>VLOOKUP(G1605,TCR!$E$2:$K$332,3,0)</f>
        <v>Ricavi variabili commodity al PCE - Energia Elettrica</v>
      </c>
      <c r="E1605" s="98" t="str">
        <f>VLOOKUP(G1605,TCR!$E$2:$K$332,4,0)</f>
        <v>MTPRV</v>
      </c>
      <c r="F1605" s="98" t="str">
        <f>VLOOKUP(G1605,TCR!$E$2:$K$332,5,0)</f>
        <v>Materia prima variabile</v>
      </c>
      <c r="G1605" s="98" t="s">
        <v>192</v>
      </c>
      <c r="H1605" s="98" t="str">
        <f>VLOOKUP(G1605,TCR!$E$2:$K$332,7,0)</f>
        <v>Perdite</v>
      </c>
      <c r="I1605" s="137" t="str">
        <f t="shared" si="51"/>
        <v>EE_PERD_PPPC16_B#EEQBFPPPC16#EECBFPPPC16#NETA BR</v>
      </c>
      <c r="J1605" s="106" t="s">
        <v>3189</v>
      </c>
      <c r="K1605" s="106" t="s">
        <v>3190</v>
      </c>
      <c r="L1605" s="106" t="s">
        <v>3191</v>
      </c>
      <c r="M1605" s="106" t="s">
        <v>424</v>
      </c>
      <c r="N1605" s="106" t="s">
        <v>3192</v>
      </c>
      <c r="O1605" s="106"/>
      <c r="P1605" s="106" t="s">
        <v>3193</v>
      </c>
      <c r="Q1605" s="106" t="s">
        <v>3194</v>
      </c>
      <c r="R1605" s="106" t="s">
        <v>3195</v>
      </c>
      <c r="S1605" s="106">
        <v>701036</v>
      </c>
      <c r="T1605" s="106" t="s">
        <v>430</v>
      </c>
      <c r="U1605" s="106"/>
      <c r="V1605" s="106">
        <v>3</v>
      </c>
      <c r="W1605" s="106" t="str">
        <f t="shared" si="50"/>
        <v>NETA BR</v>
      </c>
      <c r="X1605" s="106" t="s">
        <v>431</v>
      </c>
      <c r="Y1605" s="106"/>
    </row>
    <row r="1606" spans="1:25" x14ac:dyDescent="0.2">
      <c r="A1606" s="7"/>
      <c r="B1606" s="7"/>
      <c r="C1606" s="98" t="str">
        <f>VLOOKUP(G1606,TCR!$E$2:$K$332,2,0)</f>
        <v>VENDV</v>
      </c>
      <c r="D1606" s="98" t="str">
        <f>VLOOKUP(G1606,TCR!$E$2:$K$332,3,0)</f>
        <v>Ricavi variabili commodity al PCE - Energia Elettrica</v>
      </c>
      <c r="E1606" s="98" t="str">
        <f>VLOOKUP(G1606,TCR!$E$2:$K$332,4,0)</f>
        <v>MTPRV</v>
      </c>
      <c r="F1606" s="98" t="str">
        <f>VLOOKUP(G1606,TCR!$E$2:$K$332,5,0)</f>
        <v>Materia prima variabile</v>
      </c>
      <c r="G1606" s="98" t="s">
        <v>192</v>
      </c>
      <c r="H1606" s="98" t="str">
        <f>VLOOKUP(G1606,TCR!$E$2:$K$332,7,0)</f>
        <v>Perdite</v>
      </c>
      <c r="I1606" s="137" t="str">
        <f t="shared" si="51"/>
        <v>EE_PERD_PPPC14_B#EEQBFPPPC14#EECBFPPPC14#NETA BR</v>
      </c>
      <c r="J1606" s="106" t="s">
        <v>6316</v>
      </c>
      <c r="K1606" s="106" t="s">
        <v>6317</v>
      </c>
      <c r="L1606" s="106" t="s">
        <v>6318</v>
      </c>
      <c r="M1606" s="106" t="s">
        <v>424</v>
      </c>
      <c r="N1606" s="106" t="s">
        <v>6319</v>
      </c>
      <c r="O1606" s="106"/>
      <c r="P1606" s="106" t="s">
        <v>6320</v>
      </c>
      <c r="Q1606" s="106" t="s">
        <v>6321</v>
      </c>
      <c r="R1606" s="106" t="s">
        <v>1744</v>
      </c>
      <c r="S1606" s="106">
        <v>701036</v>
      </c>
      <c r="T1606" s="106" t="s">
        <v>430</v>
      </c>
      <c r="U1606" s="106"/>
      <c r="V1606" s="106">
        <v>3</v>
      </c>
      <c r="W1606" s="106" t="str">
        <f t="shared" si="50"/>
        <v>NETA BR</v>
      </c>
      <c r="X1606" s="106" t="s">
        <v>431</v>
      </c>
      <c r="Y1606" s="106"/>
    </row>
    <row r="1607" spans="1:25" x14ac:dyDescent="0.2">
      <c r="A1607" s="7"/>
      <c r="B1607" s="7"/>
      <c r="C1607" s="179" t="str">
        <f>VLOOKUP(G1607,TCR!$E$2:$K$332,2,0)</f>
        <v>VENDV</v>
      </c>
      <c r="D1607" s="179" t="str">
        <f>VLOOKUP(G1607,TCR!$E$2:$K$332,3,0)</f>
        <v>Ricavi variabili commodity al PCE - Energia Elettrica</v>
      </c>
      <c r="E1607" s="179" t="str">
        <f>VLOOKUP(G1607,TCR!$E$2:$K$332,4,0)</f>
        <v>MTPRV</v>
      </c>
      <c r="F1607" s="179" t="str">
        <f>VLOOKUP(G1607,TCR!$E$2:$K$332,5,0)</f>
        <v>Materia prima variabile</v>
      </c>
      <c r="G1607" s="179" t="s">
        <v>192</v>
      </c>
      <c r="H1607" s="179" t="str">
        <f>VLOOKUP(G1607,TCR!$E$2:$K$332,7,0)</f>
        <v>Perdite</v>
      </c>
      <c r="I1607" s="137" t="str">
        <f t="shared" si="51"/>
        <v>EE_PERD_PPPC13_B#EEQBFPPPC13#EECBFPPPC13#NETA BR</v>
      </c>
      <c r="J1607" s="106" t="s">
        <v>1313</v>
      </c>
      <c r="K1607" s="106" t="s">
        <v>1314</v>
      </c>
      <c r="L1607" s="106" t="s">
        <v>1315</v>
      </c>
      <c r="M1607" s="106" t="s">
        <v>424</v>
      </c>
      <c r="N1607" s="106" t="s">
        <v>1316</v>
      </c>
      <c r="O1607" s="106"/>
      <c r="P1607" s="106" t="s">
        <v>1317</v>
      </c>
      <c r="Q1607" s="106" t="s">
        <v>1318</v>
      </c>
      <c r="R1607" s="106" t="s">
        <v>1319</v>
      </c>
      <c r="S1607" s="106">
        <v>701036</v>
      </c>
      <c r="T1607" s="106" t="s">
        <v>430</v>
      </c>
      <c r="U1607" s="106"/>
      <c r="V1607" s="106">
        <v>3</v>
      </c>
      <c r="W1607" s="106" t="str">
        <f t="shared" si="50"/>
        <v>NETA BR</v>
      </c>
      <c r="X1607" s="106" t="s">
        <v>431</v>
      </c>
      <c r="Y1607" s="106"/>
    </row>
    <row r="1608" spans="1:25" x14ac:dyDescent="0.2">
      <c r="A1608" s="7"/>
      <c r="B1608" s="7"/>
      <c r="C1608" s="98" t="str">
        <f>VLOOKUP(G1608,TCR!$E$2:$K$332,2,0)</f>
        <v>VENDV</v>
      </c>
      <c r="D1608" s="98" t="str">
        <f>VLOOKUP(G1608,TCR!$E$2:$K$332,3,0)</f>
        <v>Ricavi variabili commodity al PCE - Energia Elettrica</v>
      </c>
      <c r="E1608" s="98" t="str">
        <f>VLOOKUP(G1608,TCR!$E$2:$K$332,4,0)</f>
        <v>MTPRV</v>
      </c>
      <c r="F1608" s="98" t="str">
        <f>VLOOKUP(G1608,TCR!$E$2:$K$332,5,0)</f>
        <v>Materia prima variabile</v>
      </c>
      <c r="G1608" s="141" t="s">
        <v>192</v>
      </c>
      <c r="H1608" s="98" t="str">
        <f>VLOOKUP(G1608,TCR!$E$2:$K$332,7,0)</f>
        <v>Perdite</v>
      </c>
      <c r="I1608" s="137" t="str">
        <f t="shared" si="51"/>
        <v>EE_PERD_PPPC08_B#EEQBFPPPC08#EECBFPPPC08#NETA BR</v>
      </c>
      <c r="J1608" s="106" t="s">
        <v>9215</v>
      </c>
      <c r="K1608" s="106" t="s">
        <v>9216</v>
      </c>
      <c r="L1608" s="106" t="s">
        <v>9217</v>
      </c>
      <c r="M1608" s="106" t="s">
        <v>424</v>
      </c>
      <c r="N1608" s="106" t="s">
        <v>8539</v>
      </c>
      <c r="O1608" s="106"/>
      <c r="P1608" s="106" t="s">
        <v>8540</v>
      </c>
      <c r="Q1608" s="106" t="s">
        <v>8541</v>
      </c>
      <c r="R1608" s="106" t="s">
        <v>8542</v>
      </c>
      <c r="S1608" s="106" t="s">
        <v>429</v>
      </c>
      <c r="T1608" s="106" t="s">
        <v>430</v>
      </c>
      <c r="U1608" s="106"/>
      <c r="V1608" s="106">
        <v>3</v>
      </c>
      <c r="W1608" s="106" t="str">
        <f t="shared" si="50"/>
        <v>NETA BR</v>
      </c>
      <c r="X1608" s="106" t="s">
        <v>431</v>
      </c>
      <c r="Y1608" s="106"/>
    </row>
    <row r="1609" spans="1:25" x14ac:dyDescent="0.2">
      <c r="A1609" s="7"/>
      <c r="B1609" s="7"/>
      <c r="C1609" s="98" t="str">
        <f>VLOOKUP(G1609,TCR!$E$2:$K$332,2,0)</f>
        <v>VENDV</v>
      </c>
      <c r="D1609" s="98" t="str">
        <f>VLOOKUP(G1609,TCR!$E$2:$K$332,3,0)</f>
        <v>Ricavi variabili commodity al PCE - Energia Elettrica</v>
      </c>
      <c r="E1609" s="98" t="str">
        <f>VLOOKUP(G1609,TCR!$E$2:$K$332,4,0)</f>
        <v>MTPRV</v>
      </c>
      <c r="F1609" s="98" t="str">
        <f>VLOOKUP(G1609,TCR!$E$2:$K$332,5,0)</f>
        <v>Materia prima variabile</v>
      </c>
      <c r="G1609" s="141" t="s">
        <v>192</v>
      </c>
      <c r="H1609" s="98" t="str">
        <f>VLOOKUP(G1609,TCR!$E$2:$K$332,7,0)</f>
        <v>Perdite</v>
      </c>
      <c r="I1609" s="137" t="str">
        <f t="shared" si="51"/>
        <v>EE_PERD_PPPC06_B#EEQBFPPPC06#EECBFPPPC06#NETA BR</v>
      </c>
      <c r="J1609" s="106" t="s">
        <v>2641</v>
      </c>
      <c r="K1609" s="106" t="s">
        <v>2642</v>
      </c>
      <c r="L1609" s="106" t="s">
        <v>2643</v>
      </c>
      <c r="M1609" s="106" t="s">
        <v>424</v>
      </c>
      <c r="N1609" s="106" t="s">
        <v>2644</v>
      </c>
      <c r="O1609" s="106"/>
      <c r="P1609" s="106" t="s">
        <v>2645</v>
      </c>
      <c r="Q1609" s="106" t="s">
        <v>2646</v>
      </c>
      <c r="R1609" s="106" t="s">
        <v>2647</v>
      </c>
      <c r="S1609" s="106">
        <v>701036</v>
      </c>
      <c r="T1609" s="106" t="s">
        <v>430</v>
      </c>
      <c r="U1609" s="106"/>
      <c r="V1609" s="106">
        <v>3</v>
      </c>
      <c r="W1609" s="106" t="str">
        <f t="shared" si="50"/>
        <v>NETA BR</v>
      </c>
      <c r="X1609" s="106" t="s">
        <v>431</v>
      </c>
      <c r="Y1609" s="106"/>
    </row>
    <row r="1610" spans="1:25" x14ac:dyDescent="0.2">
      <c r="A1610" s="7"/>
      <c r="B1610" s="7"/>
      <c r="C1610" s="98" t="str">
        <f>VLOOKUP(G1610,TCR!$E$2:$K$332,2,0)</f>
        <v>VENDV</v>
      </c>
      <c r="D1610" s="98" t="str">
        <f>VLOOKUP(G1610,TCR!$E$2:$K$332,3,0)</f>
        <v>Ricavi variabili commodity al PCE - Energia Elettrica</v>
      </c>
      <c r="E1610" s="98" t="str">
        <f>VLOOKUP(G1610,TCR!$E$2:$K$332,4,0)</f>
        <v>MTPRV</v>
      </c>
      <c r="F1610" s="98" t="str">
        <f>VLOOKUP(G1610,TCR!$E$2:$K$332,5,0)</f>
        <v>Materia prima variabile</v>
      </c>
      <c r="G1610" s="98" t="s">
        <v>192</v>
      </c>
      <c r="H1610" s="98" t="str">
        <f>VLOOKUP(G1610,TCR!$E$2:$K$332,7,0)</f>
        <v>Perdite</v>
      </c>
      <c r="I1610" s="137" t="str">
        <f t="shared" si="51"/>
        <v>EE_PERD_PPPC04_B#EEQBFPPPC04#EECBFPPPC04#NETA BR</v>
      </c>
      <c r="J1610" s="106" t="s">
        <v>7697</v>
      </c>
      <c r="K1610" s="106" t="s">
        <v>7698</v>
      </c>
      <c r="L1610" s="106" t="s">
        <v>7699</v>
      </c>
      <c r="M1610" s="106" t="s">
        <v>424</v>
      </c>
      <c r="N1610" s="106" t="s">
        <v>7700</v>
      </c>
      <c r="O1610" s="106"/>
      <c r="P1610" s="106" t="s">
        <v>7701</v>
      </c>
      <c r="Q1610" s="106" t="s">
        <v>7702</v>
      </c>
      <c r="R1610" s="106" t="s">
        <v>7703</v>
      </c>
      <c r="S1610" s="106">
        <v>701036</v>
      </c>
      <c r="T1610" s="106" t="s">
        <v>430</v>
      </c>
      <c r="U1610" s="106"/>
      <c r="V1610" s="106">
        <v>3</v>
      </c>
      <c r="W1610" s="106" t="str">
        <f t="shared" si="50"/>
        <v>NETA BR</v>
      </c>
      <c r="X1610" s="106" t="s">
        <v>431</v>
      </c>
      <c r="Y1610" s="106"/>
    </row>
    <row r="1611" spans="1:25" x14ac:dyDescent="0.2">
      <c r="A1611" s="69"/>
      <c r="B1611" s="7"/>
      <c r="C1611" s="98" t="str">
        <f>VLOOKUP(G1611,TCR!$E$2:$K$332,2,0)</f>
        <v>VENDV</v>
      </c>
      <c r="D1611" s="98" t="str">
        <f>VLOOKUP(G1611,TCR!$E$2:$K$332,3,0)</f>
        <v>Ricavi variabili commodity al PCE - Energia Elettrica</v>
      </c>
      <c r="E1611" s="98" t="str">
        <f>VLOOKUP(G1611,TCR!$E$2:$K$332,4,0)</f>
        <v>MTPRV</v>
      </c>
      <c r="F1611" s="98" t="str">
        <f>VLOOKUP(G1611,TCR!$E$2:$K$332,5,0)</f>
        <v>Materia prima variabile</v>
      </c>
      <c r="G1611" s="98" t="s">
        <v>192</v>
      </c>
      <c r="H1611" s="98" t="str">
        <f>VLOOKUP(G1611,TCR!$E$2:$K$332,7,0)</f>
        <v>Perdite</v>
      </c>
      <c r="I1611" s="137" t="str">
        <f t="shared" si="51"/>
        <v>EE_PERD_PPPC03_B#EEQBFPPPC03#EECBFPPPC03#NETA BR</v>
      </c>
      <c r="J1611" s="106" t="s">
        <v>6231</v>
      </c>
      <c r="K1611" s="106" t="s">
        <v>6232</v>
      </c>
      <c r="L1611" s="106" t="s">
        <v>6233</v>
      </c>
      <c r="M1611" s="106" t="s">
        <v>424</v>
      </c>
      <c r="N1611" s="106" t="s">
        <v>6234</v>
      </c>
      <c r="O1611" s="106"/>
      <c r="P1611" s="106" t="s">
        <v>6235</v>
      </c>
      <c r="Q1611" s="106" t="s">
        <v>6236</v>
      </c>
      <c r="R1611" s="106" t="s">
        <v>6237</v>
      </c>
      <c r="S1611" s="106">
        <v>701036</v>
      </c>
      <c r="T1611" s="106" t="s">
        <v>430</v>
      </c>
      <c r="U1611" s="106"/>
      <c r="V1611" s="106">
        <v>3</v>
      </c>
      <c r="W1611" s="106" t="str">
        <f t="shared" si="50"/>
        <v>NETA BR</v>
      </c>
      <c r="X1611" s="106" t="s">
        <v>431</v>
      </c>
      <c r="Y1611" s="106"/>
    </row>
    <row r="1612" spans="1:25" x14ac:dyDescent="0.2">
      <c r="A1612" s="7"/>
      <c r="B1612" s="7"/>
      <c r="C1612" s="179" t="str">
        <f>VLOOKUP(G1612,TCR!$E$2:$K$332,2,0)</f>
        <v>VENDV</v>
      </c>
      <c r="D1612" s="179" t="str">
        <f>VLOOKUP(G1612,TCR!$E$2:$K$332,3,0)</f>
        <v>Ricavi variabili commodity al PCE - Energia Elettrica</v>
      </c>
      <c r="E1612" s="179" t="str">
        <f>VLOOKUP(G1612,TCR!$E$2:$K$332,4,0)</f>
        <v>MTPRV</v>
      </c>
      <c r="F1612" s="179" t="str">
        <f>VLOOKUP(G1612,TCR!$E$2:$K$332,5,0)</f>
        <v>Materia prima variabile</v>
      </c>
      <c r="G1612" s="179" t="s">
        <v>192</v>
      </c>
      <c r="H1612" s="179" t="str">
        <f>VLOOKUP(G1612,TCR!$E$2:$K$332,7,0)</f>
        <v>Perdite</v>
      </c>
      <c r="I1612" s="137" t="str">
        <f t="shared" si="51"/>
        <v>EE_PERD_PPPC02_B#EEQBFPPPC02#EECBFPPPC02#NETA BR</v>
      </c>
      <c r="J1612" s="106" t="s">
        <v>8415</v>
      </c>
      <c r="K1612" s="106" t="s">
        <v>8416</v>
      </c>
      <c r="L1612" s="106" t="s">
        <v>8417</v>
      </c>
      <c r="M1612" s="106" t="s">
        <v>424</v>
      </c>
      <c r="N1612" s="106" t="s">
        <v>8100</v>
      </c>
      <c r="O1612" s="106"/>
      <c r="P1612" s="106" t="s">
        <v>8101</v>
      </c>
      <c r="Q1612" s="106" t="s">
        <v>8102</v>
      </c>
      <c r="R1612" s="106" t="s">
        <v>8103</v>
      </c>
      <c r="S1612" s="106">
        <v>701036</v>
      </c>
      <c r="T1612" s="106" t="s">
        <v>430</v>
      </c>
      <c r="U1612" s="106"/>
      <c r="V1612" s="106">
        <v>3</v>
      </c>
      <c r="W1612" s="106" t="str">
        <f t="shared" si="50"/>
        <v>NETA BR</v>
      </c>
      <c r="X1612" s="106" t="s">
        <v>431</v>
      </c>
      <c r="Y1612" s="106"/>
    </row>
    <row r="1613" spans="1:25" x14ac:dyDescent="0.2">
      <c r="A1613" s="7"/>
      <c r="B1613" s="7"/>
      <c r="C1613" s="141" t="str">
        <f>VLOOKUP(G1613,TCR!$E$2:$K$332,2,0)</f>
        <v>VENDV</v>
      </c>
      <c r="D1613" s="141" t="str">
        <f>VLOOKUP(G1613,TCR!$E$2:$K$332,3,0)</f>
        <v>Ricavi variabili commodity al PCE - Energia Elettrica</v>
      </c>
      <c r="E1613" s="141" t="str">
        <f>VLOOKUP(G1613,TCR!$E$2:$K$332,4,0)</f>
        <v>MTPRV</v>
      </c>
      <c r="F1613" s="141" t="str">
        <f>VLOOKUP(G1613,TCR!$E$2:$K$332,5,0)</f>
        <v>Materia prima variabile</v>
      </c>
      <c r="G1613" s="141" t="s">
        <v>192</v>
      </c>
      <c r="H1613" s="141" t="str">
        <f>VLOOKUP(G1613,TCR!$E$2:$K$332,7,0)</f>
        <v>Perdite</v>
      </c>
      <c r="I1613" s="137" t="str">
        <f t="shared" si="51"/>
        <v>EEAPRDFPATPMI23#EEQAFPATPMI23#EECAFPATPMI23#NETA BR</v>
      </c>
      <c r="J1613" s="106" t="s">
        <v>7045</v>
      </c>
      <c r="K1613" s="106" t="s">
        <v>7046</v>
      </c>
      <c r="L1613" s="106" t="s">
        <v>7047</v>
      </c>
      <c r="M1613" s="106" t="s">
        <v>424</v>
      </c>
      <c r="N1613" s="106" t="s">
        <v>7048</v>
      </c>
      <c r="O1613" s="106"/>
      <c r="P1613" s="106" t="s">
        <v>7049</v>
      </c>
      <c r="Q1613" s="106" t="s">
        <v>7050</v>
      </c>
      <c r="R1613" s="106" t="s">
        <v>7021</v>
      </c>
      <c r="S1613" s="106">
        <v>701036</v>
      </c>
      <c r="T1613" s="106" t="s">
        <v>430</v>
      </c>
      <c r="U1613" s="106"/>
      <c r="V1613" s="106">
        <v>3</v>
      </c>
      <c r="W1613" s="106" t="str">
        <f t="shared" si="50"/>
        <v>NETA BR</v>
      </c>
      <c r="X1613" s="106" t="s">
        <v>431</v>
      </c>
      <c r="Y1613" s="106"/>
    </row>
    <row r="1614" spans="1:25" x14ac:dyDescent="0.2">
      <c r="A1614" s="7"/>
      <c r="B1614" s="7"/>
      <c r="C1614" s="141" t="str">
        <f>VLOOKUP(G1614,TCR!$E$2:$K$332,2,0)</f>
        <v>VENDV</v>
      </c>
      <c r="D1614" s="141" t="str">
        <f>VLOOKUP(G1614,TCR!$E$2:$K$332,3,0)</f>
        <v>Ricavi variabili commodity al PCE - Energia Elettrica</v>
      </c>
      <c r="E1614" s="141" t="str">
        <f>VLOOKUP(G1614,TCR!$E$2:$K$332,4,0)</f>
        <v>MTPRV</v>
      </c>
      <c r="F1614" s="141" t="str">
        <f>VLOOKUP(G1614,TCR!$E$2:$K$332,5,0)</f>
        <v>Materia prima variabile</v>
      </c>
      <c r="G1614" s="141" t="s">
        <v>192</v>
      </c>
      <c r="H1614" s="141" t="str">
        <f>VLOOKUP(G1614,TCR!$E$2:$K$332,7,0)</f>
        <v>Perdite</v>
      </c>
      <c r="I1614" s="137" t="str">
        <f t="shared" si="51"/>
        <v>EE_PRDFPATPMI23#EEQ_FPATPMI23#EEC_FPATPMI23#NETA BR</v>
      </c>
      <c r="J1614" s="106" t="s">
        <v>7015</v>
      </c>
      <c r="K1614" s="106" t="s">
        <v>7016</v>
      </c>
      <c r="L1614" s="106" t="s">
        <v>7017</v>
      </c>
      <c r="M1614" s="106" t="s">
        <v>424</v>
      </c>
      <c r="N1614" s="106" t="s">
        <v>7018</v>
      </c>
      <c r="O1614" s="106"/>
      <c r="P1614" s="106" t="s">
        <v>7019</v>
      </c>
      <c r="Q1614" s="106" t="s">
        <v>7020</v>
      </c>
      <c r="R1614" s="106" t="s">
        <v>7021</v>
      </c>
      <c r="S1614" s="106">
        <v>701036</v>
      </c>
      <c r="T1614" s="106" t="s">
        <v>430</v>
      </c>
      <c r="U1614" s="106"/>
      <c r="V1614" s="106">
        <v>3</v>
      </c>
      <c r="W1614" s="106" t="str">
        <f t="shared" si="50"/>
        <v>NETA BR</v>
      </c>
      <c r="X1614" s="106" t="s">
        <v>431</v>
      </c>
      <c r="Y1614" s="106"/>
    </row>
    <row r="1615" spans="1:25" x14ac:dyDescent="0.2">
      <c r="A1615" s="7"/>
      <c r="B1615" s="7"/>
      <c r="C1615" s="141" t="str">
        <f>VLOOKUP(G1615,TCR!$E$2:$K$332,2,0)</f>
        <v>VENDV</v>
      </c>
      <c r="D1615" s="141" t="str">
        <f>VLOOKUP(G1615,TCR!$E$2:$K$332,3,0)</f>
        <v>Ricavi variabili commodity al PCE - Energia Elettrica</v>
      </c>
      <c r="E1615" s="141" t="str">
        <f>VLOOKUP(G1615,TCR!$E$2:$K$332,4,0)</f>
        <v>MTPRV</v>
      </c>
      <c r="F1615" s="141" t="str">
        <f>VLOOKUP(G1615,TCR!$E$2:$K$332,5,0)</f>
        <v>Materia prima variabile</v>
      </c>
      <c r="G1615" s="141" t="s">
        <v>192</v>
      </c>
      <c r="H1615" s="141" t="str">
        <f>VLOOKUP(G1615,TCR!$E$2:$K$332,7,0)</f>
        <v>Perdite</v>
      </c>
      <c r="I1615" s="137" t="str">
        <f t="shared" si="51"/>
        <v>EEAPRDFPATPMI22#EEQAFPATPMI22#EECAFPATPMI22#NETA BR</v>
      </c>
      <c r="J1615" s="106" t="s">
        <v>8695</v>
      </c>
      <c r="K1615" s="106" t="s">
        <v>8696</v>
      </c>
      <c r="L1615" s="106" t="s">
        <v>8697</v>
      </c>
      <c r="M1615" s="106" t="s">
        <v>424</v>
      </c>
      <c r="N1615" s="106" t="s">
        <v>5950</v>
      </c>
      <c r="O1615" s="106"/>
      <c r="P1615" s="106" t="s">
        <v>5951</v>
      </c>
      <c r="Q1615" s="106" t="s">
        <v>5952</v>
      </c>
      <c r="R1615" s="106" t="s">
        <v>5953</v>
      </c>
      <c r="S1615" s="106">
        <v>701036</v>
      </c>
      <c r="T1615" s="106" t="s">
        <v>430</v>
      </c>
      <c r="U1615" s="106"/>
      <c r="V1615" s="106">
        <v>3</v>
      </c>
      <c r="W1615" s="106" t="str">
        <f t="shared" si="50"/>
        <v>NETA BR</v>
      </c>
      <c r="X1615" s="106" t="s">
        <v>431</v>
      </c>
      <c r="Y1615" s="106"/>
    </row>
    <row r="1616" spans="1:25" x14ac:dyDescent="0.2">
      <c r="A1616" s="7"/>
      <c r="B1616" s="7"/>
      <c r="C1616" s="141" t="str">
        <f>VLOOKUP(G1616,TCR!$E$2:$K$332,2,0)</f>
        <v>VENDV</v>
      </c>
      <c r="D1616" s="141" t="str">
        <f>VLOOKUP(G1616,TCR!$E$2:$K$332,3,0)</f>
        <v>Ricavi variabili commodity al PCE - Energia Elettrica</v>
      </c>
      <c r="E1616" s="141" t="str">
        <f>VLOOKUP(G1616,TCR!$E$2:$K$332,4,0)</f>
        <v>MTPRV</v>
      </c>
      <c r="F1616" s="141" t="str">
        <f>VLOOKUP(G1616,TCR!$E$2:$K$332,5,0)</f>
        <v>Materia prima variabile</v>
      </c>
      <c r="G1616" s="141" t="s">
        <v>192</v>
      </c>
      <c r="H1616" s="141" t="str">
        <f>VLOOKUP(G1616,TCR!$E$2:$K$332,7,0)</f>
        <v>Perdite</v>
      </c>
      <c r="I1616" s="137" t="str">
        <f t="shared" si="51"/>
        <v>EE_PRDFPATPMI22#EEQ_FPATPMI22#EEC_FPATPMI22#NETA BR</v>
      </c>
      <c r="J1616" s="106" t="s">
        <v>9481</v>
      </c>
      <c r="K1616" s="106" t="s">
        <v>9482</v>
      </c>
      <c r="L1616" s="106" t="s">
        <v>9483</v>
      </c>
      <c r="M1616" s="106" t="s">
        <v>424</v>
      </c>
      <c r="N1616" s="106" t="s">
        <v>6690</v>
      </c>
      <c r="O1616" s="106"/>
      <c r="P1616" s="106" t="s">
        <v>6691</v>
      </c>
      <c r="Q1616" s="106" t="s">
        <v>6692</v>
      </c>
      <c r="R1616" s="106" t="s">
        <v>5953</v>
      </c>
      <c r="S1616" s="106" t="s">
        <v>429</v>
      </c>
      <c r="T1616" s="106" t="s">
        <v>430</v>
      </c>
      <c r="U1616" s="106"/>
      <c r="V1616" s="106">
        <v>3</v>
      </c>
      <c r="W1616" s="106" t="str">
        <f t="shared" si="50"/>
        <v>NETA BR</v>
      </c>
      <c r="X1616" s="106" t="s">
        <v>431</v>
      </c>
      <c r="Y1616" s="106"/>
    </row>
    <row r="1617" spans="1:25" x14ac:dyDescent="0.2">
      <c r="A1617" s="178"/>
      <c r="B1617" s="7"/>
      <c r="C1617" s="141" t="str">
        <f>VLOOKUP(G1617,TCR!$E$2:$K$332,2,0)</f>
        <v>VENDV</v>
      </c>
      <c r="D1617" s="141" t="str">
        <f>VLOOKUP(G1617,TCR!$E$2:$K$332,3,0)</f>
        <v>Ricavi variabili commodity al PCE - Energia Elettrica</v>
      </c>
      <c r="E1617" s="141" t="str">
        <f>VLOOKUP(G1617,TCR!$E$2:$K$332,4,0)</f>
        <v>MTPRV</v>
      </c>
      <c r="F1617" s="141" t="str">
        <f>VLOOKUP(G1617,TCR!$E$2:$K$332,5,0)</f>
        <v>Materia prima variabile</v>
      </c>
      <c r="G1617" s="141" t="s">
        <v>192</v>
      </c>
      <c r="H1617" s="141" t="str">
        <f>VLOOKUP(G1617,TCR!$E$2:$K$332,7,0)</f>
        <v>Perdite</v>
      </c>
      <c r="I1617" s="137" t="str">
        <f t="shared" si="51"/>
        <v>EEAPRDFPATPMI21#EEQAFPATPMI21#EECAFPATPMI21#NETA BR</v>
      </c>
      <c r="J1617" s="106" t="s">
        <v>5169</v>
      </c>
      <c r="K1617" s="106" t="s">
        <v>5170</v>
      </c>
      <c r="L1617" s="106" t="s">
        <v>5171</v>
      </c>
      <c r="M1617" s="106" t="s">
        <v>424</v>
      </c>
      <c r="N1617" s="106" t="s">
        <v>2902</v>
      </c>
      <c r="O1617" s="106"/>
      <c r="P1617" s="106" t="s">
        <v>2903</v>
      </c>
      <c r="Q1617" s="106" t="s">
        <v>2904</v>
      </c>
      <c r="R1617" s="106" t="s">
        <v>428</v>
      </c>
      <c r="S1617" s="106">
        <v>701036</v>
      </c>
      <c r="T1617" s="106" t="s">
        <v>430</v>
      </c>
      <c r="U1617" s="106"/>
      <c r="V1617" s="106">
        <v>3</v>
      </c>
      <c r="W1617" s="106" t="str">
        <f t="shared" si="50"/>
        <v>NETA BR</v>
      </c>
      <c r="X1617" s="106" t="s">
        <v>431</v>
      </c>
      <c r="Y1617" s="106"/>
    </row>
    <row r="1618" spans="1:25" x14ac:dyDescent="0.2">
      <c r="A1618" s="139"/>
      <c r="B1618" s="139"/>
      <c r="C1618" s="98" t="str">
        <f>VLOOKUP(G1618,TCR!$E$2:$K$332,2,0)</f>
        <v>VENDV</v>
      </c>
      <c r="D1618" s="98" t="str">
        <f>VLOOKUP(G1618,TCR!$E$2:$K$332,3,0)</f>
        <v>Ricavi variabili commodity al PCE - Energia Elettrica</v>
      </c>
      <c r="E1618" s="98" t="str">
        <f>VLOOKUP(G1618,TCR!$E$2:$K$332,4,0)</f>
        <v>MTPRV</v>
      </c>
      <c r="F1618" s="98" t="str">
        <f>VLOOKUP(G1618,TCR!$E$2:$K$332,5,0)</f>
        <v>Materia prima variabile</v>
      </c>
      <c r="G1618" s="98" t="s">
        <v>192</v>
      </c>
      <c r="H1618" s="98" t="str">
        <f>VLOOKUP(G1618,TCR!$E$2:$K$332,7,0)</f>
        <v>Perdite</v>
      </c>
      <c r="I1618" s="137" t="str">
        <f t="shared" si="51"/>
        <v>EE_PRDFPATPMI21#EEQ_FPATPMI21#EEC_FPATPMI21#NETA BR</v>
      </c>
      <c r="J1618" s="106" t="s">
        <v>421</v>
      </c>
      <c r="K1618" s="106" t="s">
        <v>422</v>
      </c>
      <c r="L1618" s="106" t="s">
        <v>423</v>
      </c>
      <c r="M1618" s="106" t="s">
        <v>424</v>
      </c>
      <c r="N1618" s="106" t="s">
        <v>425</v>
      </c>
      <c r="O1618" s="106"/>
      <c r="P1618" s="106" t="s">
        <v>426</v>
      </c>
      <c r="Q1618" s="106" t="s">
        <v>427</v>
      </c>
      <c r="R1618" s="106" t="s">
        <v>428</v>
      </c>
      <c r="S1618" s="106">
        <v>701036</v>
      </c>
      <c r="T1618" s="106" t="s">
        <v>430</v>
      </c>
      <c r="U1618" s="106"/>
      <c r="V1618" s="106">
        <v>3</v>
      </c>
      <c r="W1618" s="106" t="str">
        <f t="shared" si="50"/>
        <v>NETA BR</v>
      </c>
      <c r="X1618" s="106" t="s">
        <v>431</v>
      </c>
      <c r="Y1618" s="106"/>
    </row>
    <row r="1619" spans="1:25" x14ac:dyDescent="0.2">
      <c r="A1619" s="7"/>
      <c r="B1619" s="69"/>
      <c r="C1619" s="98" t="str">
        <f>VLOOKUP(G1619,TCR!$E$2:$K$332,2,0)</f>
        <v>VENDV</v>
      </c>
      <c r="D1619" s="98" t="str">
        <f>VLOOKUP(G1619,TCR!$E$2:$K$332,3,0)</f>
        <v>Ricavi variabili commodity al PCE - Energia Elettrica</v>
      </c>
      <c r="E1619" s="98" t="str">
        <f>VLOOKUP(G1619,TCR!$E$2:$K$332,4,0)</f>
        <v>MTPRV</v>
      </c>
      <c r="F1619" s="98" t="str">
        <f>VLOOKUP(G1619,TCR!$E$2:$K$332,5,0)</f>
        <v>Materia prima variabile</v>
      </c>
      <c r="G1619" s="98" t="s">
        <v>192</v>
      </c>
      <c r="H1619" s="98" t="str">
        <f>VLOOKUP(G1619,TCR!$E$2:$K$332,7,0)</f>
        <v>Perdite</v>
      </c>
      <c r="I1619" s="137" t="str">
        <f t="shared" si="51"/>
        <v>EEAPRDFPATPMI20#EEQAFPATPMI20#EECAFPATPMI20#NETA BR</v>
      </c>
      <c r="J1619" s="106" t="s">
        <v>2031</v>
      </c>
      <c r="K1619" s="106" t="s">
        <v>2032</v>
      </c>
      <c r="L1619" s="106" t="s">
        <v>2033</v>
      </c>
      <c r="M1619" s="106" t="s">
        <v>424</v>
      </c>
      <c r="N1619" s="106" t="s">
        <v>2034</v>
      </c>
      <c r="O1619" s="106"/>
      <c r="P1619" s="106" t="s">
        <v>2035</v>
      </c>
      <c r="Q1619" s="106" t="s">
        <v>2036</v>
      </c>
      <c r="R1619" s="106" t="s">
        <v>2037</v>
      </c>
      <c r="S1619" s="106">
        <v>701036</v>
      </c>
      <c r="T1619" s="106" t="s">
        <v>430</v>
      </c>
      <c r="U1619" s="106"/>
      <c r="V1619" s="106">
        <v>3</v>
      </c>
      <c r="W1619" s="106" t="str">
        <f t="shared" si="50"/>
        <v>NETA BR</v>
      </c>
      <c r="X1619" s="106" t="s">
        <v>431</v>
      </c>
      <c r="Y1619" s="106"/>
    </row>
    <row r="1620" spans="1:25" x14ac:dyDescent="0.2">
      <c r="A1620" s="7"/>
      <c r="B1620" s="7"/>
      <c r="C1620" s="98" t="str">
        <f>VLOOKUP(G1620,TCR!$E$2:$K$332,2,0)</f>
        <v>VENDV</v>
      </c>
      <c r="D1620" s="98" t="str">
        <f>VLOOKUP(G1620,TCR!$E$2:$K$332,3,0)</f>
        <v>Ricavi variabili commodity al PCE - Energia Elettrica</v>
      </c>
      <c r="E1620" s="98" t="str">
        <f>VLOOKUP(G1620,TCR!$E$2:$K$332,4,0)</f>
        <v>MTPRV</v>
      </c>
      <c r="F1620" s="98" t="str">
        <f>VLOOKUP(G1620,TCR!$E$2:$K$332,5,0)</f>
        <v>Materia prima variabile</v>
      </c>
      <c r="G1620" s="98" t="s">
        <v>192</v>
      </c>
      <c r="H1620" s="98" t="str">
        <f>VLOOKUP(G1620,TCR!$E$2:$K$332,7,0)</f>
        <v>Perdite</v>
      </c>
      <c r="I1620" s="137" t="str">
        <f t="shared" si="51"/>
        <v>EE_PRDFPATPMI20#EEQ_FPATPMI20#EEC_FPATPMI20#NETA BR</v>
      </c>
      <c r="J1620" s="106" t="s">
        <v>7141</v>
      </c>
      <c r="K1620" s="106" t="s">
        <v>7142</v>
      </c>
      <c r="L1620" s="106" t="s">
        <v>7143</v>
      </c>
      <c r="M1620" s="106" t="s">
        <v>424</v>
      </c>
      <c r="N1620" s="106" t="s">
        <v>7144</v>
      </c>
      <c r="O1620" s="106"/>
      <c r="P1620" s="106" t="s">
        <v>7145</v>
      </c>
      <c r="Q1620" s="106" t="s">
        <v>7146</v>
      </c>
      <c r="R1620" s="106" t="s">
        <v>2037</v>
      </c>
      <c r="S1620" s="106">
        <v>701036</v>
      </c>
      <c r="T1620" s="106" t="s">
        <v>430</v>
      </c>
      <c r="U1620" s="106"/>
      <c r="V1620" s="106">
        <v>3</v>
      </c>
      <c r="W1620" s="106" t="str">
        <f t="shared" si="50"/>
        <v>NETA BR</v>
      </c>
      <c r="X1620" s="106" t="s">
        <v>431</v>
      </c>
      <c r="Y1620" s="106"/>
    </row>
    <row r="1621" spans="1:25" x14ac:dyDescent="0.2">
      <c r="A1621" s="7"/>
      <c r="B1621" s="7"/>
      <c r="C1621" s="98" t="str">
        <f>VLOOKUP(G1621,TCR!$E$2:$K$332,2,0)</f>
        <v>VENDV</v>
      </c>
      <c r="D1621" s="98" t="str">
        <f>VLOOKUP(G1621,TCR!$E$2:$K$332,3,0)</f>
        <v>Ricavi variabili commodity al PCE - Energia Elettrica</v>
      </c>
      <c r="E1621" s="98" t="str">
        <f>VLOOKUP(G1621,TCR!$E$2:$K$332,4,0)</f>
        <v>MTPRV</v>
      </c>
      <c r="F1621" s="98" t="str">
        <f>VLOOKUP(G1621,TCR!$E$2:$K$332,5,0)</f>
        <v>Materia prima variabile</v>
      </c>
      <c r="G1621" s="98" t="s">
        <v>192</v>
      </c>
      <c r="H1621" s="98" t="str">
        <f>VLOOKUP(G1621,TCR!$E$2:$K$332,7,0)</f>
        <v>Perdite</v>
      </c>
      <c r="I1621" s="137" t="str">
        <f t="shared" si="51"/>
        <v>EEAPRDFPATPMI19#EEQAFPATPMI19#EECAFPATPMI19#NETA BR</v>
      </c>
      <c r="J1621" s="106" t="s">
        <v>8076</v>
      </c>
      <c r="K1621" s="106" t="s">
        <v>8077</v>
      </c>
      <c r="L1621" s="106" t="s">
        <v>8078</v>
      </c>
      <c r="M1621" s="106" t="s">
        <v>424</v>
      </c>
      <c r="N1621" s="106" t="s">
        <v>6051</v>
      </c>
      <c r="O1621" s="106"/>
      <c r="P1621" s="106" t="s">
        <v>6052</v>
      </c>
      <c r="Q1621" s="106" t="s">
        <v>6053</v>
      </c>
      <c r="R1621" s="106" t="s">
        <v>6054</v>
      </c>
      <c r="S1621" s="106">
        <v>701036</v>
      </c>
      <c r="T1621" s="106" t="s">
        <v>430</v>
      </c>
      <c r="U1621" s="106"/>
      <c r="V1621" s="106">
        <v>3</v>
      </c>
      <c r="W1621" s="106" t="str">
        <f t="shared" si="50"/>
        <v>NETA BR</v>
      </c>
      <c r="X1621" s="106" t="s">
        <v>431</v>
      </c>
      <c r="Y1621" s="106"/>
    </row>
    <row r="1622" spans="1:25" x14ac:dyDescent="0.2">
      <c r="A1622" s="7"/>
      <c r="B1622" s="7"/>
      <c r="C1622" s="98" t="str">
        <f>VLOOKUP(G1622,TCR!$E$2:$K$332,2,0)</f>
        <v>VENDV</v>
      </c>
      <c r="D1622" s="98" t="str">
        <f>VLOOKUP(G1622,TCR!$E$2:$K$332,3,0)</f>
        <v>Ricavi variabili commodity al PCE - Energia Elettrica</v>
      </c>
      <c r="E1622" s="98" t="str">
        <f>VLOOKUP(G1622,TCR!$E$2:$K$332,4,0)</f>
        <v>MTPRV</v>
      </c>
      <c r="F1622" s="98" t="str">
        <f>VLOOKUP(G1622,TCR!$E$2:$K$332,5,0)</f>
        <v>Materia prima variabile</v>
      </c>
      <c r="G1622" s="98" t="s">
        <v>192</v>
      </c>
      <c r="H1622" s="98" t="str">
        <f>VLOOKUP(G1622,TCR!$E$2:$K$332,7,0)</f>
        <v>Perdite</v>
      </c>
      <c r="I1622" s="137" t="str">
        <f t="shared" si="51"/>
        <v>EE_PRDFPATPMI19#EEQ_FPATPMI19#EEC_FPATPMI19#NETA BR</v>
      </c>
      <c r="J1622" s="106" t="s">
        <v>8255</v>
      </c>
      <c r="K1622" s="106" t="s">
        <v>8256</v>
      </c>
      <c r="L1622" s="106" t="s">
        <v>8257</v>
      </c>
      <c r="M1622" s="106" t="s">
        <v>424</v>
      </c>
      <c r="N1622" s="106" t="s">
        <v>7995</v>
      </c>
      <c r="O1622" s="106"/>
      <c r="P1622" s="106" t="s">
        <v>7996</v>
      </c>
      <c r="Q1622" s="106" t="s">
        <v>7997</v>
      </c>
      <c r="R1622" s="106" t="s">
        <v>6054</v>
      </c>
      <c r="S1622" s="106">
        <v>701036</v>
      </c>
      <c r="T1622" s="106" t="s">
        <v>430</v>
      </c>
      <c r="U1622" s="106"/>
      <c r="V1622" s="106">
        <v>3</v>
      </c>
      <c r="W1622" s="106" t="str">
        <f t="shared" si="50"/>
        <v>NETA BR</v>
      </c>
      <c r="X1622" s="106" t="s">
        <v>431</v>
      </c>
      <c r="Y1622" s="106"/>
    </row>
    <row r="1623" spans="1:25" x14ac:dyDescent="0.2">
      <c r="A1623" s="139"/>
      <c r="B1623" s="7"/>
      <c r="C1623" s="98" t="str">
        <f>VLOOKUP(G1623,TCR!$E$2:$K$332,2,0)</f>
        <v>VENDV</v>
      </c>
      <c r="D1623" s="98" t="str">
        <f>VLOOKUP(G1623,TCR!$E$2:$K$332,3,0)</f>
        <v>Ricavi variabili commodity al PCE - Energia Elettrica</v>
      </c>
      <c r="E1623" s="98" t="str">
        <f>VLOOKUP(G1623,TCR!$E$2:$K$332,4,0)</f>
        <v>MTPRV</v>
      </c>
      <c r="F1623" s="98" t="str">
        <f>VLOOKUP(G1623,TCR!$E$2:$K$332,5,0)</f>
        <v>Materia prima variabile</v>
      </c>
      <c r="G1623" s="98" t="s">
        <v>192</v>
      </c>
      <c r="H1623" s="98" t="str">
        <f>VLOOKUP(G1623,TCR!$E$2:$K$332,7,0)</f>
        <v>Perdite</v>
      </c>
      <c r="I1623" s="137" t="str">
        <f t="shared" si="51"/>
        <v>EEAPRDFPATPMI18#EEQAFPATPMI18#EECAFPATPMI18#NETA BR</v>
      </c>
      <c r="J1623" s="106" t="s">
        <v>3555</v>
      </c>
      <c r="K1623" s="106" t="s">
        <v>3556</v>
      </c>
      <c r="L1623" s="106" t="s">
        <v>3557</v>
      </c>
      <c r="M1623" s="106" t="s">
        <v>424</v>
      </c>
      <c r="N1623" s="106" t="s">
        <v>500</v>
      </c>
      <c r="O1623" s="106"/>
      <c r="P1623" s="106" t="s">
        <v>501</v>
      </c>
      <c r="Q1623" s="106" t="s">
        <v>502</v>
      </c>
      <c r="R1623" s="106" t="s">
        <v>503</v>
      </c>
      <c r="S1623" s="106">
        <v>701036</v>
      </c>
      <c r="T1623" s="106" t="s">
        <v>430</v>
      </c>
      <c r="U1623" s="106"/>
      <c r="V1623" s="106">
        <v>3</v>
      </c>
      <c r="W1623" s="106" t="str">
        <f t="shared" si="50"/>
        <v>NETA BR</v>
      </c>
      <c r="X1623" s="106" t="s">
        <v>431</v>
      </c>
      <c r="Y1623" s="106"/>
    </row>
    <row r="1624" spans="1:25" x14ac:dyDescent="0.2">
      <c r="A1624" s="7"/>
      <c r="B1624" s="7"/>
      <c r="C1624" s="98" t="str">
        <f>VLOOKUP(G1624,TCR!$E$2:$K$332,2,0)</f>
        <v>VENDV</v>
      </c>
      <c r="D1624" s="98" t="str">
        <f>VLOOKUP(G1624,TCR!$E$2:$K$332,3,0)</f>
        <v>Ricavi variabili commodity al PCE - Energia Elettrica</v>
      </c>
      <c r="E1624" s="98" t="str">
        <f>VLOOKUP(G1624,TCR!$E$2:$K$332,4,0)</f>
        <v>MTPRV</v>
      </c>
      <c r="F1624" s="98" t="str">
        <f>VLOOKUP(G1624,TCR!$E$2:$K$332,5,0)</f>
        <v>Materia prima variabile</v>
      </c>
      <c r="G1624" s="98" t="s">
        <v>192</v>
      </c>
      <c r="H1624" s="98" t="str">
        <f>VLOOKUP(G1624,TCR!$E$2:$K$332,7,0)</f>
        <v>Perdite</v>
      </c>
      <c r="I1624" s="137" t="str">
        <f t="shared" si="51"/>
        <v>EE_PRDFPATPMI18#EEQ_FPATPMI18#EEC_FPATPMI18#NETA BR</v>
      </c>
      <c r="J1624" s="106" t="s">
        <v>4523</v>
      </c>
      <c r="K1624" s="106" t="s">
        <v>4524</v>
      </c>
      <c r="L1624" s="106" t="s">
        <v>4525</v>
      </c>
      <c r="M1624" s="106" t="s">
        <v>424</v>
      </c>
      <c r="N1624" s="106" t="s">
        <v>526</v>
      </c>
      <c r="O1624" s="106"/>
      <c r="P1624" s="106" t="s">
        <v>527</v>
      </c>
      <c r="Q1624" s="106" t="s">
        <v>528</v>
      </c>
      <c r="R1624" s="106" t="s">
        <v>503</v>
      </c>
      <c r="S1624" s="106">
        <v>701036</v>
      </c>
      <c r="T1624" s="106" t="s">
        <v>430</v>
      </c>
      <c r="U1624" s="106"/>
      <c r="V1624" s="106">
        <v>3</v>
      </c>
      <c r="W1624" s="106" t="str">
        <f t="shared" si="50"/>
        <v>NETA BR</v>
      </c>
      <c r="X1624" s="106" t="s">
        <v>431</v>
      </c>
      <c r="Y1624" s="106"/>
    </row>
    <row r="1625" spans="1:25" x14ac:dyDescent="0.2">
      <c r="A1625" s="7"/>
      <c r="B1625" s="7"/>
      <c r="C1625" s="98" t="str">
        <f>VLOOKUP(G1625,TCR!$E$2:$K$332,2,0)</f>
        <v>VENDV</v>
      </c>
      <c r="D1625" s="98" t="str">
        <f>VLOOKUP(G1625,TCR!$E$2:$K$332,3,0)</f>
        <v>Ricavi variabili commodity al PCE - Energia Elettrica</v>
      </c>
      <c r="E1625" s="98" t="str">
        <f>VLOOKUP(G1625,TCR!$E$2:$K$332,4,0)</f>
        <v>MTPRV</v>
      </c>
      <c r="F1625" s="98" t="str">
        <f>VLOOKUP(G1625,TCR!$E$2:$K$332,5,0)</f>
        <v>Materia prima variabile</v>
      </c>
      <c r="G1625" s="98" t="s">
        <v>192</v>
      </c>
      <c r="H1625" s="98" t="str">
        <f>VLOOKUP(G1625,TCR!$E$2:$K$332,7,0)</f>
        <v>Perdite</v>
      </c>
      <c r="I1625" s="137" t="str">
        <f t="shared" si="51"/>
        <v>EEAPRDFPATPMI17#EEQAFPATPMI17#EECAFPATPMI17#NETA BR</v>
      </c>
      <c r="J1625" s="106" t="s">
        <v>6421</v>
      </c>
      <c r="K1625" s="106" t="s">
        <v>6422</v>
      </c>
      <c r="L1625" s="106" t="s">
        <v>6423</v>
      </c>
      <c r="M1625" s="106" t="s">
        <v>424</v>
      </c>
      <c r="N1625" s="106" t="s">
        <v>6424</v>
      </c>
      <c r="O1625" s="106"/>
      <c r="P1625" s="106" t="s">
        <v>6425</v>
      </c>
      <c r="Q1625" s="106" t="s">
        <v>6426</v>
      </c>
      <c r="R1625" s="106" t="s">
        <v>6427</v>
      </c>
      <c r="S1625" s="106">
        <v>701036</v>
      </c>
      <c r="T1625" s="106" t="s">
        <v>430</v>
      </c>
      <c r="U1625" s="106"/>
      <c r="V1625" s="106">
        <v>3</v>
      </c>
      <c r="W1625" s="106" t="str">
        <f t="shared" si="50"/>
        <v>NETA BR</v>
      </c>
      <c r="X1625" s="106" t="s">
        <v>431</v>
      </c>
      <c r="Y1625" s="106"/>
    </row>
    <row r="1626" spans="1:25" x14ac:dyDescent="0.2">
      <c r="A1626" s="7"/>
      <c r="B1626" s="7"/>
      <c r="C1626" s="98" t="str">
        <f>VLOOKUP(G1626,TCR!$E$2:$K$332,2,0)</f>
        <v>VENDV</v>
      </c>
      <c r="D1626" s="98" t="str">
        <f>VLOOKUP(G1626,TCR!$E$2:$K$332,3,0)</f>
        <v>Ricavi variabili commodity al PCE - Energia Elettrica</v>
      </c>
      <c r="E1626" s="98" t="str">
        <f>VLOOKUP(G1626,TCR!$E$2:$K$332,4,0)</f>
        <v>MTPRV</v>
      </c>
      <c r="F1626" s="98" t="str">
        <f>VLOOKUP(G1626,TCR!$E$2:$K$332,5,0)</f>
        <v>Materia prima variabile</v>
      </c>
      <c r="G1626" s="98" t="s">
        <v>192</v>
      </c>
      <c r="H1626" s="98" t="str">
        <f>VLOOKUP(G1626,TCR!$E$2:$K$332,7,0)</f>
        <v>Perdite</v>
      </c>
      <c r="I1626" s="137" t="str">
        <f t="shared" si="51"/>
        <v>EE_PRDFPATPMI17#EEQ_FPATPMI17#EEC_FPATPMI17#NETA BR</v>
      </c>
      <c r="J1626" s="106" t="s">
        <v>6481</v>
      </c>
      <c r="K1626" s="106" t="s">
        <v>6482</v>
      </c>
      <c r="L1626" s="106" t="s">
        <v>6483</v>
      </c>
      <c r="M1626" s="106" t="s">
        <v>424</v>
      </c>
      <c r="N1626" s="106" t="s">
        <v>6484</v>
      </c>
      <c r="O1626" s="106"/>
      <c r="P1626" s="106" t="s">
        <v>6485</v>
      </c>
      <c r="Q1626" s="106" t="s">
        <v>6486</v>
      </c>
      <c r="R1626" s="106" t="s">
        <v>6427</v>
      </c>
      <c r="S1626" s="106">
        <v>701036</v>
      </c>
      <c r="T1626" s="106" t="s">
        <v>430</v>
      </c>
      <c r="U1626" s="106"/>
      <c r="V1626" s="106">
        <v>3</v>
      </c>
      <c r="W1626" s="106" t="str">
        <f t="shared" si="50"/>
        <v>NETA BR</v>
      </c>
      <c r="X1626" s="106" t="s">
        <v>431</v>
      </c>
      <c r="Y1626" s="106"/>
    </row>
    <row r="1627" spans="1:25" x14ac:dyDescent="0.2">
      <c r="A1627" s="7"/>
      <c r="B1627" s="69"/>
      <c r="C1627" s="98" t="str">
        <f>VLOOKUP(G1627,TCR!$E$2:$K$332,2,0)</f>
        <v>VENDV</v>
      </c>
      <c r="D1627" s="98" t="str">
        <f>VLOOKUP(G1627,TCR!$E$2:$K$332,3,0)</f>
        <v>Ricavi variabili commodity al PCE - Energia Elettrica</v>
      </c>
      <c r="E1627" s="98" t="str">
        <f>VLOOKUP(G1627,TCR!$E$2:$K$332,4,0)</f>
        <v>MTPRV</v>
      </c>
      <c r="F1627" s="98" t="str">
        <f>VLOOKUP(G1627,TCR!$E$2:$K$332,5,0)</f>
        <v>Materia prima variabile</v>
      </c>
      <c r="G1627" s="98" t="s">
        <v>192</v>
      </c>
      <c r="H1627" s="98" t="str">
        <f>VLOOKUP(G1627,TCR!$E$2:$K$332,7,0)</f>
        <v>Perdite</v>
      </c>
      <c r="I1627" s="137" t="str">
        <f t="shared" si="51"/>
        <v>EEAPRDFPATPMI16#EEQAFPATPMI16#EECAFPATPMI16#NETA BR</v>
      </c>
      <c r="J1627" s="106" t="s">
        <v>7190</v>
      </c>
      <c r="K1627" s="106" t="s">
        <v>7191</v>
      </c>
      <c r="L1627" s="106" t="s">
        <v>7192</v>
      </c>
      <c r="M1627" s="106" t="s">
        <v>424</v>
      </c>
      <c r="N1627" s="106" t="s">
        <v>7193</v>
      </c>
      <c r="O1627" s="106"/>
      <c r="P1627" s="106" t="s">
        <v>7194</v>
      </c>
      <c r="Q1627" s="106" t="s">
        <v>7195</v>
      </c>
      <c r="R1627" s="106" t="s">
        <v>6859</v>
      </c>
      <c r="S1627" s="106">
        <v>701036</v>
      </c>
      <c r="T1627" s="106" t="s">
        <v>430</v>
      </c>
      <c r="U1627" s="106"/>
      <c r="V1627" s="106">
        <v>3</v>
      </c>
      <c r="W1627" s="106" t="str">
        <f t="shared" si="50"/>
        <v>NETA BR</v>
      </c>
      <c r="X1627" s="106" t="s">
        <v>431</v>
      </c>
      <c r="Y1627" s="106"/>
    </row>
    <row r="1628" spans="1:25" x14ac:dyDescent="0.2">
      <c r="A1628" s="178"/>
      <c r="B1628" s="7"/>
      <c r="C1628" s="179" t="str">
        <f>VLOOKUP(G1628,TCR!$E$2:$K$332,2,0)</f>
        <v>VENDV</v>
      </c>
      <c r="D1628" s="179" t="str">
        <f>VLOOKUP(G1628,TCR!$E$2:$K$332,3,0)</f>
        <v>Ricavi variabili commodity al PCE - Energia Elettrica</v>
      </c>
      <c r="E1628" s="179" t="str">
        <f>VLOOKUP(G1628,TCR!$E$2:$K$332,4,0)</f>
        <v>MTPRV</v>
      </c>
      <c r="F1628" s="179" t="str">
        <f>VLOOKUP(G1628,TCR!$E$2:$K$332,5,0)</f>
        <v>Materia prima variabile</v>
      </c>
      <c r="G1628" s="179" t="s">
        <v>192</v>
      </c>
      <c r="H1628" s="179" t="str">
        <f>VLOOKUP(G1628,TCR!$E$2:$K$332,7,0)</f>
        <v>Perdite</v>
      </c>
      <c r="I1628" s="137" t="str">
        <f t="shared" si="51"/>
        <v>EE_PRDFPATPMI16#EEQ_FPATPMI16#EEC_FPATPMI16#NETA BR</v>
      </c>
      <c r="J1628" s="106" t="s">
        <v>7321</v>
      </c>
      <c r="K1628" s="106" t="s">
        <v>7322</v>
      </c>
      <c r="L1628" s="106" t="s">
        <v>7323</v>
      </c>
      <c r="M1628" s="106" t="s">
        <v>424</v>
      </c>
      <c r="N1628" s="106" t="s">
        <v>6856</v>
      </c>
      <c r="O1628" s="106"/>
      <c r="P1628" s="106" t="s">
        <v>6857</v>
      </c>
      <c r="Q1628" s="106" t="s">
        <v>6858</v>
      </c>
      <c r="R1628" s="106" t="s">
        <v>6859</v>
      </c>
      <c r="S1628" s="106">
        <v>701036</v>
      </c>
      <c r="T1628" s="106" t="s">
        <v>430</v>
      </c>
      <c r="U1628" s="106"/>
      <c r="V1628" s="106">
        <v>3</v>
      </c>
      <c r="W1628" s="106" t="str">
        <f t="shared" si="50"/>
        <v>NETA BR</v>
      </c>
      <c r="X1628" s="106" t="s">
        <v>431</v>
      </c>
      <c r="Y1628" s="106"/>
    </row>
    <row r="1629" spans="1:25" x14ac:dyDescent="0.2">
      <c r="A1629" s="7"/>
      <c r="B1629" s="7"/>
      <c r="C1629" s="179" t="str">
        <f>VLOOKUP(G1629,TCR!$E$2:$K$332,2,0)</f>
        <v>VENDV</v>
      </c>
      <c r="D1629" s="179" t="str">
        <f>VLOOKUP(G1629,TCR!$E$2:$K$332,3,0)</f>
        <v>Ricavi variabili commodity al PCE - Energia Elettrica</v>
      </c>
      <c r="E1629" s="179" t="str">
        <f>VLOOKUP(G1629,TCR!$E$2:$K$332,4,0)</f>
        <v>MTPRV</v>
      </c>
      <c r="F1629" s="179" t="str">
        <f>VLOOKUP(G1629,TCR!$E$2:$K$332,5,0)</f>
        <v>Materia prima variabile</v>
      </c>
      <c r="G1629" s="179" t="s">
        <v>192</v>
      </c>
      <c r="H1629" s="179" t="str">
        <f>VLOOKUP(G1629,TCR!$E$2:$K$332,7,0)</f>
        <v>Perdite</v>
      </c>
      <c r="I1629" s="137" t="str">
        <f t="shared" si="51"/>
        <v>EEAPRDFPATMAX22#EEQAFPATMAX22#EECAFPATMAX22#NETA BR</v>
      </c>
      <c r="J1629" s="106" t="s">
        <v>6396</v>
      </c>
      <c r="K1629" s="106" t="s">
        <v>6397</v>
      </c>
      <c r="L1629" s="106" t="s">
        <v>6398</v>
      </c>
      <c r="M1629" s="106" t="s">
        <v>424</v>
      </c>
      <c r="N1629" s="106" t="s">
        <v>6399</v>
      </c>
      <c r="O1629" s="106"/>
      <c r="P1629" s="106" t="s">
        <v>6400</v>
      </c>
      <c r="Q1629" s="106" t="s">
        <v>6401</v>
      </c>
      <c r="R1629" s="106" t="s">
        <v>6402</v>
      </c>
      <c r="S1629" s="106">
        <v>701036</v>
      </c>
      <c r="T1629" s="106" t="s">
        <v>430</v>
      </c>
      <c r="U1629" s="106"/>
      <c r="V1629" s="106">
        <v>3</v>
      </c>
      <c r="W1629" s="106" t="str">
        <f t="shared" si="50"/>
        <v>NETA BR</v>
      </c>
      <c r="X1629" s="106" t="s">
        <v>431</v>
      </c>
      <c r="Y1629" s="106"/>
    </row>
    <row r="1630" spans="1:25" x14ac:dyDescent="0.2">
      <c r="A1630" s="7"/>
      <c r="B1630" s="7"/>
      <c r="C1630" s="179" t="str">
        <f>VLOOKUP(G1630,TCR!$E$2:$K$332,2,0)</f>
        <v>VENDV</v>
      </c>
      <c r="D1630" s="179" t="str">
        <f>VLOOKUP(G1630,TCR!$E$2:$K$332,3,0)</f>
        <v>Ricavi variabili commodity al PCE - Energia Elettrica</v>
      </c>
      <c r="E1630" s="179" t="str">
        <f>VLOOKUP(G1630,TCR!$E$2:$K$332,4,0)</f>
        <v>MTPRV</v>
      </c>
      <c r="F1630" s="179" t="str">
        <f>VLOOKUP(G1630,TCR!$E$2:$K$332,5,0)</f>
        <v>Materia prima variabile</v>
      </c>
      <c r="G1630" s="179" t="s">
        <v>192</v>
      </c>
      <c r="H1630" s="179" t="str">
        <f>VLOOKUP(G1630,TCR!$E$2:$K$332,7,0)</f>
        <v>Perdite</v>
      </c>
      <c r="I1630" s="137" t="str">
        <f t="shared" si="51"/>
        <v>EE_PRDFPATMAX20#EEQ_FPATMAX20#EEC_FPATMAX20#NETA BR</v>
      </c>
      <c r="J1630" s="106" t="s">
        <v>6169</v>
      </c>
      <c r="K1630" s="106" t="s">
        <v>6170</v>
      </c>
      <c r="L1630" s="106" t="s">
        <v>6171</v>
      </c>
      <c r="M1630" s="106" t="s">
        <v>424</v>
      </c>
      <c r="N1630" s="106" t="s">
        <v>6172</v>
      </c>
      <c r="O1630" s="106"/>
      <c r="P1630" s="106" t="s">
        <v>6173</v>
      </c>
      <c r="Q1630" s="106" t="s">
        <v>6174</v>
      </c>
      <c r="R1630" s="106" t="s">
        <v>6175</v>
      </c>
      <c r="S1630" s="106">
        <v>701036</v>
      </c>
      <c r="T1630" s="106" t="s">
        <v>430</v>
      </c>
      <c r="U1630" s="106"/>
      <c r="V1630" s="106">
        <v>3</v>
      </c>
      <c r="W1630" s="106" t="str">
        <f t="shared" si="50"/>
        <v>NETA BR</v>
      </c>
      <c r="X1630" s="106" t="s">
        <v>431</v>
      </c>
      <c r="Y1630" s="106"/>
    </row>
    <row r="1631" spans="1:25" x14ac:dyDescent="0.2">
      <c r="A1631" s="7"/>
      <c r="B1631" s="7"/>
      <c r="C1631" s="179" t="str">
        <f>VLOOKUP(G1631,TCR!$E$2:$K$332,2,0)</f>
        <v>VENDV</v>
      </c>
      <c r="D1631" s="179" t="str">
        <f>VLOOKUP(G1631,TCR!$E$2:$K$332,3,0)</f>
        <v>Ricavi variabili commodity al PCE - Energia Elettrica</v>
      </c>
      <c r="E1631" s="179" t="str">
        <f>VLOOKUP(G1631,TCR!$E$2:$K$332,4,0)</f>
        <v>MTPRV</v>
      </c>
      <c r="F1631" s="179" t="str">
        <f>VLOOKUP(G1631,TCR!$E$2:$K$332,5,0)</f>
        <v>Materia prima variabile</v>
      </c>
      <c r="G1631" s="179" t="s">
        <v>192</v>
      </c>
      <c r="H1631" s="179" t="str">
        <f>VLOOKUP(G1631,TCR!$E$2:$K$332,7,0)</f>
        <v>Perdite</v>
      </c>
      <c r="I1631" s="137" t="str">
        <f t="shared" si="51"/>
        <v>EEAPRDFPATMAX19#EEQAFPATMAX19#EECAFPATMAX19#NETA BR</v>
      </c>
      <c r="J1631" s="106" t="s">
        <v>7879</v>
      </c>
      <c r="K1631" s="106" t="s">
        <v>7880</v>
      </c>
      <c r="L1631" s="106" t="s">
        <v>7881</v>
      </c>
      <c r="M1631" s="106" t="s">
        <v>424</v>
      </c>
      <c r="N1631" s="106" t="s">
        <v>7542</v>
      </c>
      <c r="O1631" s="106"/>
      <c r="P1631" s="106" t="s">
        <v>7543</v>
      </c>
      <c r="Q1631" s="106" t="s">
        <v>7544</v>
      </c>
      <c r="R1631" s="106" t="s">
        <v>6582</v>
      </c>
      <c r="S1631" s="106">
        <v>701036</v>
      </c>
      <c r="T1631" s="106" t="s">
        <v>430</v>
      </c>
      <c r="U1631" s="106"/>
      <c r="V1631" s="106">
        <v>3</v>
      </c>
      <c r="W1631" s="106" t="str">
        <f t="shared" si="50"/>
        <v>NETA BR</v>
      </c>
      <c r="X1631" s="106" t="s">
        <v>431</v>
      </c>
      <c r="Y1631" s="106"/>
    </row>
    <row r="1632" spans="1:25" x14ac:dyDescent="0.2">
      <c r="A1632" s="7"/>
      <c r="B1632" s="7"/>
      <c r="C1632" s="179" t="str">
        <f>VLOOKUP(G1632,TCR!$E$2:$K$332,2,0)</f>
        <v>VENDV</v>
      </c>
      <c r="D1632" s="179" t="str">
        <f>VLOOKUP(G1632,TCR!$E$2:$K$332,3,0)</f>
        <v>Ricavi variabili commodity al PCE - Energia Elettrica</v>
      </c>
      <c r="E1632" s="179" t="str">
        <f>VLOOKUP(G1632,TCR!$E$2:$K$332,4,0)</f>
        <v>MTPRV</v>
      </c>
      <c r="F1632" s="179" t="str">
        <f>VLOOKUP(G1632,TCR!$E$2:$K$332,5,0)</f>
        <v>Materia prima variabile</v>
      </c>
      <c r="G1632" s="179" t="s">
        <v>192</v>
      </c>
      <c r="H1632" s="179" t="str">
        <f>VLOOKUP(G1632,TCR!$E$2:$K$332,7,0)</f>
        <v>Perdite</v>
      </c>
      <c r="I1632" s="137" t="str">
        <f t="shared" si="51"/>
        <v>EE_PRDFPATMAX19#EEQ_FPATMAX19#EEC_FPATMAX19#NETA BR</v>
      </c>
      <c r="J1632" s="106" t="s">
        <v>8684</v>
      </c>
      <c r="K1632" s="106" t="s">
        <v>8685</v>
      </c>
      <c r="L1632" s="106" t="s">
        <v>8686</v>
      </c>
      <c r="M1632" s="106" t="s">
        <v>424</v>
      </c>
      <c r="N1632" s="106" t="s">
        <v>6579</v>
      </c>
      <c r="O1632" s="106"/>
      <c r="P1632" s="106" t="s">
        <v>6580</v>
      </c>
      <c r="Q1632" s="106" t="s">
        <v>6581</v>
      </c>
      <c r="R1632" s="106" t="s">
        <v>6582</v>
      </c>
      <c r="S1632" s="106">
        <v>701036</v>
      </c>
      <c r="T1632" s="106" t="s">
        <v>430</v>
      </c>
      <c r="U1632" s="106"/>
      <c r="V1632" s="106">
        <v>3</v>
      </c>
      <c r="W1632" s="106" t="str">
        <f t="shared" si="50"/>
        <v>NETA BR</v>
      </c>
      <c r="X1632" s="106" t="s">
        <v>431</v>
      </c>
      <c r="Y1632" s="106"/>
    </row>
    <row r="1633" spans="1:25" x14ac:dyDescent="0.2">
      <c r="A1633" s="7"/>
      <c r="B1633" s="7"/>
      <c r="C1633" s="179" t="str">
        <f>VLOOKUP(G1633,TCR!$E$2:$K$332,2,0)</f>
        <v>VENDV</v>
      </c>
      <c r="D1633" s="179" t="str">
        <f>VLOOKUP(G1633,TCR!$E$2:$K$332,3,0)</f>
        <v>Ricavi variabili commodity al PCE - Energia Elettrica</v>
      </c>
      <c r="E1633" s="179" t="str">
        <f>VLOOKUP(G1633,TCR!$E$2:$K$332,4,0)</f>
        <v>MTPRV</v>
      </c>
      <c r="F1633" s="179" t="str">
        <f>VLOOKUP(G1633,TCR!$E$2:$K$332,5,0)</f>
        <v>Materia prima variabile</v>
      </c>
      <c r="G1633" s="179" t="s">
        <v>192</v>
      </c>
      <c r="H1633" s="179" t="str">
        <f>VLOOKUP(G1633,TCR!$E$2:$K$332,7,0)</f>
        <v>Perdite</v>
      </c>
      <c r="I1633" s="137" t="str">
        <f t="shared" si="51"/>
        <v>EEAPRDFPATMAX16#EEQAFPATMAX16#EECAFPATMAX16#NETA BR</v>
      </c>
      <c r="J1633" s="106" t="s">
        <v>6886</v>
      </c>
      <c r="K1633" s="106" t="s">
        <v>6887</v>
      </c>
      <c r="L1633" s="106" t="s">
        <v>6888</v>
      </c>
      <c r="M1633" s="106" t="s">
        <v>424</v>
      </c>
      <c r="N1633" s="106" t="s">
        <v>6463</v>
      </c>
      <c r="O1633" s="106"/>
      <c r="P1633" s="106" t="s">
        <v>6464</v>
      </c>
      <c r="Q1633" s="106" t="s">
        <v>6465</v>
      </c>
      <c r="R1633" s="106" t="s">
        <v>6466</v>
      </c>
      <c r="S1633" s="106">
        <v>701036</v>
      </c>
      <c r="T1633" s="106" t="s">
        <v>430</v>
      </c>
      <c r="U1633" s="106"/>
      <c r="V1633" s="106">
        <v>3</v>
      </c>
      <c r="W1633" s="106" t="str">
        <f t="shared" si="50"/>
        <v>NETA BR</v>
      </c>
      <c r="X1633" s="106" t="s">
        <v>431</v>
      </c>
      <c r="Y1633" s="106"/>
    </row>
    <row r="1634" spans="1:25" x14ac:dyDescent="0.2">
      <c r="A1634" s="7"/>
      <c r="B1634" s="7" t="s">
        <v>65</v>
      </c>
      <c r="C1634" s="179" t="str">
        <f>VLOOKUP(G1634,TCR!$E$2:$K$332,2,0)</f>
        <v>TRASPV</v>
      </c>
      <c r="D1634" s="179" t="str">
        <f>VLOOKUP(G1634,TCR!$E$2:$K$332,3,0)</f>
        <v>Ricavi logistica primaria - Trasporto Energia Elettrica - variabile</v>
      </c>
      <c r="E1634" s="179" t="str">
        <f>VLOOKUP(G1634,TCR!$E$2:$K$332,4,0)</f>
        <v>DISPV</v>
      </c>
      <c r="F1634" s="179" t="str">
        <f>VLOOKUP(G1634,TCR!$E$2:$K$332,5,0)</f>
        <v>Dispacciamento variabile</v>
      </c>
      <c r="G1634" s="179" t="s">
        <v>277</v>
      </c>
      <c r="H1634" s="179" t="str">
        <f>VLOOKUP(G1634,TCR!$E$2:$K$332,7,0)</f>
        <v>Perdite dispacciamento</v>
      </c>
      <c r="I1634" s="137" t="str">
        <f t="shared" si="51"/>
        <v>EE_PRD_MLODFUG_M#EEQMLODFUNZGRTN#EECMLODFUNZGRTN#NETA BR</v>
      </c>
      <c r="J1634" s="106" t="s">
        <v>3241</v>
      </c>
      <c r="K1634" s="106" t="s">
        <v>3242</v>
      </c>
      <c r="L1634" s="106" t="s">
        <v>3243</v>
      </c>
      <c r="M1634" s="106" t="s">
        <v>488</v>
      </c>
      <c r="N1634" s="106" t="s">
        <v>3244</v>
      </c>
      <c r="O1634" s="106"/>
      <c r="P1634" s="106" t="s">
        <v>3245</v>
      </c>
      <c r="Q1634" s="106" t="s">
        <v>3246</v>
      </c>
      <c r="R1634" s="106" t="s">
        <v>3247</v>
      </c>
      <c r="S1634" s="106">
        <v>702144</v>
      </c>
      <c r="T1634" s="106" t="s">
        <v>1106</v>
      </c>
      <c r="U1634" s="106"/>
      <c r="V1634" s="106">
        <v>3</v>
      </c>
      <c r="W1634" s="106" t="str">
        <f t="shared" si="50"/>
        <v>NETA BR</v>
      </c>
      <c r="X1634" s="106" t="s">
        <v>495</v>
      </c>
      <c r="Y1634" s="106"/>
    </row>
    <row r="1635" spans="1:25" x14ac:dyDescent="0.2">
      <c r="A1635" s="7"/>
      <c r="B1635" s="7" t="s">
        <v>65</v>
      </c>
      <c r="C1635" s="179" t="str">
        <f>VLOOKUP(G1635,TCR!$E$2:$K$332,2,0)</f>
        <v>TRASPV</v>
      </c>
      <c r="D1635" s="179" t="str">
        <f>VLOOKUP(G1635,TCR!$E$2:$K$332,3,0)</f>
        <v>Ricavi logistica primaria - Trasporto Energia Elettrica - variabile</v>
      </c>
      <c r="E1635" s="179" t="str">
        <f>VLOOKUP(G1635,TCR!$E$2:$K$332,4,0)</f>
        <v>DISPV</v>
      </c>
      <c r="F1635" s="179" t="str">
        <f>VLOOKUP(G1635,TCR!$E$2:$K$332,5,0)</f>
        <v>Dispacciamento variabile</v>
      </c>
      <c r="G1635" s="179" t="s">
        <v>277</v>
      </c>
      <c r="H1635" s="179" t="str">
        <f>VLOOKUP(G1635,TCR!$E$2:$K$332,7,0)</f>
        <v>Perdite dispacciamento</v>
      </c>
      <c r="I1635" s="137" t="str">
        <f t="shared" si="51"/>
        <v>EE_PRD_MLODAPR_M#EEQMLODAPPRRIS#EECMLODAPPRRIS#NETA BR</v>
      </c>
      <c r="J1635" s="106" t="s">
        <v>3818</v>
      </c>
      <c r="K1635" s="106" t="s">
        <v>3819</v>
      </c>
      <c r="L1635" s="106" t="s">
        <v>3820</v>
      </c>
      <c r="M1635" s="106" t="s">
        <v>488</v>
      </c>
      <c r="N1635" s="106" t="s">
        <v>1436</v>
      </c>
      <c r="O1635" s="106"/>
      <c r="P1635" s="106" t="s">
        <v>1437</v>
      </c>
      <c r="Q1635" s="106" t="s">
        <v>1438</v>
      </c>
      <c r="R1635" s="106" t="s">
        <v>1439</v>
      </c>
      <c r="S1635" s="106">
        <v>702144</v>
      </c>
      <c r="T1635" s="106" t="s">
        <v>1106</v>
      </c>
      <c r="U1635" s="106"/>
      <c r="V1635" s="106">
        <v>3</v>
      </c>
      <c r="W1635" s="106" t="str">
        <f t="shared" si="50"/>
        <v>NETA BR</v>
      </c>
      <c r="X1635" s="106" t="s">
        <v>495</v>
      </c>
      <c r="Y1635" s="106"/>
    </row>
    <row r="1636" spans="1:25" x14ac:dyDescent="0.2">
      <c r="A1636" s="7"/>
      <c r="B1636" s="7" t="s">
        <v>65</v>
      </c>
      <c r="C1636" s="179" t="str">
        <f>VLOOKUP(G1636,TCR!$E$2:$K$332,2,0)</f>
        <v>TRASPV</v>
      </c>
      <c r="D1636" s="179" t="str">
        <f>VLOOKUP(G1636,TCR!$E$2:$K$332,3,0)</f>
        <v>Ricavi logistica primaria - Trasporto Energia Elettrica - variabile</v>
      </c>
      <c r="E1636" s="179" t="str">
        <f>VLOOKUP(G1636,TCR!$E$2:$K$332,4,0)</f>
        <v>DISPV</v>
      </c>
      <c r="F1636" s="179" t="str">
        <f>VLOOKUP(G1636,TCR!$E$2:$K$332,5,0)</f>
        <v>Dispacciamento variabile</v>
      </c>
      <c r="G1636" s="179" t="s">
        <v>277</v>
      </c>
      <c r="H1636" s="179" t="str">
        <f>VLOOKUP(G1636,TCR!$E$2:$K$332,7,0)</f>
        <v>Perdite dispacciamento</v>
      </c>
      <c r="I1636" s="137" t="str">
        <f t="shared" si="51"/>
        <v>EE_PRD_ML_INT_M#EEQML_INT#EECML_INT#NETA BR</v>
      </c>
      <c r="J1636" s="106" t="s">
        <v>5867</v>
      </c>
      <c r="K1636" s="106" t="s">
        <v>5868</v>
      </c>
      <c r="L1636" s="106" t="s">
        <v>5869</v>
      </c>
      <c r="M1636" s="106" t="s">
        <v>488</v>
      </c>
      <c r="N1636" s="106" t="s">
        <v>1848</v>
      </c>
      <c r="O1636" s="106"/>
      <c r="P1636" s="106" t="s">
        <v>1849</v>
      </c>
      <c r="Q1636" s="106" t="s">
        <v>1850</v>
      </c>
      <c r="R1636" s="106" t="s">
        <v>1851</v>
      </c>
      <c r="S1636" s="106">
        <v>702144</v>
      </c>
      <c r="T1636" s="106" t="s">
        <v>1106</v>
      </c>
      <c r="U1636" s="106"/>
      <c r="V1636" s="106">
        <v>3</v>
      </c>
      <c r="W1636" s="106" t="str">
        <f t="shared" si="50"/>
        <v>NETA BR</v>
      </c>
      <c r="X1636" s="106" t="s">
        <v>495</v>
      </c>
      <c r="Y1636" s="106"/>
    </row>
    <row r="1637" spans="1:25" x14ac:dyDescent="0.2">
      <c r="A1637" s="7"/>
      <c r="B1637" s="7" t="s">
        <v>65</v>
      </c>
      <c r="C1637" s="179" t="str">
        <f>VLOOKUP(G1637,TCR!$E$2:$K$332,2,0)</f>
        <v>TRASPV</v>
      </c>
      <c r="D1637" s="179" t="str">
        <f>VLOOKUP(G1637,TCR!$E$2:$K$332,3,0)</f>
        <v>Ricavi logistica primaria - Trasporto Energia Elettrica - variabile</v>
      </c>
      <c r="E1637" s="179" t="str">
        <f>VLOOKUP(G1637,TCR!$E$2:$K$332,4,0)</f>
        <v>DISPV</v>
      </c>
      <c r="F1637" s="179" t="str">
        <f>VLOOKUP(G1637,TCR!$E$2:$K$332,5,0)</f>
        <v>Dispacciamento variabile</v>
      </c>
      <c r="G1637" s="179" t="s">
        <v>277</v>
      </c>
      <c r="H1637" s="179" t="str">
        <f>VLOOKUP(G1637,TCR!$E$2:$K$332,7,0)</f>
        <v>Perdite dispacciamento</v>
      </c>
      <c r="I1637" s="137" t="str">
        <f t="shared" si="51"/>
        <v>EE_PRD_ML_CD_M#EEQML_CD#EECML_CD#NETA BR</v>
      </c>
      <c r="J1637" s="106" t="s">
        <v>1159</v>
      </c>
      <c r="K1637" s="106" t="s">
        <v>1160</v>
      </c>
      <c r="L1637" s="106" t="s">
        <v>1161</v>
      </c>
      <c r="M1637" s="106" t="s">
        <v>488</v>
      </c>
      <c r="N1637" s="106" t="s">
        <v>1162</v>
      </c>
      <c r="O1637" s="106"/>
      <c r="P1637" s="106" t="s">
        <v>1163</v>
      </c>
      <c r="Q1637" s="106" t="s">
        <v>1164</v>
      </c>
      <c r="R1637" s="106" t="s">
        <v>1165</v>
      </c>
      <c r="S1637" s="106">
        <v>702144</v>
      </c>
      <c r="T1637" s="106" t="s">
        <v>1106</v>
      </c>
      <c r="U1637" s="106"/>
      <c r="V1637" s="106">
        <v>3</v>
      </c>
      <c r="W1637" s="106" t="str">
        <f t="shared" si="50"/>
        <v>NETA BR</v>
      </c>
      <c r="X1637" s="106" t="s">
        <v>495</v>
      </c>
      <c r="Y1637" s="106"/>
    </row>
    <row r="1638" spans="1:25" x14ac:dyDescent="0.2">
      <c r="A1638" s="7"/>
      <c r="B1638" s="7"/>
      <c r="C1638" s="140" t="str">
        <f>VLOOKUP(G1638,TCR!$E$2:$K$332,2,0)</f>
        <v>IMPO</v>
      </c>
      <c r="D1638" s="140" t="str">
        <f>VLOOKUP(G1638,TCR!$E$2:$K$332,3,0)</f>
        <v>IMPOSTE</v>
      </c>
      <c r="E1638" s="140" t="str">
        <f>VLOOKUP(G1638,TCR!$E$2:$K$332,4,0)</f>
        <v>IMER</v>
      </c>
      <c r="F1638" s="140" t="str">
        <f>VLOOKUP(G1638,TCR!$E$2:$K$332,5,0)</f>
        <v>Imposta erariale</v>
      </c>
      <c r="G1638" s="140" t="s">
        <v>39</v>
      </c>
      <c r="H1638" s="140" t="str">
        <f>VLOOKUP(G1638,TCR!$E$2:$K$332,7,0)</f>
        <v>Imposta erariale</v>
      </c>
      <c r="I1638" s="137" t="str">
        <f t="shared" si="51"/>
        <v>EE_NRERARPOW#EEQNRERARPOW#EECNRERARPOW#NETA BR</v>
      </c>
      <c r="J1638" s="106" t="s">
        <v>1440</v>
      </c>
      <c r="K1638" s="106" t="s">
        <v>1441</v>
      </c>
      <c r="L1638" s="106" t="s">
        <v>1442</v>
      </c>
      <c r="M1638" s="106" t="s">
        <v>28</v>
      </c>
      <c r="N1638" s="106" t="s">
        <v>1443</v>
      </c>
      <c r="O1638" s="106"/>
      <c r="P1638" s="106" t="s">
        <v>1444</v>
      </c>
      <c r="Q1638" s="106" t="s">
        <v>1445</v>
      </c>
      <c r="R1638" s="106" t="s">
        <v>1446</v>
      </c>
      <c r="S1638" s="106">
        <v>700961</v>
      </c>
      <c r="T1638" s="106" t="s">
        <v>685</v>
      </c>
      <c r="U1638" s="106"/>
      <c r="V1638" s="106">
        <v>3</v>
      </c>
      <c r="W1638" s="106" t="str">
        <f t="shared" si="50"/>
        <v>NETA BR</v>
      </c>
      <c r="X1638" s="106" t="s">
        <v>686</v>
      </c>
      <c r="Y1638" s="106"/>
    </row>
    <row r="1639" spans="1:25" x14ac:dyDescent="0.2">
      <c r="A1639" s="7"/>
      <c r="B1639" s="7"/>
      <c r="C1639" s="179" t="str">
        <f>VLOOKUP(G1639,TCR!$E$2:$K$332,2,0)</f>
        <v>VENDV</v>
      </c>
      <c r="D1639" s="179" t="str">
        <f>VLOOKUP(G1639,TCR!$E$2:$K$332,3,0)</f>
        <v>Ricavi variabili commodity al PCE - Energia Elettrica</v>
      </c>
      <c r="E1639" s="179" t="str">
        <f>VLOOKUP(G1639,TCR!$E$2:$K$332,4,0)</f>
        <v>MTPRV</v>
      </c>
      <c r="F1639" s="179" t="str">
        <f>VLOOKUP(G1639,TCR!$E$2:$K$332,5,0)</f>
        <v>Materia prima variabile</v>
      </c>
      <c r="G1639" s="179" t="s">
        <v>255</v>
      </c>
      <c r="H1639" s="179" t="str">
        <f>VLOOKUP(G1639,TCR!$E$2:$K$332,7,0)</f>
        <v>Materia prima</v>
      </c>
      <c r="I1639" s="137" t="str">
        <f t="shared" si="51"/>
        <v>EEBFPPPC13#EEQBFPPPC13#EECBFPPPC13#NETA BR</v>
      </c>
      <c r="J1639" s="106" t="s">
        <v>5294</v>
      </c>
      <c r="K1639" s="106" t="s">
        <v>5295</v>
      </c>
      <c r="L1639" s="106" t="s">
        <v>5296</v>
      </c>
      <c r="M1639" s="106" t="s">
        <v>424</v>
      </c>
      <c r="N1639" s="106" t="s">
        <v>1316</v>
      </c>
      <c r="O1639" s="106"/>
      <c r="P1639" s="106" t="s">
        <v>1317</v>
      </c>
      <c r="Q1639" s="106" t="s">
        <v>1318</v>
      </c>
      <c r="R1639" s="106" t="s">
        <v>1319</v>
      </c>
      <c r="S1639" s="106">
        <v>701036</v>
      </c>
      <c r="T1639" s="106" t="s">
        <v>430</v>
      </c>
      <c r="U1639" s="106"/>
      <c r="V1639" s="106">
        <v>3</v>
      </c>
      <c r="W1639" s="106" t="str">
        <f t="shared" si="50"/>
        <v>NETA BR</v>
      </c>
      <c r="X1639" s="106" t="s">
        <v>431</v>
      </c>
      <c r="Y1639" s="106"/>
    </row>
    <row r="1640" spans="1:25" x14ac:dyDescent="0.2">
      <c r="A1640" s="7"/>
      <c r="B1640" s="69"/>
      <c r="C1640" s="179" t="str">
        <f>VLOOKUP(G1640,TCR!$E$2:$K$332,2,0)</f>
        <v>VENDV</v>
      </c>
      <c r="D1640" s="179" t="str">
        <f>VLOOKUP(G1640,TCR!$E$2:$K$332,3,0)</f>
        <v>Ricavi variabili commodity al PCE - Energia Elettrica</v>
      </c>
      <c r="E1640" s="179" t="str">
        <f>VLOOKUP(G1640,TCR!$E$2:$K$332,4,0)</f>
        <v>MTPRV</v>
      </c>
      <c r="F1640" s="179" t="str">
        <f>VLOOKUP(G1640,TCR!$E$2:$K$332,5,0)</f>
        <v>Materia prima variabile</v>
      </c>
      <c r="G1640" s="179" t="s">
        <v>255</v>
      </c>
      <c r="H1640" s="179" t="str">
        <f>VLOOKUP(G1640,TCR!$E$2:$K$332,7,0)</f>
        <v>Materia prima</v>
      </c>
      <c r="I1640" s="137" t="str">
        <f t="shared" si="51"/>
        <v>EEBFPPPC11#EEQBFPPPC11#EECBFPPPC11#NETA BR</v>
      </c>
      <c r="J1640" s="106" t="s">
        <v>8871</v>
      </c>
      <c r="K1640" s="106" t="s">
        <v>8872</v>
      </c>
      <c r="L1640" s="106" t="s">
        <v>8873</v>
      </c>
      <c r="M1640" s="106" t="s">
        <v>424</v>
      </c>
      <c r="N1640" s="106" t="s">
        <v>7958</v>
      </c>
      <c r="O1640" s="106"/>
      <c r="P1640" s="106" t="s">
        <v>7959</v>
      </c>
      <c r="Q1640" s="106" t="s">
        <v>7960</v>
      </c>
      <c r="R1640" s="106" t="s">
        <v>7961</v>
      </c>
      <c r="S1640" s="106" t="s">
        <v>429</v>
      </c>
      <c r="T1640" s="106" t="s">
        <v>430</v>
      </c>
      <c r="U1640" s="106"/>
      <c r="V1640" s="106">
        <v>3</v>
      </c>
      <c r="W1640" s="106" t="str">
        <f t="shared" si="50"/>
        <v>NETA BR</v>
      </c>
      <c r="X1640" s="106" t="s">
        <v>431</v>
      </c>
      <c r="Y1640" s="106"/>
    </row>
    <row r="1641" spans="1:25" x14ac:dyDescent="0.2">
      <c r="A1641" s="7"/>
      <c r="B1641" s="7"/>
      <c r="C1641" s="179" t="str">
        <f>VLOOKUP(G1641,TCR!$E$2:$K$332,2,0)</f>
        <v>VENDV</v>
      </c>
      <c r="D1641" s="179" t="str">
        <f>VLOOKUP(G1641,TCR!$E$2:$K$332,3,0)</f>
        <v>Ricavi variabili commodity al PCE - Energia Elettrica</v>
      </c>
      <c r="E1641" s="179" t="str">
        <f>VLOOKUP(G1641,TCR!$E$2:$K$332,4,0)</f>
        <v>MTPRV</v>
      </c>
      <c r="F1641" s="179" t="str">
        <f>VLOOKUP(G1641,TCR!$E$2:$K$332,5,0)</f>
        <v>Materia prima variabile</v>
      </c>
      <c r="G1641" s="179" t="s">
        <v>255</v>
      </c>
      <c r="H1641" s="179" t="str">
        <f>VLOOKUP(G1641,TCR!$E$2:$K$332,7,0)</f>
        <v>Materia prima</v>
      </c>
      <c r="I1641" s="137" t="str">
        <f t="shared" si="51"/>
        <v>EEBFPPPC10#EEQBFPPPC10#EECBFPPPC10#NETA BR</v>
      </c>
      <c r="J1641" s="106" t="s">
        <v>6663</v>
      </c>
      <c r="K1641" s="106" t="s">
        <v>6664</v>
      </c>
      <c r="L1641" s="106" t="s">
        <v>6665</v>
      </c>
      <c r="M1641" s="106" t="s">
        <v>424</v>
      </c>
      <c r="N1641" s="106" t="s">
        <v>6434</v>
      </c>
      <c r="O1641" s="106"/>
      <c r="P1641" s="106" t="s">
        <v>6435</v>
      </c>
      <c r="Q1641" s="106" t="s">
        <v>6436</v>
      </c>
      <c r="R1641" s="106" t="s">
        <v>6437</v>
      </c>
      <c r="S1641" s="106">
        <v>701036</v>
      </c>
      <c r="T1641" s="106" t="s">
        <v>430</v>
      </c>
      <c r="U1641" s="106"/>
      <c r="V1641" s="106">
        <v>3</v>
      </c>
      <c r="W1641" s="106" t="str">
        <f t="shared" si="50"/>
        <v>NETA BR</v>
      </c>
      <c r="X1641" s="106" t="s">
        <v>431</v>
      </c>
      <c r="Y1641" s="106"/>
    </row>
    <row r="1642" spans="1:25" x14ac:dyDescent="0.2">
      <c r="A1642" s="7"/>
      <c r="B1642" s="7"/>
      <c r="C1642" s="112" t="str">
        <f>VLOOKUP(G1642,TCR!$E$2:$K$332,2,0)</f>
        <v>VENDV</v>
      </c>
      <c r="D1642" s="112" t="str">
        <f>VLOOKUP(G1642,TCR!$E$2:$K$332,3,0)</f>
        <v>Ricavi variabili commodity al PCE - Energia Elettrica</v>
      </c>
      <c r="E1642" s="112" t="str">
        <f>VLOOKUP(G1642,TCR!$E$2:$K$332,4,0)</f>
        <v>MTPRV</v>
      </c>
      <c r="F1642" s="112" t="str">
        <f>VLOOKUP(G1642,TCR!$E$2:$K$332,5,0)</f>
        <v>Materia prima variabile</v>
      </c>
      <c r="G1642" s="112" t="s">
        <v>255</v>
      </c>
      <c r="H1642" s="112" t="str">
        <f>VLOOKUP(G1642,TCR!$E$2:$K$332,7,0)</f>
        <v>Materia prima</v>
      </c>
      <c r="I1642" s="137" t="str">
        <f t="shared" si="51"/>
        <v>EEBFPPPC09#EEQBFPPPC09#EECBFPPPC09#NETA BR</v>
      </c>
      <c r="J1642" s="106" t="s">
        <v>8042</v>
      </c>
      <c r="K1642" s="106" t="s">
        <v>8043</v>
      </c>
      <c r="L1642" s="106" t="s">
        <v>8044</v>
      </c>
      <c r="M1642" s="106" t="s">
        <v>424</v>
      </c>
      <c r="N1642" s="106" t="s">
        <v>8045</v>
      </c>
      <c r="O1642" s="106"/>
      <c r="P1642" s="106" t="s">
        <v>8046</v>
      </c>
      <c r="Q1642" s="106" t="s">
        <v>8047</v>
      </c>
      <c r="R1642" s="106" t="s">
        <v>8048</v>
      </c>
      <c r="S1642" s="106">
        <v>701036</v>
      </c>
      <c r="T1642" s="106" t="s">
        <v>430</v>
      </c>
      <c r="U1642" s="106"/>
      <c r="V1642" s="106">
        <v>3</v>
      </c>
      <c r="W1642" s="106" t="str">
        <f t="shared" si="50"/>
        <v>NETA BR</v>
      </c>
      <c r="X1642" s="106" t="s">
        <v>431</v>
      </c>
      <c r="Y1642" s="106"/>
    </row>
    <row r="1643" spans="1:25" x14ac:dyDescent="0.2">
      <c r="A1643" s="7"/>
      <c r="B1643" s="7"/>
      <c r="C1643" s="98" t="str">
        <f>VLOOKUP(G1643,TCR!$E$2:$K$332,2,0)</f>
        <v>VENDV</v>
      </c>
      <c r="D1643" s="98" t="str">
        <f>VLOOKUP(G1643,TCR!$E$2:$K$332,3,0)</f>
        <v>Ricavi variabili commodity al PCE - Energia Elettrica</v>
      </c>
      <c r="E1643" s="98" t="str">
        <f>VLOOKUP(G1643,TCR!$E$2:$K$332,4,0)</f>
        <v>MTPRV</v>
      </c>
      <c r="F1643" s="98" t="str">
        <f>VLOOKUP(G1643,TCR!$E$2:$K$332,5,0)</f>
        <v>Materia prima variabile</v>
      </c>
      <c r="G1643" s="98" t="s">
        <v>255</v>
      </c>
      <c r="H1643" s="98" t="str">
        <f>VLOOKUP(G1643,TCR!$E$2:$K$332,7,0)</f>
        <v>Materia prima</v>
      </c>
      <c r="I1643" s="137" t="str">
        <f t="shared" si="51"/>
        <v>EEBFPPPC08#EEQBFPPPC08#EECBFPPPC08#NETA BR</v>
      </c>
      <c r="J1643" s="106" t="s">
        <v>8536</v>
      </c>
      <c r="K1643" s="106" t="s">
        <v>8537</v>
      </c>
      <c r="L1643" s="106" t="s">
        <v>8538</v>
      </c>
      <c r="M1643" s="106" t="s">
        <v>424</v>
      </c>
      <c r="N1643" s="106" t="s">
        <v>8539</v>
      </c>
      <c r="O1643" s="106"/>
      <c r="P1643" s="106" t="s">
        <v>8540</v>
      </c>
      <c r="Q1643" s="106" t="s">
        <v>8541</v>
      </c>
      <c r="R1643" s="106" t="s">
        <v>8542</v>
      </c>
      <c r="S1643" s="106">
        <v>701036</v>
      </c>
      <c r="T1643" s="106" t="s">
        <v>430</v>
      </c>
      <c r="U1643" s="106"/>
      <c r="V1643" s="106">
        <v>3</v>
      </c>
      <c r="W1643" s="106" t="str">
        <f t="shared" si="50"/>
        <v>NETA BR</v>
      </c>
      <c r="X1643" s="106" t="s">
        <v>431</v>
      </c>
      <c r="Y1643" s="106"/>
    </row>
    <row r="1644" spans="1:25" x14ac:dyDescent="0.2">
      <c r="A1644" s="7"/>
      <c r="B1644" s="7"/>
      <c r="C1644" s="98" t="str">
        <f>VLOOKUP(G1644,TCR!$E$2:$K$332,2,0)</f>
        <v>VENDV</v>
      </c>
      <c r="D1644" s="98" t="str">
        <f>VLOOKUP(G1644,TCR!$E$2:$K$332,3,0)</f>
        <v>Ricavi variabili commodity al PCE - Energia Elettrica</v>
      </c>
      <c r="E1644" s="98" t="str">
        <f>VLOOKUP(G1644,TCR!$E$2:$K$332,4,0)</f>
        <v>MTPRV</v>
      </c>
      <c r="F1644" s="98" t="str">
        <f>VLOOKUP(G1644,TCR!$E$2:$K$332,5,0)</f>
        <v>Materia prima variabile</v>
      </c>
      <c r="G1644" s="98" t="s">
        <v>255</v>
      </c>
      <c r="H1644" s="98" t="str">
        <f>VLOOKUP(G1644,TCR!$E$2:$K$332,7,0)</f>
        <v>Materia prima</v>
      </c>
      <c r="I1644" s="137" t="str">
        <f t="shared" si="51"/>
        <v>EEBFPPPC07#EEQBFPPPC07#EECBFPPPC07#NETA BR</v>
      </c>
      <c r="J1644" s="106" t="s">
        <v>1983</v>
      </c>
      <c r="K1644" s="106" t="s">
        <v>1984</v>
      </c>
      <c r="L1644" s="106" t="s">
        <v>1985</v>
      </c>
      <c r="M1644" s="106" t="s">
        <v>424</v>
      </c>
      <c r="N1644" s="106" t="s">
        <v>1986</v>
      </c>
      <c r="O1644" s="106"/>
      <c r="P1644" s="106" t="s">
        <v>1987</v>
      </c>
      <c r="Q1644" s="106" t="s">
        <v>1988</v>
      </c>
      <c r="R1644" s="106" t="s">
        <v>1989</v>
      </c>
      <c r="S1644" s="106">
        <v>701036</v>
      </c>
      <c r="T1644" s="106" t="s">
        <v>430</v>
      </c>
      <c r="U1644" s="106"/>
      <c r="V1644" s="106">
        <v>3</v>
      </c>
      <c r="W1644" s="106" t="str">
        <f t="shared" si="50"/>
        <v>NETA BR</v>
      </c>
      <c r="X1644" s="106" t="s">
        <v>431</v>
      </c>
      <c r="Y1644" s="106"/>
    </row>
    <row r="1645" spans="1:25" x14ac:dyDescent="0.2">
      <c r="A1645" s="7"/>
      <c r="B1645" s="7"/>
      <c r="C1645" s="98" t="str">
        <f>VLOOKUP(G1645,TCR!$E$2:$K$332,2,0)</f>
        <v>VENDV</v>
      </c>
      <c r="D1645" s="98" t="str">
        <f>VLOOKUP(G1645,TCR!$E$2:$K$332,3,0)</f>
        <v>Ricavi variabili commodity al PCE - Energia Elettrica</v>
      </c>
      <c r="E1645" s="98" t="str">
        <f>VLOOKUP(G1645,TCR!$E$2:$K$332,4,0)</f>
        <v>MTPRV</v>
      </c>
      <c r="F1645" s="98" t="str">
        <f>VLOOKUP(G1645,TCR!$E$2:$K$332,5,0)</f>
        <v>Materia prima variabile</v>
      </c>
      <c r="G1645" s="141" t="s">
        <v>255</v>
      </c>
      <c r="H1645" s="98" t="str">
        <f>VLOOKUP(G1645,TCR!$E$2:$K$332,7,0)</f>
        <v>Materia prima</v>
      </c>
      <c r="I1645" s="137" t="str">
        <f t="shared" si="51"/>
        <v>EEBFPPPC05#EEQBFPPPC05#EECBFPPPC05#NETA BR</v>
      </c>
      <c r="J1645" s="106" t="s">
        <v>7449</v>
      </c>
      <c r="K1645" s="106" t="s">
        <v>7450</v>
      </c>
      <c r="L1645" s="106" t="s">
        <v>7451</v>
      </c>
      <c r="M1645" s="106" t="s">
        <v>424</v>
      </c>
      <c r="N1645" s="106" t="s">
        <v>4694</v>
      </c>
      <c r="O1645" s="106"/>
      <c r="P1645" s="106" t="s">
        <v>4695</v>
      </c>
      <c r="Q1645" s="106" t="s">
        <v>4696</v>
      </c>
      <c r="R1645" s="106" t="s">
        <v>4697</v>
      </c>
      <c r="S1645" s="106">
        <v>701036</v>
      </c>
      <c r="T1645" s="106" t="s">
        <v>430</v>
      </c>
      <c r="U1645" s="106"/>
      <c r="V1645" s="106">
        <v>3</v>
      </c>
      <c r="W1645" s="106" t="str">
        <f t="shared" si="50"/>
        <v>NETA BR</v>
      </c>
      <c r="X1645" s="106" t="s">
        <v>431</v>
      </c>
      <c r="Y1645" s="106"/>
    </row>
    <row r="1646" spans="1:25" x14ac:dyDescent="0.2">
      <c r="A1646" s="7"/>
      <c r="B1646" s="7"/>
      <c r="C1646" s="98" t="str">
        <f>VLOOKUP(G1646,TCR!$E$2:$K$332,2,0)</f>
        <v>VENDV</v>
      </c>
      <c r="D1646" s="98" t="str">
        <f>VLOOKUP(G1646,TCR!$E$2:$K$332,3,0)</f>
        <v>Ricavi variabili commodity al PCE - Energia Elettrica</v>
      </c>
      <c r="E1646" s="98" t="str">
        <f>VLOOKUP(G1646,TCR!$E$2:$K$332,4,0)</f>
        <v>MTPRV</v>
      </c>
      <c r="F1646" s="98" t="str">
        <f>VLOOKUP(G1646,TCR!$E$2:$K$332,5,0)</f>
        <v>Materia prima variabile</v>
      </c>
      <c r="G1646" s="98" t="s">
        <v>255</v>
      </c>
      <c r="H1646" s="98" t="str">
        <f>VLOOKUP(G1646,TCR!$E$2:$K$332,7,0)</f>
        <v>Materia prima</v>
      </c>
      <c r="I1646" s="137" t="str">
        <f t="shared" si="51"/>
        <v>EEBFPPPC04#EEQBFPPPC04#EECBFPPPC04#NETA BR</v>
      </c>
      <c r="J1646" s="106" t="s">
        <v>9177</v>
      </c>
      <c r="K1646" s="106" t="s">
        <v>9178</v>
      </c>
      <c r="L1646" s="106" t="s">
        <v>9179</v>
      </c>
      <c r="M1646" s="106" t="s">
        <v>424</v>
      </c>
      <c r="N1646" s="106" t="s">
        <v>7700</v>
      </c>
      <c r="O1646" s="106"/>
      <c r="P1646" s="106" t="s">
        <v>7701</v>
      </c>
      <c r="Q1646" s="106" t="s">
        <v>7702</v>
      </c>
      <c r="R1646" s="106" t="s">
        <v>7703</v>
      </c>
      <c r="S1646" s="106" t="s">
        <v>429</v>
      </c>
      <c r="T1646" s="106" t="s">
        <v>430</v>
      </c>
      <c r="U1646" s="106"/>
      <c r="V1646" s="106">
        <v>3</v>
      </c>
      <c r="W1646" s="106" t="str">
        <f t="shared" si="50"/>
        <v>NETA BR</v>
      </c>
      <c r="X1646" s="106" t="s">
        <v>431</v>
      </c>
      <c r="Y1646" s="106"/>
    </row>
    <row r="1647" spans="1:25" x14ac:dyDescent="0.2">
      <c r="A1647" s="7"/>
      <c r="B1647" s="7"/>
      <c r="C1647" s="179" t="str">
        <f>VLOOKUP(G1647,TCR!$E$2:$K$332,2,0)</f>
        <v>VENDV</v>
      </c>
      <c r="D1647" s="179" t="str">
        <f>VLOOKUP(G1647,TCR!$E$2:$K$332,3,0)</f>
        <v>Ricavi variabili commodity al PCE - Energia Elettrica</v>
      </c>
      <c r="E1647" s="179" t="str">
        <f>VLOOKUP(G1647,TCR!$E$2:$K$332,4,0)</f>
        <v>MTPRV</v>
      </c>
      <c r="F1647" s="179" t="str">
        <f>VLOOKUP(G1647,TCR!$E$2:$K$332,5,0)</f>
        <v>Materia prima variabile</v>
      </c>
      <c r="G1647" s="179" t="s">
        <v>255</v>
      </c>
      <c r="H1647" s="179" t="str">
        <f>VLOOKUP(G1647,TCR!$E$2:$K$332,7,0)</f>
        <v>Materia prima</v>
      </c>
      <c r="I1647" s="137" t="str">
        <f t="shared" si="51"/>
        <v>EEBFPPPC03#EEQBFPPPC03#EECBFPPPC03#NETA BR</v>
      </c>
      <c r="J1647" s="106" t="s">
        <v>7001</v>
      </c>
      <c r="K1647" s="106" t="s">
        <v>7002</v>
      </c>
      <c r="L1647" s="106" t="s">
        <v>7003</v>
      </c>
      <c r="M1647" s="106" t="s">
        <v>424</v>
      </c>
      <c r="N1647" s="106" t="s">
        <v>6234</v>
      </c>
      <c r="O1647" s="106"/>
      <c r="P1647" s="106" t="s">
        <v>6235</v>
      </c>
      <c r="Q1647" s="106" t="s">
        <v>6236</v>
      </c>
      <c r="R1647" s="106" t="s">
        <v>6237</v>
      </c>
      <c r="S1647" s="106">
        <v>701036</v>
      </c>
      <c r="T1647" s="106" t="s">
        <v>430</v>
      </c>
      <c r="U1647" s="106"/>
      <c r="V1647" s="106">
        <v>3</v>
      </c>
      <c r="W1647" s="106" t="str">
        <f t="shared" si="50"/>
        <v>NETA BR</v>
      </c>
      <c r="X1647" s="106" t="s">
        <v>431</v>
      </c>
      <c r="Y1647" s="106"/>
    </row>
    <row r="1648" spans="1:25" x14ac:dyDescent="0.2">
      <c r="A1648" s="7"/>
      <c r="B1648" s="7"/>
      <c r="C1648" s="179" t="str">
        <f>VLOOKUP(G1648,TCR!$E$2:$K$332,2,0)</f>
        <v>VENDV</v>
      </c>
      <c r="D1648" s="179" t="str">
        <f>VLOOKUP(G1648,TCR!$E$2:$K$332,3,0)</f>
        <v>Ricavi variabili commodity al PCE - Energia Elettrica</v>
      </c>
      <c r="E1648" s="179" t="str">
        <f>VLOOKUP(G1648,TCR!$E$2:$K$332,4,0)</f>
        <v>MTPRV</v>
      </c>
      <c r="F1648" s="179" t="str">
        <f>VLOOKUP(G1648,TCR!$E$2:$K$332,5,0)</f>
        <v>Materia prima variabile</v>
      </c>
      <c r="G1648" s="179" t="s">
        <v>255</v>
      </c>
      <c r="H1648" s="179" t="str">
        <f>VLOOKUP(G1648,TCR!$E$2:$K$332,7,0)</f>
        <v>Materia prima</v>
      </c>
      <c r="I1648" s="137" t="str">
        <f t="shared" si="51"/>
        <v>EEBFPPPC02#EEQBFPPPC02#EECBFPPPC02#NETA BR</v>
      </c>
      <c r="J1648" s="106" t="s">
        <v>8097</v>
      </c>
      <c r="K1648" s="106" t="s">
        <v>8098</v>
      </c>
      <c r="L1648" s="106" t="s">
        <v>8099</v>
      </c>
      <c r="M1648" s="106" t="s">
        <v>424</v>
      </c>
      <c r="N1648" s="106" t="s">
        <v>8100</v>
      </c>
      <c r="O1648" s="106"/>
      <c r="P1648" s="106" t="s">
        <v>8101</v>
      </c>
      <c r="Q1648" s="106" t="s">
        <v>8102</v>
      </c>
      <c r="R1648" s="106" t="s">
        <v>8103</v>
      </c>
      <c r="S1648" s="106">
        <v>701036</v>
      </c>
      <c r="T1648" s="106" t="s">
        <v>430</v>
      </c>
      <c r="U1648" s="106"/>
      <c r="V1648" s="106">
        <v>3</v>
      </c>
      <c r="W1648" s="106" t="str">
        <f t="shared" si="50"/>
        <v>NETA BR</v>
      </c>
      <c r="X1648" s="106" t="s">
        <v>431</v>
      </c>
      <c r="Y1648" s="106"/>
    </row>
    <row r="1649" spans="1:25" x14ac:dyDescent="0.2">
      <c r="A1649" s="7"/>
      <c r="B1649" s="7"/>
      <c r="C1649" s="179" t="str">
        <f>VLOOKUP(G1649,TCR!$E$2:$K$332,2,0)</f>
        <v>VENDV</v>
      </c>
      <c r="D1649" s="179" t="str">
        <f>VLOOKUP(G1649,TCR!$E$2:$K$332,3,0)</f>
        <v>Ricavi variabili commodity al PCE - Energia Elettrica</v>
      </c>
      <c r="E1649" s="179" t="str">
        <f>VLOOKUP(G1649,TCR!$E$2:$K$332,4,0)</f>
        <v>MTPRV</v>
      </c>
      <c r="F1649" s="179" t="str">
        <f>VLOOKUP(G1649,TCR!$E$2:$K$332,5,0)</f>
        <v>Materia prima variabile</v>
      </c>
      <c r="G1649" s="179" t="s">
        <v>255</v>
      </c>
      <c r="H1649" s="179" t="str">
        <f>VLOOKUP(G1649,TCR!$E$2:$K$332,7,0)</f>
        <v>Materia prima</v>
      </c>
      <c r="I1649" s="137" t="str">
        <f t="shared" si="51"/>
        <v>EEAFPTCSV3#EEQAFPTCSV3#EECAFPTCSV3#NETA BR</v>
      </c>
      <c r="J1649" s="106" t="s">
        <v>7859</v>
      </c>
      <c r="K1649" s="106" t="s">
        <v>7860</v>
      </c>
      <c r="L1649" s="106" t="s">
        <v>7861</v>
      </c>
      <c r="M1649" s="106" t="s">
        <v>424</v>
      </c>
      <c r="N1649" s="106" t="s">
        <v>6828</v>
      </c>
      <c r="O1649" s="106"/>
      <c r="P1649" s="106" t="s">
        <v>6829</v>
      </c>
      <c r="Q1649" s="106" t="s">
        <v>6830</v>
      </c>
      <c r="R1649" s="106" t="s">
        <v>6831</v>
      </c>
      <c r="S1649" s="106">
        <v>701036</v>
      </c>
      <c r="T1649" s="106" t="s">
        <v>430</v>
      </c>
      <c r="U1649" s="106"/>
      <c r="V1649" s="106">
        <v>3</v>
      </c>
      <c r="W1649" s="106" t="str">
        <f t="shared" si="50"/>
        <v>NETA BR</v>
      </c>
      <c r="X1649" s="106" t="s">
        <v>431</v>
      </c>
      <c r="Y1649" s="106"/>
    </row>
    <row r="1650" spans="1:25" x14ac:dyDescent="0.2">
      <c r="A1650" s="7"/>
      <c r="B1650" s="7"/>
      <c r="C1650" s="179" t="str">
        <f>VLOOKUP(G1650,TCR!$E$2:$K$332,2,0)</f>
        <v>VENDV</v>
      </c>
      <c r="D1650" s="179" t="str">
        <f>VLOOKUP(G1650,TCR!$E$2:$K$332,3,0)</f>
        <v>Ricavi variabili commodity al PCE - Energia Elettrica</v>
      </c>
      <c r="E1650" s="179" t="str">
        <f>VLOOKUP(G1650,TCR!$E$2:$K$332,4,0)</f>
        <v>MTPRV</v>
      </c>
      <c r="F1650" s="179" t="str">
        <f>VLOOKUP(G1650,TCR!$E$2:$K$332,5,0)</f>
        <v>Materia prima variabile</v>
      </c>
      <c r="G1650" s="179" t="s">
        <v>255</v>
      </c>
      <c r="H1650" s="179" t="str">
        <f>VLOOKUP(G1650,TCR!$E$2:$K$332,7,0)</f>
        <v>Materia prima</v>
      </c>
      <c r="I1650" s="137" t="str">
        <f t="shared" si="51"/>
        <v>EEAFPSVMIC16#EEQAFPSVMIC16#EECAFPSVMIC16#NETA BR</v>
      </c>
      <c r="J1650" s="106" t="s">
        <v>7425</v>
      </c>
      <c r="K1650" s="106" t="s">
        <v>7426</v>
      </c>
      <c r="L1650" s="106" t="s">
        <v>7427</v>
      </c>
      <c r="M1650" s="106" t="s">
        <v>424</v>
      </c>
      <c r="N1650" s="106" t="s">
        <v>7428</v>
      </c>
      <c r="O1650" s="106"/>
      <c r="P1650" s="106" t="s">
        <v>7429</v>
      </c>
      <c r="Q1650" s="106" t="s">
        <v>7430</v>
      </c>
      <c r="R1650" s="106" t="s">
        <v>7431</v>
      </c>
      <c r="S1650" s="106">
        <v>701036</v>
      </c>
      <c r="T1650" s="106" t="s">
        <v>430</v>
      </c>
      <c r="U1650" s="106"/>
      <c r="V1650" s="106">
        <v>3</v>
      </c>
      <c r="W1650" s="106" t="str">
        <f t="shared" si="50"/>
        <v>NETA BR</v>
      </c>
      <c r="X1650" s="106" t="s">
        <v>431</v>
      </c>
      <c r="Y1650" s="106"/>
    </row>
    <row r="1651" spans="1:25" x14ac:dyDescent="0.2">
      <c r="A1651" s="7"/>
      <c r="B1651" s="7"/>
      <c r="C1651" s="179" t="str">
        <f>VLOOKUP(G1651,TCR!$E$2:$K$332,2,0)</f>
        <v>VENDV</v>
      </c>
      <c r="D1651" s="179" t="str">
        <f>VLOOKUP(G1651,TCR!$E$2:$K$332,3,0)</f>
        <v>Ricavi variabili commodity al PCE - Energia Elettrica</v>
      </c>
      <c r="E1651" s="179" t="str">
        <f>VLOOKUP(G1651,TCR!$E$2:$K$332,4,0)</f>
        <v>MTPRV</v>
      </c>
      <c r="F1651" s="179" t="str">
        <f>VLOOKUP(G1651,TCR!$E$2:$K$332,5,0)</f>
        <v>Materia prima variabile</v>
      </c>
      <c r="G1651" s="179" t="s">
        <v>255</v>
      </c>
      <c r="H1651" s="179" t="str">
        <f>VLOOKUP(G1651,TCR!$E$2:$K$332,7,0)</f>
        <v>Materia prima</v>
      </c>
      <c r="I1651" s="137" t="str">
        <f t="shared" si="51"/>
        <v>EE_FPTCSV3#EEQ_FPTCSV3#EEC_FPTCSV3#NETA BR</v>
      </c>
      <c r="J1651" s="106" t="s">
        <v>7234</v>
      </c>
      <c r="K1651" s="106" t="s">
        <v>7235</v>
      </c>
      <c r="L1651" s="106" t="s">
        <v>7236</v>
      </c>
      <c r="M1651" s="106" t="s">
        <v>424</v>
      </c>
      <c r="N1651" s="106" t="s">
        <v>6227</v>
      </c>
      <c r="O1651" s="106"/>
      <c r="P1651" s="106" t="s">
        <v>6228</v>
      </c>
      <c r="Q1651" s="106" t="s">
        <v>6229</v>
      </c>
      <c r="R1651" s="106" t="s">
        <v>6230</v>
      </c>
      <c r="S1651" s="106">
        <v>701036</v>
      </c>
      <c r="T1651" s="106" t="s">
        <v>430</v>
      </c>
      <c r="U1651" s="106"/>
      <c r="V1651" s="106">
        <v>3</v>
      </c>
      <c r="W1651" s="106" t="str">
        <f t="shared" si="50"/>
        <v>NETA BR</v>
      </c>
      <c r="X1651" s="106" t="s">
        <v>431</v>
      </c>
      <c r="Y1651" s="106"/>
    </row>
    <row r="1652" spans="1:25" x14ac:dyDescent="0.2">
      <c r="A1652" s="7"/>
      <c r="B1652" s="7"/>
      <c r="C1652" s="179" t="str">
        <f>VLOOKUP(G1652,TCR!$E$2:$K$332,2,0)</f>
        <v>VENDV</v>
      </c>
      <c r="D1652" s="179" t="str">
        <f>VLOOKUP(G1652,TCR!$E$2:$K$332,3,0)</f>
        <v>Ricavi variabili commodity al PCE - Energia Elettrica</v>
      </c>
      <c r="E1652" s="179" t="str">
        <f>VLOOKUP(G1652,TCR!$E$2:$K$332,4,0)</f>
        <v>MTPRV</v>
      </c>
      <c r="F1652" s="179" t="str">
        <f>VLOOKUP(G1652,TCR!$E$2:$K$332,5,0)</f>
        <v>Materia prima variabile</v>
      </c>
      <c r="G1652" s="179" t="s">
        <v>255</v>
      </c>
      <c r="H1652" s="179" t="str">
        <f>VLOOKUP(G1652,TCR!$E$2:$K$332,7,0)</f>
        <v>Materia prima</v>
      </c>
      <c r="I1652" s="137" t="str">
        <f t="shared" si="51"/>
        <v>EE_FPSVMIC16#EEQ_FPSVMIC16#EEC_FPSVMIC16#NETA BR</v>
      </c>
      <c r="J1652" s="106" t="s">
        <v>9141</v>
      </c>
      <c r="K1652" s="106" t="s">
        <v>9142</v>
      </c>
      <c r="L1652" s="106" t="s">
        <v>9143</v>
      </c>
      <c r="M1652" s="106" t="s">
        <v>424</v>
      </c>
      <c r="N1652" s="106" t="s">
        <v>9144</v>
      </c>
      <c r="O1652" s="106"/>
      <c r="P1652" s="106" t="s">
        <v>9145</v>
      </c>
      <c r="Q1652" s="106" t="s">
        <v>9146</v>
      </c>
      <c r="R1652" s="106" t="s">
        <v>9147</v>
      </c>
      <c r="S1652" s="106" t="s">
        <v>429</v>
      </c>
      <c r="T1652" s="106" t="s">
        <v>430</v>
      </c>
      <c r="U1652" s="106"/>
      <c r="V1652" s="106">
        <v>3</v>
      </c>
      <c r="W1652" s="106" t="str">
        <f t="shared" si="50"/>
        <v>NETA BR</v>
      </c>
      <c r="X1652" s="106" t="s">
        <v>431</v>
      </c>
      <c r="Y1652" s="106"/>
    </row>
    <row r="1653" spans="1:25" x14ac:dyDescent="0.2">
      <c r="A1653" s="7"/>
      <c r="B1653" s="7"/>
      <c r="C1653" s="179" t="str">
        <f>VLOOKUP(G1653,TCR!$E$2:$K$332,2,0)</f>
        <v>VENDV</v>
      </c>
      <c r="D1653" s="179" t="str">
        <f>VLOOKUP(G1653,TCR!$E$2:$K$332,3,0)</f>
        <v>Ricavi variabili commodity al PCE - Energia Elettrica</v>
      </c>
      <c r="E1653" s="179" t="str">
        <f>VLOOKUP(G1653,TCR!$E$2:$K$332,4,0)</f>
        <v>MTPRV</v>
      </c>
      <c r="F1653" s="179" t="str">
        <f>VLOOKUP(G1653,TCR!$E$2:$K$332,5,0)</f>
        <v>Materia prima variabile</v>
      </c>
      <c r="G1653" s="179" t="s">
        <v>255</v>
      </c>
      <c r="H1653" s="179" t="str">
        <f>VLOOKUP(G1653,TCR!$E$2:$K$332,7,0)</f>
        <v>Materia prima</v>
      </c>
      <c r="I1653" s="137" t="str">
        <f t="shared" si="51"/>
        <v>EE_FPPPC11#EEQ_FPPPC11#EEC_FPPPC11#NETA BR</v>
      </c>
      <c r="J1653" s="106" t="s">
        <v>4567</v>
      </c>
      <c r="K1653" s="106" t="s">
        <v>4568</v>
      </c>
      <c r="L1653" s="106" t="s">
        <v>4569</v>
      </c>
      <c r="M1653" s="106" t="s">
        <v>424</v>
      </c>
      <c r="N1653" s="106" t="s">
        <v>4090</v>
      </c>
      <c r="O1653" s="106"/>
      <c r="P1653" s="106" t="s">
        <v>4091</v>
      </c>
      <c r="Q1653" s="106" t="s">
        <v>4092</v>
      </c>
      <c r="R1653" s="106" t="s">
        <v>4093</v>
      </c>
      <c r="S1653" s="106">
        <v>701036</v>
      </c>
      <c r="T1653" s="106" t="s">
        <v>430</v>
      </c>
      <c r="U1653" s="106"/>
      <c r="V1653" s="106">
        <v>3</v>
      </c>
      <c r="W1653" s="106" t="str">
        <f t="shared" si="50"/>
        <v>NETA BR</v>
      </c>
      <c r="X1653" s="106" t="s">
        <v>431</v>
      </c>
      <c r="Y1653" s="106"/>
    </row>
    <row r="1654" spans="1:25" x14ac:dyDescent="0.2">
      <c r="A1654" s="7"/>
      <c r="B1654" s="7"/>
      <c r="C1654" s="179" t="str">
        <f>VLOOKUP(G1654,TCR!$E$2:$K$332,2,0)</f>
        <v>VENDV</v>
      </c>
      <c r="D1654" s="179" t="str">
        <f>VLOOKUP(G1654,TCR!$E$2:$K$332,3,0)</f>
        <v>Ricavi variabili commodity al PCE - Energia Elettrica</v>
      </c>
      <c r="E1654" s="179" t="str">
        <f>VLOOKUP(G1654,TCR!$E$2:$K$332,4,0)</f>
        <v>MTPRV</v>
      </c>
      <c r="F1654" s="179" t="str">
        <f>VLOOKUP(G1654,TCR!$E$2:$K$332,5,0)</f>
        <v>Materia prima variabile</v>
      </c>
      <c r="G1654" s="179" t="s">
        <v>255</v>
      </c>
      <c r="H1654" s="179" t="str">
        <f>VLOOKUP(G1654,TCR!$E$2:$K$332,7,0)</f>
        <v>Materia prima</v>
      </c>
      <c r="I1654" s="137" t="str">
        <f t="shared" si="51"/>
        <v>EE_FPPPC10#EEQ_FPPPC10#EEC_FPPPC10#NETA BR</v>
      </c>
      <c r="J1654" s="106" t="s">
        <v>1152</v>
      </c>
      <c r="K1654" s="106" t="s">
        <v>1153</v>
      </c>
      <c r="L1654" s="106" t="s">
        <v>1154</v>
      </c>
      <c r="M1654" s="106" t="s">
        <v>424</v>
      </c>
      <c r="N1654" s="106" t="s">
        <v>1155</v>
      </c>
      <c r="O1654" s="106"/>
      <c r="P1654" s="106" t="s">
        <v>1156</v>
      </c>
      <c r="Q1654" s="106" t="s">
        <v>1157</v>
      </c>
      <c r="R1654" s="106" t="s">
        <v>1158</v>
      </c>
      <c r="S1654" s="106">
        <v>701036</v>
      </c>
      <c r="T1654" s="106" t="s">
        <v>430</v>
      </c>
      <c r="U1654" s="106"/>
      <c r="V1654" s="106">
        <v>3</v>
      </c>
      <c r="W1654" s="106" t="str">
        <f t="shared" si="50"/>
        <v>NETA BR</v>
      </c>
      <c r="X1654" s="106" t="s">
        <v>431</v>
      </c>
      <c r="Y1654" s="106"/>
    </row>
    <row r="1655" spans="1:25" x14ac:dyDescent="0.2">
      <c r="A1655" s="7"/>
      <c r="B1655" s="7"/>
      <c r="C1655" s="179" t="str">
        <f>VLOOKUP(G1655,TCR!$E$2:$K$332,2,0)</f>
        <v>VENDV</v>
      </c>
      <c r="D1655" s="179" t="str">
        <f>VLOOKUP(G1655,TCR!$E$2:$K$332,3,0)</f>
        <v>Ricavi variabili commodity al PCE - Energia Elettrica</v>
      </c>
      <c r="E1655" s="179" t="str">
        <f>VLOOKUP(G1655,TCR!$E$2:$K$332,4,0)</f>
        <v>MTPRV</v>
      </c>
      <c r="F1655" s="179" t="str">
        <f>VLOOKUP(G1655,TCR!$E$2:$K$332,5,0)</f>
        <v>Materia prima variabile</v>
      </c>
      <c r="G1655" s="179" t="s">
        <v>255</v>
      </c>
      <c r="H1655" s="179" t="str">
        <f>VLOOKUP(G1655,TCR!$E$2:$K$332,7,0)</f>
        <v>Materia prima</v>
      </c>
      <c r="I1655" s="137" t="str">
        <f t="shared" si="51"/>
        <v>EE_FPATPMI12_FIX#EEQ_FPATPMI12FIX#EEC_FPATPMI12FIX#NETA BR</v>
      </c>
      <c r="J1655" s="106" t="s">
        <v>8069</v>
      </c>
      <c r="K1655" s="106" t="s">
        <v>8070</v>
      </c>
      <c r="L1655" s="106" t="s">
        <v>8071</v>
      </c>
      <c r="M1655" s="106" t="s">
        <v>424</v>
      </c>
      <c r="N1655" s="106" t="s">
        <v>8072</v>
      </c>
      <c r="O1655" s="106"/>
      <c r="P1655" s="106" t="s">
        <v>8073</v>
      </c>
      <c r="Q1655" s="106" t="s">
        <v>8074</v>
      </c>
      <c r="R1655" s="106" t="s">
        <v>8075</v>
      </c>
      <c r="S1655" s="106">
        <v>701036</v>
      </c>
      <c r="T1655" s="106" t="s">
        <v>430</v>
      </c>
      <c r="U1655" s="106"/>
      <c r="V1655" s="106">
        <v>3</v>
      </c>
      <c r="W1655" s="106" t="str">
        <f t="shared" si="50"/>
        <v>NETA BR</v>
      </c>
      <c r="X1655" s="106" t="s">
        <v>431</v>
      </c>
      <c r="Y1655" s="106"/>
    </row>
    <row r="1656" spans="1:25" x14ac:dyDescent="0.2">
      <c r="A1656" s="7"/>
      <c r="B1656" s="7"/>
      <c r="C1656" s="98" t="str">
        <f>VLOOKUP(G1656,TCR!$E$2:$K$332,2,0)</f>
        <v>VENDV</v>
      </c>
      <c r="D1656" s="98" t="str">
        <f>VLOOKUP(G1656,TCR!$E$2:$K$332,3,0)</f>
        <v>Ricavi variabili commodity al PCE - Energia Elettrica</v>
      </c>
      <c r="E1656" s="98" t="str">
        <f>VLOOKUP(G1656,TCR!$E$2:$K$332,4,0)</f>
        <v>MTPRV</v>
      </c>
      <c r="F1656" s="98" t="str">
        <f>VLOOKUP(G1656,TCR!$E$2:$K$332,5,0)</f>
        <v>Materia prima variabile</v>
      </c>
      <c r="G1656" s="98" t="s">
        <v>255</v>
      </c>
      <c r="H1656" s="98" t="str">
        <f>VLOOKUP(G1656,TCR!$E$2:$K$332,7,0)</f>
        <v>Materia prima</v>
      </c>
      <c r="I1656" s="137" t="str">
        <f t="shared" si="51"/>
        <v>EE_FPRSMAX13#EEQ_FPRSMAX13#EEC_FPRSMAX13#NETA BR</v>
      </c>
      <c r="J1656" s="106" t="s">
        <v>7390</v>
      </c>
      <c r="K1656" s="106" t="s">
        <v>7391</v>
      </c>
      <c r="L1656" s="106" t="s">
        <v>7392</v>
      </c>
      <c r="M1656" s="106" t="s">
        <v>424</v>
      </c>
      <c r="N1656" s="106" t="s">
        <v>7393</v>
      </c>
      <c r="O1656" s="106"/>
      <c r="P1656" s="106" t="s">
        <v>7394</v>
      </c>
      <c r="Q1656" s="106" t="s">
        <v>7395</v>
      </c>
      <c r="R1656" s="106" t="s">
        <v>7396</v>
      </c>
      <c r="S1656" s="106">
        <v>701036</v>
      </c>
      <c r="T1656" s="106" t="s">
        <v>430</v>
      </c>
      <c r="U1656" s="106"/>
      <c r="V1656" s="106">
        <v>3</v>
      </c>
      <c r="W1656" s="106" t="str">
        <f t="shared" si="50"/>
        <v>NETA BR</v>
      </c>
      <c r="X1656" s="106" t="s">
        <v>431</v>
      </c>
      <c r="Y1656" s="106"/>
    </row>
    <row r="1657" spans="1:25" x14ac:dyDescent="0.2">
      <c r="A1657" s="7"/>
      <c r="B1657" s="7"/>
      <c r="C1657" s="98" t="str">
        <f>VLOOKUP(G1657,TCR!$E$2:$K$332,2,0)</f>
        <v>VENDV</v>
      </c>
      <c r="D1657" s="98" t="str">
        <f>VLOOKUP(G1657,TCR!$E$2:$K$332,3,0)</f>
        <v>Ricavi variabili commodity al PCE - Energia Elettrica</v>
      </c>
      <c r="E1657" s="98" t="str">
        <f>VLOOKUP(G1657,TCR!$E$2:$K$332,4,0)</f>
        <v>MTPRV</v>
      </c>
      <c r="F1657" s="98" t="str">
        <f>VLOOKUP(G1657,TCR!$E$2:$K$332,5,0)</f>
        <v>Materia prima variabile</v>
      </c>
      <c r="G1657" s="98" t="s">
        <v>255</v>
      </c>
      <c r="H1657" s="98" t="str">
        <f>VLOOKUP(G1657,TCR!$E$2:$K$332,7,0)</f>
        <v>Materia prima</v>
      </c>
      <c r="I1657" s="137" t="str">
        <f t="shared" si="51"/>
        <v>EEAFPRSMAX13#EEQAFPRSMAX13#EECAFPRSMAX13#NETA BR</v>
      </c>
      <c r="J1657" s="106" t="s">
        <v>7577</v>
      </c>
      <c r="K1657" s="106" t="s">
        <v>7578</v>
      </c>
      <c r="L1657" s="106" t="s">
        <v>7392</v>
      </c>
      <c r="M1657" s="106" t="s">
        <v>424</v>
      </c>
      <c r="N1657" s="106" t="s">
        <v>7579</v>
      </c>
      <c r="O1657" s="106"/>
      <c r="P1657" s="106" t="s">
        <v>7580</v>
      </c>
      <c r="Q1657" s="106" t="s">
        <v>7581</v>
      </c>
      <c r="R1657" s="106" t="s">
        <v>7396</v>
      </c>
      <c r="S1657" s="106">
        <v>701036</v>
      </c>
      <c r="T1657" s="106" t="s">
        <v>430</v>
      </c>
      <c r="U1657" s="106"/>
      <c r="V1657" s="106">
        <v>3</v>
      </c>
      <c r="W1657" s="106" t="str">
        <f t="shared" si="50"/>
        <v>NETA BR</v>
      </c>
      <c r="X1657" s="106" t="s">
        <v>431</v>
      </c>
      <c r="Y1657" s="106"/>
    </row>
    <row r="1658" spans="1:25" x14ac:dyDescent="0.2">
      <c r="A1658" s="178"/>
      <c r="B1658" s="7"/>
      <c r="C1658" s="98" t="str">
        <f>VLOOKUP(G1658,TCR!$E$2:$K$332,2,0)</f>
        <v>VENDV</v>
      </c>
      <c r="D1658" s="98" t="str">
        <f>VLOOKUP(G1658,TCR!$E$2:$K$332,3,0)</f>
        <v>Ricavi variabili commodity al PCE - Energia Elettrica</v>
      </c>
      <c r="E1658" s="98" t="str">
        <f>VLOOKUP(G1658,TCR!$E$2:$K$332,4,0)</f>
        <v>MTPRV</v>
      </c>
      <c r="F1658" s="98" t="str">
        <f>VLOOKUP(G1658,TCR!$E$2:$K$332,5,0)</f>
        <v>Materia prima variabile</v>
      </c>
      <c r="G1658" s="98" t="s">
        <v>255</v>
      </c>
      <c r="H1658" s="98" t="str">
        <f>VLOOKUP(G1658,TCR!$E$2:$K$332,7,0)</f>
        <v>Materia prima</v>
      </c>
      <c r="I1658" s="137" t="str">
        <f t="shared" si="51"/>
        <v>EE_FPSVPMI17_FIX#EEQ_FPSVPMI17FIX#EEC_FPSVPMI17FIX#NETA BR</v>
      </c>
      <c r="J1658" s="106" t="s">
        <v>8248</v>
      </c>
      <c r="K1658" s="106" t="s">
        <v>8249</v>
      </c>
      <c r="L1658" s="106" t="s">
        <v>8250</v>
      </c>
      <c r="M1658" s="106" t="s">
        <v>424</v>
      </c>
      <c r="N1658" s="106" t="s">
        <v>8251</v>
      </c>
      <c r="O1658" s="106"/>
      <c r="P1658" s="106" t="s">
        <v>8252</v>
      </c>
      <c r="Q1658" s="106" t="s">
        <v>8253</v>
      </c>
      <c r="R1658" s="106" t="s">
        <v>8254</v>
      </c>
      <c r="S1658" s="106">
        <v>701036</v>
      </c>
      <c r="T1658" s="106" t="s">
        <v>430</v>
      </c>
      <c r="U1658" s="106"/>
      <c r="V1658" s="106">
        <v>3</v>
      </c>
      <c r="W1658" s="106" t="str">
        <f t="shared" si="50"/>
        <v>NETA BR</v>
      </c>
      <c r="X1658" s="106" t="s">
        <v>431</v>
      </c>
      <c r="Y1658" s="106"/>
    </row>
    <row r="1659" spans="1:25" x14ac:dyDescent="0.2">
      <c r="A1659" s="7"/>
      <c r="B1659" s="7"/>
      <c r="C1659" s="98" t="str">
        <f>VLOOKUP(G1659,TCR!$E$2:$K$332,2,0)</f>
        <v>VENDV</v>
      </c>
      <c r="D1659" s="98" t="str">
        <f>VLOOKUP(G1659,TCR!$E$2:$K$332,3,0)</f>
        <v>Ricavi variabili commodity al PCE - Energia Elettrica</v>
      </c>
      <c r="E1659" s="98" t="str">
        <f>VLOOKUP(G1659,TCR!$E$2:$K$332,4,0)</f>
        <v>SCONV</v>
      </c>
      <c r="F1659" s="98" t="str">
        <f>VLOOKUP(G1659,TCR!$E$2:$K$332,5,0)</f>
        <v>Sconti Variabili</v>
      </c>
      <c r="G1659" s="98" t="s">
        <v>32</v>
      </c>
      <c r="H1659" s="98" t="str">
        <f>VLOOKUP(G1659,TCR!$E$2:$K$332,7,0)</f>
        <v>sconti</v>
      </c>
      <c r="I1659" s="137" t="str">
        <f t="shared" si="51"/>
        <v>EE_SPMOD0045#EEQ_SPMOD0045#EEC_SPMOD0045#NETA BR</v>
      </c>
      <c r="J1659" s="106" t="s">
        <v>6340</v>
      </c>
      <c r="K1659" s="106" t="s">
        <v>6341</v>
      </c>
      <c r="L1659" s="106" t="s">
        <v>6342</v>
      </c>
      <c r="M1659" s="106" t="s">
        <v>424</v>
      </c>
      <c r="N1659" s="106" t="s">
        <v>6343</v>
      </c>
      <c r="O1659" s="106"/>
      <c r="P1659" s="106" t="s">
        <v>6344</v>
      </c>
      <c r="Q1659" s="106" t="s">
        <v>6345</v>
      </c>
      <c r="R1659" s="106" t="s">
        <v>6346</v>
      </c>
      <c r="S1659" s="106">
        <v>704103</v>
      </c>
      <c r="T1659" s="106" t="s">
        <v>462</v>
      </c>
      <c r="U1659" s="106"/>
      <c r="V1659" s="106">
        <v>3</v>
      </c>
      <c r="W1659" s="106" t="str">
        <f t="shared" si="50"/>
        <v>NETA BR</v>
      </c>
      <c r="X1659" s="106" t="s">
        <v>463</v>
      </c>
      <c r="Y1659" s="106"/>
    </row>
    <row r="1660" spans="1:25" x14ac:dyDescent="0.2">
      <c r="A1660" s="7"/>
      <c r="B1660" s="7"/>
      <c r="C1660" s="98" t="str">
        <f>VLOOKUP(G1660,TCR!$E$2:$K$332,2,0)</f>
        <v>VENDV</v>
      </c>
      <c r="D1660" s="98" t="str">
        <f>VLOOKUP(G1660,TCR!$E$2:$K$332,3,0)</f>
        <v>Ricavi variabili commodity al PCE - Energia Elettrica</v>
      </c>
      <c r="E1660" s="98" t="str">
        <f>VLOOKUP(G1660,TCR!$E$2:$K$332,4,0)</f>
        <v>SCONV</v>
      </c>
      <c r="F1660" s="98" t="str">
        <f>VLOOKUP(G1660,TCR!$E$2:$K$332,5,0)</f>
        <v>Sconti Variabili</v>
      </c>
      <c r="G1660" s="98" t="s">
        <v>32</v>
      </c>
      <c r="H1660" s="98" t="str">
        <f>VLOOKUP(G1660,TCR!$E$2:$K$332,7,0)</f>
        <v>sconti</v>
      </c>
      <c r="I1660" s="137" t="str">
        <f t="shared" si="51"/>
        <v>EE_SPMOD0039#EEQ_SPMOD0039#EEC_SPMOD0039#NETA BR</v>
      </c>
      <c r="J1660" s="106" t="s">
        <v>8484</v>
      </c>
      <c r="K1660" s="106" t="s">
        <v>8485</v>
      </c>
      <c r="L1660" s="106" t="s">
        <v>8486</v>
      </c>
      <c r="M1660" s="106" t="s">
        <v>424</v>
      </c>
      <c r="N1660" s="106" t="s">
        <v>7807</v>
      </c>
      <c r="O1660" s="106"/>
      <c r="P1660" s="106" t="s">
        <v>7808</v>
      </c>
      <c r="Q1660" s="106" t="s">
        <v>7809</v>
      </c>
      <c r="R1660" s="106" t="s">
        <v>7810</v>
      </c>
      <c r="S1660" s="106">
        <v>704103</v>
      </c>
      <c r="T1660" s="106" t="s">
        <v>462</v>
      </c>
      <c r="U1660" s="106"/>
      <c r="V1660" s="106">
        <v>3</v>
      </c>
      <c r="W1660" s="106" t="str">
        <f t="shared" si="50"/>
        <v>NETA BR</v>
      </c>
      <c r="X1660" s="106" t="s">
        <v>463</v>
      </c>
      <c r="Y1660" s="106"/>
    </row>
    <row r="1661" spans="1:25" x14ac:dyDescent="0.2">
      <c r="A1661" s="7"/>
      <c r="B1661" s="7"/>
      <c r="C1661" s="98" t="str">
        <f>VLOOKUP(G1661,TCR!$E$2:$K$332,2,0)</f>
        <v>VENDV</v>
      </c>
      <c r="D1661" s="98" t="str">
        <f>VLOOKUP(G1661,TCR!$E$2:$K$332,3,0)</f>
        <v>Ricavi variabili commodity al PCE - Energia Elettrica</v>
      </c>
      <c r="E1661" s="98" t="str">
        <f>VLOOKUP(G1661,TCR!$E$2:$K$332,4,0)</f>
        <v>SCONV</v>
      </c>
      <c r="F1661" s="98" t="str">
        <f>VLOOKUP(G1661,TCR!$E$2:$K$332,5,0)</f>
        <v>Sconti Variabili</v>
      </c>
      <c r="G1661" s="98" t="s">
        <v>32</v>
      </c>
      <c r="H1661" s="98" t="str">
        <f>VLOOKUP(G1661,TCR!$E$2:$K$332,7,0)</f>
        <v>sconti</v>
      </c>
      <c r="I1661" s="137" t="str">
        <f t="shared" si="51"/>
        <v>EE_SPMOD0036#EEQ_SPMOD0036#EEC_SPMOD0036#NETA BR</v>
      </c>
      <c r="J1661" s="106" t="s">
        <v>8999</v>
      </c>
      <c r="K1661" s="106" t="s">
        <v>9000</v>
      </c>
      <c r="L1661" s="106" t="s">
        <v>9001</v>
      </c>
      <c r="M1661" s="106" t="s">
        <v>424</v>
      </c>
      <c r="N1661" s="106" t="s">
        <v>7384</v>
      </c>
      <c r="O1661" s="106"/>
      <c r="P1661" s="106" t="s">
        <v>7385</v>
      </c>
      <c r="Q1661" s="106" t="s">
        <v>7386</v>
      </c>
      <c r="R1661" s="106" t="s">
        <v>7387</v>
      </c>
      <c r="S1661" s="106" t="s">
        <v>461</v>
      </c>
      <c r="T1661" s="106" t="s">
        <v>462</v>
      </c>
      <c r="U1661" s="106"/>
      <c r="V1661" s="106">
        <v>3</v>
      </c>
      <c r="W1661" s="106" t="str">
        <f t="shared" si="50"/>
        <v>NETA BR</v>
      </c>
      <c r="X1661" s="106" t="s">
        <v>463</v>
      </c>
      <c r="Y1661" s="106"/>
    </row>
    <row r="1662" spans="1:25" x14ac:dyDescent="0.2">
      <c r="A1662" s="69"/>
      <c r="B1662" s="7"/>
      <c r="C1662" s="98" t="str">
        <f>VLOOKUP(G1662,TCR!$E$2:$K$332,2,0)</f>
        <v>VENDV</v>
      </c>
      <c r="D1662" s="98" t="str">
        <f>VLOOKUP(G1662,TCR!$E$2:$K$332,3,0)</f>
        <v>Ricavi variabili commodity al PCE - Energia Elettrica</v>
      </c>
      <c r="E1662" s="98" t="str">
        <f>VLOOKUP(G1662,TCR!$E$2:$K$332,4,0)</f>
        <v>SCONV</v>
      </c>
      <c r="F1662" s="98" t="str">
        <f>VLOOKUP(G1662,TCR!$E$2:$K$332,5,0)</f>
        <v>Sconti Variabili</v>
      </c>
      <c r="G1662" s="98" t="s">
        <v>32</v>
      </c>
      <c r="H1662" s="98" t="str">
        <f>VLOOKUP(G1662,TCR!$E$2:$K$332,7,0)</f>
        <v>sconti</v>
      </c>
      <c r="I1662" s="137" t="str">
        <f t="shared" si="51"/>
        <v>EE_SPMOD0033#EEQ_SPMOD0033#EEC_SPMOD0033#NETA BR</v>
      </c>
      <c r="J1662" s="106" t="s">
        <v>8934</v>
      </c>
      <c r="K1662" s="106" t="s">
        <v>8935</v>
      </c>
      <c r="L1662" s="106" t="s">
        <v>8936</v>
      </c>
      <c r="M1662" s="106" t="s">
        <v>424</v>
      </c>
      <c r="N1662" s="106" t="s">
        <v>7927</v>
      </c>
      <c r="O1662" s="106"/>
      <c r="P1662" s="106" t="s">
        <v>7928</v>
      </c>
      <c r="Q1662" s="106" t="s">
        <v>7929</v>
      </c>
      <c r="R1662" s="106" t="s">
        <v>7930</v>
      </c>
      <c r="S1662" s="106" t="s">
        <v>461</v>
      </c>
      <c r="T1662" s="106" t="s">
        <v>462</v>
      </c>
      <c r="U1662" s="106"/>
      <c r="V1662" s="106">
        <v>3</v>
      </c>
      <c r="W1662" s="106" t="str">
        <f t="shared" si="50"/>
        <v>NETA BR</v>
      </c>
      <c r="X1662" s="106" t="s">
        <v>463</v>
      </c>
      <c r="Y1662" s="106"/>
    </row>
    <row r="1663" spans="1:25" x14ac:dyDescent="0.2">
      <c r="A1663" s="69"/>
      <c r="B1663" s="7"/>
      <c r="C1663" s="98" t="str">
        <f>VLOOKUP(G1663,TCR!$E$2:$K$332,2,0)</f>
        <v>VENDV</v>
      </c>
      <c r="D1663" s="98" t="str">
        <f>VLOOKUP(G1663,TCR!$E$2:$K$332,3,0)</f>
        <v>Ricavi variabili commodity al PCE - Energia Elettrica</v>
      </c>
      <c r="E1663" s="98" t="str">
        <f>VLOOKUP(G1663,TCR!$E$2:$K$332,4,0)</f>
        <v>SCONV</v>
      </c>
      <c r="F1663" s="98" t="str">
        <f>VLOOKUP(G1663,TCR!$E$2:$K$332,5,0)</f>
        <v>Sconti Variabili</v>
      </c>
      <c r="G1663" s="98" t="s">
        <v>32</v>
      </c>
      <c r="H1663" s="98" t="str">
        <f>VLOOKUP(G1663,TCR!$E$2:$K$332,7,0)</f>
        <v>sconti</v>
      </c>
      <c r="I1663" s="137" t="str">
        <f t="shared" si="51"/>
        <v>EE_SPMOD0029#EEQ_SPMOD0029#EEC_SPMOD0029#NETA BR</v>
      </c>
      <c r="J1663" s="106" t="s">
        <v>8493</v>
      </c>
      <c r="K1663" s="106" t="s">
        <v>8494</v>
      </c>
      <c r="L1663" s="106" t="s">
        <v>8495</v>
      </c>
      <c r="M1663" s="106" t="s">
        <v>424</v>
      </c>
      <c r="N1663" s="106" t="s">
        <v>7087</v>
      </c>
      <c r="O1663" s="106"/>
      <c r="P1663" s="106" t="s">
        <v>7088</v>
      </c>
      <c r="Q1663" s="106" t="s">
        <v>7089</v>
      </c>
      <c r="R1663" s="106" t="s">
        <v>7090</v>
      </c>
      <c r="S1663" s="106">
        <v>704103</v>
      </c>
      <c r="T1663" s="106" t="s">
        <v>462</v>
      </c>
      <c r="U1663" s="106"/>
      <c r="V1663" s="106">
        <v>3</v>
      </c>
      <c r="W1663" s="106" t="str">
        <f t="shared" si="50"/>
        <v>NETA BR</v>
      </c>
      <c r="X1663" s="106" t="s">
        <v>463</v>
      </c>
      <c r="Y1663" s="106"/>
    </row>
    <row r="1664" spans="1:25" x14ac:dyDescent="0.2">
      <c r="A1664" s="7"/>
      <c r="B1664" s="7"/>
      <c r="C1664" s="98" t="str">
        <f>VLOOKUP(G1664,TCR!$E$2:$K$332,2,0)</f>
        <v>VENDV</v>
      </c>
      <c r="D1664" s="98" t="str">
        <f>VLOOKUP(G1664,TCR!$E$2:$K$332,3,0)</f>
        <v>Ricavi variabili commodity al PCE - Energia Elettrica</v>
      </c>
      <c r="E1664" s="98" t="str">
        <f>VLOOKUP(G1664,TCR!$E$2:$K$332,4,0)</f>
        <v>SCONV</v>
      </c>
      <c r="F1664" s="98" t="str">
        <f>VLOOKUP(G1664,TCR!$E$2:$K$332,5,0)</f>
        <v>Sconti Variabili</v>
      </c>
      <c r="G1664" s="98" t="s">
        <v>32</v>
      </c>
      <c r="H1664" s="98" t="str">
        <f>VLOOKUP(G1664,TCR!$E$2:$K$332,7,0)</f>
        <v>sconti</v>
      </c>
      <c r="I1664" s="137" t="str">
        <f t="shared" si="51"/>
        <v>EE_SPMOD0028#EEQ_SPMOD0028#EEC_SPMOD0028#NETA BR</v>
      </c>
      <c r="J1664" s="106" t="s">
        <v>7817</v>
      </c>
      <c r="K1664" s="106" t="s">
        <v>7818</v>
      </c>
      <c r="L1664" s="106" t="s">
        <v>7819</v>
      </c>
      <c r="M1664" s="106" t="s">
        <v>424</v>
      </c>
      <c r="N1664" s="106" t="s">
        <v>7820</v>
      </c>
      <c r="O1664" s="106"/>
      <c r="P1664" s="106" t="s">
        <v>7821</v>
      </c>
      <c r="Q1664" s="106" t="s">
        <v>7822</v>
      </c>
      <c r="R1664" s="106" t="s">
        <v>7823</v>
      </c>
      <c r="S1664" s="106">
        <v>704103</v>
      </c>
      <c r="T1664" s="106" t="s">
        <v>462</v>
      </c>
      <c r="U1664" s="106"/>
      <c r="V1664" s="106">
        <v>3</v>
      </c>
      <c r="W1664" s="106" t="str">
        <f t="shared" si="50"/>
        <v>NETA BR</v>
      </c>
      <c r="X1664" s="106" t="s">
        <v>463</v>
      </c>
      <c r="Y1664" s="106"/>
    </row>
    <row r="1665" spans="1:25" x14ac:dyDescent="0.2">
      <c r="A1665" s="7"/>
      <c r="B1665" s="7"/>
      <c r="C1665" s="98" t="str">
        <f>VLOOKUP(G1665,TCR!$E$2:$K$332,2,0)</f>
        <v>VENDV</v>
      </c>
      <c r="D1665" s="98" t="str">
        <f>VLOOKUP(G1665,TCR!$E$2:$K$332,3,0)</f>
        <v>Ricavi variabili commodity al PCE - Energia Elettrica</v>
      </c>
      <c r="E1665" s="98" t="str">
        <f>VLOOKUP(G1665,TCR!$E$2:$K$332,4,0)</f>
        <v>SCONV</v>
      </c>
      <c r="F1665" s="98" t="str">
        <f>VLOOKUP(G1665,TCR!$E$2:$K$332,5,0)</f>
        <v>Sconti Variabili</v>
      </c>
      <c r="G1665" s="98" t="s">
        <v>32</v>
      </c>
      <c r="H1665" s="98" t="str">
        <f>VLOOKUP(G1665,TCR!$E$2:$K$332,7,0)</f>
        <v>sconti</v>
      </c>
      <c r="I1665" s="137" t="str">
        <f t="shared" si="51"/>
        <v>EE_SPMOD0027#EEQ_SPMOD0027#EEC_SPMOD0027#NETA BR</v>
      </c>
      <c r="J1665" s="106" t="s">
        <v>8295</v>
      </c>
      <c r="K1665" s="106" t="s">
        <v>8296</v>
      </c>
      <c r="L1665" s="106" t="s">
        <v>8297</v>
      </c>
      <c r="M1665" s="106" t="s">
        <v>424</v>
      </c>
      <c r="N1665" s="106" t="s">
        <v>8298</v>
      </c>
      <c r="O1665" s="106"/>
      <c r="P1665" s="106" t="s">
        <v>8299</v>
      </c>
      <c r="Q1665" s="106" t="s">
        <v>8300</v>
      </c>
      <c r="R1665" s="106" t="s">
        <v>8301</v>
      </c>
      <c r="S1665" s="106">
        <v>704103</v>
      </c>
      <c r="T1665" s="106" t="s">
        <v>462</v>
      </c>
      <c r="U1665" s="106"/>
      <c r="V1665" s="106">
        <v>3</v>
      </c>
      <c r="W1665" s="106" t="str">
        <f t="shared" si="50"/>
        <v>NETA BR</v>
      </c>
      <c r="X1665" s="106" t="s">
        <v>463</v>
      </c>
      <c r="Y1665" s="106"/>
    </row>
    <row r="1666" spans="1:25" x14ac:dyDescent="0.2">
      <c r="A1666" s="69"/>
      <c r="B1666" s="7"/>
      <c r="C1666" s="179" t="str">
        <f>VLOOKUP(G1666,TCR!$E$2:$K$332,2,0)</f>
        <v>VENDV</v>
      </c>
      <c r="D1666" s="179" t="str">
        <f>VLOOKUP(G1666,TCR!$E$2:$K$332,3,0)</f>
        <v>Ricavi variabili commodity al PCE - Energia Elettrica</v>
      </c>
      <c r="E1666" s="179" t="str">
        <f>VLOOKUP(G1666,TCR!$E$2:$K$332,4,0)</f>
        <v>SCONV</v>
      </c>
      <c r="F1666" s="179" t="str">
        <f>VLOOKUP(G1666,TCR!$E$2:$K$332,5,0)</f>
        <v>Sconti Variabili</v>
      </c>
      <c r="G1666" s="179" t="s">
        <v>32</v>
      </c>
      <c r="H1666" s="179" t="str">
        <f>VLOOKUP(G1666,TCR!$E$2:$K$332,7,0)</f>
        <v>sconti</v>
      </c>
      <c r="I1666" s="137" t="str">
        <f t="shared" si="51"/>
        <v>EE_SPMOD0023#EEQ_SPMOD0023#EEC_SPMOD0023#NETA BR</v>
      </c>
      <c r="J1666" s="106" t="s">
        <v>8245</v>
      </c>
      <c r="K1666" s="106" t="s">
        <v>8246</v>
      </c>
      <c r="L1666" s="106" t="s">
        <v>8247</v>
      </c>
      <c r="M1666" s="106" t="s">
        <v>424</v>
      </c>
      <c r="N1666" s="106" t="s">
        <v>7414</v>
      </c>
      <c r="O1666" s="106"/>
      <c r="P1666" s="106" t="s">
        <v>7415</v>
      </c>
      <c r="Q1666" s="106" t="s">
        <v>7416</v>
      </c>
      <c r="R1666" s="106" t="s">
        <v>7417</v>
      </c>
      <c r="S1666" s="106">
        <v>704103</v>
      </c>
      <c r="T1666" s="106" t="s">
        <v>462</v>
      </c>
      <c r="U1666" s="106"/>
      <c r="V1666" s="106">
        <v>3</v>
      </c>
      <c r="W1666" s="106" t="str">
        <f t="shared" ref="W1666:W1729" si="52">IF(V1666=3,"NETA BR",IF(V1666=8,"NETA BM"))</f>
        <v>NETA BR</v>
      </c>
      <c r="X1666" s="106" t="s">
        <v>463</v>
      </c>
      <c r="Y1666" s="106"/>
    </row>
    <row r="1667" spans="1:25" x14ac:dyDescent="0.2">
      <c r="A1667" s="7"/>
      <c r="B1667" s="7"/>
      <c r="C1667" s="179" t="str">
        <f>VLOOKUP(G1667,TCR!$E$2:$K$332,2,0)</f>
        <v>VENDV</v>
      </c>
      <c r="D1667" s="179" t="str">
        <f>VLOOKUP(G1667,TCR!$E$2:$K$332,3,0)</f>
        <v>Ricavi variabili commodity al PCE - Energia Elettrica</v>
      </c>
      <c r="E1667" s="179" t="str">
        <f>VLOOKUP(G1667,TCR!$E$2:$K$332,4,0)</f>
        <v>SCONV</v>
      </c>
      <c r="F1667" s="179" t="str">
        <f>VLOOKUP(G1667,TCR!$E$2:$K$332,5,0)</f>
        <v>Sconti Variabili</v>
      </c>
      <c r="G1667" s="179" t="s">
        <v>32</v>
      </c>
      <c r="H1667" s="179" t="str">
        <f>VLOOKUP(G1667,TCR!$E$2:$K$332,7,0)</f>
        <v>sconti</v>
      </c>
      <c r="I1667" s="137" t="str">
        <f t="shared" ref="I1667:I1730" si="53">IF(LEFT($G1667,7)="CONSUMO","CONSUMO",CONCATENATE(K1667,"#",N1667,"#",Q1667,"#",W1667))</f>
        <v>EE_SPMOD0022#EEQ_SPMOD0022#EEC_SPMOD0022#NETA BR</v>
      </c>
      <c r="J1667" s="106" t="s">
        <v>8550</v>
      </c>
      <c r="K1667" s="106" t="s">
        <v>8551</v>
      </c>
      <c r="L1667" s="106" t="s">
        <v>8552</v>
      </c>
      <c r="M1667" s="106" t="s">
        <v>424</v>
      </c>
      <c r="N1667" s="106" t="s">
        <v>8553</v>
      </c>
      <c r="O1667" s="106"/>
      <c r="P1667" s="106" t="s">
        <v>8554</v>
      </c>
      <c r="Q1667" s="106" t="s">
        <v>8555</v>
      </c>
      <c r="R1667" s="106" t="s">
        <v>8556</v>
      </c>
      <c r="S1667" s="106">
        <v>704103</v>
      </c>
      <c r="T1667" s="106" t="s">
        <v>462</v>
      </c>
      <c r="U1667" s="106"/>
      <c r="V1667" s="106">
        <v>3</v>
      </c>
      <c r="W1667" s="106" t="str">
        <f t="shared" si="52"/>
        <v>NETA BR</v>
      </c>
      <c r="X1667" s="106" t="s">
        <v>463</v>
      </c>
      <c r="Y1667" s="106"/>
    </row>
    <row r="1668" spans="1:25" x14ac:dyDescent="0.2">
      <c r="A1668" s="69"/>
      <c r="B1668" s="7"/>
      <c r="C1668" s="179" t="str">
        <f>VLOOKUP(G1668,TCR!$E$2:$K$332,2,0)</f>
        <v>VENDV</v>
      </c>
      <c r="D1668" s="179" t="str">
        <f>VLOOKUP(G1668,TCR!$E$2:$K$332,3,0)</f>
        <v>Ricavi variabili commodity al PCE - Energia Elettrica</v>
      </c>
      <c r="E1668" s="179" t="str">
        <f>VLOOKUP(G1668,TCR!$E$2:$K$332,4,0)</f>
        <v>SCONV</v>
      </c>
      <c r="F1668" s="179" t="str">
        <f>VLOOKUP(G1668,TCR!$E$2:$K$332,5,0)</f>
        <v>Sconti Variabili</v>
      </c>
      <c r="G1668" s="179" t="s">
        <v>32</v>
      </c>
      <c r="H1668" s="179" t="str">
        <f>VLOOKUP(G1668,TCR!$E$2:$K$332,7,0)</f>
        <v>sconti</v>
      </c>
      <c r="I1668" s="137" t="str">
        <f t="shared" si="53"/>
        <v>EE_SPMOD0021#EEQ_SPMOD0021#EEC_SPMOD0021#NETA BR</v>
      </c>
      <c r="J1668" s="106" t="s">
        <v>8598</v>
      </c>
      <c r="K1668" s="106" t="s">
        <v>8599</v>
      </c>
      <c r="L1668" s="106" t="s">
        <v>8600</v>
      </c>
      <c r="M1668" s="106" t="s">
        <v>424</v>
      </c>
      <c r="N1668" s="106" t="s">
        <v>8546</v>
      </c>
      <c r="O1668" s="106"/>
      <c r="P1668" s="106" t="s">
        <v>8547</v>
      </c>
      <c r="Q1668" s="106" t="s">
        <v>8548</v>
      </c>
      <c r="R1668" s="106" t="s">
        <v>8549</v>
      </c>
      <c r="S1668" s="106">
        <v>704103</v>
      </c>
      <c r="T1668" s="106" t="s">
        <v>462</v>
      </c>
      <c r="U1668" s="106"/>
      <c r="V1668" s="106">
        <v>3</v>
      </c>
      <c r="W1668" s="106" t="str">
        <f t="shared" si="52"/>
        <v>NETA BR</v>
      </c>
      <c r="X1668" s="106" t="s">
        <v>463</v>
      </c>
      <c r="Y1668" s="106"/>
    </row>
    <row r="1669" spans="1:25" x14ac:dyDescent="0.2">
      <c r="A1669" s="7"/>
      <c r="B1669" s="7"/>
      <c r="C1669" s="179" t="str">
        <f>VLOOKUP(G1669,TCR!$E$2:$K$332,2,0)</f>
        <v>VENDV</v>
      </c>
      <c r="D1669" s="179" t="str">
        <f>VLOOKUP(G1669,TCR!$E$2:$K$332,3,0)</f>
        <v>Ricavi variabili commodity al PCE - Energia Elettrica</v>
      </c>
      <c r="E1669" s="179" t="str">
        <f>VLOOKUP(G1669,TCR!$E$2:$K$332,4,0)</f>
        <v>SCONV</v>
      </c>
      <c r="F1669" s="179" t="str">
        <f>VLOOKUP(G1669,TCR!$E$2:$K$332,5,0)</f>
        <v>Sconti Variabili</v>
      </c>
      <c r="G1669" s="179" t="s">
        <v>32</v>
      </c>
      <c r="H1669" s="179" t="str">
        <f>VLOOKUP(G1669,TCR!$E$2:$K$332,7,0)</f>
        <v>sconti</v>
      </c>
      <c r="I1669" s="137" t="str">
        <f t="shared" si="53"/>
        <v>EE_SPMOD0019#EEQ_SPMOD0019#EEC_SPMOD0019#NETA BR</v>
      </c>
      <c r="J1669" s="106" t="s">
        <v>6984</v>
      </c>
      <c r="K1669" s="106" t="s">
        <v>6985</v>
      </c>
      <c r="L1669" s="106" t="s">
        <v>6986</v>
      </c>
      <c r="M1669" s="106" t="s">
        <v>424</v>
      </c>
      <c r="N1669" s="106" t="s">
        <v>6987</v>
      </c>
      <c r="O1669" s="106"/>
      <c r="P1669" s="106" t="s">
        <v>6988</v>
      </c>
      <c r="Q1669" s="106" t="s">
        <v>6989</v>
      </c>
      <c r="R1669" s="106" t="s">
        <v>6990</v>
      </c>
      <c r="S1669" s="106">
        <v>704103</v>
      </c>
      <c r="T1669" s="106" t="s">
        <v>462</v>
      </c>
      <c r="U1669" s="106"/>
      <c r="V1669" s="106">
        <v>3</v>
      </c>
      <c r="W1669" s="106" t="str">
        <f t="shared" si="52"/>
        <v>NETA BR</v>
      </c>
      <c r="X1669" s="106" t="s">
        <v>463</v>
      </c>
      <c r="Y1669" s="106"/>
    </row>
    <row r="1670" spans="1:25" x14ac:dyDescent="0.2">
      <c r="A1670" s="139"/>
      <c r="B1670" s="7"/>
      <c r="C1670" s="181" t="str">
        <f>VLOOKUP(G1670,TCR!$E$2:$K$332,2,0)</f>
        <v>DISTF</v>
      </c>
      <c r="D1670" s="181" t="str">
        <f>VLOOKUP(G1670,TCR!$E$2:$K$332,3,0)</f>
        <v>Ricavi logistica secondaria - distribuzione Energia Elettrica - fisso</v>
      </c>
      <c r="E1670" s="181" t="str">
        <f>VLOOKUP(G1670,TCR!$E$2:$K$332,4,0)</f>
        <v>QP</v>
      </c>
      <c r="F1670" s="181" t="str">
        <f>VLOOKUP(G1670,TCR!$E$2:$K$332,5,0)</f>
        <v>Potenza</v>
      </c>
      <c r="G1670" s="181" t="s">
        <v>166</v>
      </c>
      <c r="H1670" s="181" t="str">
        <f>VLOOKUP(G1670,TCR!$E$2:$K$332,7,0)</f>
        <v>Quota fissa potenza</v>
      </c>
      <c r="I1670" s="137" t="str">
        <f t="shared" si="53"/>
        <v>EE_LREL07POTZ#EE_QLREL07POTZ#EE_CLREL07POTZ#NETA BR</v>
      </c>
      <c r="J1670" s="106" t="s">
        <v>2908</v>
      </c>
      <c r="K1670" s="106" t="s">
        <v>2909</v>
      </c>
      <c r="L1670" s="106" t="s">
        <v>2910</v>
      </c>
      <c r="M1670" s="106" t="s">
        <v>488</v>
      </c>
      <c r="N1670" s="106" t="s">
        <v>2911</v>
      </c>
      <c r="O1670" s="106"/>
      <c r="P1670" s="106" t="s">
        <v>2912</v>
      </c>
      <c r="Q1670" s="106" t="s">
        <v>2913</v>
      </c>
      <c r="R1670" s="106" t="s">
        <v>2914</v>
      </c>
      <c r="S1670" s="106">
        <v>702145</v>
      </c>
      <c r="T1670" s="106" t="s">
        <v>516</v>
      </c>
      <c r="U1670" s="106"/>
      <c r="V1670" s="106">
        <v>3</v>
      </c>
      <c r="W1670" s="106" t="str">
        <f t="shared" si="52"/>
        <v>NETA BR</v>
      </c>
      <c r="X1670" s="106" t="s">
        <v>495</v>
      </c>
      <c r="Y1670" s="106"/>
    </row>
    <row r="1671" spans="1:25" x14ac:dyDescent="0.2">
      <c r="A1671" s="7"/>
      <c r="B1671" s="7"/>
      <c r="C1671" s="181" t="str">
        <f>VLOOKUP(G1671,TCR!$E$2:$K$332,2,0)</f>
        <v>DISTF</v>
      </c>
      <c r="D1671" s="181" t="str">
        <f>VLOOKUP(G1671,TCR!$E$2:$K$332,3,0)</f>
        <v>Ricavi logistica secondaria - distribuzione Energia Elettrica - fisso</v>
      </c>
      <c r="E1671" s="181" t="str">
        <f>VLOOKUP(G1671,TCR!$E$2:$K$332,4,0)</f>
        <v>QP</v>
      </c>
      <c r="F1671" s="181" t="str">
        <f>VLOOKUP(G1671,TCR!$E$2:$K$332,5,0)</f>
        <v>Potenza</v>
      </c>
      <c r="G1671" s="181" t="s">
        <v>166</v>
      </c>
      <c r="H1671" s="181" t="str">
        <f>VLOOKUP(G1671,TCR!$E$2:$K$332,7,0)</f>
        <v>Quota fissa potenza</v>
      </c>
      <c r="I1671" s="137" t="str">
        <f t="shared" si="53"/>
        <v>EE_LREL06POTZ#EE_QLREL06POTZ#EE_CLREL06POTZ#NETA BR</v>
      </c>
      <c r="J1671" s="106" t="s">
        <v>2871</v>
      </c>
      <c r="K1671" s="106" t="s">
        <v>2872</v>
      </c>
      <c r="L1671" s="106" t="s">
        <v>2873</v>
      </c>
      <c r="M1671" s="106" t="s">
        <v>488</v>
      </c>
      <c r="N1671" s="106" t="s">
        <v>2874</v>
      </c>
      <c r="O1671" s="106"/>
      <c r="P1671" s="106" t="s">
        <v>2875</v>
      </c>
      <c r="Q1671" s="106" t="s">
        <v>2876</v>
      </c>
      <c r="R1671" s="106" t="s">
        <v>2877</v>
      </c>
      <c r="S1671" s="106">
        <v>702145</v>
      </c>
      <c r="T1671" s="106" t="s">
        <v>516</v>
      </c>
      <c r="U1671" s="106"/>
      <c r="V1671" s="106">
        <v>3</v>
      </c>
      <c r="W1671" s="106" t="str">
        <f t="shared" si="52"/>
        <v>NETA BR</v>
      </c>
      <c r="X1671" s="106" t="s">
        <v>495</v>
      </c>
      <c r="Y1671" s="106"/>
    </row>
    <row r="1672" spans="1:25" x14ac:dyDescent="0.2">
      <c r="A1672" s="7"/>
      <c r="B1672" s="7"/>
      <c r="C1672" s="181" t="str">
        <f>VLOOKUP(G1672,TCR!$E$2:$K$332,2,0)</f>
        <v>DISTF</v>
      </c>
      <c r="D1672" s="181" t="str">
        <f>VLOOKUP(G1672,TCR!$E$2:$K$332,3,0)</f>
        <v>Ricavi logistica secondaria - distribuzione Energia Elettrica - fisso</v>
      </c>
      <c r="E1672" s="181" t="str">
        <f>VLOOKUP(G1672,TCR!$E$2:$K$332,4,0)</f>
        <v>QP</v>
      </c>
      <c r="F1672" s="181" t="str">
        <f>VLOOKUP(G1672,TCR!$E$2:$K$332,5,0)</f>
        <v>Potenza</v>
      </c>
      <c r="G1672" s="181" t="s">
        <v>166</v>
      </c>
      <c r="H1672" s="181" t="str">
        <f>VLOOKUP(G1672,TCR!$E$2:$K$332,7,0)</f>
        <v>Quota fissa potenza</v>
      </c>
      <c r="I1672" s="137" t="str">
        <f t="shared" si="53"/>
        <v>EE_LREL05POTZ#EE_QLREL05POTZ#EE_CLREL05POTZ#NETA BR</v>
      </c>
      <c r="J1672" s="106" t="s">
        <v>4513</v>
      </c>
      <c r="K1672" s="106" t="s">
        <v>4514</v>
      </c>
      <c r="L1672" s="106" t="s">
        <v>4515</v>
      </c>
      <c r="M1672" s="106" t="s">
        <v>488</v>
      </c>
      <c r="N1672" s="106" t="s">
        <v>4516</v>
      </c>
      <c r="O1672" s="106"/>
      <c r="P1672" s="106" t="s">
        <v>4517</v>
      </c>
      <c r="Q1672" s="106" t="s">
        <v>4518</v>
      </c>
      <c r="R1672" s="106" t="s">
        <v>4519</v>
      </c>
      <c r="S1672" s="106">
        <v>702145</v>
      </c>
      <c r="T1672" s="106" t="s">
        <v>516</v>
      </c>
      <c r="U1672" s="106"/>
      <c r="V1672" s="106">
        <v>3</v>
      </c>
      <c r="W1672" s="106" t="str">
        <f t="shared" si="52"/>
        <v>NETA BR</v>
      </c>
      <c r="X1672" s="106" t="s">
        <v>495</v>
      </c>
      <c r="Y1672" s="106"/>
    </row>
    <row r="1673" spans="1:25" x14ac:dyDescent="0.2">
      <c r="A1673" s="7"/>
      <c r="B1673" s="7"/>
      <c r="C1673" s="181" t="str">
        <f>VLOOKUP(G1673,TCR!$E$2:$K$332,2,0)</f>
        <v>DISTF</v>
      </c>
      <c r="D1673" s="181" t="str">
        <f>VLOOKUP(G1673,TCR!$E$2:$K$332,3,0)</f>
        <v>Ricavi logistica secondaria - distribuzione Energia Elettrica - fisso</v>
      </c>
      <c r="E1673" s="181" t="str">
        <f>VLOOKUP(G1673,TCR!$E$2:$K$332,4,0)</f>
        <v>QP</v>
      </c>
      <c r="F1673" s="181" t="str">
        <f>VLOOKUP(G1673,TCR!$E$2:$K$332,5,0)</f>
        <v>Potenza</v>
      </c>
      <c r="G1673" s="181" t="s">
        <v>166</v>
      </c>
      <c r="H1673" s="181" t="str">
        <f>VLOOKUP(G1673,TCR!$E$2:$K$332,7,0)</f>
        <v>Quota fissa potenza</v>
      </c>
      <c r="I1673" s="137" t="str">
        <f t="shared" si="53"/>
        <v>EE_LREL04POTZ#EE_QLREL04POTZ#EE_CLREL04POTZ#NETA BR</v>
      </c>
      <c r="J1673" s="106" t="s">
        <v>4003</v>
      </c>
      <c r="K1673" s="106" t="s">
        <v>4004</v>
      </c>
      <c r="L1673" s="106" t="s">
        <v>4005</v>
      </c>
      <c r="M1673" s="106" t="s">
        <v>488</v>
      </c>
      <c r="N1673" s="106" t="s">
        <v>4006</v>
      </c>
      <c r="O1673" s="106"/>
      <c r="P1673" s="106" t="s">
        <v>4007</v>
      </c>
      <c r="Q1673" s="106" t="s">
        <v>4008</v>
      </c>
      <c r="R1673" s="106" t="s">
        <v>4009</v>
      </c>
      <c r="S1673" s="106">
        <v>702145</v>
      </c>
      <c r="T1673" s="106" t="s">
        <v>516</v>
      </c>
      <c r="U1673" s="106"/>
      <c r="V1673" s="106">
        <v>3</v>
      </c>
      <c r="W1673" s="106" t="str">
        <f t="shared" si="52"/>
        <v>NETA BR</v>
      </c>
      <c r="X1673" s="106" t="s">
        <v>495</v>
      </c>
      <c r="Y1673" s="106"/>
    </row>
    <row r="1674" spans="1:25" x14ac:dyDescent="0.2">
      <c r="A1674" s="7"/>
      <c r="B1674" s="7"/>
      <c r="C1674" s="181" t="str">
        <f>VLOOKUP(G1674,TCR!$E$2:$K$332,2,0)</f>
        <v>DISTF</v>
      </c>
      <c r="D1674" s="181" t="str">
        <f>VLOOKUP(G1674,TCR!$E$2:$K$332,3,0)</f>
        <v>Ricavi logistica secondaria - distribuzione Energia Elettrica - fisso</v>
      </c>
      <c r="E1674" s="181" t="str">
        <f>VLOOKUP(G1674,TCR!$E$2:$K$332,4,0)</f>
        <v>QP</v>
      </c>
      <c r="F1674" s="181" t="str">
        <f>VLOOKUP(G1674,TCR!$E$2:$K$332,5,0)</f>
        <v>Potenza</v>
      </c>
      <c r="G1674" s="181" t="s">
        <v>166</v>
      </c>
      <c r="H1674" s="181" t="str">
        <f>VLOOKUP(G1674,TCR!$E$2:$K$332,7,0)</f>
        <v>Quota fissa potenza</v>
      </c>
      <c r="I1674" s="137" t="str">
        <f t="shared" si="53"/>
        <v>EE_LREL03POTZ#EE_QLREL03POTZ#EE_CLREL03POTZ#NETA BR</v>
      </c>
      <c r="J1674" s="106" t="s">
        <v>5679</v>
      </c>
      <c r="K1674" s="106" t="s">
        <v>5680</v>
      </c>
      <c r="L1674" s="106" t="s">
        <v>5681</v>
      </c>
      <c r="M1674" s="106" t="s">
        <v>488</v>
      </c>
      <c r="N1674" s="106" t="s">
        <v>5682</v>
      </c>
      <c r="O1674" s="106"/>
      <c r="P1674" s="106" t="s">
        <v>5683</v>
      </c>
      <c r="Q1674" s="106" t="s">
        <v>5684</v>
      </c>
      <c r="R1674" s="106" t="s">
        <v>5685</v>
      </c>
      <c r="S1674" s="106">
        <v>702145</v>
      </c>
      <c r="T1674" s="106" t="s">
        <v>516</v>
      </c>
      <c r="U1674" s="106"/>
      <c r="V1674" s="106">
        <v>3</v>
      </c>
      <c r="W1674" s="106" t="str">
        <f t="shared" si="52"/>
        <v>NETA BR</v>
      </c>
      <c r="X1674" s="106" t="s">
        <v>495</v>
      </c>
      <c r="Y1674" s="106"/>
    </row>
    <row r="1675" spans="1:25" x14ac:dyDescent="0.2">
      <c r="A1675" s="178"/>
      <c r="B1675" s="7"/>
      <c r="C1675" s="181" t="str">
        <f>VLOOKUP(G1675,TCR!$E$2:$K$332,2,0)</f>
        <v>DISTF</v>
      </c>
      <c r="D1675" s="181" t="str">
        <f>VLOOKUP(G1675,TCR!$E$2:$K$332,3,0)</f>
        <v>Ricavi logistica secondaria - distribuzione Energia Elettrica - fisso</v>
      </c>
      <c r="E1675" s="181" t="str">
        <f>VLOOKUP(G1675,TCR!$E$2:$K$332,4,0)</f>
        <v>QP</v>
      </c>
      <c r="F1675" s="181" t="str">
        <f>VLOOKUP(G1675,TCR!$E$2:$K$332,5,0)</f>
        <v>Potenza</v>
      </c>
      <c r="G1675" s="181" t="s">
        <v>166</v>
      </c>
      <c r="H1675" s="181" t="str">
        <f>VLOOKUP(G1675,TCR!$E$2:$K$332,7,0)</f>
        <v>Quota fissa potenza</v>
      </c>
      <c r="I1675" s="137" t="str">
        <f t="shared" si="53"/>
        <v>EE_LREL02POTZ#EE_QLREL02POTZ#EE_CLREL02POTZ#NETA BR</v>
      </c>
      <c r="J1675" s="106" t="s">
        <v>692</v>
      </c>
      <c r="K1675" s="106" t="s">
        <v>693</v>
      </c>
      <c r="L1675" s="106" t="s">
        <v>694</v>
      </c>
      <c r="M1675" s="106" t="s">
        <v>488</v>
      </c>
      <c r="N1675" s="106" t="s">
        <v>695</v>
      </c>
      <c r="O1675" s="106"/>
      <c r="P1675" s="106" t="s">
        <v>696</v>
      </c>
      <c r="Q1675" s="106" t="s">
        <v>697</v>
      </c>
      <c r="R1675" s="106" t="s">
        <v>698</v>
      </c>
      <c r="S1675" s="106">
        <v>702145</v>
      </c>
      <c r="T1675" s="106" t="s">
        <v>516</v>
      </c>
      <c r="U1675" s="106"/>
      <c r="V1675" s="106">
        <v>3</v>
      </c>
      <c r="W1675" s="106" t="str">
        <f t="shared" si="52"/>
        <v>NETA BR</v>
      </c>
      <c r="X1675" s="106" t="s">
        <v>495</v>
      </c>
      <c r="Y1675" s="106"/>
    </row>
    <row r="1676" spans="1:25" x14ac:dyDescent="0.2">
      <c r="A1676" s="7"/>
      <c r="B1676" s="7"/>
      <c r="C1676" s="181" t="str">
        <f>VLOOKUP(G1676,TCR!$E$2:$K$332,2,0)</f>
        <v>DISTF</v>
      </c>
      <c r="D1676" s="181" t="str">
        <f>VLOOKUP(G1676,TCR!$E$2:$K$332,3,0)</f>
        <v>Ricavi logistica secondaria - distribuzione Energia Elettrica - fisso</v>
      </c>
      <c r="E1676" s="181" t="str">
        <f>VLOOKUP(G1676,TCR!$E$2:$K$332,4,0)</f>
        <v>QP</v>
      </c>
      <c r="F1676" s="181" t="str">
        <f>VLOOKUP(G1676,TCR!$E$2:$K$332,5,0)</f>
        <v>Potenza</v>
      </c>
      <c r="G1676" s="181" t="s">
        <v>166</v>
      </c>
      <c r="H1676" s="181" t="str">
        <f>VLOOKUP(G1676,TCR!$E$2:$K$332,7,0)</f>
        <v>Quota fissa potenza</v>
      </c>
      <c r="I1676" s="137" t="str">
        <f t="shared" si="53"/>
        <v>EE_MIDTRPPOTZ#EE_QMIDTRPPOTZ#EE_CMIDTRPPOTZ#NETA BR</v>
      </c>
      <c r="J1676" s="106" t="s">
        <v>3996</v>
      </c>
      <c r="K1676" s="106" t="s">
        <v>3997</v>
      </c>
      <c r="L1676" s="106" t="s">
        <v>3998</v>
      </c>
      <c r="M1676" s="106" t="s">
        <v>488</v>
      </c>
      <c r="N1676" s="106" t="s">
        <v>3999</v>
      </c>
      <c r="O1676" s="106"/>
      <c r="P1676" s="106" t="s">
        <v>4000</v>
      </c>
      <c r="Q1676" s="106" t="s">
        <v>4001</v>
      </c>
      <c r="R1676" s="106" t="s">
        <v>4002</v>
      </c>
      <c r="S1676" s="106">
        <v>702145</v>
      </c>
      <c r="T1676" s="106" t="s">
        <v>516</v>
      </c>
      <c r="U1676" s="106"/>
      <c r="V1676" s="106">
        <v>3</v>
      </c>
      <c r="W1676" s="106" t="str">
        <f t="shared" si="52"/>
        <v>NETA BR</v>
      </c>
      <c r="X1676" s="106" t="s">
        <v>495</v>
      </c>
      <c r="Y1676" s="106"/>
    </row>
    <row r="1677" spans="1:25" x14ac:dyDescent="0.2">
      <c r="A1677" s="7"/>
      <c r="B1677" s="7"/>
      <c r="C1677" s="181" t="str">
        <f>VLOOKUP(G1677,TCR!$E$2:$K$332,2,0)</f>
        <v>DISTF</v>
      </c>
      <c r="D1677" s="181" t="str">
        <f>VLOOKUP(G1677,TCR!$E$2:$K$332,3,0)</f>
        <v>Ricavi logistica secondaria - distribuzione Energia Elettrica - fisso</v>
      </c>
      <c r="E1677" s="181" t="str">
        <f>VLOOKUP(G1677,TCR!$E$2:$K$332,4,0)</f>
        <v>QP</v>
      </c>
      <c r="F1677" s="181" t="str">
        <f>VLOOKUP(G1677,TCR!$E$2:$K$332,5,0)</f>
        <v>Potenza</v>
      </c>
      <c r="G1677" s="181" t="s">
        <v>166</v>
      </c>
      <c r="H1677" s="181" t="str">
        <f>VLOOKUP(G1677,TCR!$E$2:$K$332,7,0)</f>
        <v>Quota fissa potenza</v>
      </c>
      <c r="I1677" s="137" t="str">
        <f t="shared" si="53"/>
        <v>EE_AIPPIVA04PZ#EE_QAIPPIVA04PZ#EE_CAIPPIVA04PZ#NETA BR</v>
      </c>
      <c r="J1677" s="106" t="s">
        <v>2226</v>
      </c>
      <c r="K1677" s="106" t="s">
        <v>2227</v>
      </c>
      <c r="L1677" s="106" t="s">
        <v>2228</v>
      </c>
      <c r="M1677" s="106" t="s">
        <v>488</v>
      </c>
      <c r="N1677" s="106" t="s">
        <v>2229</v>
      </c>
      <c r="O1677" s="106"/>
      <c r="P1677" s="106" t="s">
        <v>2230</v>
      </c>
      <c r="Q1677" s="106" t="s">
        <v>2231</v>
      </c>
      <c r="R1677" s="106" t="s">
        <v>2232</v>
      </c>
      <c r="S1677" s="106">
        <v>702145</v>
      </c>
      <c r="T1677" s="106" t="s">
        <v>516</v>
      </c>
      <c r="U1677" s="106"/>
      <c r="V1677" s="106">
        <v>3</v>
      </c>
      <c r="W1677" s="106" t="str">
        <f t="shared" si="52"/>
        <v>NETA BR</v>
      </c>
      <c r="X1677" s="106" t="s">
        <v>495</v>
      </c>
      <c r="Y1677" s="106"/>
    </row>
    <row r="1678" spans="1:25" x14ac:dyDescent="0.2">
      <c r="A1678" s="7"/>
      <c r="B1678" s="7"/>
      <c r="C1678" s="181" t="str">
        <f>VLOOKUP(G1678,TCR!$E$2:$K$332,2,0)</f>
        <v>DISTF</v>
      </c>
      <c r="D1678" s="181" t="str">
        <f>VLOOKUP(G1678,TCR!$E$2:$K$332,3,0)</f>
        <v>Ricavi logistica secondaria - distribuzione Energia Elettrica - fisso</v>
      </c>
      <c r="E1678" s="181" t="str">
        <f>VLOOKUP(G1678,TCR!$E$2:$K$332,4,0)</f>
        <v>QP</v>
      </c>
      <c r="F1678" s="181" t="str">
        <f>VLOOKUP(G1678,TCR!$E$2:$K$332,5,0)</f>
        <v>Potenza</v>
      </c>
      <c r="G1678" s="181" t="s">
        <v>166</v>
      </c>
      <c r="H1678" s="181" t="str">
        <f>VLOOKUP(G1678,TCR!$E$2:$K$332,7,0)</f>
        <v>Quota fissa potenza</v>
      </c>
      <c r="I1678" s="137" t="str">
        <f t="shared" si="53"/>
        <v>EE_AIPPIVA03PZ#EE_QAIPPIVA03PZ#EE_CAIPPIVA03PZ#NETA BR</v>
      </c>
      <c r="J1678" s="106" t="s">
        <v>8191</v>
      </c>
      <c r="K1678" s="106" t="s">
        <v>8192</v>
      </c>
      <c r="L1678" s="106" t="s">
        <v>8193</v>
      </c>
      <c r="M1678" s="106" t="s">
        <v>488</v>
      </c>
      <c r="N1678" s="106" t="s">
        <v>8194</v>
      </c>
      <c r="O1678" s="106"/>
      <c r="P1678" s="106" t="s">
        <v>8195</v>
      </c>
      <c r="Q1678" s="106" t="s">
        <v>8196</v>
      </c>
      <c r="R1678" s="106" t="s">
        <v>8197</v>
      </c>
      <c r="S1678" s="106">
        <v>702145</v>
      </c>
      <c r="T1678" s="106" t="s">
        <v>516</v>
      </c>
      <c r="U1678" s="106"/>
      <c r="V1678" s="106">
        <v>3</v>
      </c>
      <c r="W1678" s="106" t="str">
        <f t="shared" si="52"/>
        <v>NETA BR</v>
      </c>
      <c r="X1678" s="137" t="s">
        <v>495</v>
      </c>
      <c r="Y1678" s="106"/>
    </row>
    <row r="1679" spans="1:25" x14ac:dyDescent="0.2">
      <c r="A1679" s="7"/>
      <c r="B1679" s="7"/>
      <c r="C1679" s="181" t="str">
        <f>VLOOKUP(G1679,TCR!$E$2:$K$332,2,0)</f>
        <v>DISTF</v>
      </c>
      <c r="D1679" s="181" t="str">
        <f>VLOOKUP(G1679,TCR!$E$2:$K$332,3,0)</f>
        <v>Ricavi logistica secondaria - distribuzione Energia Elettrica - fisso</v>
      </c>
      <c r="E1679" s="181" t="str">
        <f>VLOOKUP(G1679,TCR!$E$2:$K$332,4,0)</f>
        <v>QP</v>
      </c>
      <c r="F1679" s="181" t="str">
        <f>VLOOKUP(G1679,TCR!$E$2:$K$332,5,0)</f>
        <v>Potenza</v>
      </c>
      <c r="G1679" s="181" t="s">
        <v>166</v>
      </c>
      <c r="H1679" s="181" t="str">
        <f>VLOOKUP(G1679,TCR!$E$2:$K$332,7,0)</f>
        <v>Quota fissa potenza</v>
      </c>
      <c r="I1679" s="137" t="str">
        <f t="shared" si="53"/>
        <v>EE_AIPPIVA02PZ#EE_QAIPPIVA02PZ#EE_CAIPPIVA02PZ#NETA BR</v>
      </c>
      <c r="J1679" s="106" t="s">
        <v>7582</v>
      </c>
      <c r="K1679" s="106" t="s">
        <v>7583</v>
      </c>
      <c r="L1679" s="106" t="s">
        <v>7584</v>
      </c>
      <c r="M1679" s="106" t="s">
        <v>488</v>
      </c>
      <c r="N1679" s="106" t="s">
        <v>7585</v>
      </c>
      <c r="O1679" s="106"/>
      <c r="P1679" s="106" t="s">
        <v>7586</v>
      </c>
      <c r="Q1679" s="106" t="s">
        <v>7587</v>
      </c>
      <c r="R1679" s="106" t="s">
        <v>7588</v>
      </c>
      <c r="S1679" s="106">
        <v>702145</v>
      </c>
      <c r="T1679" s="106" t="s">
        <v>516</v>
      </c>
      <c r="U1679" s="106"/>
      <c r="V1679" s="106">
        <v>3</v>
      </c>
      <c r="W1679" s="106" t="str">
        <f t="shared" si="52"/>
        <v>NETA BR</v>
      </c>
      <c r="X1679" s="106" t="s">
        <v>495</v>
      </c>
      <c r="Y1679" s="106"/>
    </row>
    <row r="1680" spans="1:25" x14ac:dyDescent="0.2">
      <c r="A1680" s="7"/>
      <c r="B1680" s="7"/>
      <c r="C1680" s="181" t="str">
        <f>VLOOKUP(G1680,TCR!$E$2:$K$332,2,0)</f>
        <v>DISTF</v>
      </c>
      <c r="D1680" s="181" t="str">
        <f>VLOOKUP(G1680,TCR!$E$2:$K$332,3,0)</f>
        <v>Ricavi logistica secondaria - distribuzione Energia Elettrica - fisso</v>
      </c>
      <c r="E1680" s="181" t="str">
        <f>VLOOKUP(G1680,TCR!$E$2:$K$332,4,0)</f>
        <v>QP</v>
      </c>
      <c r="F1680" s="181" t="str">
        <f>VLOOKUP(G1680,TCR!$E$2:$K$332,5,0)</f>
        <v>Potenza</v>
      </c>
      <c r="G1680" s="181" t="s">
        <v>166</v>
      </c>
      <c r="H1680" s="181" t="str">
        <f>VLOOKUP(G1680,TCR!$E$2:$K$332,7,0)</f>
        <v>Quota fissa potenza</v>
      </c>
      <c r="I1680" s="137" t="str">
        <f t="shared" si="53"/>
        <v>EE_AIPPIVA01PZ#EE_QAIPPIVA01PZ#EE_CAIPPIVA01PZ#NETA BR</v>
      </c>
      <c r="J1680" s="106" t="s">
        <v>6487</v>
      </c>
      <c r="K1680" s="106" t="s">
        <v>6488</v>
      </c>
      <c r="L1680" s="106" t="s">
        <v>6489</v>
      </c>
      <c r="M1680" s="106" t="s">
        <v>488</v>
      </c>
      <c r="N1680" s="106" t="s">
        <v>6490</v>
      </c>
      <c r="O1680" s="106"/>
      <c r="P1680" s="106" t="s">
        <v>6491</v>
      </c>
      <c r="Q1680" s="106" t="s">
        <v>6492</v>
      </c>
      <c r="R1680" s="106" t="s">
        <v>6493</v>
      </c>
      <c r="S1680" s="106">
        <v>702145</v>
      </c>
      <c r="T1680" s="106" t="s">
        <v>516</v>
      </c>
      <c r="U1680" s="106"/>
      <c r="V1680" s="106">
        <v>3</v>
      </c>
      <c r="W1680" s="106" t="str">
        <f t="shared" si="52"/>
        <v>NETA BR</v>
      </c>
      <c r="X1680" s="106" t="s">
        <v>495</v>
      </c>
      <c r="Y1680" s="106"/>
    </row>
    <row r="1681" spans="1:25" x14ac:dyDescent="0.2">
      <c r="A1681" s="7"/>
      <c r="B1681" s="7" t="s">
        <v>72</v>
      </c>
      <c r="C1681" s="181" t="str">
        <f>VLOOKUP(G1681,TCR!$E$2:$K$332,2,0)</f>
        <v>DISTV</v>
      </c>
      <c r="D1681" s="181" t="str">
        <f>VLOOKUP(G1681,TCR!$E$2:$K$332,3,0)</f>
        <v>Ricavi logistica secondaria - distribuzione Energia Elettrica - variabile</v>
      </c>
      <c r="E1681" s="181" t="str">
        <f>VLOOKUP(G1681,TCR!$E$2:$K$332,4,0)</f>
        <v>QVA</v>
      </c>
      <c r="F1681" s="181" t="str">
        <f>VLOOKUP(G1681,TCR!$E$2:$K$332,5,0)</f>
        <v>Energia attiva</v>
      </c>
      <c r="G1681" s="181" t="s">
        <v>4</v>
      </c>
      <c r="H1681" s="181" t="str">
        <f>VLOOKUP(G1681,TCR!$E$2:$K$332,7,0)</f>
        <v>Quota energia</v>
      </c>
      <c r="I1681" s="137" t="str">
        <f t="shared" si="53"/>
        <v>EE_MIDTRPEN#EE_QMIDTRPEN#EE_CMIDTRPEN#NETA BR</v>
      </c>
      <c r="J1681" s="106" t="s">
        <v>4249</v>
      </c>
      <c r="K1681" s="106" t="s">
        <v>4250</v>
      </c>
      <c r="L1681" s="106" t="s">
        <v>4251</v>
      </c>
      <c r="M1681" s="106" t="s">
        <v>488</v>
      </c>
      <c r="N1681" s="106" t="s">
        <v>4252</v>
      </c>
      <c r="O1681" s="106"/>
      <c r="P1681" s="106" t="s">
        <v>4253</v>
      </c>
      <c r="Q1681" s="106" t="s">
        <v>4254</v>
      </c>
      <c r="R1681" s="106" t="s">
        <v>4255</v>
      </c>
      <c r="S1681" s="106">
        <v>702145</v>
      </c>
      <c r="T1681" s="106" t="s">
        <v>516</v>
      </c>
      <c r="U1681" s="106"/>
      <c r="V1681" s="106">
        <v>3</v>
      </c>
      <c r="W1681" s="106" t="str">
        <f t="shared" si="52"/>
        <v>NETA BR</v>
      </c>
      <c r="X1681" s="106" t="s">
        <v>495</v>
      </c>
      <c r="Y1681" s="106"/>
    </row>
    <row r="1682" spans="1:25" x14ac:dyDescent="0.2">
      <c r="A1682" s="7"/>
      <c r="B1682" s="7" t="s">
        <v>72</v>
      </c>
      <c r="C1682" s="181" t="str">
        <f>VLOOKUP(G1682,TCR!$E$2:$K$332,2,0)</f>
        <v>DISTV</v>
      </c>
      <c r="D1682" s="181" t="str">
        <f>VLOOKUP(G1682,TCR!$E$2:$K$332,3,0)</f>
        <v>Ricavi logistica secondaria - distribuzione Energia Elettrica - variabile</v>
      </c>
      <c r="E1682" s="181" t="str">
        <f>VLOOKUP(G1682,TCR!$E$2:$K$332,4,0)</f>
        <v>QVA</v>
      </c>
      <c r="F1682" s="181" t="str">
        <f>VLOOKUP(G1682,TCR!$E$2:$K$332,5,0)</f>
        <v>Energia attiva</v>
      </c>
      <c r="G1682" s="181" t="s">
        <v>4</v>
      </c>
      <c r="H1682" s="181" t="str">
        <f>VLOOKUP(G1682,TCR!$E$2:$K$332,7,0)</f>
        <v>Quota energia</v>
      </c>
      <c r="I1682" s="137" t="str">
        <f t="shared" si="53"/>
        <v>EE_MIDTRPEN#NE_MIDTRPEN#NE_MIDTRPEN#NETA BR</v>
      </c>
      <c r="J1682" s="106" t="s">
        <v>4249</v>
      </c>
      <c r="K1682" s="106" t="s">
        <v>4250</v>
      </c>
      <c r="L1682" s="106" t="s">
        <v>4251</v>
      </c>
      <c r="M1682" s="106" t="s">
        <v>488</v>
      </c>
      <c r="N1682" s="106" t="s">
        <v>4256</v>
      </c>
      <c r="O1682" s="106"/>
      <c r="P1682" s="106" t="s">
        <v>4257</v>
      </c>
      <c r="Q1682" s="106" t="s">
        <v>4256</v>
      </c>
      <c r="R1682" s="106" t="s">
        <v>4258</v>
      </c>
      <c r="S1682" s="106">
        <v>702145</v>
      </c>
      <c r="T1682" s="106" t="s">
        <v>516</v>
      </c>
      <c r="U1682" s="106"/>
      <c r="V1682" s="106">
        <v>3</v>
      </c>
      <c r="W1682" s="106" t="str">
        <f t="shared" si="52"/>
        <v>NETA BR</v>
      </c>
      <c r="X1682" s="106" t="s">
        <v>495</v>
      </c>
      <c r="Y1682" s="106"/>
    </row>
    <row r="1683" spans="1:25" x14ac:dyDescent="0.2">
      <c r="A1683" s="7"/>
      <c r="B1683" s="7"/>
      <c r="C1683" s="75" t="str">
        <f>VLOOKUP(G1683,TCR!$E$2:$K$332,2,0)</f>
        <v>DISTV</v>
      </c>
      <c r="D1683" s="75" t="str">
        <f>VLOOKUP(G1683,TCR!$E$2:$K$332,3,0)</f>
        <v>Ricavi logistica secondaria - distribuzione Energia Elettrica - variabile</v>
      </c>
      <c r="E1683" s="75" t="str">
        <f>VLOOKUP(G1683,TCR!$E$2:$K$332,4,0)</f>
        <v>CAUCMV</v>
      </c>
      <c r="F1683" s="75" t="str">
        <f>VLOOKUP(G1683,TCR!$E$2:$K$332,5,0)</f>
        <v>Componenti Variabili A, UC e MCT</v>
      </c>
      <c r="G1683" s="75" t="s">
        <v>104</v>
      </c>
      <c r="H1683" s="75" t="str">
        <f>VLOOKUP(G1683,TCR!$E$2:$K$332,7,0)</f>
        <v>AE</v>
      </c>
      <c r="I1683" s="137" t="str">
        <f t="shared" si="53"/>
        <v>EE_MIDTRPEN#NE_AE#NE_AE#NETA BR</v>
      </c>
      <c r="J1683" s="106" t="s">
        <v>4249</v>
      </c>
      <c r="K1683" s="106" t="s">
        <v>4250</v>
      </c>
      <c r="L1683" s="106" t="s">
        <v>4251</v>
      </c>
      <c r="M1683" s="106" t="s">
        <v>488</v>
      </c>
      <c r="N1683" s="106" t="s">
        <v>8469</v>
      </c>
      <c r="O1683" s="106"/>
      <c r="P1683" s="106" t="s">
        <v>8470</v>
      </c>
      <c r="Q1683" s="106" t="s">
        <v>8469</v>
      </c>
      <c r="R1683" s="106" t="s">
        <v>8471</v>
      </c>
      <c r="S1683" s="106">
        <v>702145</v>
      </c>
      <c r="T1683" s="106" t="s">
        <v>516</v>
      </c>
      <c r="U1683" s="106"/>
      <c r="V1683" s="106">
        <v>3</v>
      </c>
      <c r="W1683" s="106" t="str">
        <f t="shared" si="52"/>
        <v>NETA BR</v>
      </c>
      <c r="X1683" s="106" t="s">
        <v>495</v>
      </c>
      <c r="Y1683" s="106"/>
    </row>
    <row r="1684" spans="1:25" x14ac:dyDescent="0.2">
      <c r="A1684" s="7"/>
      <c r="B1684" s="7"/>
      <c r="C1684" s="181" t="str">
        <f>VLOOKUP(G1684,TCR!$E$2:$K$332,2,0)</f>
        <v>DISTF</v>
      </c>
      <c r="D1684" s="181" t="str">
        <f>VLOOKUP(G1684,TCR!$E$2:$K$332,3,0)</f>
        <v>Ricavi logistica secondaria - distribuzione Energia Elettrica - fisso</v>
      </c>
      <c r="E1684" s="181" t="str">
        <f>VLOOKUP(G1684,TCR!$E$2:$K$332,4,0)</f>
        <v>QFDS</v>
      </c>
      <c r="F1684" s="181" t="str">
        <f>VLOOKUP(G1684,TCR!$E$2:$K$332,5,0)</f>
        <v>Quota fissa distribuzione</v>
      </c>
      <c r="G1684" s="181" t="s">
        <v>2</v>
      </c>
      <c r="H1684" s="181" t="str">
        <f>VLOOKUP(G1684,TCR!$E$2:$K$332,7,0)</f>
        <v>Quota fissa dis</v>
      </c>
      <c r="I1684" s="137" t="str">
        <f t="shared" si="53"/>
        <v>EE_MIDTRPFIX#EE_QMIDTRPFIX#EE_CMIDTRPFIX#NETA BR</v>
      </c>
      <c r="J1684" s="106" t="s">
        <v>2094</v>
      </c>
      <c r="K1684" s="106" t="s">
        <v>2095</v>
      </c>
      <c r="L1684" s="106" t="s">
        <v>2096</v>
      </c>
      <c r="M1684" s="106" t="s">
        <v>488</v>
      </c>
      <c r="N1684" s="106" t="s">
        <v>2097</v>
      </c>
      <c r="O1684" s="106"/>
      <c r="P1684" s="106" t="s">
        <v>2098</v>
      </c>
      <c r="Q1684" s="106" t="s">
        <v>2099</v>
      </c>
      <c r="R1684" s="106" t="s">
        <v>2100</v>
      </c>
      <c r="S1684" s="106">
        <v>702145</v>
      </c>
      <c r="T1684" s="106" t="s">
        <v>516</v>
      </c>
      <c r="U1684" s="106"/>
      <c r="V1684" s="106">
        <v>3</v>
      </c>
      <c r="W1684" s="106" t="str">
        <f t="shared" si="52"/>
        <v>NETA BR</v>
      </c>
      <c r="X1684" s="106" t="s">
        <v>495</v>
      </c>
      <c r="Y1684" s="106"/>
    </row>
    <row r="1685" spans="1:25" x14ac:dyDescent="0.2">
      <c r="A1685" s="7"/>
      <c r="B1685" s="7"/>
      <c r="C1685" s="98" t="str">
        <f>VLOOKUP(G1685,TCR!$E$2:$K$332,2,0)</f>
        <v>VENDV</v>
      </c>
      <c r="D1685" s="98" t="str">
        <f>VLOOKUP(G1685,TCR!$E$2:$K$332,3,0)</f>
        <v>Ricavi variabili commodity al PCE - Energia Elettrica</v>
      </c>
      <c r="E1685" s="98" t="str">
        <f>VLOOKUP(G1685,TCR!$E$2:$K$332,4,0)</f>
        <v>MTPRV</v>
      </c>
      <c r="F1685" s="98" t="str">
        <f>VLOOKUP(G1685,TCR!$E$2:$K$332,5,0)</f>
        <v>Materia prima variabile</v>
      </c>
      <c r="G1685" s="98" t="s">
        <v>255</v>
      </c>
      <c r="H1685" s="98" t="str">
        <f>VLOOKUP(G1685,TCR!$E$2:$K$332,7,0)</f>
        <v>Materia prima</v>
      </c>
      <c r="I1685" s="137" t="str">
        <f t="shared" si="53"/>
        <v>EE_AQFPMI09#EEQAFPQFPMI09#EECAFPQFPMI09#NETA BR</v>
      </c>
      <c r="J1685" s="106" t="s">
        <v>6656</v>
      </c>
      <c r="K1685" s="106" t="s">
        <v>6657</v>
      </c>
      <c r="L1685" s="106" t="s">
        <v>6658</v>
      </c>
      <c r="M1685" s="106" t="s">
        <v>424</v>
      </c>
      <c r="N1685" s="106" t="s">
        <v>6659</v>
      </c>
      <c r="O1685" s="106"/>
      <c r="P1685" s="106" t="s">
        <v>6660</v>
      </c>
      <c r="Q1685" s="106" t="s">
        <v>6661</v>
      </c>
      <c r="R1685" s="106" t="s">
        <v>6662</v>
      </c>
      <c r="S1685" s="106">
        <v>701036</v>
      </c>
      <c r="T1685" s="106" t="s">
        <v>430</v>
      </c>
      <c r="U1685" s="106"/>
      <c r="V1685" s="106">
        <v>3</v>
      </c>
      <c r="W1685" s="106" t="str">
        <f t="shared" si="52"/>
        <v>NETA BR</v>
      </c>
      <c r="X1685" s="106" t="s">
        <v>431</v>
      </c>
      <c r="Y1685" s="106"/>
    </row>
    <row r="1686" spans="1:25" x14ac:dyDescent="0.2">
      <c r="A1686" s="7"/>
      <c r="B1686" s="7"/>
      <c r="C1686" s="98" t="str">
        <f>VLOOKUP(G1686,TCR!$E$2:$K$332,2,0)</f>
        <v>VENDF</v>
      </c>
      <c r="D1686" s="98" t="str">
        <f>VLOOKUP(G1686,TCR!$E$2:$K$332,3,0)</f>
        <v>Ricavi commodity - componente fissa Energia Elettrica</v>
      </c>
      <c r="E1686" s="98" t="str">
        <f>VLOOKUP(G1686,TCR!$E$2:$K$332,4,0)</f>
        <v>MTPRF</v>
      </c>
      <c r="F1686" s="98" t="str">
        <f>VLOOKUP(G1686,TCR!$E$2:$K$332,5,0)</f>
        <v>Materia prima fissa</v>
      </c>
      <c r="G1686" s="98" t="s">
        <v>217</v>
      </c>
      <c r="H1686" s="98" t="str">
        <f>VLOOKUP(G1686,TCR!$E$2:$K$332,7,0)</f>
        <v>Materia prima altre voci fisse</v>
      </c>
      <c r="I1686" s="137" t="str">
        <f t="shared" si="53"/>
        <v>EE_QFPMI09FIX#EEQ_QFPMI09FIX#EEC_QFPMI09FIX#NETA BR</v>
      </c>
      <c r="J1686" s="106" t="s">
        <v>7572</v>
      </c>
      <c r="K1686" s="106" t="s">
        <v>7573</v>
      </c>
      <c r="L1686" s="106" t="s">
        <v>6658</v>
      </c>
      <c r="M1686" s="106" t="s">
        <v>424</v>
      </c>
      <c r="N1686" s="106" t="s">
        <v>7574</v>
      </c>
      <c r="O1686" s="106"/>
      <c r="P1686" s="106" t="s">
        <v>7575</v>
      </c>
      <c r="Q1686" s="106" t="s">
        <v>7576</v>
      </c>
      <c r="R1686" s="106" t="s">
        <v>6662</v>
      </c>
      <c r="S1686" s="106">
        <v>701036</v>
      </c>
      <c r="T1686" s="106" t="s">
        <v>430</v>
      </c>
      <c r="U1686" s="106"/>
      <c r="V1686" s="106">
        <v>3</v>
      </c>
      <c r="W1686" s="106" t="str">
        <f t="shared" si="52"/>
        <v>NETA BR</v>
      </c>
      <c r="X1686" s="106" t="s">
        <v>431</v>
      </c>
      <c r="Y1686" s="106"/>
    </row>
    <row r="1687" spans="1:25" x14ac:dyDescent="0.2">
      <c r="A1687" s="7"/>
      <c r="B1687" s="7"/>
      <c r="C1687" s="98" t="str">
        <f>VLOOKUP(G1687,TCR!$E$2:$K$332,2,0)</f>
        <v>VENDV</v>
      </c>
      <c r="D1687" s="98" t="str">
        <f>VLOOKUP(G1687,TCR!$E$2:$K$332,3,0)</f>
        <v>Ricavi variabili commodity al PCE - Energia Elettrica</v>
      </c>
      <c r="E1687" s="98" t="str">
        <f>VLOOKUP(G1687,TCR!$E$2:$K$332,4,0)</f>
        <v>MTPRV</v>
      </c>
      <c r="F1687" s="98" t="str">
        <f>VLOOKUP(G1687,TCR!$E$2:$K$332,5,0)</f>
        <v>Materia prima variabile</v>
      </c>
      <c r="G1687" s="98" t="s">
        <v>255</v>
      </c>
      <c r="H1687" s="98" t="str">
        <f>VLOOKUP(G1687,TCR!$E$2:$K$332,7,0)</f>
        <v>Materia prima</v>
      </c>
      <c r="I1687" s="137" t="str">
        <f t="shared" si="53"/>
        <v>EE_AQFPMI07#EEQAFPQFPMI07#EECAFPQFPMI07#NETA BR</v>
      </c>
      <c r="J1687" s="106" t="s">
        <v>6474</v>
      </c>
      <c r="K1687" s="106" t="s">
        <v>6475</v>
      </c>
      <c r="L1687" s="106" t="s">
        <v>6476</v>
      </c>
      <c r="M1687" s="106" t="s">
        <v>424</v>
      </c>
      <c r="N1687" s="106" t="s">
        <v>6477</v>
      </c>
      <c r="O1687" s="106"/>
      <c r="P1687" s="106" t="s">
        <v>6478</v>
      </c>
      <c r="Q1687" s="106" t="s">
        <v>6479</v>
      </c>
      <c r="R1687" s="106" t="s">
        <v>6480</v>
      </c>
      <c r="S1687" s="106">
        <v>701036</v>
      </c>
      <c r="T1687" s="106" t="s">
        <v>430</v>
      </c>
      <c r="U1687" s="106"/>
      <c r="V1687" s="106">
        <v>3</v>
      </c>
      <c r="W1687" s="106" t="str">
        <f t="shared" si="52"/>
        <v>NETA BR</v>
      </c>
      <c r="X1687" s="106" t="s">
        <v>431</v>
      </c>
      <c r="Y1687" s="106"/>
    </row>
    <row r="1688" spans="1:25" x14ac:dyDescent="0.2">
      <c r="A1688" s="7"/>
      <c r="B1688" s="7"/>
      <c r="C1688" s="98" t="str">
        <f>VLOOKUP(G1688,TCR!$E$2:$K$332,2,0)</f>
        <v>VENDF</v>
      </c>
      <c r="D1688" s="98" t="str">
        <f>VLOOKUP(G1688,TCR!$E$2:$K$332,3,0)</f>
        <v>Ricavi commodity - componente fissa Energia Elettrica</v>
      </c>
      <c r="E1688" s="98" t="str">
        <f>VLOOKUP(G1688,TCR!$E$2:$K$332,4,0)</f>
        <v>MTPRF</v>
      </c>
      <c r="F1688" s="98" t="str">
        <f>VLOOKUP(G1688,TCR!$E$2:$K$332,5,0)</f>
        <v>Materia prima fissa</v>
      </c>
      <c r="G1688" s="98" t="s">
        <v>217</v>
      </c>
      <c r="H1688" s="98" t="str">
        <f>VLOOKUP(G1688,TCR!$E$2:$K$332,7,0)</f>
        <v>Materia prima altre voci fisse</v>
      </c>
      <c r="I1688" s="137" t="str">
        <f t="shared" si="53"/>
        <v>EE_QFPMI07FIX#EEQ_QFPMI07FIX#EEC_QFPMI07FIX#NETA BR</v>
      </c>
      <c r="J1688" s="106" t="s">
        <v>6748</v>
      </c>
      <c r="K1688" s="106" t="s">
        <v>6749</v>
      </c>
      <c r="L1688" s="106" t="s">
        <v>6476</v>
      </c>
      <c r="M1688" s="106" t="s">
        <v>424</v>
      </c>
      <c r="N1688" s="106" t="s">
        <v>6750</v>
      </c>
      <c r="O1688" s="106"/>
      <c r="P1688" s="106" t="s">
        <v>6751</v>
      </c>
      <c r="Q1688" s="106" t="s">
        <v>6752</v>
      </c>
      <c r="R1688" s="106" t="s">
        <v>6480</v>
      </c>
      <c r="S1688" s="106">
        <v>701036</v>
      </c>
      <c r="T1688" s="106" t="s">
        <v>430</v>
      </c>
      <c r="U1688" s="106"/>
      <c r="V1688" s="106">
        <v>3</v>
      </c>
      <c r="W1688" s="106" t="str">
        <f t="shared" si="52"/>
        <v>NETA BR</v>
      </c>
      <c r="X1688" s="106" t="s">
        <v>431</v>
      </c>
      <c r="Y1688" s="106"/>
    </row>
    <row r="1689" spans="1:25" x14ac:dyDescent="0.2">
      <c r="A1689" s="178"/>
      <c r="B1689" s="7"/>
      <c r="C1689" s="98" t="str">
        <f>VLOOKUP(G1689,TCR!$E$2:$K$332,2,0)</f>
        <v>VENDV</v>
      </c>
      <c r="D1689" s="98" t="str">
        <f>VLOOKUP(G1689,TCR!$E$2:$K$332,3,0)</f>
        <v>Ricavi variabili commodity al PCE - Energia Elettrica</v>
      </c>
      <c r="E1689" s="98" t="str">
        <f>VLOOKUP(G1689,TCR!$E$2:$K$332,4,0)</f>
        <v>MTPRV</v>
      </c>
      <c r="F1689" s="98" t="str">
        <f>VLOOKUP(G1689,TCR!$E$2:$K$332,5,0)</f>
        <v>Materia prima variabile</v>
      </c>
      <c r="G1689" s="98" t="s">
        <v>255</v>
      </c>
      <c r="H1689" s="98" t="str">
        <f>VLOOKUP(G1689,TCR!$E$2:$K$332,7,0)</f>
        <v>Materia prima</v>
      </c>
      <c r="I1689" s="137" t="str">
        <f t="shared" si="53"/>
        <v>EE_QFPMI07#EEQ_FPQFPMI07#EEC_FPQFPMI07#NETA BR</v>
      </c>
      <c r="J1689" s="106" t="s">
        <v>8320</v>
      </c>
      <c r="K1689" s="106" t="s">
        <v>8321</v>
      </c>
      <c r="L1689" s="106" t="s">
        <v>6476</v>
      </c>
      <c r="M1689" s="106" t="s">
        <v>424</v>
      </c>
      <c r="N1689" s="106" t="s">
        <v>8322</v>
      </c>
      <c r="O1689" s="106"/>
      <c r="P1689" s="106" t="s">
        <v>8323</v>
      </c>
      <c r="Q1689" s="106" t="s">
        <v>8324</v>
      </c>
      <c r="R1689" s="106" t="s">
        <v>6480</v>
      </c>
      <c r="S1689" s="106">
        <v>701036</v>
      </c>
      <c r="T1689" s="106" t="s">
        <v>430</v>
      </c>
      <c r="U1689" s="106"/>
      <c r="V1689" s="106">
        <v>3</v>
      </c>
      <c r="W1689" s="106" t="str">
        <f t="shared" si="52"/>
        <v>NETA BR</v>
      </c>
      <c r="X1689" s="106" t="s">
        <v>431</v>
      </c>
      <c r="Y1689" s="106"/>
    </row>
    <row r="1690" spans="1:25" x14ac:dyDescent="0.2">
      <c r="A1690" s="178"/>
      <c r="B1690" s="7"/>
      <c r="C1690" s="98" t="str">
        <f>VLOOKUP(G1690,TCR!$E$2:$K$332,2,0)</f>
        <v>VENDF</v>
      </c>
      <c r="D1690" s="98" t="str">
        <f>VLOOKUP(G1690,TCR!$E$2:$K$332,3,0)</f>
        <v>Ricavi commodity - componente fissa Energia Elettrica</v>
      </c>
      <c r="E1690" s="98" t="str">
        <f>VLOOKUP(G1690,TCR!$E$2:$K$332,4,0)</f>
        <v>MTPRF</v>
      </c>
      <c r="F1690" s="98" t="str">
        <f>VLOOKUP(G1690,TCR!$E$2:$K$332,5,0)</f>
        <v>Materia prima fissa</v>
      </c>
      <c r="G1690" s="98" t="s">
        <v>217</v>
      </c>
      <c r="H1690" s="98" t="str">
        <f>VLOOKUP(G1690,TCR!$E$2:$K$332,7,0)</f>
        <v>Materia prima altre voci fisse</v>
      </c>
      <c r="I1690" s="137" t="str">
        <f t="shared" si="53"/>
        <v>EE_QFPMI06FIX#EEQ_QFPMI06FIX#EEC_QFPMI06FIX#NETA BR</v>
      </c>
      <c r="J1690" s="106" t="s">
        <v>4012</v>
      </c>
      <c r="K1690" s="106" t="s">
        <v>4013</v>
      </c>
      <c r="L1690" s="106" t="s">
        <v>4014</v>
      </c>
      <c r="M1690" s="106" t="s">
        <v>424</v>
      </c>
      <c r="N1690" s="106" t="s">
        <v>4015</v>
      </c>
      <c r="O1690" s="106"/>
      <c r="P1690" s="106" t="s">
        <v>4016</v>
      </c>
      <c r="Q1690" s="106" t="s">
        <v>4017</v>
      </c>
      <c r="R1690" s="106" t="s">
        <v>4018</v>
      </c>
      <c r="S1690" s="106">
        <v>701036</v>
      </c>
      <c r="T1690" s="106" t="s">
        <v>430</v>
      </c>
      <c r="U1690" s="106"/>
      <c r="V1690" s="106">
        <v>3</v>
      </c>
      <c r="W1690" s="106" t="str">
        <f t="shared" si="52"/>
        <v>NETA BR</v>
      </c>
      <c r="X1690" s="106" t="s">
        <v>431</v>
      </c>
      <c r="Y1690" s="106"/>
    </row>
    <row r="1691" spans="1:25" x14ac:dyDescent="0.2">
      <c r="A1691" s="178"/>
      <c r="B1691" s="7"/>
      <c r="C1691" s="98" t="str">
        <f>VLOOKUP(G1691,TCR!$E$2:$K$332,2,0)</f>
        <v>VENDV</v>
      </c>
      <c r="D1691" s="98" t="str">
        <f>VLOOKUP(G1691,TCR!$E$2:$K$332,3,0)</f>
        <v>Ricavi variabili commodity al PCE - Energia Elettrica</v>
      </c>
      <c r="E1691" s="98" t="str">
        <f>VLOOKUP(G1691,TCR!$E$2:$K$332,4,0)</f>
        <v>MTPRV</v>
      </c>
      <c r="F1691" s="98" t="str">
        <f>VLOOKUP(G1691,TCR!$E$2:$K$332,5,0)</f>
        <v>Materia prima variabile</v>
      </c>
      <c r="G1691" s="141" t="s">
        <v>255</v>
      </c>
      <c r="H1691" s="98" t="str">
        <f>VLOOKUP(G1691,TCR!$E$2:$K$332,7,0)</f>
        <v>Materia prima</v>
      </c>
      <c r="I1691" s="137" t="str">
        <f t="shared" si="53"/>
        <v>EE_AQFPMI06#EEQAFPQFPMI06#EECAFPQFPMI06#NETA BR</v>
      </c>
      <c r="J1691" s="106" t="s">
        <v>4615</v>
      </c>
      <c r="K1691" s="106" t="s">
        <v>4616</v>
      </c>
      <c r="L1691" s="106" t="s">
        <v>4014</v>
      </c>
      <c r="M1691" s="106" t="s">
        <v>424</v>
      </c>
      <c r="N1691" s="106" t="s">
        <v>4617</v>
      </c>
      <c r="O1691" s="106"/>
      <c r="P1691" s="106" t="s">
        <v>4618</v>
      </c>
      <c r="Q1691" s="106" t="s">
        <v>4619</v>
      </c>
      <c r="R1691" s="106" t="s">
        <v>4018</v>
      </c>
      <c r="S1691" s="106">
        <v>701036</v>
      </c>
      <c r="T1691" s="106" t="s">
        <v>430</v>
      </c>
      <c r="U1691" s="106"/>
      <c r="V1691" s="106">
        <v>3</v>
      </c>
      <c r="W1691" s="106" t="str">
        <f t="shared" si="52"/>
        <v>NETA BR</v>
      </c>
      <c r="X1691" s="137" t="s">
        <v>431</v>
      </c>
      <c r="Y1691" s="106"/>
    </row>
    <row r="1692" spans="1:25" x14ac:dyDescent="0.2">
      <c r="A1692" s="7"/>
      <c r="B1692" s="7"/>
      <c r="C1692" s="98" t="str">
        <f>VLOOKUP(G1692,TCR!$E$2:$K$332,2,0)</f>
        <v>VENDV</v>
      </c>
      <c r="D1692" s="98" t="str">
        <f>VLOOKUP(G1692,TCR!$E$2:$K$332,3,0)</f>
        <v>Ricavi variabili commodity al PCE - Energia Elettrica</v>
      </c>
      <c r="E1692" s="98" t="str">
        <f>VLOOKUP(G1692,TCR!$E$2:$K$332,4,0)</f>
        <v>MTPRV</v>
      </c>
      <c r="F1692" s="98" t="str">
        <f>VLOOKUP(G1692,TCR!$E$2:$K$332,5,0)</f>
        <v>Materia prima variabile</v>
      </c>
      <c r="G1692" s="98" t="s">
        <v>255</v>
      </c>
      <c r="H1692" s="98" t="str">
        <f>VLOOKUP(G1692,TCR!$E$2:$K$332,7,0)</f>
        <v>Materia prima</v>
      </c>
      <c r="I1692" s="137" t="str">
        <f t="shared" si="53"/>
        <v>EE_QFPMI06#EEQ_FPQFPMI06#EEC_FPQFPMI06#NETA BR</v>
      </c>
      <c r="J1692" s="106" t="s">
        <v>8760</v>
      </c>
      <c r="K1692" s="106" t="s">
        <v>8761</v>
      </c>
      <c r="L1692" s="106" t="s">
        <v>4014</v>
      </c>
      <c r="M1692" s="106" t="s">
        <v>424</v>
      </c>
      <c r="N1692" s="106" t="s">
        <v>8762</v>
      </c>
      <c r="O1692" s="106"/>
      <c r="P1692" s="106" t="s">
        <v>8763</v>
      </c>
      <c r="Q1692" s="106" t="s">
        <v>8764</v>
      </c>
      <c r="R1692" s="106" t="s">
        <v>4018</v>
      </c>
      <c r="S1692" s="106">
        <v>701036</v>
      </c>
      <c r="T1692" s="106" t="s">
        <v>430</v>
      </c>
      <c r="U1692" s="106"/>
      <c r="V1692" s="106">
        <v>3</v>
      </c>
      <c r="W1692" s="106" t="str">
        <f t="shared" si="52"/>
        <v>NETA BR</v>
      </c>
      <c r="X1692" s="106" t="s">
        <v>431</v>
      </c>
      <c r="Y1692" s="106"/>
    </row>
    <row r="1693" spans="1:25" x14ac:dyDescent="0.2">
      <c r="A1693" s="178"/>
      <c r="B1693" s="7"/>
      <c r="C1693" s="98" t="str">
        <f>VLOOKUP(G1693,TCR!$E$2:$K$332,2,0)</f>
        <v>VENDF</v>
      </c>
      <c r="D1693" s="98" t="str">
        <f>VLOOKUP(G1693,TCR!$E$2:$K$332,3,0)</f>
        <v>Ricavi commodity - componente fissa Energia Elettrica</v>
      </c>
      <c r="E1693" s="98" t="str">
        <f>VLOOKUP(G1693,TCR!$E$2:$K$332,4,0)</f>
        <v>MTPRF</v>
      </c>
      <c r="F1693" s="98" t="str">
        <f>VLOOKUP(G1693,TCR!$E$2:$K$332,5,0)</f>
        <v>Materia prima fissa</v>
      </c>
      <c r="G1693" s="98" t="s">
        <v>217</v>
      </c>
      <c r="H1693" s="98" t="str">
        <f>VLOOKUP(G1693,TCR!$E$2:$K$332,7,0)</f>
        <v>Materia prima altre voci fisse</v>
      </c>
      <c r="I1693" s="137" t="str">
        <f t="shared" si="53"/>
        <v>EE_QFPMI05FIX#EEQ_QFPMI05FIX#EEC_QFPMI05FIX#NETA BR</v>
      </c>
      <c r="J1693" s="106" t="s">
        <v>6149</v>
      </c>
      <c r="K1693" s="106" t="s">
        <v>6150</v>
      </c>
      <c r="L1693" s="106" t="s">
        <v>6151</v>
      </c>
      <c r="M1693" s="106" t="s">
        <v>424</v>
      </c>
      <c r="N1693" s="106" t="s">
        <v>6152</v>
      </c>
      <c r="O1693" s="106"/>
      <c r="P1693" s="106" t="s">
        <v>6153</v>
      </c>
      <c r="Q1693" s="106" t="s">
        <v>6154</v>
      </c>
      <c r="R1693" s="106" t="s">
        <v>6155</v>
      </c>
      <c r="S1693" s="106">
        <v>701036</v>
      </c>
      <c r="T1693" s="106" t="s">
        <v>430</v>
      </c>
      <c r="U1693" s="106"/>
      <c r="V1693" s="106">
        <v>3</v>
      </c>
      <c r="W1693" s="106" t="str">
        <f t="shared" si="52"/>
        <v>NETA BR</v>
      </c>
      <c r="X1693" s="106" t="s">
        <v>431</v>
      </c>
      <c r="Y1693" s="106"/>
    </row>
    <row r="1694" spans="1:25" x14ac:dyDescent="0.2">
      <c r="A1694" s="178"/>
      <c r="B1694" s="7"/>
      <c r="C1694" s="98" t="str">
        <f>VLOOKUP(G1694,TCR!$E$2:$K$332,2,0)</f>
        <v>VENDV</v>
      </c>
      <c r="D1694" s="98" t="str">
        <f>VLOOKUP(G1694,TCR!$E$2:$K$332,3,0)</f>
        <v>Ricavi variabili commodity al PCE - Energia Elettrica</v>
      </c>
      <c r="E1694" s="98" t="str">
        <f>VLOOKUP(G1694,TCR!$E$2:$K$332,4,0)</f>
        <v>MTPRV</v>
      </c>
      <c r="F1694" s="98" t="str">
        <f>VLOOKUP(G1694,TCR!$E$2:$K$332,5,0)</f>
        <v>Materia prima variabile</v>
      </c>
      <c r="G1694" s="98" t="s">
        <v>255</v>
      </c>
      <c r="H1694" s="98" t="str">
        <f>VLOOKUP(G1694,TCR!$E$2:$K$332,7,0)</f>
        <v>Materia prima</v>
      </c>
      <c r="I1694" s="137" t="str">
        <f t="shared" si="53"/>
        <v>EE_AQFPMI05#EEQAFPQFPMI05#EECAFPQFPMI05#NETA BR</v>
      </c>
      <c r="J1694" s="106" t="s">
        <v>6608</v>
      </c>
      <c r="K1694" s="106" t="s">
        <v>6609</v>
      </c>
      <c r="L1694" s="106" t="s">
        <v>6151</v>
      </c>
      <c r="M1694" s="106" t="s">
        <v>424</v>
      </c>
      <c r="N1694" s="106" t="s">
        <v>6610</v>
      </c>
      <c r="O1694" s="106"/>
      <c r="P1694" s="106" t="s">
        <v>6611</v>
      </c>
      <c r="Q1694" s="106" t="s">
        <v>6612</v>
      </c>
      <c r="R1694" s="106" t="s">
        <v>6155</v>
      </c>
      <c r="S1694" s="106">
        <v>701036</v>
      </c>
      <c r="T1694" s="106" t="s">
        <v>430</v>
      </c>
      <c r="U1694" s="106"/>
      <c r="V1694" s="106">
        <v>3</v>
      </c>
      <c r="W1694" s="106" t="str">
        <f t="shared" si="52"/>
        <v>NETA BR</v>
      </c>
      <c r="X1694" s="106" t="s">
        <v>431</v>
      </c>
      <c r="Y1694" s="106"/>
    </row>
    <row r="1695" spans="1:25" x14ac:dyDescent="0.2">
      <c r="A1695" s="178"/>
      <c r="B1695" s="7"/>
      <c r="C1695" s="98" t="str">
        <f>VLOOKUP(G1695,TCR!$E$2:$K$332,2,0)</f>
        <v>VENDF</v>
      </c>
      <c r="D1695" s="98" t="str">
        <f>VLOOKUP(G1695,TCR!$E$2:$K$332,3,0)</f>
        <v>Ricavi commodity - componente fissa Energia Elettrica</v>
      </c>
      <c r="E1695" s="98" t="str">
        <f>VLOOKUP(G1695,TCR!$E$2:$K$332,4,0)</f>
        <v>MTPRF</v>
      </c>
      <c r="F1695" s="98" t="str">
        <f>VLOOKUP(G1695,TCR!$E$2:$K$332,5,0)</f>
        <v>Materia prima fissa</v>
      </c>
      <c r="G1695" s="98" t="s">
        <v>217</v>
      </c>
      <c r="H1695" s="98" t="str">
        <f>VLOOKUP(G1695,TCR!$E$2:$K$332,7,0)</f>
        <v>Materia prima altre voci fisse</v>
      </c>
      <c r="I1695" s="137" t="str">
        <f t="shared" si="53"/>
        <v>EE_QFPMI04FIX#EEQ_QFPMI04FIX#EEC_QFPMI04FIX#NETA BR</v>
      </c>
      <c r="J1695" s="106" t="s">
        <v>6295</v>
      </c>
      <c r="K1695" s="106" t="s">
        <v>6296</v>
      </c>
      <c r="L1695" s="106" t="s">
        <v>6297</v>
      </c>
      <c r="M1695" s="106" t="s">
        <v>424</v>
      </c>
      <c r="N1695" s="106" t="s">
        <v>6298</v>
      </c>
      <c r="O1695" s="106"/>
      <c r="P1695" s="106" t="s">
        <v>6299</v>
      </c>
      <c r="Q1695" s="106" t="s">
        <v>6300</v>
      </c>
      <c r="R1695" s="106" t="s">
        <v>6301</v>
      </c>
      <c r="S1695" s="106">
        <v>701036</v>
      </c>
      <c r="T1695" s="106" t="s">
        <v>430</v>
      </c>
      <c r="U1695" s="106"/>
      <c r="V1695" s="106">
        <v>3</v>
      </c>
      <c r="W1695" s="106" t="str">
        <f t="shared" si="52"/>
        <v>NETA BR</v>
      </c>
      <c r="X1695" s="106" t="s">
        <v>431</v>
      </c>
      <c r="Y1695" s="106"/>
    </row>
    <row r="1696" spans="1:25" x14ac:dyDescent="0.2">
      <c r="A1696" s="7"/>
      <c r="B1696" s="7"/>
      <c r="C1696" s="98" t="str">
        <f>VLOOKUP(G1696,TCR!$E$2:$K$332,2,0)</f>
        <v>VENDV</v>
      </c>
      <c r="D1696" s="98" t="str">
        <f>VLOOKUP(G1696,TCR!$E$2:$K$332,3,0)</f>
        <v>Ricavi variabili commodity al PCE - Energia Elettrica</v>
      </c>
      <c r="E1696" s="98" t="str">
        <f>VLOOKUP(G1696,TCR!$E$2:$K$332,4,0)</f>
        <v>MTPRV</v>
      </c>
      <c r="F1696" s="98" t="str">
        <f>VLOOKUP(G1696,TCR!$E$2:$K$332,5,0)</f>
        <v>Materia prima variabile</v>
      </c>
      <c r="G1696" s="98" t="s">
        <v>255</v>
      </c>
      <c r="H1696" s="98" t="str">
        <f>VLOOKUP(G1696,TCR!$E$2:$K$332,7,0)</f>
        <v>Materia prima</v>
      </c>
      <c r="I1696" s="137" t="str">
        <f t="shared" si="53"/>
        <v>EE_QFPMI04#EEQ_FPQFPMI04#EEC_FPQFPMI04#NETA BR</v>
      </c>
      <c r="J1696" s="106" t="s">
        <v>6438</v>
      </c>
      <c r="K1696" s="106" t="s">
        <v>6439</v>
      </c>
      <c r="L1696" s="106" t="s">
        <v>6297</v>
      </c>
      <c r="M1696" s="106" t="s">
        <v>424</v>
      </c>
      <c r="N1696" s="106" t="s">
        <v>6330</v>
      </c>
      <c r="O1696" s="106"/>
      <c r="P1696" s="106" t="s">
        <v>6331</v>
      </c>
      <c r="Q1696" s="106" t="s">
        <v>6332</v>
      </c>
      <c r="R1696" s="106" t="s">
        <v>6301</v>
      </c>
      <c r="S1696" s="106">
        <v>701036</v>
      </c>
      <c r="T1696" s="106" t="s">
        <v>430</v>
      </c>
      <c r="U1696" s="106"/>
      <c r="V1696" s="106">
        <v>3</v>
      </c>
      <c r="W1696" s="106" t="str">
        <f t="shared" si="52"/>
        <v>NETA BR</v>
      </c>
      <c r="X1696" s="106" t="s">
        <v>431</v>
      </c>
      <c r="Y1696" s="106"/>
    </row>
    <row r="1697" spans="1:25" x14ac:dyDescent="0.2">
      <c r="A1697" s="7"/>
      <c r="B1697" s="7"/>
      <c r="C1697" s="98" t="str">
        <f>VLOOKUP(G1697,TCR!$E$2:$K$332,2,0)</f>
        <v>VENDV</v>
      </c>
      <c r="D1697" s="98" t="str">
        <f>VLOOKUP(G1697,TCR!$E$2:$K$332,3,0)</f>
        <v>Ricavi variabili commodity al PCE - Energia Elettrica</v>
      </c>
      <c r="E1697" s="98" t="str">
        <f>VLOOKUP(G1697,TCR!$E$2:$K$332,4,0)</f>
        <v>MTPRV</v>
      </c>
      <c r="F1697" s="98" t="str">
        <f>VLOOKUP(G1697,TCR!$E$2:$K$332,5,0)</f>
        <v>Materia prima variabile</v>
      </c>
      <c r="G1697" s="98" t="s">
        <v>255</v>
      </c>
      <c r="H1697" s="98" t="str">
        <f>VLOOKUP(G1697,TCR!$E$2:$K$332,7,0)</f>
        <v>Materia prima</v>
      </c>
      <c r="I1697" s="137" t="str">
        <f t="shared" si="53"/>
        <v>EE_AQFPMI04#EEQAFPQFPMI04#EECAFPQFPMI04#NETA BR</v>
      </c>
      <c r="J1697" s="106" t="s">
        <v>7675</v>
      </c>
      <c r="K1697" s="106" t="s">
        <v>7676</v>
      </c>
      <c r="L1697" s="106" t="s">
        <v>6297</v>
      </c>
      <c r="M1697" s="106" t="s">
        <v>424</v>
      </c>
      <c r="N1697" s="106" t="s">
        <v>7677</v>
      </c>
      <c r="O1697" s="106"/>
      <c r="P1697" s="106" t="s">
        <v>7678</v>
      </c>
      <c r="Q1697" s="106" t="s">
        <v>7679</v>
      </c>
      <c r="R1697" s="106" t="s">
        <v>6301</v>
      </c>
      <c r="S1697" s="106">
        <v>701036</v>
      </c>
      <c r="T1697" s="106" t="s">
        <v>430</v>
      </c>
      <c r="U1697" s="106"/>
      <c r="V1697" s="106">
        <v>3</v>
      </c>
      <c r="W1697" s="106" t="str">
        <f t="shared" si="52"/>
        <v>NETA BR</v>
      </c>
      <c r="X1697" s="106" t="s">
        <v>431</v>
      </c>
      <c r="Y1697" s="106"/>
    </row>
    <row r="1698" spans="1:25" x14ac:dyDescent="0.2">
      <c r="A1698" s="7"/>
      <c r="B1698" s="7"/>
      <c r="C1698" s="98" t="str">
        <f>VLOOKUP(G1698,TCR!$E$2:$K$332,2,0)</f>
        <v>VENDV</v>
      </c>
      <c r="D1698" s="98" t="str">
        <f>VLOOKUP(G1698,TCR!$E$2:$K$332,3,0)</f>
        <v>Ricavi variabili commodity al PCE - Energia Elettrica</v>
      </c>
      <c r="E1698" s="98" t="str">
        <f>VLOOKUP(G1698,TCR!$E$2:$K$332,4,0)</f>
        <v>MTPRV</v>
      </c>
      <c r="F1698" s="98" t="str">
        <f>VLOOKUP(G1698,TCR!$E$2:$K$332,5,0)</f>
        <v>Materia prima variabile</v>
      </c>
      <c r="G1698" s="98" t="s">
        <v>255</v>
      </c>
      <c r="H1698" s="98" t="str">
        <f>VLOOKUP(G1698,TCR!$E$2:$K$332,7,0)</f>
        <v>Materia prima</v>
      </c>
      <c r="I1698" s="137" t="str">
        <f t="shared" si="53"/>
        <v>EE_QFPMI03#EEQ_FPQFPMI03#EEC_FPQFPMI03#NETA BR</v>
      </c>
      <c r="J1698" s="106" t="s">
        <v>5370</v>
      </c>
      <c r="K1698" s="106" t="s">
        <v>5371</v>
      </c>
      <c r="L1698" s="106" t="s">
        <v>5372</v>
      </c>
      <c r="M1698" s="106" t="s">
        <v>424</v>
      </c>
      <c r="N1698" s="106" t="s">
        <v>3651</v>
      </c>
      <c r="O1698" s="106"/>
      <c r="P1698" s="106" t="s">
        <v>3652</v>
      </c>
      <c r="Q1698" s="106" t="s">
        <v>3653</v>
      </c>
      <c r="R1698" s="106" t="s">
        <v>3654</v>
      </c>
      <c r="S1698" s="106">
        <v>701036</v>
      </c>
      <c r="T1698" s="106" t="s">
        <v>430</v>
      </c>
      <c r="U1698" s="106"/>
      <c r="V1698" s="106">
        <v>3</v>
      </c>
      <c r="W1698" s="106" t="str">
        <f t="shared" si="52"/>
        <v>NETA BR</v>
      </c>
      <c r="X1698" s="106" t="s">
        <v>431</v>
      </c>
      <c r="Y1698" s="106"/>
    </row>
    <row r="1699" spans="1:25" x14ac:dyDescent="0.2">
      <c r="A1699" s="178"/>
      <c r="B1699" s="7"/>
      <c r="C1699" s="179" t="str">
        <f>VLOOKUP(G1699,TCR!$E$2:$K$332,2,0)</f>
        <v>VENDF</v>
      </c>
      <c r="D1699" s="179" t="str">
        <f>VLOOKUP(G1699,TCR!$E$2:$K$332,3,0)</f>
        <v>Ricavi commodity - componente fissa Energia Elettrica</v>
      </c>
      <c r="E1699" s="179" t="str">
        <f>VLOOKUP(G1699,TCR!$E$2:$K$332,4,0)</f>
        <v>MTPRF</v>
      </c>
      <c r="F1699" s="179" t="str">
        <f>VLOOKUP(G1699,TCR!$E$2:$K$332,5,0)</f>
        <v>Materia prima fissa</v>
      </c>
      <c r="G1699" s="179" t="s">
        <v>217</v>
      </c>
      <c r="H1699" s="179" t="str">
        <f>VLOOKUP(G1699,TCR!$E$2:$K$332,7,0)</f>
        <v>Materia prima altre voci fisse</v>
      </c>
      <c r="I1699" s="137" t="str">
        <f t="shared" si="53"/>
        <v>EE_QFPMI03FIX#EEQ_QFPMI03FIX#EEC_QFPMI03FIX#NETA BR</v>
      </c>
      <c r="J1699" s="106" t="s">
        <v>6767</v>
      </c>
      <c r="K1699" s="106" t="s">
        <v>6768</v>
      </c>
      <c r="L1699" s="106" t="s">
        <v>5372</v>
      </c>
      <c r="M1699" s="106" t="s">
        <v>424</v>
      </c>
      <c r="N1699" s="106" t="s">
        <v>6769</v>
      </c>
      <c r="O1699" s="106"/>
      <c r="P1699" s="106" t="s">
        <v>6770</v>
      </c>
      <c r="Q1699" s="106" t="s">
        <v>6771</v>
      </c>
      <c r="R1699" s="106" t="s">
        <v>3654</v>
      </c>
      <c r="S1699" s="106">
        <v>701036</v>
      </c>
      <c r="T1699" s="106" t="s">
        <v>430</v>
      </c>
      <c r="U1699" s="106"/>
      <c r="V1699" s="106">
        <v>3</v>
      </c>
      <c r="W1699" s="106" t="str">
        <f t="shared" si="52"/>
        <v>NETA BR</v>
      </c>
      <c r="X1699" s="106" t="s">
        <v>431</v>
      </c>
      <c r="Y1699" s="106"/>
    </row>
    <row r="1700" spans="1:25" x14ac:dyDescent="0.2">
      <c r="A1700" s="7"/>
      <c r="B1700" s="7"/>
      <c r="C1700" s="98" t="str">
        <f>VLOOKUP(G1700,TCR!$E$2:$K$332,2,0)</f>
        <v>VENDV</v>
      </c>
      <c r="D1700" s="98" t="str">
        <f>VLOOKUP(G1700,TCR!$E$2:$K$332,3,0)</f>
        <v>Ricavi variabili commodity al PCE - Energia Elettrica</v>
      </c>
      <c r="E1700" s="98" t="str">
        <f>VLOOKUP(G1700,TCR!$E$2:$K$332,4,0)</f>
        <v>MTPRV</v>
      </c>
      <c r="F1700" s="98" t="str">
        <f>VLOOKUP(G1700,TCR!$E$2:$K$332,5,0)</f>
        <v>Materia prima variabile</v>
      </c>
      <c r="G1700" s="98" t="s">
        <v>255</v>
      </c>
      <c r="H1700" s="98" t="str">
        <f>VLOOKUP(G1700,TCR!$E$2:$K$332,7,0)</f>
        <v>Materia prima</v>
      </c>
      <c r="I1700" s="137" t="str">
        <f t="shared" si="53"/>
        <v>EE_AQFPMI03#EEQAFPQFPMI03#EECAFPQFPMI03#NETA BR</v>
      </c>
      <c r="J1700" s="106" t="s">
        <v>8789</v>
      </c>
      <c r="K1700" s="106" t="s">
        <v>8790</v>
      </c>
      <c r="L1700" s="106" t="s">
        <v>5372</v>
      </c>
      <c r="M1700" s="106" t="s">
        <v>424</v>
      </c>
      <c r="N1700" s="106" t="s">
        <v>7150</v>
      </c>
      <c r="O1700" s="106"/>
      <c r="P1700" s="106" t="s">
        <v>7151</v>
      </c>
      <c r="Q1700" s="106" t="s">
        <v>7152</v>
      </c>
      <c r="R1700" s="106" t="s">
        <v>3654</v>
      </c>
      <c r="S1700" s="106">
        <v>701036</v>
      </c>
      <c r="T1700" s="106" t="s">
        <v>430</v>
      </c>
      <c r="U1700" s="106"/>
      <c r="V1700" s="106">
        <v>3</v>
      </c>
      <c r="W1700" s="106" t="str">
        <f t="shared" si="52"/>
        <v>NETA BR</v>
      </c>
      <c r="X1700" s="106" t="s">
        <v>431</v>
      </c>
      <c r="Y1700" s="106"/>
    </row>
    <row r="1701" spans="1:25" x14ac:dyDescent="0.2">
      <c r="A1701" s="7"/>
      <c r="B1701" s="7"/>
      <c r="C1701" s="98" t="str">
        <f>VLOOKUP(G1701,TCR!$E$2:$K$332,2,0)</f>
        <v>VENDV</v>
      </c>
      <c r="D1701" s="98" t="str">
        <f>VLOOKUP(G1701,TCR!$E$2:$K$332,3,0)</f>
        <v>Ricavi variabili commodity al PCE - Energia Elettrica</v>
      </c>
      <c r="E1701" s="98" t="str">
        <f>VLOOKUP(G1701,TCR!$E$2:$K$332,4,0)</f>
        <v>MTPRV</v>
      </c>
      <c r="F1701" s="98" t="str">
        <f>VLOOKUP(G1701,TCR!$E$2:$K$332,5,0)</f>
        <v>Materia prima variabile</v>
      </c>
      <c r="G1701" s="98" t="s">
        <v>255</v>
      </c>
      <c r="H1701" s="98" t="str">
        <f>VLOOKUP(G1701,TCR!$E$2:$K$332,7,0)</f>
        <v>Materia prima</v>
      </c>
      <c r="I1701" s="137" t="str">
        <f t="shared" si="53"/>
        <v>EE_AQFPMI02#EEQAFPQFPMI02#EECAFPQFPMI02#NETA BR</v>
      </c>
      <c r="J1701" s="106" t="s">
        <v>7569</v>
      </c>
      <c r="K1701" s="106" t="s">
        <v>7570</v>
      </c>
      <c r="L1701" s="106" t="s">
        <v>7571</v>
      </c>
      <c r="M1701" s="106" t="s">
        <v>424</v>
      </c>
      <c r="N1701" s="106" t="s">
        <v>6904</v>
      </c>
      <c r="O1701" s="106"/>
      <c r="P1701" s="106" t="s">
        <v>6905</v>
      </c>
      <c r="Q1701" s="106" t="s">
        <v>6906</v>
      </c>
      <c r="R1701" s="106" t="s">
        <v>6907</v>
      </c>
      <c r="S1701" s="106">
        <v>701036</v>
      </c>
      <c r="T1701" s="106" t="s">
        <v>430</v>
      </c>
      <c r="U1701" s="106"/>
      <c r="V1701" s="106">
        <v>3</v>
      </c>
      <c r="W1701" s="106" t="str">
        <f t="shared" si="52"/>
        <v>NETA BR</v>
      </c>
      <c r="X1701" s="106" t="s">
        <v>431</v>
      </c>
      <c r="Y1701" s="106"/>
    </row>
    <row r="1702" spans="1:25" x14ac:dyDescent="0.2">
      <c r="A1702" s="7"/>
      <c r="B1702" s="7"/>
      <c r="C1702" s="98" t="str">
        <f>VLOOKUP(G1702,TCR!$E$2:$K$332,2,0)</f>
        <v>VENDF</v>
      </c>
      <c r="D1702" s="98" t="str">
        <f>VLOOKUP(G1702,TCR!$E$2:$K$332,3,0)</f>
        <v>Ricavi commodity - componente fissa Energia Elettrica</v>
      </c>
      <c r="E1702" s="98" t="str">
        <f>VLOOKUP(G1702,TCR!$E$2:$K$332,4,0)</f>
        <v>MTPRF</v>
      </c>
      <c r="F1702" s="98" t="str">
        <f>VLOOKUP(G1702,TCR!$E$2:$K$332,5,0)</f>
        <v>Materia prima fissa</v>
      </c>
      <c r="G1702" s="98" t="s">
        <v>217</v>
      </c>
      <c r="H1702" s="98" t="str">
        <f>VLOOKUP(G1702,TCR!$E$2:$K$332,7,0)</f>
        <v>Materia prima altre voci fisse</v>
      </c>
      <c r="I1702" s="137" t="str">
        <f t="shared" si="53"/>
        <v>EE_QFPMI02FIX#EEQ_QFPMI02FIX#EEC_QFPMI02FIX#NETA BR</v>
      </c>
      <c r="J1702" s="106" t="s">
        <v>8382</v>
      </c>
      <c r="K1702" s="106" t="s">
        <v>8383</v>
      </c>
      <c r="L1702" s="106" t="s">
        <v>7571</v>
      </c>
      <c r="M1702" s="106" t="s">
        <v>424</v>
      </c>
      <c r="N1702" s="106" t="s">
        <v>8384</v>
      </c>
      <c r="O1702" s="106"/>
      <c r="P1702" s="106" t="s">
        <v>8385</v>
      </c>
      <c r="Q1702" s="106" t="s">
        <v>8386</v>
      </c>
      <c r="R1702" s="106" t="s">
        <v>6907</v>
      </c>
      <c r="S1702" s="106">
        <v>701036</v>
      </c>
      <c r="T1702" s="106" t="s">
        <v>430</v>
      </c>
      <c r="U1702" s="106"/>
      <c r="V1702" s="106">
        <v>3</v>
      </c>
      <c r="W1702" s="106" t="str">
        <f t="shared" si="52"/>
        <v>NETA BR</v>
      </c>
      <c r="X1702" s="106" t="s">
        <v>431</v>
      </c>
      <c r="Y1702" s="106"/>
    </row>
    <row r="1703" spans="1:25" x14ac:dyDescent="0.2">
      <c r="A1703" s="7"/>
      <c r="B1703" s="7"/>
      <c r="C1703" s="98" t="str">
        <f>VLOOKUP(G1703,TCR!$E$2:$K$332,2,0)</f>
        <v>VENDV</v>
      </c>
      <c r="D1703" s="98" t="str">
        <f>VLOOKUP(G1703,TCR!$E$2:$K$332,3,0)</f>
        <v>Ricavi variabili commodity al PCE - Energia Elettrica</v>
      </c>
      <c r="E1703" s="98" t="str">
        <f>VLOOKUP(G1703,TCR!$E$2:$K$332,4,0)</f>
        <v>MTPRV</v>
      </c>
      <c r="F1703" s="98" t="str">
        <f>VLOOKUP(G1703,TCR!$E$2:$K$332,5,0)</f>
        <v>Materia prima variabile</v>
      </c>
      <c r="G1703" s="98" t="s">
        <v>255</v>
      </c>
      <c r="H1703" s="98" t="str">
        <f>VLOOKUP(G1703,TCR!$E$2:$K$332,7,0)</f>
        <v>Materia prima</v>
      </c>
      <c r="I1703" s="137" t="str">
        <f t="shared" si="53"/>
        <v>EE_AQFPMI01#EEQAQFPMI01#EECAQFPMI01#NETA BR</v>
      </c>
      <c r="J1703" s="106" t="s">
        <v>7153</v>
      </c>
      <c r="K1703" s="106" t="s">
        <v>7154</v>
      </c>
      <c r="L1703" s="106" t="s">
        <v>7155</v>
      </c>
      <c r="M1703" s="106" t="s">
        <v>424</v>
      </c>
      <c r="N1703" s="106" t="s">
        <v>7156</v>
      </c>
      <c r="O1703" s="106"/>
      <c r="P1703" s="106" t="s">
        <v>7157</v>
      </c>
      <c r="Q1703" s="106" t="s">
        <v>7158</v>
      </c>
      <c r="R1703" s="106" t="s">
        <v>7159</v>
      </c>
      <c r="S1703" s="106">
        <v>701036</v>
      </c>
      <c r="T1703" s="106" t="s">
        <v>430</v>
      </c>
      <c r="U1703" s="106"/>
      <c r="V1703" s="106">
        <v>3</v>
      </c>
      <c r="W1703" s="106" t="str">
        <f t="shared" si="52"/>
        <v>NETA BR</v>
      </c>
      <c r="X1703" s="106" t="s">
        <v>431</v>
      </c>
      <c r="Y1703" s="106"/>
    </row>
    <row r="1704" spans="1:25" x14ac:dyDescent="0.2">
      <c r="A1704" s="7"/>
      <c r="B1704" s="7"/>
      <c r="C1704" s="98" t="str">
        <f>VLOOKUP(G1704,TCR!$E$2:$K$332,2,0)</f>
        <v>VENDF</v>
      </c>
      <c r="D1704" s="98" t="str">
        <f>VLOOKUP(G1704,TCR!$E$2:$K$332,3,0)</f>
        <v>Ricavi commodity - componente fissa Energia Elettrica</v>
      </c>
      <c r="E1704" s="98" t="str">
        <f>VLOOKUP(G1704,TCR!$E$2:$K$332,4,0)</f>
        <v>MTPRF</v>
      </c>
      <c r="F1704" s="98" t="str">
        <f>VLOOKUP(G1704,TCR!$E$2:$K$332,5,0)</f>
        <v>Materia prima fissa</v>
      </c>
      <c r="G1704" s="98" t="s">
        <v>217</v>
      </c>
      <c r="H1704" s="98" t="str">
        <f>VLOOKUP(G1704,TCR!$E$2:$K$332,7,0)</f>
        <v>Materia prima altre voci fisse</v>
      </c>
      <c r="I1704" s="137" t="str">
        <f t="shared" si="53"/>
        <v>EE_QFPMI01FIX#EEQ_QFPMI01FIX#EEC_QFPMI01FIX#NETA BR</v>
      </c>
      <c r="J1704" s="106" t="s">
        <v>9054</v>
      </c>
      <c r="K1704" s="106" t="s">
        <v>9055</v>
      </c>
      <c r="L1704" s="106" t="s">
        <v>7155</v>
      </c>
      <c r="M1704" s="106" t="s">
        <v>424</v>
      </c>
      <c r="N1704" s="106" t="s">
        <v>9056</v>
      </c>
      <c r="O1704" s="106"/>
      <c r="P1704" s="106" t="s">
        <v>9057</v>
      </c>
      <c r="Q1704" s="106" t="s">
        <v>9058</v>
      </c>
      <c r="R1704" s="106" t="s">
        <v>7159</v>
      </c>
      <c r="S1704" s="106" t="s">
        <v>429</v>
      </c>
      <c r="T1704" s="106" t="s">
        <v>430</v>
      </c>
      <c r="U1704" s="106"/>
      <c r="V1704" s="106">
        <v>3</v>
      </c>
      <c r="W1704" s="106" t="str">
        <f t="shared" si="52"/>
        <v>NETA BR</v>
      </c>
      <c r="X1704" s="106" t="s">
        <v>431</v>
      </c>
      <c r="Y1704" s="106"/>
    </row>
    <row r="1705" spans="1:25" x14ac:dyDescent="0.2">
      <c r="A1705" s="7"/>
      <c r="B1705" s="7"/>
      <c r="C1705" s="98" t="str">
        <f>VLOOKUP(G1705,TCR!$E$2:$K$332,2,0)</f>
        <v>VENDV</v>
      </c>
      <c r="D1705" s="98" t="str">
        <f>VLOOKUP(G1705,TCR!$E$2:$K$332,3,0)</f>
        <v>Ricavi variabili commodity al PCE - Energia Elettrica</v>
      </c>
      <c r="E1705" s="98" t="str">
        <f>VLOOKUP(G1705,TCR!$E$2:$K$332,4,0)</f>
        <v>MTPRV</v>
      </c>
      <c r="F1705" s="98" t="str">
        <f>VLOOKUP(G1705,TCR!$E$2:$K$332,5,0)</f>
        <v>Materia prima variabile</v>
      </c>
      <c r="G1705" s="98" t="s">
        <v>255</v>
      </c>
      <c r="H1705" s="98" t="str">
        <f>VLOOKUP(G1705,TCR!$E$2:$K$332,7,0)</f>
        <v>Materia prima</v>
      </c>
      <c r="I1705" s="137" t="str">
        <f t="shared" si="53"/>
        <v>EE_AQFMIC09#EEQAFPQFMIC09#EECAFPQFMIC09#NETA BR</v>
      </c>
      <c r="J1705" s="106" t="s">
        <v>6674</v>
      </c>
      <c r="K1705" s="106" t="s">
        <v>6675</v>
      </c>
      <c r="L1705" s="106" t="s">
        <v>6676</v>
      </c>
      <c r="M1705" s="106" t="s">
        <v>424</v>
      </c>
      <c r="N1705" s="106" t="s">
        <v>6677</v>
      </c>
      <c r="O1705" s="106"/>
      <c r="P1705" s="106" t="s">
        <v>6678</v>
      </c>
      <c r="Q1705" s="106" t="s">
        <v>6679</v>
      </c>
      <c r="R1705" s="106" t="s">
        <v>6680</v>
      </c>
      <c r="S1705" s="106">
        <v>701036</v>
      </c>
      <c r="T1705" s="106" t="s">
        <v>430</v>
      </c>
      <c r="U1705" s="106"/>
      <c r="V1705" s="106">
        <v>3</v>
      </c>
      <c r="W1705" s="106" t="str">
        <f t="shared" si="52"/>
        <v>NETA BR</v>
      </c>
      <c r="X1705" s="106" t="s">
        <v>431</v>
      </c>
      <c r="Y1705" s="106"/>
    </row>
    <row r="1706" spans="1:25" x14ac:dyDescent="0.2">
      <c r="A1706" s="178"/>
      <c r="B1706" s="7"/>
      <c r="C1706" s="98" t="str">
        <f>VLOOKUP(G1706,TCR!$E$2:$K$332,2,0)</f>
        <v>VENDV</v>
      </c>
      <c r="D1706" s="98" t="str">
        <f>VLOOKUP(G1706,TCR!$E$2:$K$332,3,0)</f>
        <v>Ricavi variabili commodity al PCE - Energia Elettrica</v>
      </c>
      <c r="E1706" s="98" t="str">
        <f>VLOOKUP(G1706,TCR!$E$2:$K$332,4,0)</f>
        <v>MTPRV</v>
      </c>
      <c r="F1706" s="98" t="str">
        <f>VLOOKUP(G1706,TCR!$E$2:$K$332,5,0)</f>
        <v>Materia prima variabile</v>
      </c>
      <c r="G1706" s="98" t="s">
        <v>255</v>
      </c>
      <c r="H1706" s="98" t="str">
        <f>VLOOKUP(G1706,TCR!$E$2:$K$332,7,0)</f>
        <v>Materia prima</v>
      </c>
      <c r="I1706" s="137" t="str">
        <f t="shared" si="53"/>
        <v>EE_QFMIC08#EEQ_FPQFMIC08#EEC_FPQFMIC08#NETA BR</v>
      </c>
      <c r="J1706" s="106" t="s">
        <v>7340</v>
      </c>
      <c r="K1706" s="106" t="s">
        <v>7341</v>
      </c>
      <c r="L1706" s="106" t="s">
        <v>7342</v>
      </c>
      <c r="M1706" s="106" t="s">
        <v>424</v>
      </c>
      <c r="N1706" s="106" t="s">
        <v>7343</v>
      </c>
      <c r="O1706" s="106"/>
      <c r="P1706" s="106" t="s">
        <v>7344</v>
      </c>
      <c r="Q1706" s="106" t="s">
        <v>7345</v>
      </c>
      <c r="R1706" s="106" t="s">
        <v>6339</v>
      </c>
      <c r="S1706" s="106">
        <v>701036</v>
      </c>
      <c r="T1706" s="106" t="s">
        <v>430</v>
      </c>
      <c r="U1706" s="106"/>
      <c r="V1706" s="106">
        <v>3</v>
      </c>
      <c r="W1706" s="106" t="str">
        <f t="shared" si="52"/>
        <v>NETA BR</v>
      </c>
      <c r="X1706" s="106" t="s">
        <v>431</v>
      </c>
      <c r="Y1706" s="106"/>
    </row>
    <row r="1707" spans="1:25" x14ac:dyDescent="0.2">
      <c r="A1707" s="7"/>
      <c r="B1707" s="7"/>
      <c r="C1707" s="98" t="str">
        <f>VLOOKUP(G1707,TCR!$E$2:$K$332,2,0)</f>
        <v>VENDV</v>
      </c>
      <c r="D1707" s="98" t="str">
        <f>VLOOKUP(G1707,TCR!$E$2:$K$332,3,0)</f>
        <v>Ricavi variabili commodity al PCE - Energia Elettrica</v>
      </c>
      <c r="E1707" s="98" t="str">
        <f>VLOOKUP(G1707,TCR!$E$2:$K$332,4,0)</f>
        <v>MTPRV</v>
      </c>
      <c r="F1707" s="98" t="str">
        <f>VLOOKUP(G1707,TCR!$E$2:$K$332,5,0)</f>
        <v>Materia prima variabile</v>
      </c>
      <c r="G1707" s="98" t="s">
        <v>255</v>
      </c>
      <c r="H1707" s="98" t="str">
        <f>VLOOKUP(G1707,TCR!$E$2:$K$332,7,0)</f>
        <v>Materia prima</v>
      </c>
      <c r="I1707" s="137" t="str">
        <f t="shared" si="53"/>
        <v>EE_AQFMIC08#EEQAFPQFMIC08#EECAFPQFMIC08#NETA BR</v>
      </c>
      <c r="J1707" s="106" t="s">
        <v>9282</v>
      </c>
      <c r="K1707" s="106" t="s">
        <v>9283</v>
      </c>
      <c r="L1707" s="106" t="s">
        <v>7342</v>
      </c>
      <c r="M1707" s="106" t="s">
        <v>424</v>
      </c>
      <c r="N1707" s="106" t="s">
        <v>6336</v>
      </c>
      <c r="O1707" s="106"/>
      <c r="P1707" s="106" t="s">
        <v>6337</v>
      </c>
      <c r="Q1707" s="106" t="s">
        <v>6338</v>
      </c>
      <c r="R1707" s="106" t="s">
        <v>6339</v>
      </c>
      <c r="S1707" s="106" t="s">
        <v>429</v>
      </c>
      <c r="T1707" s="106" t="s">
        <v>430</v>
      </c>
      <c r="U1707" s="106"/>
      <c r="V1707" s="106">
        <v>3</v>
      </c>
      <c r="W1707" s="106" t="str">
        <f t="shared" si="52"/>
        <v>NETA BR</v>
      </c>
      <c r="X1707" s="106" t="s">
        <v>431</v>
      </c>
      <c r="Y1707" s="106"/>
    </row>
    <row r="1708" spans="1:25" x14ac:dyDescent="0.2">
      <c r="A1708" s="7"/>
      <c r="B1708" s="7"/>
      <c r="C1708" s="179" t="str">
        <f>VLOOKUP(G1708,TCR!$E$2:$K$332,2,0)</f>
        <v>VENDV</v>
      </c>
      <c r="D1708" s="179" t="str">
        <f>VLOOKUP(G1708,TCR!$E$2:$K$332,3,0)</f>
        <v>Ricavi variabili commodity al PCE - Energia Elettrica</v>
      </c>
      <c r="E1708" s="179" t="str">
        <f>VLOOKUP(G1708,TCR!$E$2:$K$332,4,0)</f>
        <v>MTPRV</v>
      </c>
      <c r="F1708" s="179" t="str">
        <f>VLOOKUP(G1708,TCR!$E$2:$K$332,5,0)</f>
        <v>Materia prima variabile</v>
      </c>
      <c r="G1708" s="179" t="s">
        <v>255</v>
      </c>
      <c r="H1708" s="179" t="str">
        <f>VLOOKUP(G1708,TCR!$E$2:$K$332,7,0)</f>
        <v>Materia prima</v>
      </c>
      <c r="I1708" s="137" t="str">
        <f t="shared" si="53"/>
        <v>EE_AQFMIC07#EEQAFPQFMIC07#EECAFPQFMIC07#NETA BR</v>
      </c>
      <c r="J1708" s="106" t="s">
        <v>2248</v>
      </c>
      <c r="K1708" s="106" t="s">
        <v>2249</v>
      </c>
      <c r="L1708" s="106" t="s">
        <v>2250</v>
      </c>
      <c r="M1708" s="106" t="s">
        <v>424</v>
      </c>
      <c r="N1708" s="106" t="s">
        <v>1027</v>
      </c>
      <c r="O1708" s="106"/>
      <c r="P1708" s="106" t="s">
        <v>1028</v>
      </c>
      <c r="Q1708" s="106" t="s">
        <v>1029</v>
      </c>
      <c r="R1708" s="106" t="s">
        <v>1030</v>
      </c>
      <c r="S1708" s="106">
        <v>701036</v>
      </c>
      <c r="T1708" s="106" t="s">
        <v>430</v>
      </c>
      <c r="U1708" s="106"/>
      <c r="V1708" s="106">
        <v>3</v>
      </c>
      <c r="W1708" s="106" t="str">
        <f t="shared" si="52"/>
        <v>NETA BR</v>
      </c>
      <c r="X1708" s="106" t="s">
        <v>431</v>
      </c>
      <c r="Y1708" s="106"/>
    </row>
    <row r="1709" spans="1:25" x14ac:dyDescent="0.2">
      <c r="A1709" s="69"/>
      <c r="B1709" s="69"/>
      <c r="C1709" s="98" t="str">
        <f>VLOOKUP(G1709,TCR!$E$2:$K$332,2,0)</f>
        <v>VENDV</v>
      </c>
      <c r="D1709" s="98" t="str">
        <f>VLOOKUP(G1709,TCR!$E$2:$K$332,3,0)</f>
        <v>Ricavi variabili commodity al PCE - Energia Elettrica</v>
      </c>
      <c r="E1709" s="98" t="str">
        <f>VLOOKUP(G1709,TCR!$E$2:$K$332,4,0)</f>
        <v>MTPRV</v>
      </c>
      <c r="F1709" s="98" t="str">
        <f>VLOOKUP(G1709,TCR!$E$2:$K$332,5,0)</f>
        <v>Materia prima variabile</v>
      </c>
      <c r="G1709" s="98" t="s">
        <v>255</v>
      </c>
      <c r="H1709" s="98" t="str">
        <f>VLOOKUP(G1709,TCR!$E$2:$K$332,7,0)</f>
        <v>Materia prima</v>
      </c>
      <c r="I1709" s="137" t="str">
        <f t="shared" si="53"/>
        <v>EE_QFMIC07#EEQ_FPQFMIC07#EEC_FPQFMIC07#NETA BR</v>
      </c>
      <c r="J1709" s="106" t="s">
        <v>9078</v>
      </c>
      <c r="K1709" s="106" t="s">
        <v>9079</v>
      </c>
      <c r="L1709" s="106" t="s">
        <v>2250</v>
      </c>
      <c r="M1709" s="106" t="s">
        <v>424</v>
      </c>
      <c r="N1709" s="106" t="s">
        <v>7650</v>
      </c>
      <c r="O1709" s="106"/>
      <c r="P1709" s="106" t="s">
        <v>7651</v>
      </c>
      <c r="Q1709" s="106" t="s">
        <v>7652</v>
      </c>
      <c r="R1709" s="106" t="s">
        <v>1030</v>
      </c>
      <c r="S1709" s="106" t="s">
        <v>429</v>
      </c>
      <c r="T1709" s="106" t="s">
        <v>430</v>
      </c>
      <c r="U1709" s="106"/>
      <c r="V1709" s="106">
        <v>3</v>
      </c>
      <c r="W1709" s="106" t="str">
        <f t="shared" si="52"/>
        <v>NETA BR</v>
      </c>
      <c r="X1709" s="106" t="s">
        <v>431</v>
      </c>
      <c r="Y1709" s="106"/>
    </row>
    <row r="1710" spans="1:25" x14ac:dyDescent="0.2">
      <c r="A1710" s="7"/>
      <c r="B1710" s="69"/>
      <c r="C1710" s="98" t="str">
        <f>VLOOKUP(G1710,TCR!$E$2:$K$332,2,0)</f>
        <v>VENDV</v>
      </c>
      <c r="D1710" s="98" t="str">
        <f>VLOOKUP(G1710,TCR!$E$2:$K$332,3,0)</f>
        <v>Ricavi variabili commodity al PCE - Energia Elettrica</v>
      </c>
      <c r="E1710" s="98" t="str">
        <f>VLOOKUP(G1710,TCR!$E$2:$K$332,4,0)</f>
        <v>MTPRV</v>
      </c>
      <c r="F1710" s="98" t="str">
        <f>VLOOKUP(G1710,TCR!$E$2:$K$332,5,0)</f>
        <v>Materia prima variabile</v>
      </c>
      <c r="G1710" s="98" t="s">
        <v>255</v>
      </c>
      <c r="H1710" s="98" t="str">
        <f>VLOOKUP(G1710,TCR!$E$2:$K$332,7,0)</f>
        <v>Materia prima</v>
      </c>
      <c r="I1710" s="137" t="str">
        <f t="shared" si="53"/>
        <v>EE_AQFMIC06#EEQAFPQFMIC06#EECAFPQFMIC06#NETA BR</v>
      </c>
      <c r="J1710" s="106" t="s">
        <v>6494</v>
      </c>
      <c r="K1710" s="106" t="s">
        <v>6495</v>
      </c>
      <c r="L1710" s="106" t="s">
        <v>6496</v>
      </c>
      <c r="M1710" s="106" t="s">
        <v>424</v>
      </c>
      <c r="N1710" s="106" t="s">
        <v>6417</v>
      </c>
      <c r="O1710" s="106"/>
      <c r="P1710" s="106" t="s">
        <v>6418</v>
      </c>
      <c r="Q1710" s="106" t="s">
        <v>6419</v>
      </c>
      <c r="R1710" s="106" t="s">
        <v>6420</v>
      </c>
      <c r="S1710" s="106">
        <v>701036</v>
      </c>
      <c r="T1710" s="106" t="s">
        <v>430</v>
      </c>
      <c r="U1710" s="106"/>
      <c r="V1710" s="106">
        <v>3</v>
      </c>
      <c r="W1710" s="106" t="str">
        <f t="shared" si="52"/>
        <v>NETA BR</v>
      </c>
      <c r="X1710" s="106" t="s">
        <v>431</v>
      </c>
      <c r="Y1710" s="106"/>
    </row>
    <row r="1711" spans="1:25" x14ac:dyDescent="0.2">
      <c r="A1711" s="7"/>
      <c r="B1711" s="69"/>
      <c r="C1711" s="98" t="str">
        <f>VLOOKUP(G1711,TCR!$E$2:$K$332,2,0)</f>
        <v>VENDV</v>
      </c>
      <c r="D1711" s="98" t="str">
        <f>VLOOKUP(G1711,TCR!$E$2:$K$332,3,0)</f>
        <v>Ricavi variabili commodity al PCE - Energia Elettrica</v>
      </c>
      <c r="E1711" s="98" t="str">
        <f>VLOOKUP(G1711,TCR!$E$2:$K$332,4,0)</f>
        <v>MTPRV</v>
      </c>
      <c r="F1711" s="98" t="str">
        <f>VLOOKUP(G1711,TCR!$E$2:$K$332,5,0)</f>
        <v>Materia prima variabile</v>
      </c>
      <c r="G1711" s="98" t="s">
        <v>255</v>
      </c>
      <c r="H1711" s="98" t="str">
        <f>VLOOKUP(G1711,TCR!$E$2:$K$332,7,0)</f>
        <v>Materia prima</v>
      </c>
      <c r="I1711" s="137" t="str">
        <f t="shared" si="53"/>
        <v>EE_QFMIC06#EEQ_FPQFMIC06#EEC_FPQFMIC06#NETA BR</v>
      </c>
      <c r="J1711" s="106" t="s">
        <v>9484</v>
      </c>
      <c r="K1711" s="106" t="s">
        <v>9485</v>
      </c>
      <c r="L1711" s="106" t="s">
        <v>6496</v>
      </c>
      <c r="M1711" s="106" t="s">
        <v>424</v>
      </c>
      <c r="N1711" s="106" t="s">
        <v>8746</v>
      </c>
      <c r="O1711" s="106"/>
      <c r="P1711" s="106" t="s">
        <v>8747</v>
      </c>
      <c r="Q1711" s="106" t="s">
        <v>8748</v>
      </c>
      <c r="R1711" s="106" t="s">
        <v>6420</v>
      </c>
      <c r="S1711" s="106" t="s">
        <v>429</v>
      </c>
      <c r="T1711" s="106" t="s">
        <v>430</v>
      </c>
      <c r="U1711" s="106"/>
      <c r="V1711" s="106">
        <v>3</v>
      </c>
      <c r="W1711" s="106" t="str">
        <f t="shared" si="52"/>
        <v>NETA BR</v>
      </c>
      <c r="X1711" s="106" t="s">
        <v>431</v>
      </c>
      <c r="Y1711" s="106"/>
    </row>
    <row r="1712" spans="1:25" x14ac:dyDescent="0.2">
      <c r="A1712" s="7"/>
      <c r="B1712" s="69"/>
      <c r="C1712" s="98" t="str">
        <f>VLOOKUP(G1712,TCR!$E$2:$K$332,2,0)</f>
        <v>VENDV</v>
      </c>
      <c r="D1712" s="98" t="str">
        <f>VLOOKUP(G1712,TCR!$E$2:$K$332,3,0)</f>
        <v>Ricavi variabili commodity al PCE - Energia Elettrica</v>
      </c>
      <c r="E1712" s="98" t="str">
        <f>VLOOKUP(G1712,TCR!$E$2:$K$332,4,0)</f>
        <v>MTPRV</v>
      </c>
      <c r="F1712" s="98" t="str">
        <f>VLOOKUP(G1712,TCR!$E$2:$K$332,5,0)</f>
        <v>Materia prima variabile</v>
      </c>
      <c r="G1712" s="98" t="s">
        <v>255</v>
      </c>
      <c r="H1712" s="98" t="str">
        <f>VLOOKUP(G1712,TCR!$E$2:$K$332,7,0)</f>
        <v>Materia prima</v>
      </c>
      <c r="I1712" s="137" t="str">
        <f t="shared" si="53"/>
        <v>EE_AQFMIC05#EEQAFPQFMIC05#EECAFPQFMIC05#NETA BR</v>
      </c>
      <c r="J1712" s="106" t="s">
        <v>5726</v>
      </c>
      <c r="K1712" s="106" t="s">
        <v>5727</v>
      </c>
      <c r="L1712" s="106" t="s">
        <v>5728</v>
      </c>
      <c r="M1712" s="106" t="s">
        <v>424</v>
      </c>
      <c r="N1712" s="106" t="s">
        <v>643</v>
      </c>
      <c r="O1712" s="106"/>
      <c r="P1712" s="106" t="s">
        <v>644</v>
      </c>
      <c r="Q1712" s="106" t="s">
        <v>645</v>
      </c>
      <c r="R1712" s="106" t="s">
        <v>646</v>
      </c>
      <c r="S1712" s="106">
        <v>701036</v>
      </c>
      <c r="T1712" s="106" t="s">
        <v>430</v>
      </c>
      <c r="U1712" s="106"/>
      <c r="V1712" s="106">
        <v>3</v>
      </c>
      <c r="W1712" s="106" t="str">
        <f t="shared" si="52"/>
        <v>NETA BR</v>
      </c>
      <c r="X1712" s="106" t="s">
        <v>431</v>
      </c>
      <c r="Y1712" s="106"/>
    </row>
    <row r="1713" spans="1:25" x14ac:dyDescent="0.2">
      <c r="A1713" s="7"/>
      <c r="B1713" s="69"/>
      <c r="C1713" s="98" t="str">
        <f>VLOOKUP(G1713,TCR!$E$2:$K$332,2,0)</f>
        <v>VENDV</v>
      </c>
      <c r="D1713" s="98" t="str">
        <f>VLOOKUP(G1713,TCR!$E$2:$K$332,3,0)</f>
        <v>Ricavi variabili commodity al PCE - Energia Elettrica</v>
      </c>
      <c r="E1713" s="98" t="str">
        <f>VLOOKUP(G1713,TCR!$E$2:$K$332,4,0)</f>
        <v>MTPRV</v>
      </c>
      <c r="F1713" s="98" t="str">
        <f>VLOOKUP(G1713,TCR!$E$2:$K$332,5,0)</f>
        <v>Materia prima variabile</v>
      </c>
      <c r="G1713" s="98" t="s">
        <v>255</v>
      </c>
      <c r="H1713" s="98" t="str">
        <f>VLOOKUP(G1713,TCR!$E$2:$K$332,7,0)</f>
        <v>Materia prima</v>
      </c>
      <c r="I1713" s="137" t="str">
        <f t="shared" si="53"/>
        <v>EE_QFMIC05#EEQ_FPQFMIC05#EEC_FPQFMIC05#NETA BR</v>
      </c>
      <c r="J1713" s="106" t="s">
        <v>6967</v>
      </c>
      <c r="K1713" s="106" t="s">
        <v>6968</v>
      </c>
      <c r="L1713" s="106" t="s">
        <v>5728</v>
      </c>
      <c r="M1713" s="106" t="s">
        <v>424</v>
      </c>
      <c r="N1713" s="106" t="s">
        <v>6969</v>
      </c>
      <c r="O1713" s="106"/>
      <c r="P1713" s="106" t="s">
        <v>6970</v>
      </c>
      <c r="Q1713" s="106" t="s">
        <v>6971</v>
      </c>
      <c r="R1713" s="106" t="s">
        <v>646</v>
      </c>
      <c r="S1713" s="106">
        <v>701036</v>
      </c>
      <c r="T1713" s="106" t="s">
        <v>430</v>
      </c>
      <c r="U1713" s="106"/>
      <c r="V1713" s="106">
        <v>3</v>
      </c>
      <c r="W1713" s="106" t="str">
        <f t="shared" si="52"/>
        <v>NETA BR</v>
      </c>
      <c r="X1713" s="106" t="s">
        <v>431</v>
      </c>
      <c r="Y1713" s="106"/>
    </row>
    <row r="1714" spans="1:25" x14ac:dyDescent="0.2">
      <c r="A1714" s="7"/>
      <c r="B1714" s="69"/>
      <c r="C1714" s="98" t="str">
        <f>VLOOKUP(G1714,TCR!$E$2:$K$332,2,0)</f>
        <v>VENDV</v>
      </c>
      <c r="D1714" s="98" t="str">
        <f>VLOOKUP(G1714,TCR!$E$2:$K$332,3,0)</f>
        <v>Ricavi variabili commodity al PCE - Energia Elettrica</v>
      </c>
      <c r="E1714" s="98" t="str">
        <f>VLOOKUP(G1714,TCR!$E$2:$K$332,4,0)</f>
        <v>MTPRV</v>
      </c>
      <c r="F1714" s="98" t="str">
        <f>VLOOKUP(G1714,TCR!$E$2:$K$332,5,0)</f>
        <v>Materia prima variabile</v>
      </c>
      <c r="G1714" s="98" t="s">
        <v>255</v>
      </c>
      <c r="H1714" s="98" t="str">
        <f>VLOOKUP(G1714,TCR!$E$2:$K$332,7,0)</f>
        <v>Materia prima</v>
      </c>
      <c r="I1714" s="137" t="str">
        <f t="shared" si="53"/>
        <v>EE_AQFMIC04#EEQAFPQFMIC04#EECAFPQFMIC04#NETA BR</v>
      </c>
      <c r="J1714" s="106" t="s">
        <v>7931</v>
      </c>
      <c r="K1714" s="106" t="s">
        <v>7932</v>
      </c>
      <c r="L1714" s="106" t="s">
        <v>7933</v>
      </c>
      <c r="M1714" s="106" t="s">
        <v>424</v>
      </c>
      <c r="N1714" s="106" t="s">
        <v>6357</v>
      </c>
      <c r="O1714" s="106"/>
      <c r="P1714" s="106" t="s">
        <v>6358</v>
      </c>
      <c r="Q1714" s="106" t="s">
        <v>6359</v>
      </c>
      <c r="R1714" s="106" t="s">
        <v>6360</v>
      </c>
      <c r="S1714" s="106">
        <v>701036</v>
      </c>
      <c r="T1714" s="106" t="s">
        <v>430</v>
      </c>
      <c r="U1714" s="106"/>
      <c r="V1714" s="106">
        <v>3</v>
      </c>
      <c r="W1714" s="106" t="str">
        <f t="shared" si="52"/>
        <v>NETA BR</v>
      </c>
      <c r="X1714" s="106" t="s">
        <v>431</v>
      </c>
      <c r="Y1714" s="106"/>
    </row>
    <row r="1715" spans="1:25" x14ac:dyDescent="0.2">
      <c r="A1715" s="7"/>
      <c r="B1715" s="69"/>
      <c r="C1715" s="98" t="str">
        <f>VLOOKUP(G1715,TCR!$E$2:$K$332,2,0)</f>
        <v>VENDV</v>
      </c>
      <c r="D1715" s="98" t="str">
        <f>VLOOKUP(G1715,TCR!$E$2:$K$332,3,0)</f>
        <v>Ricavi variabili commodity al PCE - Energia Elettrica</v>
      </c>
      <c r="E1715" s="98" t="str">
        <f>VLOOKUP(G1715,TCR!$E$2:$K$332,4,0)</f>
        <v>MTPRV</v>
      </c>
      <c r="F1715" s="98" t="str">
        <f>VLOOKUP(G1715,TCR!$E$2:$K$332,5,0)</f>
        <v>Materia prima variabile</v>
      </c>
      <c r="G1715" s="98" t="s">
        <v>255</v>
      </c>
      <c r="H1715" s="98" t="str">
        <f>VLOOKUP(G1715,TCR!$E$2:$K$332,7,0)</f>
        <v>Materia prima</v>
      </c>
      <c r="I1715" s="137" t="str">
        <f t="shared" si="53"/>
        <v>EE_QFMIC04#EEQ_FPQFMIC04#EEC_FPQFMIC04#NETA BR</v>
      </c>
      <c r="J1715" s="106" t="s">
        <v>8608</v>
      </c>
      <c r="K1715" s="106" t="s">
        <v>8609</v>
      </c>
      <c r="L1715" s="106" t="s">
        <v>7933</v>
      </c>
      <c r="M1715" s="106" t="s">
        <v>424</v>
      </c>
      <c r="N1715" s="106" t="s">
        <v>8446</v>
      </c>
      <c r="O1715" s="106"/>
      <c r="P1715" s="106" t="s">
        <v>8447</v>
      </c>
      <c r="Q1715" s="106" t="s">
        <v>8448</v>
      </c>
      <c r="R1715" s="106" t="s">
        <v>6360</v>
      </c>
      <c r="S1715" s="106">
        <v>701036</v>
      </c>
      <c r="T1715" s="106" t="s">
        <v>430</v>
      </c>
      <c r="U1715" s="106"/>
      <c r="V1715" s="106">
        <v>3</v>
      </c>
      <c r="W1715" s="106" t="str">
        <f t="shared" si="52"/>
        <v>NETA BR</v>
      </c>
      <c r="X1715" s="106" t="s">
        <v>431</v>
      </c>
      <c r="Y1715" s="106"/>
    </row>
    <row r="1716" spans="1:25" x14ac:dyDescent="0.2">
      <c r="A1716" s="7"/>
      <c r="B1716" s="69"/>
      <c r="C1716" s="98" t="str">
        <f>VLOOKUP(G1716,TCR!$E$2:$K$332,2,0)</f>
        <v>VENDV</v>
      </c>
      <c r="D1716" s="98" t="str">
        <f>VLOOKUP(G1716,TCR!$E$2:$K$332,3,0)</f>
        <v>Ricavi variabili commodity al PCE - Energia Elettrica</v>
      </c>
      <c r="E1716" s="98" t="str">
        <f>VLOOKUP(G1716,TCR!$E$2:$K$332,4,0)</f>
        <v>MTPRV</v>
      </c>
      <c r="F1716" s="98" t="str">
        <f>VLOOKUP(G1716,TCR!$E$2:$K$332,5,0)</f>
        <v>Materia prima variabile</v>
      </c>
      <c r="G1716" s="98" t="s">
        <v>255</v>
      </c>
      <c r="H1716" s="98" t="str">
        <f>VLOOKUP(G1716,TCR!$E$2:$K$332,7,0)</f>
        <v>Materia prima</v>
      </c>
      <c r="I1716" s="137" t="str">
        <f t="shared" si="53"/>
        <v>EE_QFMIC03#EEQ_FPQFMIC03#EEC_FPQFMIC03#NETA BR</v>
      </c>
      <c r="J1716" s="106" t="s">
        <v>819</v>
      </c>
      <c r="K1716" s="106" t="s">
        <v>820</v>
      </c>
      <c r="L1716" s="106" t="s">
        <v>821</v>
      </c>
      <c r="M1716" s="106" t="s">
        <v>424</v>
      </c>
      <c r="N1716" s="106" t="s">
        <v>822</v>
      </c>
      <c r="O1716" s="106"/>
      <c r="P1716" s="106" t="s">
        <v>823</v>
      </c>
      <c r="Q1716" s="106" t="s">
        <v>824</v>
      </c>
      <c r="R1716" s="106" t="s">
        <v>825</v>
      </c>
      <c r="S1716" s="106">
        <v>701036</v>
      </c>
      <c r="T1716" s="106" t="s">
        <v>430</v>
      </c>
      <c r="U1716" s="106"/>
      <c r="V1716" s="106">
        <v>3</v>
      </c>
      <c r="W1716" s="106" t="str">
        <f t="shared" si="52"/>
        <v>NETA BR</v>
      </c>
      <c r="X1716" s="106" t="s">
        <v>431</v>
      </c>
      <c r="Y1716" s="106"/>
    </row>
    <row r="1717" spans="1:25" x14ac:dyDescent="0.2">
      <c r="A1717" s="7"/>
      <c r="B1717" s="69"/>
      <c r="C1717" s="98" t="str">
        <f>VLOOKUP(G1717,TCR!$E$2:$K$332,2,0)</f>
        <v>VENDV</v>
      </c>
      <c r="D1717" s="98" t="str">
        <f>VLOOKUP(G1717,TCR!$E$2:$K$332,3,0)</f>
        <v>Ricavi variabili commodity al PCE - Energia Elettrica</v>
      </c>
      <c r="E1717" s="98" t="str">
        <f>VLOOKUP(G1717,TCR!$E$2:$K$332,4,0)</f>
        <v>MTPRV</v>
      </c>
      <c r="F1717" s="98" t="str">
        <f>VLOOKUP(G1717,TCR!$E$2:$K$332,5,0)</f>
        <v>Materia prima variabile</v>
      </c>
      <c r="G1717" s="98" t="s">
        <v>255</v>
      </c>
      <c r="H1717" s="98" t="str">
        <f>VLOOKUP(G1717,TCR!$E$2:$K$332,7,0)</f>
        <v>Materia prima</v>
      </c>
      <c r="I1717" s="137" t="str">
        <f t="shared" si="53"/>
        <v>EE_AQFMIC03#EEQAFPQFMIC03#EECAFPQFMIC03#NETA BR</v>
      </c>
      <c r="J1717" s="106" t="s">
        <v>1394</v>
      </c>
      <c r="K1717" s="106" t="s">
        <v>1395</v>
      </c>
      <c r="L1717" s="106" t="s">
        <v>821</v>
      </c>
      <c r="M1717" s="106" t="s">
        <v>424</v>
      </c>
      <c r="N1717" s="106" t="s">
        <v>1396</v>
      </c>
      <c r="O1717" s="106"/>
      <c r="P1717" s="106" t="s">
        <v>1397</v>
      </c>
      <c r="Q1717" s="106" t="s">
        <v>1398</v>
      </c>
      <c r="R1717" s="106" t="s">
        <v>825</v>
      </c>
      <c r="S1717" s="106">
        <v>701036</v>
      </c>
      <c r="T1717" s="106" t="s">
        <v>430</v>
      </c>
      <c r="U1717" s="106"/>
      <c r="V1717" s="106">
        <v>3</v>
      </c>
      <c r="W1717" s="106" t="str">
        <f t="shared" si="52"/>
        <v>NETA BR</v>
      </c>
      <c r="X1717" s="106" t="s">
        <v>431</v>
      </c>
      <c r="Y1717" s="106"/>
    </row>
    <row r="1718" spans="1:25" x14ac:dyDescent="0.2">
      <c r="A1718" s="7"/>
      <c r="B1718" s="69"/>
      <c r="C1718" s="98" t="str">
        <f>VLOOKUP(G1718,TCR!$E$2:$K$332,2,0)</f>
        <v>VENDV</v>
      </c>
      <c r="D1718" s="98" t="str">
        <f>VLOOKUP(G1718,TCR!$E$2:$K$332,3,0)</f>
        <v>Ricavi variabili commodity al PCE - Energia Elettrica</v>
      </c>
      <c r="E1718" s="98" t="str">
        <f>VLOOKUP(G1718,TCR!$E$2:$K$332,4,0)</f>
        <v>MTPRV</v>
      </c>
      <c r="F1718" s="98" t="str">
        <f>VLOOKUP(G1718,TCR!$E$2:$K$332,5,0)</f>
        <v>Materia prima variabile</v>
      </c>
      <c r="G1718" s="98" t="s">
        <v>255</v>
      </c>
      <c r="H1718" s="98" t="str">
        <f>VLOOKUP(G1718,TCR!$E$2:$K$332,7,0)</f>
        <v>Materia prima</v>
      </c>
      <c r="I1718" s="137" t="str">
        <f t="shared" si="53"/>
        <v>EE_QFMIC02#EEQ_FPQFMIC02#EEC_FPQFMIC02#NETA BR</v>
      </c>
      <c r="J1718" s="106" t="s">
        <v>4901</v>
      </c>
      <c r="K1718" s="106" t="s">
        <v>4902</v>
      </c>
      <c r="L1718" s="106" t="s">
        <v>4903</v>
      </c>
      <c r="M1718" s="106" t="s">
        <v>424</v>
      </c>
      <c r="N1718" s="106" t="s">
        <v>3888</v>
      </c>
      <c r="O1718" s="106"/>
      <c r="P1718" s="106" t="s">
        <v>3889</v>
      </c>
      <c r="Q1718" s="106" t="s">
        <v>3890</v>
      </c>
      <c r="R1718" s="106" t="s">
        <v>3891</v>
      </c>
      <c r="S1718" s="106">
        <v>701036</v>
      </c>
      <c r="T1718" s="106" t="s">
        <v>430</v>
      </c>
      <c r="U1718" s="106"/>
      <c r="V1718" s="106">
        <v>3</v>
      </c>
      <c r="W1718" s="106" t="str">
        <f t="shared" si="52"/>
        <v>NETA BR</v>
      </c>
      <c r="X1718" s="106" t="s">
        <v>431</v>
      </c>
      <c r="Y1718" s="106"/>
    </row>
    <row r="1719" spans="1:25" x14ac:dyDescent="0.2">
      <c r="A1719" s="7"/>
      <c r="B1719" s="69"/>
      <c r="C1719" s="98" t="str">
        <f>VLOOKUP(G1719,TCR!$E$2:$K$332,2,0)</f>
        <v>VENDV</v>
      </c>
      <c r="D1719" s="98" t="str">
        <f>VLOOKUP(G1719,TCR!$E$2:$K$332,3,0)</f>
        <v>Ricavi variabili commodity al PCE - Energia Elettrica</v>
      </c>
      <c r="E1719" s="98" t="str">
        <f>VLOOKUP(G1719,TCR!$E$2:$K$332,4,0)</f>
        <v>MTPRV</v>
      </c>
      <c r="F1719" s="98" t="str">
        <f>VLOOKUP(G1719,TCR!$E$2:$K$332,5,0)</f>
        <v>Materia prima variabile</v>
      </c>
      <c r="G1719" s="98" t="s">
        <v>255</v>
      </c>
      <c r="H1719" s="98" t="str">
        <f>VLOOKUP(G1719,TCR!$E$2:$K$332,7,0)</f>
        <v>Materia prima</v>
      </c>
      <c r="I1719" s="137" t="str">
        <f t="shared" si="53"/>
        <v>EE_AQFMIC02#EEQAFPQFMIC02#EECAFPQFMIC02#NETA BR</v>
      </c>
      <c r="J1719" s="106" t="s">
        <v>6574</v>
      </c>
      <c r="K1719" s="106" t="s">
        <v>6575</v>
      </c>
      <c r="L1719" s="106" t="s">
        <v>4903</v>
      </c>
      <c r="M1719" s="106" t="s">
        <v>424</v>
      </c>
      <c r="N1719" s="106" t="s">
        <v>6509</v>
      </c>
      <c r="O1719" s="106"/>
      <c r="P1719" s="106" t="s">
        <v>6510</v>
      </c>
      <c r="Q1719" s="106" t="s">
        <v>6511</v>
      </c>
      <c r="R1719" s="106" t="s">
        <v>3891</v>
      </c>
      <c r="S1719" s="106">
        <v>701036</v>
      </c>
      <c r="T1719" s="106" t="s">
        <v>430</v>
      </c>
      <c r="U1719" s="106"/>
      <c r="V1719" s="106">
        <v>3</v>
      </c>
      <c r="W1719" s="106" t="str">
        <f t="shared" si="52"/>
        <v>NETA BR</v>
      </c>
      <c r="X1719" s="106" t="s">
        <v>431</v>
      </c>
      <c r="Y1719" s="106"/>
    </row>
    <row r="1720" spans="1:25" x14ac:dyDescent="0.2">
      <c r="A1720" s="7"/>
      <c r="B1720" s="7"/>
      <c r="C1720" s="98" t="str">
        <f>VLOOKUP(G1720,TCR!$E$2:$K$332,2,0)</f>
        <v>VENDV</v>
      </c>
      <c r="D1720" s="98" t="str">
        <f>VLOOKUP(G1720,TCR!$E$2:$K$332,3,0)</f>
        <v>Ricavi variabili commodity al PCE - Energia Elettrica</v>
      </c>
      <c r="E1720" s="98" t="str">
        <f>VLOOKUP(G1720,TCR!$E$2:$K$332,4,0)</f>
        <v>MTPRV</v>
      </c>
      <c r="F1720" s="98" t="str">
        <f>VLOOKUP(G1720,TCR!$E$2:$K$332,5,0)</f>
        <v>Materia prima variabile</v>
      </c>
      <c r="G1720" s="98" t="s">
        <v>255</v>
      </c>
      <c r="H1720" s="98" t="str">
        <f>VLOOKUP(G1720,TCR!$E$2:$K$332,7,0)</f>
        <v>Materia prima</v>
      </c>
      <c r="I1720" s="137" t="str">
        <f t="shared" si="53"/>
        <v>EE_AQFMIC01#EEQAQFMIC01#EECAQFMIC01#NETA BR</v>
      </c>
      <c r="J1720" s="106" t="s">
        <v>6772</v>
      </c>
      <c r="K1720" s="106" t="s">
        <v>6773</v>
      </c>
      <c r="L1720" s="106" t="s">
        <v>6774</v>
      </c>
      <c r="M1720" s="106" t="s">
        <v>424</v>
      </c>
      <c r="N1720" s="106" t="s">
        <v>6775</v>
      </c>
      <c r="O1720" s="106"/>
      <c r="P1720" s="106" t="s">
        <v>6776</v>
      </c>
      <c r="Q1720" s="106" t="s">
        <v>6777</v>
      </c>
      <c r="R1720" s="106" t="s">
        <v>6778</v>
      </c>
      <c r="S1720" s="106">
        <v>701036</v>
      </c>
      <c r="T1720" s="106" t="s">
        <v>430</v>
      </c>
      <c r="U1720" s="106"/>
      <c r="V1720" s="106">
        <v>3</v>
      </c>
      <c r="W1720" s="106" t="str">
        <f t="shared" si="52"/>
        <v>NETA BR</v>
      </c>
      <c r="X1720" s="106" t="s">
        <v>431</v>
      </c>
      <c r="Y1720" s="106"/>
    </row>
    <row r="1721" spans="1:25" x14ac:dyDescent="0.2">
      <c r="A1721" s="7"/>
      <c r="B1721" s="7"/>
      <c r="C1721" s="98" t="str">
        <f>VLOOKUP(G1721,TCR!$E$2:$K$332,2,0)</f>
        <v>VENDV</v>
      </c>
      <c r="D1721" s="98" t="str">
        <f>VLOOKUP(G1721,TCR!$E$2:$K$332,3,0)</f>
        <v>Ricavi variabili commodity al PCE - Energia Elettrica</v>
      </c>
      <c r="E1721" s="98" t="str">
        <f>VLOOKUP(G1721,TCR!$E$2:$K$332,4,0)</f>
        <v>MTPRV</v>
      </c>
      <c r="F1721" s="98" t="str">
        <f>VLOOKUP(G1721,TCR!$E$2:$K$332,5,0)</f>
        <v>Materia prima variabile</v>
      </c>
      <c r="G1721" s="98" t="s">
        <v>255</v>
      </c>
      <c r="H1721" s="98" t="str">
        <f>VLOOKUP(G1721,TCR!$E$2:$K$332,7,0)</f>
        <v>Materia prima</v>
      </c>
      <c r="I1721" s="137" t="str">
        <f t="shared" si="53"/>
        <v>EE_QFMIC01#EEQQFMIC01#EECQFMIC01#NETA BR</v>
      </c>
      <c r="J1721" s="106" t="s">
        <v>6896</v>
      </c>
      <c r="K1721" s="106" t="s">
        <v>6897</v>
      </c>
      <c r="L1721" s="106" t="s">
        <v>6774</v>
      </c>
      <c r="M1721" s="106" t="s">
        <v>424</v>
      </c>
      <c r="N1721" s="106" t="s">
        <v>6898</v>
      </c>
      <c r="O1721" s="106"/>
      <c r="P1721" s="106" t="s">
        <v>6899</v>
      </c>
      <c r="Q1721" s="106" t="s">
        <v>6900</v>
      </c>
      <c r="R1721" s="106" t="s">
        <v>6778</v>
      </c>
      <c r="S1721" s="106">
        <v>701036</v>
      </c>
      <c r="T1721" s="106" t="s">
        <v>430</v>
      </c>
      <c r="U1721" s="106"/>
      <c r="V1721" s="106">
        <v>3</v>
      </c>
      <c r="W1721" s="106" t="str">
        <f t="shared" si="52"/>
        <v>NETA BR</v>
      </c>
      <c r="X1721" s="106" t="s">
        <v>431</v>
      </c>
      <c r="Y1721" s="106"/>
    </row>
    <row r="1722" spans="1:25" x14ac:dyDescent="0.2">
      <c r="A1722" s="7"/>
      <c r="B1722" s="7"/>
      <c r="C1722" s="179" t="str">
        <f>VLOOKUP(G1722,TCR!$E$2:$K$332,2,0)</f>
        <v>VENDV</v>
      </c>
      <c r="D1722" s="179" t="str">
        <f>VLOOKUP(G1722,TCR!$E$2:$K$332,3,0)</f>
        <v>Ricavi variabili commodity al PCE - Energia Elettrica</v>
      </c>
      <c r="E1722" s="179" t="str">
        <f>VLOOKUP(G1722,TCR!$E$2:$K$332,4,0)</f>
        <v>SCONV</v>
      </c>
      <c r="F1722" s="179" t="str">
        <f>VLOOKUP(G1722,TCR!$E$2:$K$332,5,0)</f>
        <v>Sconti Variabili</v>
      </c>
      <c r="G1722" s="179" t="s">
        <v>11436</v>
      </c>
      <c r="H1722" s="179" t="str">
        <f>VLOOKUP(G1722,TCR!$E$2:$K$332,7,0)</f>
        <v>sconti perdite materia prima</v>
      </c>
      <c r="I1722" s="137" t="str">
        <f t="shared" si="53"/>
        <v>EE_PRD_SPMOD045#EEQ_SPMOD0045#EEC_SPMOD0045#NETA BR</v>
      </c>
      <c r="J1722" s="106" t="s">
        <v>6428</v>
      </c>
      <c r="K1722" s="106" t="s">
        <v>6429</v>
      </c>
      <c r="L1722" s="106" t="s">
        <v>6430</v>
      </c>
      <c r="M1722" s="106" t="s">
        <v>424</v>
      </c>
      <c r="N1722" s="106" t="s">
        <v>6343</v>
      </c>
      <c r="O1722" s="106"/>
      <c r="P1722" s="106" t="s">
        <v>6344</v>
      </c>
      <c r="Q1722" s="106" t="s">
        <v>6345</v>
      </c>
      <c r="R1722" s="106" t="s">
        <v>6346</v>
      </c>
      <c r="S1722" s="106">
        <v>704103</v>
      </c>
      <c r="T1722" s="106" t="s">
        <v>462</v>
      </c>
      <c r="U1722" s="106"/>
      <c r="V1722" s="106">
        <v>3</v>
      </c>
      <c r="W1722" s="106" t="str">
        <f t="shared" si="52"/>
        <v>NETA BR</v>
      </c>
      <c r="X1722" s="106" t="s">
        <v>463</v>
      </c>
      <c r="Y1722" s="106"/>
    </row>
    <row r="1723" spans="1:25" x14ac:dyDescent="0.2">
      <c r="A1723" s="69"/>
      <c r="B1723" s="7"/>
      <c r="C1723" s="179" t="str">
        <f>VLOOKUP(G1723,TCR!$E$2:$K$332,2,0)</f>
        <v>VENDV</v>
      </c>
      <c r="D1723" s="179" t="str">
        <f>VLOOKUP(G1723,TCR!$E$2:$K$332,3,0)</f>
        <v>Ricavi variabili commodity al PCE - Energia Elettrica</v>
      </c>
      <c r="E1723" s="179" t="str">
        <f>VLOOKUP(G1723,TCR!$E$2:$K$332,4,0)</f>
        <v>SCONV</v>
      </c>
      <c r="F1723" s="179" t="str">
        <f>VLOOKUP(G1723,TCR!$E$2:$K$332,5,0)</f>
        <v>Sconti Variabili</v>
      </c>
      <c r="G1723" s="179" t="s">
        <v>11436</v>
      </c>
      <c r="H1723" s="179" t="str">
        <f>VLOOKUP(G1723,TCR!$E$2:$K$332,7,0)</f>
        <v>sconti perdite materia prima</v>
      </c>
      <c r="I1723" s="137" t="str">
        <f t="shared" si="53"/>
        <v>EE_PRD_SPMOD039#EEQ_SPMOD0039#EEC_SPMOD0039#NETA BR</v>
      </c>
      <c r="J1723" s="106" t="s">
        <v>7804</v>
      </c>
      <c r="K1723" s="106" t="s">
        <v>7805</v>
      </c>
      <c r="L1723" s="106" t="s">
        <v>7806</v>
      </c>
      <c r="M1723" s="106" t="s">
        <v>424</v>
      </c>
      <c r="N1723" s="106" t="s">
        <v>7807</v>
      </c>
      <c r="O1723" s="106"/>
      <c r="P1723" s="106" t="s">
        <v>7808</v>
      </c>
      <c r="Q1723" s="106" t="s">
        <v>7809</v>
      </c>
      <c r="R1723" s="106" t="s">
        <v>7810</v>
      </c>
      <c r="S1723" s="106">
        <v>704103</v>
      </c>
      <c r="T1723" s="106" t="s">
        <v>462</v>
      </c>
      <c r="U1723" s="106"/>
      <c r="V1723" s="106">
        <v>3</v>
      </c>
      <c r="W1723" s="106" t="str">
        <f t="shared" si="52"/>
        <v>NETA BR</v>
      </c>
      <c r="X1723" s="106" t="s">
        <v>463</v>
      </c>
      <c r="Y1723" s="106"/>
    </row>
    <row r="1724" spans="1:25" x14ac:dyDescent="0.2">
      <c r="A1724" s="7"/>
      <c r="B1724" s="7"/>
      <c r="C1724" s="179" t="str">
        <f>VLOOKUP(G1724,TCR!$E$2:$K$332,2,0)</f>
        <v>VENDV</v>
      </c>
      <c r="D1724" s="179" t="str">
        <f>VLOOKUP(G1724,TCR!$E$2:$K$332,3,0)</f>
        <v>Ricavi variabili commodity al PCE - Energia Elettrica</v>
      </c>
      <c r="E1724" s="179" t="str">
        <f>VLOOKUP(G1724,TCR!$E$2:$K$332,4,0)</f>
        <v>SCONV</v>
      </c>
      <c r="F1724" s="179" t="str">
        <f>VLOOKUP(G1724,TCR!$E$2:$K$332,5,0)</f>
        <v>Sconti Variabili</v>
      </c>
      <c r="G1724" s="179" t="s">
        <v>11436</v>
      </c>
      <c r="H1724" s="179" t="str">
        <f>VLOOKUP(G1724,TCR!$E$2:$K$332,7,0)</f>
        <v>sconti perdite materia prima</v>
      </c>
      <c r="I1724" s="137" t="str">
        <f t="shared" si="53"/>
        <v>EE_PRD_SPMOD036#EEQ_SPMOD0036#EEC_SPMOD0036#NETA BR</v>
      </c>
      <c r="J1724" s="106" t="s">
        <v>7381</v>
      </c>
      <c r="K1724" s="106" t="s">
        <v>7382</v>
      </c>
      <c r="L1724" s="106" t="s">
        <v>7383</v>
      </c>
      <c r="M1724" s="106" t="s">
        <v>424</v>
      </c>
      <c r="N1724" s="106" t="s">
        <v>7384</v>
      </c>
      <c r="O1724" s="106"/>
      <c r="P1724" s="106" t="s">
        <v>7385</v>
      </c>
      <c r="Q1724" s="106" t="s">
        <v>7386</v>
      </c>
      <c r="R1724" s="106" t="s">
        <v>7387</v>
      </c>
      <c r="S1724" s="106">
        <v>704103</v>
      </c>
      <c r="T1724" s="106" t="s">
        <v>462</v>
      </c>
      <c r="U1724" s="106"/>
      <c r="V1724" s="106">
        <v>3</v>
      </c>
      <c r="W1724" s="106" t="str">
        <f t="shared" si="52"/>
        <v>NETA BR</v>
      </c>
      <c r="X1724" s="106" t="s">
        <v>463</v>
      </c>
      <c r="Y1724" s="106"/>
    </row>
    <row r="1725" spans="1:25" x14ac:dyDescent="0.2">
      <c r="A1725" s="7"/>
      <c r="B1725" s="7"/>
      <c r="C1725" s="179" t="str">
        <f>VLOOKUP(G1725,TCR!$E$2:$K$332,2,0)</f>
        <v>VENDV</v>
      </c>
      <c r="D1725" s="179" t="str">
        <f>VLOOKUP(G1725,TCR!$E$2:$K$332,3,0)</f>
        <v>Ricavi variabili commodity al PCE - Energia Elettrica</v>
      </c>
      <c r="E1725" s="179" t="str">
        <f>VLOOKUP(G1725,TCR!$E$2:$K$332,4,0)</f>
        <v>SCONV</v>
      </c>
      <c r="F1725" s="179" t="str">
        <f>VLOOKUP(G1725,TCR!$E$2:$K$332,5,0)</f>
        <v>Sconti Variabili</v>
      </c>
      <c r="G1725" s="112" t="s">
        <v>11436</v>
      </c>
      <c r="H1725" s="179" t="str">
        <f>VLOOKUP(G1725,TCR!$E$2:$K$332,7,0)</f>
        <v>sconti perdite materia prima</v>
      </c>
      <c r="I1725" s="137" t="str">
        <f t="shared" si="53"/>
        <v>EE_PRD_SPMOD033#EEQ_SPMOD0033#EEC_SPMOD0033#NETA BR</v>
      </c>
      <c r="J1725" s="106" t="s">
        <v>7924</v>
      </c>
      <c r="K1725" s="106" t="s">
        <v>7925</v>
      </c>
      <c r="L1725" s="106" t="s">
        <v>7926</v>
      </c>
      <c r="M1725" s="106" t="s">
        <v>424</v>
      </c>
      <c r="N1725" s="106" t="s">
        <v>7927</v>
      </c>
      <c r="O1725" s="106"/>
      <c r="P1725" s="106" t="s">
        <v>7928</v>
      </c>
      <c r="Q1725" s="106" t="s">
        <v>7929</v>
      </c>
      <c r="R1725" s="106" t="s">
        <v>7930</v>
      </c>
      <c r="S1725" s="106">
        <v>704103</v>
      </c>
      <c r="T1725" s="106" t="s">
        <v>462</v>
      </c>
      <c r="U1725" s="106"/>
      <c r="V1725" s="106">
        <v>3</v>
      </c>
      <c r="W1725" s="106" t="str">
        <f t="shared" si="52"/>
        <v>NETA BR</v>
      </c>
      <c r="X1725" s="106" t="s">
        <v>463</v>
      </c>
      <c r="Y1725" s="106"/>
    </row>
    <row r="1726" spans="1:25" x14ac:dyDescent="0.2">
      <c r="A1726" s="7"/>
      <c r="B1726" s="7"/>
      <c r="C1726" s="179" t="str">
        <f>VLOOKUP(G1726,TCR!$E$2:$K$332,2,0)</f>
        <v>VENDV</v>
      </c>
      <c r="D1726" s="179" t="str">
        <f>VLOOKUP(G1726,TCR!$E$2:$K$332,3,0)</f>
        <v>Ricavi variabili commodity al PCE - Energia Elettrica</v>
      </c>
      <c r="E1726" s="179" t="str">
        <f>VLOOKUP(G1726,TCR!$E$2:$K$332,4,0)</f>
        <v>SCONV</v>
      </c>
      <c r="F1726" s="179" t="str">
        <f>VLOOKUP(G1726,TCR!$E$2:$K$332,5,0)</f>
        <v>Sconti Variabili</v>
      </c>
      <c r="G1726" s="179" t="s">
        <v>11436</v>
      </c>
      <c r="H1726" s="179" t="str">
        <f>VLOOKUP(G1726,TCR!$E$2:$K$332,7,0)</f>
        <v>sconti perdite materia prima</v>
      </c>
      <c r="I1726" s="137" t="str">
        <f t="shared" si="53"/>
        <v>EE_PRD_SPMOD029#EEQ_SPMOD0029#EEC_SPMOD0029#NETA BR</v>
      </c>
      <c r="J1726" s="106" t="s">
        <v>7084</v>
      </c>
      <c r="K1726" s="106" t="s">
        <v>7085</v>
      </c>
      <c r="L1726" s="106" t="s">
        <v>7086</v>
      </c>
      <c r="M1726" s="106" t="s">
        <v>424</v>
      </c>
      <c r="N1726" s="106" t="s">
        <v>7087</v>
      </c>
      <c r="O1726" s="106"/>
      <c r="P1726" s="106" t="s">
        <v>7088</v>
      </c>
      <c r="Q1726" s="106" t="s">
        <v>7089</v>
      </c>
      <c r="R1726" s="106" t="s">
        <v>7090</v>
      </c>
      <c r="S1726" s="106">
        <v>704103</v>
      </c>
      <c r="T1726" s="106" t="s">
        <v>462</v>
      </c>
      <c r="U1726" s="106"/>
      <c r="V1726" s="106">
        <v>3</v>
      </c>
      <c r="W1726" s="106" t="str">
        <f t="shared" si="52"/>
        <v>NETA BR</v>
      </c>
      <c r="X1726" s="106" t="s">
        <v>463</v>
      </c>
      <c r="Y1726" s="106"/>
    </row>
    <row r="1727" spans="1:25" x14ac:dyDescent="0.2">
      <c r="A1727" s="69"/>
      <c r="B1727" s="7"/>
      <c r="C1727" s="98" t="str">
        <f>VLOOKUP(G1727,TCR!$E$2:$K$332,2,0)</f>
        <v>VENDV</v>
      </c>
      <c r="D1727" s="98" t="str">
        <f>VLOOKUP(G1727,TCR!$E$2:$K$332,3,0)</f>
        <v>Ricavi variabili commodity al PCE - Energia Elettrica</v>
      </c>
      <c r="E1727" s="98" t="str">
        <f>VLOOKUP(G1727,TCR!$E$2:$K$332,4,0)</f>
        <v>SCONV</v>
      </c>
      <c r="F1727" s="98" t="str">
        <f>VLOOKUP(G1727,TCR!$E$2:$K$332,5,0)</f>
        <v>Sconti Variabili</v>
      </c>
      <c r="G1727" s="98" t="s">
        <v>11436</v>
      </c>
      <c r="H1727" s="98" t="str">
        <f>VLOOKUP(G1727,TCR!$E$2:$K$332,7,0)</f>
        <v>sconti perdite materia prima</v>
      </c>
      <c r="I1727" s="137" t="str">
        <f t="shared" si="53"/>
        <v>EE_PRD_SPMOD028#EEQ_SPMOD0028#EEC_SPMOD0028#NETA BR</v>
      </c>
      <c r="J1727" s="106" t="s">
        <v>8487</v>
      </c>
      <c r="K1727" s="106" t="s">
        <v>8488</v>
      </c>
      <c r="L1727" s="106" t="s">
        <v>8489</v>
      </c>
      <c r="M1727" s="106" t="s">
        <v>424</v>
      </c>
      <c r="N1727" s="106" t="s">
        <v>7820</v>
      </c>
      <c r="O1727" s="106"/>
      <c r="P1727" s="106" t="s">
        <v>7821</v>
      </c>
      <c r="Q1727" s="106" t="s">
        <v>7822</v>
      </c>
      <c r="R1727" s="106" t="s">
        <v>7823</v>
      </c>
      <c r="S1727" s="106">
        <v>704103</v>
      </c>
      <c r="T1727" s="106" t="s">
        <v>462</v>
      </c>
      <c r="U1727" s="106"/>
      <c r="V1727" s="106">
        <v>3</v>
      </c>
      <c r="W1727" s="106" t="str">
        <f t="shared" si="52"/>
        <v>NETA BR</v>
      </c>
      <c r="X1727" s="106" t="s">
        <v>463</v>
      </c>
      <c r="Y1727" s="106"/>
    </row>
    <row r="1728" spans="1:25" x14ac:dyDescent="0.2">
      <c r="A1728" s="7"/>
      <c r="B1728" s="7"/>
      <c r="C1728" s="98" t="str">
        <f>VLOOKUP(G1728,TCR!$E$2:$K$332,2,0)</f>
        <v>VENDV</v>
      </c>
      <c r="D1728" s="98" t="str">
        <f>VLOOKUP(G1728,TCR!$E$2:$K$332,3,0)</f>
        <v>Ricavi variabili commodity al PCE - Energia Elettrica</v>
      </c>
      <c r="E1728" s="98" t="str">
        <f>VLOOKUP(G1728,TCR!$E$2:$K$332,4,0)</f>
        <v>SCONV</v>
      </c>
      <c r="F1728" s="98" t="str">
        <f>VLOOKUP(G1728,TCR!$E$2:$K$332,5,0)</f>
        <v>Sconti Variabili</v>
      </c>
      <c r="G1728" s="98" t="s">
        <v>11436</v>
      </c>
      <c r="H1728" s="98" t="str">
        <f>VLOOKUP(G1728,TCR!$E$2:$K$332,7,0)</f>
        <v>sconti perdite materia prima</v>
      </c>
      <c r="I1728" s="137" t="str">
        <f t="shared" si="53"/>
        <v>EE_PRD_SPMOD027#EEQ_SPMOD0027#EEC_SPMOD0027#NETA BR</v>
      </c>
      <c r="J1728" s="106" t="s">
        <v>8779</v>
      </c>
      <c r="K1728" s="106" t="s">
        <v>8780</v>
      </c>
      <c r="L1728" s="106" t="s">
        <v>8781</v>
      </c>
      <c r="M1728" s="106" t="s">
        <v>424</v>
      </c>
      <c r="N1728" s="106" t="s">
        <v>8298</v>
      </c>
      <c r="O1728" s="106"/>
      <c r="P1728" s="106" t="s">
        <v>8299</v>
      </c>
      <c r="Q1728" s="106" t="s">
        <v>8300</v>
      </c>
      <c r="R1728" s="106" t="s">
        <v>8301</v>
      </c>
      <c r="S1728" s="106">
        <v>704103</v>
      </c>
      <c r="T1728" s="106" t="s">
        <v>462</v>
      </c>
      <c r="U1728" s="106"/>
      <c r="V1728" s="106">
        <v>3</v>
      </c>
      <c r="W1728" s="106" t="str">
        <f t="shared" si="52"/>
        <v>NETA BR</v>
      </c>
      <c r="X1728" s="106" t="s">
        <v>463</v>
      </c>
      <c r="Y1728" s="106"/>
    </row>
    <row r="1729" spans="1:25" x14ac:dyDescent="0.2">
      <c r="A1729" s="7"/>
      <c r="B1729" s="7"/>
      <c r="C1729" s="98" t="str">
        <f>VLOOKUP(G1729,TCR!$E$2:$K$332,2,0)</f>
        <v>VENDV</v>
      </c>
      <c r="D1729" s="98" t="str">
        <f>VLOOKUP(G1729,TCR!$E$2:$K$332,3,0)</f>
        <v>Ricavi variabili commodity al PCE - Energia Elettrica</v>
      </c>
      <c r="E1729" s="98" t="str">
        <f>VLOOKUP(G1729,TCR!$E$2:$K$332,4,0)</f>
        <v>SCONV</v>
      </c>
      <c r="F1729" s="98" t="str">
        <f>VLOOKUP(G1729,TCR!$E$2:$K$332,5,0)</f>
        <v>Sconti Variabili</v>
      </c>
      <c r="G1729" s="98" t="s">
        <v>11436</v>
      </c>
      <c r="H1729" s="98" t="str">
        <f>VLOOKUP(G1729,TCR!$E$2:$K$332,7,0)</f>
        <v>sconti perdite materia prima</v>
      </c>
      <c r="I1729" s="137" t="str">
        <f t="shared" si="53"/>
        <v>EE_PRD_SPMOD023#EEQ_SPMOD0023#EEC_SPMOD0023#NETA BR</v>
      </c>
      <c r="J1729" s="106" t="s">
        <v>7411</v>
      </c>
      <c r="K1729" s="106" t="s">
        <v>7412</v>
      </c>
      <c r="L1729" s="106" t="s">
        <v>7413</v>
      </c>
      <c r="M1729" s="106" t="s">
        <v>424</v>
      </c>
      <c r="N1729" s="106" t="s">
        <v>7414</v>
      </c>
      <c r="O1729" s="106"/>
      <c r="P1729" s="106" t="s">
        <v>7415</v>
      </c>
      <c r="Q1729" s="106" t="s">
        <v>7416</v>
      </c>
      <c r="R1729" s="106" t="s">
        <v>7417</v>
      </c>
      <c r="S1729" s="106">
        <v>704103</v>
      </c>
      <c r="T1729" s="106" t="s">
        <v>462</v>
      </c>
      <c r="U1729" s="106"/>
      <c r="V1729" s="106">
        <v>3</v>
      </c>
      <c r="W1729" s="106" t="str">
        <f t="shared" si="52"/>
        <v>NETA BR</v>
      </c>
      <c r="X1729" s="106" t="s">
        <v>463</v>
      </c>
      <c r="Y1729" s="106"/>
    </row>
    <row r="1730" spans="1:25" x14ac:dyDescent="0.2">
      <c r="A1730" s="7"/>
      <c r="B1730" s="7"/>
      <c r="C1730" s="179" t="str">
        <f>VLOOKUP(G1730,TCR!$E$2:$K$332,2,0)</f>
        <v>VENDV</v>
      </c>
      <c r="D1730" s="179" t="str">
        <f>VLOOKUP(G1730,TCR!$E$2:$K$332,3,0)</f>
        <v>Ricavi variabili commodity al PCE - Energia Elettrica</v>
      </c>
      <c r="E1730" s="179" t="str">
        <f>VLOOKUP(G1730,TCR!$E$2:$K$332,4,0)</f>
        <v>SCONV</v>
      </c>
      <c r="F1730" s="179" t="str">
        <f>VLOOKUP(G1730,TCR!$E$2:$K$332,5,0)</f>
        <v>Sconti Variabili</v>
      </c>
      <c r="G1730" s="112" t="s">
        <v>11436</v>
      </c>
      <c r="H1730" s="179" t="str">
        <f>VLOOKUP(G1730,TCR!$E$2:$K$332,7,0)</f>
        <v>sconti perdite materia prima</v>
      </c>
      <c r="I1730" s="137" t="str">
        <f t="shared" si="53"/>
        <v>EE_PRD_SPMOD022#EEQ_SPMOD0022#EEC_SPMOD0022#NETA BR</v>
      </c>
      <c r="J1730" s="106" t="s">
        <v>9517</v>
      </c>
      <c r="K1730" s="106" t="s">
        <v>9518</v>
      </c>
      <c r="L1730" s="106" t="s">
        <v>9519</v>
      </c>
      <c r="M1730" s="106" t="s">
        <v>424</v>
      </c>
      <c r="N1730" s="106" t="s">
        <v>8553</v>
      </c>
      <c r="O1730" s="106"/>
      <c r="P1730" s="106" t="s">
        <v>8554</v>
      </c>
      <c r="Q1730" s="106" t="s">
        <v>8555</v>
      </c>
      <c r="R1730" s="106" t="s">
        <v>8556</v>
      </c>
      <c r="S1730" s="106" t="s">
        <v>461</v>
      </c>
      <c r="T1730" s="106" t="s">
        <v>462</v>
      </c>
      <c r="U1730" s="106"/>
      <c r="V1730" s="106">
        <v>3</v>
      </c>
      <c r="W1730" s="106" t="str">
        <f t="shared" ref="W1730:W1793" si="54">IF(V1730=3,"NETA BR",IF(V1730=8,"NETA BM"))</f>
        <v>NETA BR</v>
      </c>
      <c r="X1730" s="106" t="s">
        <v>463</v>
      </c>
      <c r="Y1730" s="106"/>
    </row>
    <row r="1731" spans="1:25" x14ac:dyDescent="0.2">
      <c r="A1731" s="7"/>
      <c r="B1731" s="7"/>
      <c r="C1731" s="179" t="str">
        <f>VLOOKUP(G1731,TCR!$E$2:$K$332,2,0)</f>
        <v>VENDV</v>
      </c>
      <c r="D1731" s="179" t="str">
        <f>VLOOKUP(G1731,TCR!$E$2:$K$332,3,0)</f>
        <v>Ricavi variabili commodity al PCE - Energia Elettrica</v>
      </c>
      <c r="E1731" s="179" t="str">
        <f>VLOOKUP(G1731,TCR!$E$2:$K$332,4,0)</f>
        <v>SCONV</v>
      </c>
      <c r="F1731" s="179" t="str">
        <f>VLOOKUP(G1731,TCR!$E$2:$K$332,5,0)</f>
        <v>Sconti Variabili</v>
      </c>
      <c r="G1731" s="179" t="s">
        <v>11436</v>
      </c>
      <c r="H1731" s="179" t="str">
        <f>VLOOKUP(G1731,TCR!$E$2:$K$332,7,0)</f>
        <v>sconti perdite materia prima</v>
      </c>
      <c r="I1731" s="137" t="str">
        <f t="shared" ref="I1731:I1794" si="55">IF(LEFT($G1731,7)="CONSUMO","CONSUMO",CONCATENATE(K1731,"#",N1731,"#",Q1731,"#",W1731))</f>
        <v>EE_PRD_SPMOD021#EEQ_SPMOD0021#EEC_SPMOD0021#NETA BR</v>
      </c>
      <c r="J1731" s="106" t="s">
        <v>8543</v>
      </c>
      <c r="K1731" s="106" t="s">
        <v>8544</v>
      </c>
      <c r="L1731" s="106" t="s">
        <v>8545</v>
      </c>
      <c r="M1731" s="106" t="s">
        <v>424</v>
      </c>
      <c r="N1731" s="106" t="s">
        <v>8546</v>
      </c>
      <c r="O1731" s="106"/>
      <c r="P1731" s="106" t="s">
        <v>8547</v>
      </c>
      <c r="Q1731" s="106" t="s">
        <v>8548</v>
      </c>
      <c r="R1731" s="106" t="s">
        <v>8549</v>
      </c>
      <c r="S1731" s="106">
        <v>704103</v>
      </c>
      <c r="T1731" s="106" t="s">
        <v>462</v>
      </c>
      <c r="U1731" s="106"/>
      <c r="V1731" s="106">
        <v>3</v>
      </c>
      <c r="W1731" s="106" t="str">
        <f t="shared" si="54"/>
        <v>NETA BR</v>
      </c>
      <c r="X1731" s="106" t="s">
        <v>463</v>
      </c>
      <c r="Y1731" s="106"/>
    </row>
    <row r="1732" spans="1:25" x14ac:dyDescent="0.2">
      <c r="A1732" s="7"/>
      <c r="B1732" s="7"/>
      <c r="C1732" s="179" t="str">
        <f>VLOOKUP(G1732,TCR!$E$2:$K$332,2,0)</f>
        <v>VENDV</v>
      </c>
      <c r="D1732" s="179" t="str">
        <f>VLOOKUP(G1732,TCR!$E$2:$K$332,3,0)</f>
        <v>Ricavi variabili commodity al PCE - Energia Elettrica</v>
      </c>
      <c r="E1732" s="179" t="str">
        <f>VLOOKUP(G1732,TCR!$E$2:$K$332,4,0)</f>
        <v>SCONV</v>
      </c>
      <c r="F1732" s="179" t="str">
        <f>VLOOKUP(G1732,TCR!$E$2:$K$332,5,0)</f>
        <v>Sconti Variabili</v>
      </c>
      <c r="G1732" s="179" t="s">
        <v>11436</v>
      </c>
      <c r="H1732" s="179" t="str">
        <f>VLOOKUP(G1732,TCR!$E$2:$K$332,7,0)</f>
        <v>sconti perdite materia prima</v>
      </c>
      <c r="I1732" s="137" t="str">
        <f t="shared" si="55"/>
        <v>EE_PRD_SPMOD019#EEQ_SPMOD0019#EEC_SPMOD0019#NETA BR</v>
      </c>
      <c r="J1732" s="106" t="s">
        <v>9190</v>
      </c>
      <c r="K1732" s="106" t="s">
        <v>9191</v>
      </c>
      <c r="L1732" s="106" t="s">
        <v>9192</v>
      </c>
      <c r="M1732" s="106" t="s">
        <v>424</v>
      </c>
      <c r="N1732" s="106" t="s">
        <v>6987</v>
      </c>
      <c r="O1732" s="106"/>
      <c r="P1732" s="106" t="s">
        <v>6988</v>
      </c>
      <c r="Q1732" s="106" t="s">
        <v>6989</v>
      </c>
      <c r="R1732" s="106" t="s">
        <v>6990</v>
      </c>
      <c r="S1732" s="106" t="s">
        <v>461</v>
      </c>
      <c r="T1732" s="106" t="s">
        <v>462</v>
      </c>
      <c r="U1732" s="106"/>
      <c r="V1732" s="106">
        <v>3</v>
      </c>
      <c r="W1732" s="106" t="str">
        <f t="shared" si="54"/>
        <v>NETA BR</v>
      </c>
      <c r="X1732" s="106" t="s">
        <v>463</v>
      </c>
      <c r="Y1732" s="106"/>
    </row>
    <row r="1733" spans="1:25" x14ac:dyDescent="0.2">
      <c r="A1733" s="7"/>
      <c r="B1733" s="7" t="s">
        <v>70</v>
      </c>
      <c r="C1733" s="179" t="str">
        <f>VLOOKUP(G1733,TCR!$E$2:$K$332,2,0)</f>
        <v>VENDF</v>
      </c>
      <c r="D1733" s="179" t="str">
        <f>VLOOKUP(G1733,TCR!$E$2:$K$332,3,0)</f>
        <v>Ricavi commodity - componente fissa Energia Elettrica</v>
      </c>
      <c r="E1733" s="179" t="str">
        <f>VLOOKUP(G1733,TCR!$E$2:$K$332,4,0)</f>
        <v>MTPRF</v>
      </c>
      <c r="F1733" s="179" t="str">
        <f>VLOOKUP(G1733,TCR!$E$2:$K$332,5,0)</f>
        <v>Materia prima fissa</v>
      </c>
      <c r="G1733" s="179" t="s">
        <v>320</v>
      </c>
      <c r="H1733" s="179" t="str">
        <f>VLOOKUP(G1733,TCR!$E$2:$K$332,7,0)</f>
        <v>componente generica ven fissa</v>
      </c>
      <c r="I1733" s="137" t="str">
        <f t="shared" si="55"/>
        <v>EC100#EC100#EC100#NETA BR</v>
      </c>
      <c r="J1733" s="106" t="s">
        <v>7457</v>
      </c>
      <c r="K1733" s="106" t="s">
        <v>7458</v>
      </c>
      <c r="L1733" s="106" t="s">
        <v>7459</v>
      </c>
      <c r="M1733" s="106" t="s">
        <v>424</v>
      </c>
      <c r="N1733" s="106" t="s">
        <v>7458</v>
      </c>
      <c r="O1733" s="106"/>
      <c r="P1733" s="106" t="s">
        <v>7460</v>
      </c>
      <c r="Q1733" s="106" t="s">
        <v>7458</v>
      </c>
      <c r="R1733" s="106" t="s">
        <v>7461</v>
      </c>
      <c r="S1733" s="106">
        <v>701036</v>
      </c>
      <c r="T1733" s="106" t="s">
        <v>430</v>
      </c>
      <c r="U1733" s="106"/>
      <c r="V1733" s="106">
        <v>3</v>
      </c>
      <c r="W1733" s="106" t="str">
        <f t="shared" si="54"/>
        <v>NETA BR</v>
      </c>
      <c r="X1733" s="106" t="s">
        <v>431</v>
      </c>
      <c r="Y1733" s="106"/>
    </row>
    <row r="1734" spans="1:25" x14ac:dyDescent="0.2">
      <c r="A1734" s="7"/>
      <c r="B1734" s="7" t="s">
        <v>65</v>
      </c>
      <c r="C1734" s="75" t="str">
        <f>VLOOKUP(G1734,TCR!$E$2:$K$332,2,0)</f>
        <v>DISTF</v>
      </c>
      <c r="D1734" s="75" t="str">
        <f>VLOOKUP(G1734,TCR!$E$2:$K$332,3,0)</f>
        <v>Ricavi logistica secondaria - distribuzione Energia Elettrica - fisso</v>
      </c>
      <c r="E1734" s="75" t="str">
        <f>VLOOKUP(G1734,TCR!$E$2:$K$332,4,0)</f>
        <v>CAUCMF</v>
      </c>
      <c r="F1734" s="75" t="str">
        <f>VLOOKUP(G1734,TCR!$E$2:$K$332,5,0)</f>
        <v>Componenti fisse A, UC e MCT</v>
      </c>
      <c r="G1734" s="75" t="s">
        <v>384</v>
      </c>
      <c r="H1734" s="75" t="str">
        <f>VLOOKUP(G1734,TCR!$E$2:$K$332,7,0)</f>
        <v>Quota AUC generica fissa</v>
      </c>
      <c r="I1734" s="137" t="str">
        <f t="shared" si="55"/>
        <v>EE_DISP1_D2#EEQDISP1_D2#EECDISP1_D2#NETA BR</v>
      </c>
      <c r="J1734" s="106" t="s">
        <v>2753</v>
      </c>
      <c r="K1734" s="106" t="s">
        <v>2754</v>
      </c>
      <c r="L1734" s="106" t="s">
        <v>2755</v>
      </c>
      <c r="M1734" s="106" t="s">
        <v>488</v>
      </c>
      <c r="N1734" s="106" t="s">
        <v>2756</v>
      </c>
      <c r="O1734" s="106"/>
      <c r="P1734" s="106" t="s">
        <v>2757</v>
      </c>
      <c r="Q1734" s="106" t="s">
        <v>2758</v>
      </c>
      <c r="R1734" s="106" t="s">
        <v>2759</v>
      </c>
      <c r="S1734" s="106">
        <v>702143</v>
      </c>
      <c r="T1734" s="106" t="s">
        <v>494</v>
      </c>
      <c r="U1734" s="106"/>
      <c r="V1734" s="106">
        <v>3</v>
      </c>
      <c r="W1734" s="106" t="str">
        <f t="shared" si="54"/>
        <v>NETA BR</v>
      </c>
      <c r="X1734" s="106" t="s">
        <v>495</v>
      </c>
      <c r="Y1734" s="106" t="s">
        <v>9690</v>
      </c>
    </row>
    <row r="1735" spans="1:25" x14ac:dyDescent="0.2">
      <c r="A1735" s="70"/>
      <c r="B1735" s="7" t="s">
        <v>65</v>
      </c>
      <c r="C1735" s="75" t="str">
        <f>VLOOKUP(G1735,TCR!$E$2:$K$332,2,0)</f>
        <v>DISTF</v>
      </c>
      <c r="D1735" s="75" t="str">
        <f>VLOOKUP(G1735,TCR!$E$2:$K$332,3,0)</f>
        <v>Ricavi logistica secondaria - distribuzione Energia Elettrica - fisso</v>
      </c>
      <c r="E1735" s="75" t="str">
        <f>VLOOKUP(G1735,TCR!$E$2:$K$332,4,0)</f>
        <v>CAUCMF</v>
      </c>
      <c r="F1735" s="75" t="str">
        <f>VLOOKUP(G1735,TCR!$E$2:$K$332,5,0)</f>
        <v>Componenti fisse A, UC e MCT</v>
      </c>
      <c r="G1735" s="75" t="s">
        <v>384</v>
      </c>
      <c r="H1735" s="75" t="str">
        <f>VLOOKUP(G1735,TCR!$E$2:$K$332,7,0)</f>
        <v>Quota AUC generica fissa</v>
      </c>
      <c r="I1735" s="137" t="str">
        <f t="shared" si="55"/>
        <v>EE_DISP1_AU#EEQDISP1_AU#EECDISP1_AU#NETA BR</v>
      </c>
      <c r="J1735" s="106" t="s">
        <v>2517</v>
      </c>
      <c r="K1735" s="106" t="s">
        <v>2518</v>
      </c>
      <c r="L1735" s="106" t="s">
        <v>2519</v>
      </c>
      <c r="M1735" s="106" t="s">
        <v>488</v>
      </c>
      <c r="N1735" s="106" t="s">
        <v>2520</v>
      </c>
      <c r="O1735" s="106"/>
      <c r="P1735" s="106" t="s">
        <v>2521</v>
      </c>
      <c r="Q1735" s="106" t="s">
        <v>2522</v>
      </c>
      <c r="R1735" s="106" t="s">
        <v>2523</v>
      </c>
      <c r="S1735" s="106">
        <v>702143</v>
      </c>
      <c r="T1735" s="106" t="s">
        <v>494</v>
      </c>
      <c r="U1735" s="106"/>
      <c r="V1735" s="106">
        <v>3</v>
      </c>
      <c r="W1735" s="106" t="str">
        <f t="shared" si="54"/>
        <v>NETA BR</v>
      </c>
      <c r="X1735" s="106" t="s">
        <v>495</v>
      </c>
      <c r="Y1735" s="106" t="s">
        <v>9690</v>
      </c>
    </row>
    <row r="1736" spans="1:25" x14ac:dyDescent="0.2">
      <c r="A1736" s="7"/>
      <c r="B1736" s="7" t="s">
        <v>65</v>
      </c>
      <c r="C1736" s="179" t="str">
        <f>VLOOKUP(G1736,TCR!$E$2:$K$332,2,0)</f>
        <v>VENDV</v>
      </c>
      <c r="D1736" s="179" t="str">
        <f>VLOOKUP(G1736,TCR!$E$2:$K$332,3,0)</f>
        <v>Ricavi variabili commodity al PCE - Energia Elettrica</v>
      </c>
      <c r="E1736" s="179" t="str">
        <f>VLOOKUP(G1736,TCR!$E$2:$K$332,4,0)</f>
        <v>MTPRV</v>
      </c>
      <c r="F1736" s="179" t="str">
        <f>VLOOKUP(G1736,TCR!$E$2:$K$332,5,0)</f>
        <v>Materia prima variabile</v>
      </c>
      <c r="G1736" s="179" t="s">
        <v>100</v>
      </c>
      <c r="H1736" s="179" t="str">
        <f>VLOOKUP(G1736,TCR!$E$2:$K$332,7,0)</f>
        <v>PPE</v>
      </c>
      <c r="I1736" s="137" t="str">
        <f t="shared" si="55"/>
        <v>EEADISP3_D2#EEQADISP3_D2#EECADISP3_D2#NETA BR</v>
      </c>
      <c r="J1736" s="106" t="s">
        <v>2146</v>
      </c>
      <c r="K1736" s="106" t="s">
        <v>2147</v>
      </c>
      <c r="L1736" s="106" t="s">
        <v>2148</v>
      </c>
      <c r="M1736" s="106" t="s">
        <v>488</v>
      </c>
      <c r="N1736" s="106" t="s">
        <v>2149</v>
      </c>
      <c r="O1736" s="106"/>
      <c r="P1736" s="106" t="s">
        <v>2150</v>
      </c>
      <c r="Q1736" s="106" t="s">
        <v>2151</v>
      </c>
      <c r="R1736" s="106" t="s">
        <v>2152</v>
      </c>
      <c r="S1736" s="106">
        <v>702143</v>
      </c>
      <c r="T1736" s="106" t="s">
        <v>494</v>
      </c>
      <c r="U1736" s="106" t="s">
        <v>2153</v>
      </c>
      <c r="V1736" s="106">
        <v>3</v>
      </c>
      <c r="W1736" s="106" t="str">
        <f t="shared" si="54"/>
        <v>NETA BR</v>
      </c>
      <c r="X1736" s="106" t="s">
        <v>495</v>
      </c>
      <c r="Y1736" s="106" t="s">
        <v>9690</v>
      </c>
    </row>
    <row r="1737" spans="1:25" x14ac:dyDescent="0.2">
      <c r="A1737" s="7"/>
      <c r="B1737" s="7" t="s">
        <v>65</v>
      </c>
      <c r="C1737" s="75" t="str">
        <f>VLOOKUP(G1737,TCR!$E$2:$K$332,2,0)</f>
        <v>DISTF</v>
      </c>
      <c r="D1737" s="75" t="str">
        <f>VLOOKUP(G1737,TCR!$E$2:$K$332,3,0)</f>
        <v>Ricavi logistica secondaria - distribuzione Energia Elettrica - fisso</v>
      </c>
      <c r="E1737" s="75" t="str">
        <f>VLOOKUP(G1737,TCR!$E$2:$K$332,4,0)</f>
        <v>CAUCMF</v>
      </c>
      <c r="F1737" s="75" t="str">
        <f>VLOOKUP(G1737,TCR!$E$2:$K$332,5,0)</f>
        <v>Componenti fisse A, UC e MCT</v>
      </c>
      <c r="G1737" s="75" t="s">
        <v>384</v>
      </c>
      <c r="H1737" s="75" t="str">
        <f>VLOOKUP(G1737,TCR!$E$2:$K$332,7,0)</f>
        <v>Quota AUC generica fissa</v>
      </c>
      <c r="I1737" s="137" t="str">
        <f t="shared" si="55"/>
        <v>EE_DISP1_D3#EEQDISP1_D3#EECDISP1_D3#NETA BR</v>
      </c>
      <c r="J1737" s="106" t="s">
        <v>2391</v>
      </c>
      <c r="K1737" s="106" t="s">
        <v>2392</v>
      </c>
      <c r="L1737" s="106" t="s">
        <v>2393</v>
      </c>
      <c r="M1737" s="106" t="s">
        <v>488</v>
      </c>
      <c r="N1737" s="106" t="s">
        <v>2394</v>
      </c>
      <c r="O1737" s="106"/>
      <c r="P1737" s="106" t="s">
        <v>2395</v>
      </c>
      <c r="Q1737" s="106" t="s">
        <v>2396</v>
      </c>
      <c r="R1737" s="106" t="s">
        <v>2397</v>
      </c>
      <c r="S1737" s="106">
        <v>702143</v>
      </c>
      <c r="T1737" s="106" t="s">
        <v>494</v>
      </c>
      <c r="U1737" s="106"/>
      <c r="V1737" s="106">
        <v>3</v>
      </c>
      <c r="W1737" s="106" t="str">
        <f t="shared" si="54"/>
        <v>NETA BR</v>
      </c>
      <c r="X1737" s="106" t="s">
        <v>495</v>
      </c>
      <c r="Y1737" s="106" t="s">
        <v>9690</v>
      </c>
    </row>
    <row r="1738" spans="1:25" x14ac:dyDescent="0.2">
      <c r="A1738" s="7"/>
      <c r="B1738" s="7"/>
      <c r="C1738" s="75" t="str">
        <f>VLOOKUP(G1738,TCR!$E$2:$K$332,2,0)</f>
        <v>DISTV</v>
      </c>
      <c r="D1738" s="75" t="str">
        <f>VLOOKUP(G1738,TCR!$E$2:$K$332,3,0)</f>
        <v>Ricavi logistica secondaria - distribuzione Energia Elettrica - variabile</v>
      </c>
      <c r="E1738" s="75" t="str">
        <f>VLOOKUP(G1738,TCR!$E$2:$K$332,4,0)</f>
        <v>CAUCMV</v>
      </c>
      <c r="F1738" s="75" t="str">
        <f>VLOOKUP(G1738,TCR!$E$2:$K$332,5,0)</f>
        <v>Componenti Variabili A, UC e MCT</v>
      </c>
      <c r="G1738" s="75" t="s">
        <v>97</v>
      </c>
      <c r="H1738" s="75" t="str">
        <f>VLOOKUP(G1738,TCR!$E$2:$K$332,7,0)</f>
        <v>UC7</v>
      </c>
      <c r="I1738" s="137" t="str">
        <f t="shared" si="55"/>
        <v>EE_UC7VD3#EEQUC7D3V#EE_UC7D3V#NETA BR</v>
      </c>
      <c r="J1738" s="106" t="s">
        <v>4201</v>
      </c>
      <c r="K1738" s="106" t="s">
        <v>4202</v>
      </c>
      <c r="L1738" s="106" t="s">
        <v>4203</v>
      </c>
      <c r="M1738" s="106" t="s">
        <v>488</v>
      </c>
      <c r="N1738" s="106" t="s">
        <v>4204</v>
      </c>
      <c r="O1738" s="106"/>
      <c r="P1738" s="106" t="s">
        <v>4205</v>
      </c>
      <c r="Q1738" s="106" t="s">
        <v>4206</v>
      </c>
      <c r="R1738" s="106" t="s">
        <v>4207</v>
      </c>
      <c r="S1738" s="106">
        <v>702145</v>
      </c>
      <c r="T1738" s="106" t="s">
        <v>516</v>
      </c>
      <c r="U1738" s="106"/>
      <c r="V1738" s="106">
        <v>3</v>
      </c>
      <c r="W1738" s="106" t="str">
        <f t="shared" si="54"/>
        <v>NETA BR</v>
      </c>
      <c r="X1738" s="106" t="s">
        <v>495</v>
      </c>
      <c r="Y1738" s="106"/>
    </row>
    <row r="1739" spans="1:25" x14ac:dyDescent="0.2">
      <c r="A1739" s="69"/>
      <c r="B1739" s="69"/>
      <c r="C1739" s="75" t="str">
        <f>VLOOKUP(G1739,TCR!$E$2:$K$332,2,0)</f>
        <v>DISTV</v>
      </c>
      <c r="D1739" s="75" t="str">
        <f>VLOOKUP(G1739,TCR!$E$2:$K$332,3,0)</f>
        <v>Ricavi logistica secondaria - distribuzione Energia Elettrica - variabile</v>
      </c>
      <c r="E1739" s="75" t="str">
        <f>VLOOKUP(G1739,TCR!$E$2:$K$332,4,0)</f>
        <v>CAUCMV</v>
      </c>
      <c r="F1739" s="75" t="str">
        <f>VLOOKUP(G1739,TCR!$E$2:$K$332,5,0)</f>
        <v>Componenti Variabili A, UC e MCT</v>
      </c>
      <c r="G1739" s="75" t="s">
        <v>97</v>
      </c>
      <c r="H1739" s="75" t="str">
        <f>VLOOKUP(G1739,TCR!$E$2:$K$332,7,0)</f>
        <v>UC7</v>
      </c>
      <c r="I1739" s="137" t="str">
        <f t="shared" si="55"/>
        <v>EE_UC7#EEQUC7V#EE_UC7V#NETA BR</v>
      </c>
      <c r="J1739" s="106" t="s">
        <v>4543</v>
      </c>
      <c r="K1739" s="106" t="s">
        <v>4544</v>
      </c>
      <c r="L1739" s="106" t="s">
        <v>4545</v>
      </c>
      <c r="M1739" s="106" t="s">
        <v>488</v>
      </c>
      <c r="N1739" s="106" t="s">
        <v>4546</v>
      </c>
      <c r="O1739" s="106"/>
      <c r="P1739" s="106" t="s">
        <v>4547</v>
      </c>
      <c r="Q1739" s="106" t="s">
        <v>4548</v>
      </c>
      <c r="R1739" s="106" t="s">
        <v>4549</v>
      </c>
      <c r="S1739" s="106">
        <v>702145</v>
      </c>
      <c r="T1739" s="106" t="s">
        <v>516</v>
      </c>
      <c r="U1739" s="106"/>
      <c r="V1739" s="106">
        <v>3</v>
      </c>
      <c r="W1739" s="106" t="str">
        <f t="shared" si="54"/>
        <v>NETA BR</v>
      </c>
      <c r="X1739" s="106" t="s">
        <v>495</v>
      </c>
      <c r="Y1739" s="106"/>
    </row>
    <row r="1740" spans="1:25" x14ac:dyDescent="0.2">
      <c r="A1740" s="69"/>
      <c r="B1740" s="69" t="s">
        <v>72</v>
      </c>
      <c r="C1740" s="181" t="str">
        <f>VLOOKUP(G1740,TCR!$E$2:$K$332,2,0)</f>
        <v>DISTV</v>
      </c>
      <c r="D1740" s="181" t="str">
        <f>VLOOKUP(G1740,TCR!$E$2:$K$332,3,0)</f>
        <v>Ricavi logistica secondaria - distribuzione Energia Elettrica - variabile</v>
      </c>
      <c r="E1740" s="181" t="str">
        <f>VLOOKUP(G1740,TCR!$E$2:$K$332,4,0)</f>
        <v>QVA</v>
      </c>
      <c r="F1740" s="181" t="str">
        <f>VLOOKUP(G1740,TCR!$E$2:$K$332,5,0)</f>
        <v>Energia attiva</v>
      </c>
      <c r="G1740" s="181" t="s">
        <v>4</v>
      </c>
      <c r="H1740" s="181" t="str">
        <f>VLOOKUP(G1740,TCR!$E$2:$K$332,7,0)</f>
        <v>Quota energia</v>
      </c>
      <c r="I1740" s="137" t="str">
        <f t="shared" si="55"/>
        <v>EE_TAU3D3_AGG#EEQTAU3D3_AGG#EECTAU3D3_AGG#NETA BR</v>
      </c>
      <c r="J1740" s="106" t="s">
        <v>4355</v>
      </c>
      <c r="K1740" s="106" t="s">
        <v>4356</v>
      </c>
      <c r="L1740" s="106" t="s">
        <v>4357</v>
      </c>
      <c r="M1740" s="106" t="s">
        <v>488</v>
      </c>
      <c r="N1740" s="106" t="s">
        <v>4358</v>
      </c>
      <c r="O1740" s="106"/>
      <c r="P1740" s="106" t="s">
        <v>4359</v>
      </c>
      <c r="Q1740" s="106" t="s">
        <v>4360</v>
      </c>
      <c r="R1740" s="106" t="s">
        <v>4361</v>
      </c>
      <c r="S1740" s="106">
        <v>702145</v>
      </c>
      <c r="T1740" s="106" t="s">
        <v>516</v>
      </c>
      <c r="U1740" s="106"/>
      <c r="V1740" s="106">
        <v>3</v>
      </c>
      <c r="W1740" s="106" t="str">
        <f t="shared" si="54"/>
        <v>NETA BR</v>
      </c>
      <c r="X1740" s="106" t="s">
        <v>495</v>
      </c>
      <c r="Y1740" s="106"/>
    </row>
    <row r="1741" spans="1:25" x14ac:dyDescent="0.2">
      <c r="A1741" s="69"/>
      <c r="B1741" s="69"/>
      <c r="C1741" s="181" t="str">
        <f>VLOOKUP(G1741,TCR!$E$2:$K$332,2,0)</f>
        <v>DISTV</v>
      </c>
      <c r="D1741" s="181" t="str">
        <f>VLOOKUP(G1741,TCR!$E$2:$K$332,3,0)</f>
        <v>Ricavi logistica secondaria - distribuzione Energia Elettrica - variabile</v>
      </c>
      <c r="E1741" s="181" t="str">
        <f>VLOOKUP(G1741,TCR!$E$2:$K$332,4,0)</f>
        <v>QVA</v>
      </c>
      <c r="F1741" s="181" t="str">
        <f>VLOOKUP(G1741,TCR!$E$2:$K$332,5,0)</f>
        <v>Energia attiva</v>
      </c>
      <c r="G1741" s="181" t="s">
        <v>4</v>
      </c>
      <c r="H1741" s="181" t="str">
        <f>VLOOKUP(G1741,TCR!$E$2:$K$332,7,0)</f>
        <v>Quota energia</v>
      </c>
      <c r="I1741" s="137" t="str">
        <f t="shared" si="55"/>
        <v>EE_TAU3_AGG#EEQTAU3_AGG#EECTAU3_AGG#NETA BR</v>
      </c>
      <c r="J1741" s="106" t="s">
        <v>1520</v>
      </c>
      <c r="K1741" s="106" t="s">
        <v>1521</v>
      </c>
      <c r="L1741" s="106" t="s">
        <v>1522</v>
      </c>
      <c r="M1741" s="106" t="s">
        <v>488</v>
      </c>
      <c r="N1741" s="106" t="s">
        <v>1523</v>
      </c>
      <c r="O1741" s="106"/>
      <c r="P1741" s="106" t="s">
        <v>1524</v>
      </c>
      <c r="Q1741" s="106" t="s">
        <v>1525</v>
      </c>
      <c r="R1741" s="106" t="s">
        <v>1526</v>
      </c>
      <c r="S1741" s="106">
        <v>702145</v>
      </c>
      <c r="T1741" s="106" t="s">
        <v>516</v>
      </c>
      <c r="U1741" s="106"/>
      <c r="V1741" s="106">
        <v>3</v>
      </c>
      <c r="W1741" s="106" t="str">
        <f t="shared" si="54"/>
        <v>NETA BR</v>
      </c>
      <c r="X1741" s="106" t="s">
        <v>495</v>
      </c>
      <c r="Y1741" s="106"/>
    </row>
    <row r="1742" spans="1:25" x14ac:dyDescent="0.2">
      <c r="A1742" s="69"/>
      <c r="B1742" s="69"/>
      <c r="C1742" s="75" t="str">
        <f>VLOOKUP(G1742,TCR!$E$2:$K$332,2,0)</f>
        <v>DISTV</v>
      </c>
      <c r="D1742" s="75" t="str">
        <f>VLOOKUP(G1742,TCR!$E$2:$K$332,3,0)</f>
        <v>Ricavi logistica secondaria - distribuzione Energia Elettrica - variabile</v>
      </c>
      <c r="E1742" s="75" t="str">
        <f>VLOOKUP(G1742,TCR!$E$2:$K$332,4,0)</f>
        <v>CAUCMV</v>
      </c>
      <c r="F1742" s="75" t="str">
        <f>VLOOKUP(G1742,TCR!$E$2:$K$332,5,0)</f>
        <v>Componenti Variabili A, UC e MCT</v>
      </c>
      <c r="G1742" s="75" t="s">
        <v>96</v>
      </c>
      <c r="H1742" s="75" t="str">
        <f>VLOOKUP(G1742,TCR!$E$2:$K$332,7,0)</f>
        <v>UC4</v>
      </c>
      <c r="I1742" s="137" t="str">
        <f t="shared" si="55"/>
        <v>EE_UC4D3#EEQUC4D3_V#EE_UC4D3_V#NETA BR</v>
      </c>
      <c r="J1742" s="106" t="s">
        <v>5489</v>
      </c>
      <c r="K1742" s="106" t="s">
        <v>5490</v>
      </c>
      <c r="L1742" s="106" t="s">
        <v>5491</v>
      </c>
      <c r="M1742" s="106" t="s">
        <v>488</v>
      </c>
      <c r="N1742" s="106" t="s">
        <v>5492</v>
      </c>
      <c r="O1742" s="106"/>
      <c r="P1742" s="106" t="s">
        <v>5493</v>
      </c>
      <c r="Q1742" s="106" t="s">
        <v>5494</v>
      </c>
      <c r="R1742" s="106" t="s">
        <v>5495</v>
      </c>
      <c r="S1742" s="106">
        <v>702145</v>
      </c>
      <c r="T1742" s="106" t="s">
        <v>516</v>
      </c>
      <c r="U1742" s="106"/>
      <c r="V1742" s="106">
        <v>3</v>
      </c>
      <c r="W1742" s="106" t="str">
        <f t="shared" si="54"/>
        <v>NETA BR</v>
      </c>
      <c r="X1742" s="106" t="s">
        <v>495</v>
      </c>
      <c r="Y1742" s="106"/>
    </row>
    <row r="1743" spans="1:25" x14ac:dyDescent="0.2">
      <c r="A1743" s="69"/>
      <c r="B1743" s="69"/>
      <c r="C1743" s="75" t="str">
        <f>VLOOKUP(G1743,TCR!$E$2:$K$332,2,0)</f>
        <v>DISTV</v>
      </c>
      <c r="D1743" s="75" t="str">
        <f>VLOOKUP(G1743,TCR!$E$2:$K$332,3,0)</f>
        <v>Ricavi logistica secondaria - distribuzione Energia Elettrica - variabile</v>
      </c>
      <c r="E1743" s="75" t="str">
        <f>VLOOKUP(G1743,TCR!$E$2:$K$332,4,0)</f>
        <v>CAUCMV</v>
      </c>
      <c r="F1743" s="75" t="str">
        <f>VLOOKUP(G1743,TCR!$E$2:$K$332,5,0)</f>
        <v>Componenti Variabili A, UC e MCT</v>
      </c>
      <c r="G1743" s="75" t="s">
        <v>96</v>
      </c>
      <c r="H1743" s="75" t="str">
        <f>VLOOKUP(G1743,TCR!$E$2:$K$332,7,0)</f>
        <v>UC4</v>
      </c>
      <c r="I1743" s="137" t="str">
        <f t="shared" si="55"/>
        <v>EE_UC4#EEQUC4V#EE_UC4V#NETA BR</v>
      </c>
      <c r="J1743" s="106" t="s">
        <v>543</v>
      </c>
      <c r="K1743" s="106" t="s">
        <v>544</v>
      </c>
      <c r="L1743" s="106" t="s">
        <v>545</v>
      </c>
      <c r="M1743" s="106" t="s">
        <v>488</v>
      </c>
      <c r="N1743" s="106" t="s">
        <v>546</v>
      </c>
      <c r="O1743" s="106"/>
      <c r="P1743" s="106" t="s">
        <v>547</v>
      </c>
      <c r="Q1743" s="106" t="s">
        <v>548</v>
      </c>
      <c r="R1743" s="106" t="s">
        <v>549</v>
      </c>
      <c r="S1743" s="106">
        <v>702145</v>
      </c>
      <c r="T1743" s="106" t="s">
        <v>516</v>
      </c>
      <c r="U1743" s="106"/>
      <c r="V1743" s="106">
        <v>3</v>
      </c>
      <c r="W1743" s="106" t="str">
        <f t="shared" si="54"/>
        <v>NETA BR</v>
      </c>
      <c r="X1743" s="106" t="s">
        <v>495</v>
      </c>
      <c r="Y1743" s="106"/>
    </row>
    <row r="1744" spans="1:25" x14ac:dyDescent="0.2">
      <c r="A1744" s="69"/>
      <c r="B1744" s="69"/>
      <c r="C1744" s="75" t="str">
        <f>VLOOKUP(G1744,TCR!$E$2:$K$332,2,0)</f>
        <v>DISTV</v>
      </c>
      <c r="D1744" s="75" t="str">
        <f>VLOOKUP(G1744,TCR!$E$2:$K$332,3,0)</f>
        <v>Ricavi logistica secondaria - distribuzione Energia Elettrica - variabile</v>
      </c>
      <c r="E1744" s="75" t="str">
        <f>VLOOKUP(G1744,TCR!$E$2:$K$332,4,0)</f>
        <v>CAUCMV</v>
      </c>
      <c r="F1744" s="75" t="str">
        <f>VLOOKUP(G1744,TCR!$E$2:$K$332,5,0)</f>
        <v>Componenti Variabili A, UC e MCT</v>
      </c>
      <c r="G1744" s="75" t="s">
        <v>95</v>
      </c>
      <c r="H1744" s="75" t="str">
        <f>VLOOKUP(G1744,TCR!$E$2:$K$332,7,0)</f>
        <v>UC3</v>
      </c>
      <c r="I1744" s="137" t="str">
        <f t="shared" si="55"/>
        <v>EE_UC3D3#EEQUC3D3V#EE_UC3D3V#NETA BR</v>
      </c>
      <c r="J1744" s="106" t="s">
        <v>1266</v>
      </c>
      <c r="K1744" s="106" t="s">
        <v>1267</v>
      </c>
      <c r="L1744" s="106" t="s">
        <v>1268</v>
      </c>
      <c r="M1744" s="106" t="s">
        <v>488</v>
      </c>
      <c r="N1744" s="106" t="s">
        <v>1269</v>
      </c>
      <c r="O1744" s="106"/>
      <c r="P1744" s="106" t="s">
        <v>1270</v>
      </c>
      <c r="Q1744" s="106" t="s">
        <v>1271</v>
      </c>
      <c r="R1744" s="106" t="s">
        <v>1272</v>
      </c>
      <c r="S1744" s="106">
        <v>702145</v>
      </c>
      <c r="T1744" s="106" t="s">
        <v>516</v>
      </c>
      <c r="U1744" s="106"/>
      <c r="V1744" s="106">
        <v>3</v>
      </c>
      <c r="W1744" s="106" t="str">
        <f t="shared" si="54"/>
        <v>NETA BR</v>
      </c>
      <c r="X1744" s="106" t="s">
        <v>495</v>
      </c>
      <c r="Y1744" s="106"/>
    </row>
    <row r="1745" spans="1:25" x14ac:dyDescent="0.2">
      <c r="A1745" s="69"/>
      <c r="B1745" s="69"/>
      <c r="C1745" s="75" t="str">
        <f>VLOOKUP(G1745,TCR!$E$2:$K$332,2,0)</f>
        <v>DISTV</v>
      </c>
      <c r="D1745" s="75" t="str">
        <f>VLOOKUP(G1745,TCR!$E$2:$K$332,3,0)</f>
        <v>Ricavi logistica secondaria - distribuzione Energia Elettrica - variabile</v>
      </c>
      <c r="E1745" s="75" t="str">
        <f>VLOOKUP(G1745,TCR!$E$2:$K$332,4,0)</f>
        <v>CAUCMV</v>
      </c>
      <c r="F1745" s="75" t="str">
        <f>VLOOKUP(G1745,TCR!$E$2:$K$332,5,0)</f>
        <v>Componenti Variabili A, UC e MCT</v>
      </c>
      <c r="G1745" s="75" t="s">
        <v>95</v>
      </c>
      <c r="H1745" s="75" t="str">
        <f>VLOOKUP(G1745,TCR!$E$2:$K$332,7,0)</f>
        <v>UC3</v>
      </c>
      <c r="I1745" s="137" t="str">
        <f t="shared" si="55"/>
        <v>EE_UC3#EEQUC3V#EE_UC3V#NETA BR</v>
      </c>
      <c r="J1745" s="106" t="s">
        <v>4851</v>
      </c>
      <c r="K1745" s="106" t="s">
        <v>4852</v>
      </c>
      <c r="L1745" s="106" t="s">
        <v>4853</v>
      </c>
      <c r="M1745" s="106" t="s">
        <v>488</v>
      </c>
      <c r="N1745" s="106" t="s">
        <v>4854</v>
      </c>
      <c r="O1745" s="106"/>
      <c r="P1745" s="106" t="s">
        <v>4855</v>
      </c>
      <c r="Q1745" s="106" t="s">
        <v>4856</v>
      </c>
      <c r="R1745" s="106" t="s">
        <v>4857</v>
      </c>
      <c r="S1745" s="106">
        <v>702145</v>
      </c>
      <c r="T1745" s="106" t="s">
        <v>516</v>
      </c>
      <c r="U1745" s="106"/>
      <c r="V1745" s="106">
        <v>3</v>
      </c>
      <c r="W1745" s="106" t="str">
        <f t="shared" si="54"/>
        <v>NETA BR</v>
      </c>
      <c r="X1745" s="106" t="s">
        <v>495</v>
      </c>
      <c r="Y1745" s="106"/>
    </row>
    <row r="1746" spans="1:25" x14ac:dyDescent="0.2">
      <c r="A1746" s="69"/>
      <c r="B1746" s="69"/>
      <c r="C1746" s="181" t="str">
        <f>VLOOKUP(G1746,TCR!$E$2:$K$332,2,0)</f>
        <v>DISTV</v>
      </c>
      <c r="D1746" s="181" t="str">
        <f>VLOOKUP(G1746,TCR!$E$2:$K$332,3,0)</f>
        <v>Ricavi logistica secondaria - distribuzione Energia Elettrica - variabile</v>
      </c>
      <c r="E1746" s="181" t="str">
        <f>VLOOKUP(G1746,TCR!$E$2:$K$332,4,0)</f>
        <v>QVA</v>
      </c>
      <c r="F1746" s="181" t="str">
        <f>VLOOKUP(G1746,TCR!$E$2:$K$332,5,0)</f>
        <v>Energia attiva</v>
      </c>
      <c r="G1746" s="181" t="s">
        <v>4</v>
      </c>
      <c r="H1746" s="181" t="str">
        <f>VLOOKUP(G1746,TCR!$E$2:$K$332,7,0)</f>
        <v>Quota energia</v>
      </c>
      <c r="I1746" s="137" t="str">
        <f t="shared" si="55"/>
        <v>EE_TAU3D3#EEQTAU3D3V#EE_TAU3D3V#NETA BR</v>
      </c>
      <c r="J1746" s="106" t="s">
        <v>714</v>
      </c>
      <c r="K1746" s="106" t="s">
        <v>715</v>
      </c>
      <c r="L1746" s="106" t="s">
        <v>716</v>
      </c>
      <c r="M1746" s="106" t="s">
        <v>488</v>
      </c>
      <c r="N1746" s="106" t="s">
        <v>717</v>
      </c>
      <c r="O1746" s="106"/>
      <c r="P1746" s="106" t="s">
        <v>718</v>
      </c>
      <c r="Q1746" s="106" t="s">
        <v>719</v>
      </c>
      <c r="R1746" s="106" t="s">
        <v>720</v>
      </c>
      <c r="S1746" s="106">
        <v>702145</v>
      </c>
      <c r="T1746" s="106" t="s">
        <v>516</v>
      </c>
      <c r="U1746" s="106"/>
      <c r="V1746" s="106">
        <v>3</v>
      </c>
      <c r="W1746" s="106" t="str">
        <f t="shared" si="54"/>
        <v>NETA BR</v>
      </c>
      <c r="X1746" s="106" t="s">
        <v>495</v>
      </c>
      <c r="Y1746" s="106"/>
    </row>
    <row r="1747" spans="1:25" x14ac:dyDescent="0.2">
      <c r="A1747" s="69"/>
      <c r="B1747" s="69"/>
      <c r="C1747" s="181" t="str">
        <f>VLOOKUP(G1747,TCR!$E$2:$K$332,2,0)</f>
        <v>DISTV</v>
      </c>
      <c r="D1747" s="181" t="str">
        <f>VLOOKUP(G1747,TCR!$E$2:$K$332,3,0)</f>
        <v>Ricavi logistica secondaria - distribuzione Energia Elettrica - variabile</v>
      </c>
      <c r="E1747" s="181" t="str">
        <f>VLOOKUP(G1747,TCR!$E$2:$K$332,4,0)</f>
        <v>QVA</v>
      </c>
      <c r="F1747" s="181" t="str">
        <f>VLOOKUP(G1747,TCR!$E$2:$K$332,5,0)</f>
        <v>Energia attiva</v>
      </c>
      <c r="G1747" s="181" t="s">
        <v>4</v>
      </c>
      <c r="H1747" s="181" t="str">
        <f>VLOOKUP(G1747,TCR!$E$2:$K$332,7,0)</f>
        <v>Quota energia</v>
      </c>
      <c r="I1747" s="137" t="str">
        <f t="shared" si="55"/>
        <v>EE_TAU3#EEQTAU3V#EE_TAU3V#NETA BR</v>
      </c>
      <c r="J1747" s="106" t="s">
        <v>4988</v>
      </c>
      <c r="K1747" s="106" t="s">
        <v>4989</v>
      </c>
      <c r="L1747" s="106" t="s">
        <v>4990</v>
      </c>
      <c r="M1747" s="106" t="s">
        <v>488</v>
      </c>
      <c r="N1747" s="106" t="s">
        <v>4991</v>
      </c>
      <c r="O1747" s="106"/>
      <c r="P1747" s="106" t="s">
        <v>4992</v>
      </c>
      <c r="Q1747" s="106" t="s">
        <v>4993</v>
      </c>
      <c r="R1747" s="106" t="s">
        <v>4994</v>
      </c>
      <c r="S1747" s="106">
        <v>702145</v>
      </c>
      <c r="T1747" s="106" t="s">
        <v>516</v>
      </c>
      <c r="U1747" s="106"/>
      <c r="V1747" s="106">
        <v>3</v>
      </c>
      <c r="W1747" s="106" t="str">
        <f t="shared" si="54"/>
        <v>NETA BR</v>
      </c>
      <c r="X1747" s="106" t="s">
        <v>495</v>
      </c>
      <c r="Y1747" s="106"/>
    </row>
    <row r="1748" spans="1:25" x14ac:dyDescent="0.2">
      <c r="A1748" s="69"/>
      <c r="B1748" s="69"/>
      <c r="C1748" s="75" t="str">
        <f>VLOOKUP(G1748,TCR!$E$2:$K$332,2,0)</f>
        <v>DISTF</v>
      </c>
      <c r="D1748" s="75" t="str">
        <f>VLOOKUP(G1748,TCR!$E$2:$K$332,3,0)</f>
        <v>Ricavi logistica secondaria - distribuzione Energia Elettrica - fisso</v>
      </c>
      <c r="E1748" s="75" t="str">
        <f>VLOOKUP(G1748,TCR!$E$2:$K$332,4,0)</f>
        <v>CAUCMF</v>
      </c>
      <c r="F1748" s="75" t="str">
        <f>VLOOKUP(G1748,TCR!$E$2:$K$332,5,0)</f>
        <v>Componenti fisse A, UC e MCT</v>
      </c>
      <c r="G1748" s="75" t="s">
        <v>159</v>
      </c>
      <c r="H1748" s="75" t="str">
        <f>VLOOKUP(G1748,TCR!$E$2:$K$332,7,0)</f>
        <v>UC6 fissa potenza</v>
      </c>
      <c r="I1748" s="137" t="str">
        <f t="shared" si="55"/>
        <v>EE_UC6P#EEQUC6P#EE_UC6P#NETA BR</v>
      </c>
      <c r="J1748" s="106" t="s">
        <v>9351</v>
      </c>
      <c r="K1748" s="106" t="s">
        <v>9352</v>
      </c>
      <c r="L1748" s="106" t="s">
        <v>9353</v>
      </c>
      <c r="M1748" s="106" t="s">
        <v>488</v>
      </c>
      <c r="N1748" s="106" t="s">
        <v>9354</v>
      </c>
      <c r="O1748" s="106"/>
      <c r="P1748" s="106" t="s">
        <v>9355</v>
      </c>
      <c r="Q1748" s="106" t="s">
        <v>9352</v>
      </c>
      <c r="R1748" s="106" t="s">
        <v>9356</v>
      </c>
      <c r="S1748" s="106">
        <v>709007</v>
      </c>
      <c r="T1748" s="106" t="s">
        <v>9357</v>
      </c>
      <c r="U1748" s="106" t="s">
        <v>448</v>
      </c>
      <c r="V1748" s="106">
        <v>3</v>
      </c>
      <c r="W1748" s="106" t="str">
        <f t="shared" si="54"/>
        <v>NETA BR</v>
      </c>
      <c r="X1748" s="106" t="s">
        <v>9358</v>
      </c>
      <c r="Y1748" s="106"/>
    </row>
    <row r="1749" spans="1:25" x14ac:dyDescent="0.2">
      <c r="A1749" s="69"/>
      <c r="B1749" s="69"/>
      <c r="C1749" s="181" t="str">
        <f>VLOOKUP(G1749,TCR!$E$2:$K$332,2,0)</f>
        <v>DISTF</v>
      </c>
      <c r="D1749" s="181" t="str">
        <f>VLOOKUP(G1749,TCR!$E$2:$K$332,3,0)</f>
        <v>Ricavi logistica secondaria - distribuzione Energia Elettrica - fisso</v>
      </c>
      <c r="E1749" s="181" t="str">
        <f>VLOOKUP(G1749,TCR!$E$2:$K$332,4,0)</f>
        <v>QP</v>
      </c>
      <c r="F1749" s="181" t="str">
        <f>VLOOKUP(G1749,TCR!$E$2:$K$332,5,0)</f>
        <v>Potenza</v>
      </c>
      <c r="G1749" s="181" t="s">
        <v>166</v>
      </c>
      <c r="H1749" s="181" t="str">
        <f>VLOOKUP(G1749,TCR!$E$2:$K$332,7,0)</f>
        <v>Quota fissa potenza</v>
      </c>
      <c r="I1749" s="137" t="str">
        <f t="shared" si="55"/>
        <v>EE_TAU2D3#EEQTAU2D3#EECTAU2D3#NETA BR</v>
      </c>
      <c r="J1749" s="106" t="s">
        <v>5905</v>
      </c>
      <c r="K1749" s="106" t="s">
        <v>5906</v>
      </c>
      <c r="L1749" s="106" t="s">
        <v>5907</v>
      </c>
      <c r="M1749" s="106" t="s">
        <v>488</v>
      </c>
      <c r="N1749" s="106" t="s">
        <v>5908</v>
      </c>
      <c r="O1749" s="106"/>
      <c r="P1749" s="106" t="s">
        <v>5909</v>
      </c>
      <c r="Q1749" s="106" t="s">
        <v>5910</v>
      </c>
      <c r="R1749" s="106" t="s">
        <v>5911</v>
      </c>
      <c r="S1749" s="106">
        <v>702145</v>
      </c>
      <c r="T1749" s="106" t="s">
        <v>516</v>
      </c>
      <c r="U1749" s="106"/>
      <c r="V1749" s="106">
        <v>3</v>
      </c>
      <c r="W1749" s="106" t="str">
        <f t="shared" si="54"/>
        <v>NETA BR</v>
      </c>
      <c r="X1749" s="106" t="s">
        <v>495</v>
      </c>
      <c r="Y1749" s="106"/>
    </row>
    <row r="1750" spans="1:25" x14ac:dyDescent="0.2">
      <c r="A1750" s="69"/>
      <c r="B1750" s="69"/>
      <c r="C1750" s="181" t="str">
        <f>VLOOKUP(G1750,TCR!$E$2:$K$332,2,0)</f>
        <v>DISTF</v>
      </c>
      <c r="D1750" s="181" t="str">
        <f>VLOOKUP(G1750,TCR!$E$2:$K$332,3,0)</f>
        <v>Ricavi logistica secondaria - distribuzione Energia Elettrica - fisso</v>
      </c>
      <c r="E1750" s="181" t="str">
        <f>VLOOKUP(G1750,TCR!$E$2:$K$332,4,0)</f>
        <v>QP</v>
      </c>
      <c r="F1750" s="181" t="str">
        <f>VLOOKUP(G1750,TCR!$E$2:$K$332,5,0)</f>
        <v>Potenza</v>
      </c>
      <c r="G1750" s="181" t="s">
        <v>166</v>
      </c>
      <c r="H1750" s="181" t="str">
        <f>VLOOKUP(G1750,TCR!$E$2:$K$332,7,0)</f>
        <v>Quota fissa potenza</v>
      </c>
      <c r="I1750" s="137" t="str">
        <f t="shared" si="55"/>
        <v>EE_TAU2D3_AGG#EEQTAU2_AGG#EECTAU2D3_AGG#NETA BR</v>
      </c>
      <c r="J1750" s="106" t="s">
        <v>4639</v>
      </c>
      <c r="K1750" s="106" t="s">
        <v>4640</v>
      </c>
      <c r="L1750" s="106" t="s">
        <v>4641</v>
      </c>
      <c r="M1750" s="106" t="s">
        <v>488</v>
      </c>
      <c r="N1750" s="106" t="s">
        <v>1835</v>
      </c>
      <c r="O1750" s="106"/>
      <c r="P1750" s="106" t="s">
        <v>4642</v>
      </c>
      <c r="Q1750" s="106" t="s">
        <v>4643</v>
      </c>
      <c r="R1750" s="106" t="s">
        <v>4644</v>
      </c>
      <c r="S1750" s="106">
        <v>702145</v>
      </c>
      <c r="T1750" s="106" t="s">
        <v>516</v>
      </c>
      <c r="U1750" s="106"/>
      <c r="V1750" s="106">
        <v>3</v>
      </c>
      <c r="W1750" s="106" t="str">
        <f t="shared" si="54"/>
        <v>NETA BR</v>
      </c>
      <c r="X1750" s="106" t="s">
        <v>495</v>
      </c>
      <c r="Y1750" s="106"/>
    </row>
    <row r="1751" spans="1:25" x14ac:dyDescent="0.2">
      <c r="A1751" s="69"/>
      <c r="B1751" s="69"/>
      <c r="C1751" s="181" t="str">
        <f>VLOOKUP(G1751,TCR!$E$2:$K$332,2,0)</f>
        <v>DISTF</v>
      </c>
      <c r="D1751" s="181" t="str">
        <f>VLOOKUP(G1751,TCR!$E$2:$K$332,3,0)</f>
        <v>Ricavi logistica secondaria - distribuzione Energia Elettrica - fisso</v>
      </c>
      <c r="E1751" s="181" t="str">
        <f>VLOOKUP(G1751,TCR!$E$2:$K$332,4,0)</f>
        <v>QP</v>
      </c>
      <c r="F1751" s="181" t="str">
        <f>VLOOKUP(G1751,TCR!$E$2:$K$332,5,0)</f>
        <v>Potenza</v>
      </c>
      <c r="G1751" s="181" t="s">
        <v>166</v>
      </c>
      <c r="H1751" s="181" t="str">
        <f>VLOOKUP(G1751,TCR!$E$2:$K$332,7,0)</f>
        <v>Quota fissa potenza</v>
      </c>
      <c r="I1751" s="137" t="str">
        <f t="shared" si="55"/>
        <v>EE_TAU2_AGG#EEQTAU2_AGG#EECTAU2_AGG#NETA BR</v>
      </c>
      <c r="J1751" s="106" t="s">
        <v>1832</v>
      </c>
      <c r="K1751" s="106" t="s">
        <v>1833</v>
      </c>
      <c r="L1751" s="106" t="s">
        <v>1834</v>
      </c>
      <c r="M1751" s="106" t="s">
        <v>488</v>
      </c>
      <c r="N1751" s="106" t="s">
        <v>1835</v>
      </c>
      <c r="O1751" s="106"/>
      <c r="P1751" s="106" t="s">
        <v>1836</v>
      </c>
      <c r="Q1751" s="106" t="s">
        <v>1837</v>
      </c>
      <c r="R1751" s="106" t="s">
        <v>1838</v>
      </c>
      <c r="S1751" s="106">
        <v>702145</v>
      </c>
      <c r="T1751" s="106" t="s">
        <v>516</v>
      </c>
      <c r="U1751" s="106"/>
      <c r="V1751" s="106">
        <v>3</v>
      </c>
      <c r="W1751" s="106" t="str">
        <f t="shared" si="54"/>
        <v>NETA BR</v>
      </c>
      <c r="X1751" s="106" t="s">
        <v>495</v>
      </c>
      <c r="Y1751" s="106"/>
    </row>
    <row r="1752" spans="1:25" x14ac:dyDescent="0.2">
      <c r="A1752" s="69"/>
      <c r="B1752" s="69"/>
      <c r="C1752" s="75" t="str">
        <f>VLOOKUP(G1752,TCR!$E$2:$K$332,2,0)</f>
        <v>DISTV</v>
      </c>
      <c r="D1752" s="75" t="str">
        <f>VLOOKUP(G1752,TCR!$E$2:$K$332,3,0)</f>
        <v>Ricavi logistica secondaria - distribuzione Energia Elettrica - variabile</v>
      </c>
      <c r="E1752" s="75" t="str">
        <f>VLOOKUP(G1752,TCR!$E$2:$K$332,4,0)</f>
        <v>CAUCMV</v>
      </c>
      <c r="F1752" s="75" t="str">
        <f>VLOOKUP(G1752,TCR!$E$2:$K$332,5,0)</f>
        <v>Componenti Variabili A, UC e MCT</v>
      </c>
      <c r="G1752" s="75" t="s">
        <v>93</v>
      </c>
      <c r="H1752" s="75" t="str">
        <f>VLOOKUP(G1752,TCR!$E$2:$K$332,7,0)</f>
        <v>MCT</v>
      </c>
      <c r="I1752" s="137" t="str">
        <f t="shared" si="55"/>
        <v>EE_MCTD3#EEQMCTD3_V#EE_MCTD3_V#NETA BR</v>
      </c>
      <c r="J1752" s="106" t="s">
        <v>5104</v>
      </c>
      <c r="K1752" s="106" t="s">
        <v>5105</v>
      </c>
      <c r="L1752" s="106" t="s">
        <v>5106</v>
      </c>
      <c r="M1752" s="106" t="s">
        <v>488</v>
      </c>
      <c r="N1752" s="106" t="s">
        <v>5107</v>
      </c>
      <c r="O1752" s="106"/>
      <c r="P1752" s="106" t="s">
        <v>5108</v>
      </c>
      <c r="Q1752" s="106" t="s">
        <v>5109</v>
      </c>
      <c r="R1752" s="106" t="s">
        <v>5110</v>
      </c>
      <c r="S1752" s="106">
        <v>702145</v>
      </c>
      <c r="T1752" s="106" t="s">
        <v>516</v>
      </c>
      <c r="U1752" s="106"/>
      <c r="V1752" s="106">
        <v>3</v>
      </c>
      <c r="W1752" s="106" t="str">
        <f t="shared" si="54"/>
        <v>NETA BR</v>
      </c>
      <c r="X1752" s="106" t="s">
        <v>495</v>
      </c>
      <c r="Y1752" s="106"/>
    </row>
    <row r="1753" spans="1:25" x14ac:dyDescent="0.2">
      <c r="A1753" s="69"/>
      <c r="B1753" s="69"/>
      <c r="C1753" s="75" t="str">
        <f>VLOOKUP(G1753,TCR!$E$2:$K$332,2,0)</f>
        <v>DISTV</v>
      </c>
      <c r="D1753" s="75" t="str">
        <f>VLOOKUP(G1753,TCR!$E$2:$K$332,3,0)</f>
        <v>Ricavi logistica secondaria - distribuzione Energia Elettrica - variabile</v>
      </c>
      <c r="E1753" s="75" t="str">
        <f>VLOOKUP(G1753,TCR!$E$2:$K$332,4,0)</f>
        <v>CAUCMV</v>
      </c>
      <c r="F1753" s="75" t="str">
        <f>VLOOKUP(G1753,TCR!$E$2:$K$332,5,0)</f>
        <v>Componenti Variabili A, UC e MCT</v>
      </c>
      <c r="G1753" s="75" t="s">
        <v>93</v>
      </c>
      <c r="H1753" s="75" t="str">
        <f>VLOOKUP(G1753,TCR!$E$2:$K$332,7,0)</f>
        <v>MCT</v>
      </c>
      <c r="I1753" s="137" t="str">
        <f t="shared" si="55"/>
        <v>EE_MCT#EEQMCTV#EE_MCTV#NETA BR</v>
      </c>
      <c r="J1753" s="106" t="s">
        <v>4494</v>
      </c>
      <c r="K1753" s="106" t="s">
        <v>4495</v>
      </c>
      <c r="L1753" s="106" t="s">
        <v>4496</v>
      </c>
      <c r="M1753" s="106" t="s">
        <v>488</v>
      </c>
      <c r="N1753" s="106" t="s">
        <v>4497</v>
      </c>
      <c r="O1753" s="106"/>
      <c r="P1753" s="106" t="s">
        <v>4498</v>
      </c>
      <c r="Q1753" s="106" t="s">
        <v>4499</v>
      </c>
      <c r="R1753" s="106" t="s">
        <v>4500</v>
      </c>
      <c r="S1753" s="106">
        <v>702145</v>
      </c>
      <c r="T1753" s="106" t="s">
        <v>516</v>
      </c>
      <c r="U1753" s="106"/>
      <c r="V1753" s="106">
        <v>3</v>
      </c>
      <c r="W1753" s="106" t="str">
        <f t="shared" si="54"/>
        <v>NETA BR</v>
      </c>
      <c r="X1753" s="106" t="s">
        <v>495</v>
      </c>
      <c r="Y1753" s="106"/>
    </row>
    <row r="1754" spans="1:25" x14ac:dyDescent="0.2">
      <c r="A1754" s="70"/>
      <c r="B1754" s="178"/>
      <c r="C1754" s="181" t="str">
        <f>VLOOKUP(G1754,TCR!$E$2:$K$332,2,0)</f>
        <v>DISTF</v>
      </c>
      <c r="D1754" s="181" t="str">
        <f>VLOOKUP(G1754,TCR!$E$2:$K$332,3,0)</f>
        <v>Ricavi logistica secondaria - distribuzione Energia Elettrica - fisso</v>
      </c>
      <c r="E1754" s="181" t="str">
        <f>VLOOKUP(G1754,TCR!$E$2:$K$332,4,0)</f>
        <v>QFDS</v>
      </c>
      <c r="F1754" s="181" t="str">
        <f>VLOOKUP(G1754,TCR!$E$2:$K$332,5,0)</f>
        <v>Quota fissa distribuzione</v>
      </c>
      <c r="G1754" s="181" t="s">
        <v>2</v>
      </c>
      <c r="H1754" s="181" t="str">
        <f>VLOOKUP(G1754,TCR!$E$2:$K$332,7,0)</f>
        <v>Quota fissa dis</v>
      </c>
      <c r="I1754" s="137" t="str">
        <f t="shared" si="55"/>
        <v>EE_TAU1D3#EEQTAU1D3#EECTAU1D3#NETA BR</v>
      </c>
      <c r="J1754" s="106" t="s">
        <v>2364</v>
      </c>
      <c r="K1754" s="106" t="s">
        <v>2365</v>
      </c>
      <c r="L1754" s="106" t="s">
        <v>2366</v>
      </c>
      <c r="M1754" s="106" t="s">
        <v>488</v>
      </c>
      <c r="N1754" s="106" t="s">
        <v>2367</v>
      </c>
      <c r="O1754" s="106"/>
      <c r="P1754" s="106" t="s">
        <v>2368</v>
      </c>
      <c r="Q1754" s="106" t="s">
        <v>2369</v>
      </c>
      <c r="R1754" s="106" t="s">
        <v>2370</v>
      </c>
      <c r="S1754" s="106">
        <v>702145</v>
      </c>
      <c r="T1754" s="106" t="s">
        <v>516</v>
      </c>
      <c r="U1754" s="106"/>
      <c r="V1754" s="106">
        <v>3</v>
      </c>
      <c r="W1754" s="106" t="str">
        <f t="shared" si="54"/>
        <v>NETA BR</v>
      </c>
      <c r="X1754" s="106" t="s">
        <v>495</v>
      </c>
      <c r="Y1754" s="106"/>
    </row>
    <row r="1755" spans="1:25" x14ac:dyDescent="0.2">
      <c r="A1755" s="69"/>
      <c r="B1755" s="69"/>
      <c r="C1755" s="181" t="str">
        <f>VLOOKUP(G1755,TCR!$E$2:$K$332,2,0)</f>
        <v>DISTF</v>
      </c>
      <c r="D1755" s="181" t="str">
        <f>VLOOKUP(G1755,TCR!$E$2:$K$332,3,0)</f>
        <v>Ricavi logistica secondaria - distribuzione Energia Elettrica - fisso</v>
      </c>
      <c r="E1755" s="181" t="str">
        <f>VLOOKUP(G1755,TCR!$E$2:$K$332,4,0)</f>
        <v>QFDS</v>
      </c>
      <c r="F1755" s="181" t="str">
        <f>VLOOKUP(G1755,TCR!$E$2:$K$332,5,0)</f>
        <v>Quota fissa distribuzione</v>
      </c>
      <c r="G1755" s="181" t="s">
        <v>315</v>
      </c>
      <c r="H1755" s="181" t="str">
        <f>VLOOKUP(G1755,TCR!$E$2:$K$332,7,0)</f>
        <v>componente generica dsb fissa</v>
      </c>
      <c r="I1755" s="137" t="str">
        <f t="shared" si="55"/>
        <v>EE_TAU1D3_AGG#EEQTAU1D3_AGG#EECTAU1D3_AGG#NETA BR</v>
      </c>
      <c r="J1755" s="106" t="s">
        <v>5307</v>
      </c>
      <c r="K1755" s="106" t="s">
        <v>5308</v>
      </c>
      <c r="L1755" s="106" t="s">
        <v>5309</v>
      </c>
      <c r="M1755" s="106" t="s">
        <v>488</v>
      </c>
      <c r="N1755" s="106" t="s">
        <v>5310</v>
      </c>
      <c r="O1755" s="106"/>
      <c r="P1755" s="106" t="s">
        <v>5311</v>
      </c>
      <c r="Q1755" s="106" t="s">
        <v>5312</v>
      </c>
      <c r="R1755" s="106" t="s">
        <v>5313</v>
      </c>
      <c r="S1755" s="106">
        <v>702145</v>
      </c>
      <c r="T1755" s="106" t="s">
        <v>516</v>
      </c>
      <c r="U1755" s="106"/>
      <c r="V1755" s="106">
        <v>3</v>
      </c>
      <c r="W1755" s="106" t="str">
        <f t="shared" si="54"/>
        <v>NETA BR</v>
      </c>
      <c r="X1755" s="106" t="s">
        <v>495</v>
      </c>
      <c r="Y1755" s="106"/>
    </row>
    <row r="1756" spans="1:25" x14ac:dyDescent="0.2">
      <c r="A1756" s="69"/>
      <c r="B1756" s="69"/>
      <c r="C1756" s="181" t="str">
        <f>VLOOKUP(G1756,TCR!$E$2:$K$332,2,0)</f>
        <v>DISTF</v>
      </c>
      <c r="D1756" s="181" t="str">
        <f>VLOOKUP(G1756,TCR!$E$2:$K$332,3,0)</f>
        <v>Ricavi logistica secondaria - distribuzione Energia Elettrica - fisso</v>
      </c>
      <c r="E1756" s="181" t="str">
        <f>VLOOKUP(G1756,TCR!$E$2:$K$332,4,0)</f>
        <v>QFDS</v>
      </c>
      <c r="F1756" s="181" t="str">
        <f>VLOOKUP(G1756,TCR!$E$2:$K$332,5,0)</f>
        <v>Quota fissa distribuzione</v>
      </c>
      <c r="G1756" s="181" t="s">
        <v>315</v>
      </c>
      <c r="H1756" s="181" t="str">
        <f>VLOOKUP(G1756,TCR!$E$2:$K$332,7,0)</f>
        <v>componente generica dsb fissa</v>
      </c>
      <c r="I1756" s="137" t="str">
        <f t="shared" si="55"/>
        <v>EE_TAU1_AGG#EEQTAU1_AGG#EECTAU1_AGG#NETA BR</v>
      </c>
      <c r="J1756" s="106" t="s">
        <v>3287</v>
      </c>
      <c r="K1756" s="106" t="s">
        <v>3288</v>
      </c>
      <c r="L1756" s="106" t="s">
        <v>3289</v>
      </c>
      <c r="M1756" s="106" t="s">
        <v>488</v>
      </c>
      <c r="N1756" s="106" t="s">
        <v>3290</v>
      </c>
      <c r="O1756" s="106"/>
      <c r="P1756" s="106" t="s">
        <v>3291</v>
      </c>
      <c r="Q1756" s="106" t="s">
        <v>3292</v>
      </c>
      <c r="R1756" s="106" t="s">
        <v>3293</v>
      </c>
      <c r="S1756" s="106">
        <v>702145</v>
      </c>
      <c r="T1756" s="106" t="s">
        <v>516</v>
      </c>
      <c r="U1756" s="106"/>
      <c r="V1756" s="106">
        <v>3</v>
      </c>
      <c r="W1756" s="106" t="str">
        <f t="shared" si="54"/>
        <v>NETA BR</v>
      </c>
      <c r="X1756" s="106" t="s">
        <v>495</v>
      </c>
      <c r="Y1756" s="106"/>
    </row>
    <row r="1757" spans="1:25" x14ac:dyDescent="0.2">
      <c r="A1757" s="69"/>
      <c r="B1757" s="69"/>
      <c r="C1757" s="75" t="str">
        <f>VLOOKUP(G1757,TCR!$E$2:$K$332,2,0)</f>
        <v>DISTV</v>
      </c>
      <c r="D1757" s="75" t="str">
        <f>VLOOKUP(G1757,TCR!$E$2:$K$332,3,0)</f>
        <v>Ricavi logistica secondaria - distribuzione Energia Elettrica - variabile</v>
      </c>
      <c r="E1757" s="75" t="str">
        <f>VLOOKUP(G1757,TCR!$E$2:$K$332,4,0)</f>
        <v>CAUCMV</v>
      </c>
      <c r="F1757" s="75" t="str">
        <f>VLOOKUP(G1757,TCR!$E$2:$K$332,5,0)</f>
        <v>Componenti Variabili A, UC e MCT</v>
      </c>
      <c r="G1757" s="75" t="s">
        <v>99</v>
      </c>
      <c r="H1757" s="75" t="str">
        <f>VLOOKUP(G1757,TCR!$E$2:$K$332,7,0)</f>
        <v>AS</v>
      </c>
      <c r="I1757" s="137" t="str">
        <f t="shared" si="55"/>
        <v>EE_AS#EEQASV_DISAG#EE_ASV#NETA BR</v>
      </c>
      <c r="J1757" s="106" t="s">
        <v>4151</v>
      </c>
      <c r="K1757" s="106" t="s">
        <v>4152</v>
      </c>
      <c r="L1757" s="106" t="s">
        <v>4153</v>
      </c>
      <c r="M1757" s="106" t="s">
        <v>488</v>
      </c>
      <c r="N1757" s="106" t="s">
        <v>4154</v>
      </c>
      <c r="O1757" s="106"/>
      <c r="P1757" s="106" t="s">
        <v>4155</v>
      </c>
      <c r="Q1757" s="106" t="s">
        <v>4156</v>
      </c>
      <c r="R1757" s="106" t="s">
        <v>4157</v>
      </c>
      <c r="S1757" s="106">
        <v>702145</v>
      </c>
      <c r="T1757" s="106" t="s">
        <v>516</v>
      </c>
      <c r="U1757" s="106"/>
      <c r="V1757" s="106">
        <v>3</v>
      </c>
      <c r="W1757" s="106" t="str">
        <f t="shared" si="54"/>
        <v>NETA BR</v>
      </c>
      <c r="X1757" s="106" t="s">
        <v>495</v>
      </c>
      <c r="Y1757" s="106"/>
    </row>
    <row r="1758" spans="1:25" x14ac:dyDescent="0.2">
      <c r="A1758" s="69"/>
      <c r="B1758" s="69"/>
      <c r="C1758" s="75" t="str">
        <f>VLOOKUP(G1758,TCR!$E$2:$K$332,2,0)</f>
        <v>DISTV</v>
      </c>
      <c r="D1758" s="75" t="str">
        <f>VLOOKUP(G1758,TCR!$E$2:$K$332,3,0)</f>
        <v>Ricavi logistica secondaria - distribuzione Energia Elettrica - variabile</v>
      </c>
      <c r="E1758" s="75" t="str">
        <f>VLOOKUP(G1758,TCR!$E$2:$K$332,4,0)</f>
        <v>CAUCMV</v>
      </c>
      <c r="F1758" s="75" t="str">
        <f>VLOOKUP(G1758,TCR!$E$2:$K$332,5,0)</f>
        <v>Componenti Variabili A, UC e MCT</v>
      </c>
      <c r="G1758" s="75" t="s">
        <v>135</v>
      </c>
      <c r="H1758" s="75" t="str">
        <f>VLOOKUP(G1758,TCR!$E$2:$K$332,7,0)</f>
        <v>A5 variabile</v>
      </c>
      <c r="I1758" s="137" t="str">
        <f t="shared" si="55"/>
        <v>EE_A5D3#EEQA5D3_V#EE_A5D3_V#NETA BR</v>
      </c>
      <c r="J1758" s="106" t="s">
        <v>1145</v>
      </c>
      <c r="K1758" s="106" t="s">
        <v>1146</v>
      </c>
      <c r="L1758" s="106" t="s">
        <v>1147</v>
      </c>
      <c r="M1758" s="106" t="s">
        <v>488</v>
      </c>
      <c r="N1758" s="106" t="s">
        <v>1148</v>
      </c>
      <c r="O1758" s="106"/>
      <c r="P1758" s="106" t="s">
        <v>1149</v>
      </c>
      <c r="Q1758" s="106" t="s">
        <v>1150</v>
      </c>
      <c r="R1758" s="106" t="s">
        <v>1151</v>
      </c>
      <c r="S1758" s="106">
        <v>702145</v>
      </c>
      <c r="T1758" s="106" t="s">
        <v>516</v>
      </c>
      <c r="U1758" s="106"/>
      <c r="V1758" s="106">
        <v>3</v>
      </c>
      <c r="W1758" s="106" t="str">
        <f t="shared" si="54"/>
        <v>NETA BR</v>
      </c>
      <c r="X1758" s="106" t="s">
        <v>495</v>
      </c>
      <c r="Y1758" s="106"/>
    </row>
    <row r="1759" spans="1:25" x14ac:dyDescent="0.2">
      <c r="A1759" s="69"/>
      <c r="B1759" s="69"/>
      <c r="C1759" s="75" t="str">
        <f>VLOOKUP(G1759,TCR!$E$2:$K$332,2,0)</f>
        <v>DISTV</v>
      </c>
      <c r="D1759" s="75" t="str">
        <f>VLOOKUP(G1759,TCR!$E$2:$K$332,3,0)</f>
        <v>Ricavi logistica secondaria - distribuzione Energia Elettrica - variabile</v>
      </c>
      <c r="E1759" s="75" t="str">
        <f>VLOOKUP(G1759,TCR!$E$2:$K$332,4,0)</f>
        <v>CAUCMV</v>
      </c>
      <c r="F1759" s="75" t="str">
        <f>VLOOKUP(G1759,TCR!$E$2:$K$332,5,0)</f>
        <v>Componenti Variabili A, UC e MCT</v>
      </c>
      <c r="G1759" s="75" t="s">
        <v>135</v>
      </c>
      <c r="H1759" s="75" t="str">
        <f>VLOOKUP(G1759,TCR!$E$2:$K$332,7,0)</f>
        <v>A5 variabile</v>
      </c>
      <c r="I1759" s="137" t="str">
        <f t="shared" si="55"/>
        <v>EE_A5#EEQA5V#EE_A5V#NETA BR</v>
      </c>
      <c r="J1759" s="106" t="s">
        <v>4334</v>
      </c>
      <c r="K1759" s="106" t="s">
        <v>4335</v>
      </c>
      <c r="L1759" s="106" t="s">
        <v>4336</v>
      </c>
      <c r="M1759" s="106" t="s">
        <v>488</v>
      </c>
      <c r="N1759" s="106" t="s">
        <v>4337</v>
      </c>
      <c r="O1759" s="106"/>
      <c r="P1759" s="106" t="s">
        <v>4338</v>
      </c>
      <c r="Q1759" s="106" t="s">
        <v>4339</v>
      </c>
      <c r="R1759" s="106" t="s">
        <v>4340</v>
      </c>
      <c r="S1759" s="106">
        <v>702145</v>
      </c>
      <c r="T1759" s="106" t="s">
        <v>516</v>
      </c>
      <c r="U1759" s="106"/>
      <c r="V1759" s="106">
        <v>3</v>
      </c>
      <c r="W1759" s="106" t="str">
        <f t="shared" si="54"/>
        <v>NETA BR</v>
      </c>
      <c r="X1759" s="106" t="s">
        <v>495</v>
      </c>
      <c r="Y1759" s="106"/>
    </row>
    <row r="1760" spans="1:25" x14ac:dyDescent="0.2">
      <c r="A1760" s="69"/>
      <c r="B1760" s="69"/>
      <c r="C1760" s="75" t="str">
        <f>VLOOKUP(G1760,TCR!$E$2:$K$332,2,0)</f>
        <v>DISTV</v>
      </c>
      <c r="D1760" s="75" t="str">
        <f>VLOOKUP(G1760,TCR!$E$2:$K$332,3,0)</f>
        <v>Ricavi logistica secondaria - distribuzione Energia Elettrica - variabile</v>
      </c>
      <c r="E1760" s="75" t="str">
        <f>VLOOKUP(G1760,TCR!$E$2:$K$332,4,0)</f>
        <v>CAUCMV</v>
      </c>
      <c r="F1760" s="75" t="str">
        <f>VLOOKUP(G1760,TCR!$E$2:$K$332,5,0)</f>
        <v>Componenti Variabili A, UC e MCT</v>
      </c>
      <c r="G1760" s="75" t="s">
        <v>151</v>
      </c>
      <c r="H1760" s="75" t="str">
        <f>VLOOKUP(G1760,TCR!$E$2:$K$332,7,0)</f>
        <v>A4 variabile</v>
      </c>
      <c r="I1760" s="137" t="str">
        <f t="shared" si="55"/>
        <v>EE_A4D3#EEQA4D3_V#EE_A4D3_V#NETA BR</v>
      </c>
      <c r="J1760" s="106" t="s">
        <v>3768</v>
      </c>
      <c r="K1760" s="106" t="s">
        <v>3769</v>
      </c>
      <c r="L1760" s="106" t="s">
        <v>3770</v>
      </c>
      <c r="M1760" s="106" t="s">
        <v>488</v>
      </c>
      <c r="N1760" s="106" t="s">
        <v>3771</v>
      </c>
      <c r="O1760" s="106"/>
      <c r="P1760" s="106" t="s">
        <v>3772</v>
      </c>
      <c r="Q1760" s="106" t="s">
        <v>3773</v>
      </c>
      <c r="R1760" s="106" t="s">
        <v>3774</v>
      </c>
      <c r="S1760" s="106">
        <v>702145</v>
      </c>
      <c r="T1760" s="106" t="s">
        <v>516</v>
      </c>
      <c r="U1760" s="106"/>
      <c r="V1760" s="106">
        <v>3</v>
      </c>
      <c r="W1760" s="106" t="str">
        <f t="shared" si="54"/>
        <v>NETA BR</v>
      </c>
      <c r="X1760" s="106" t="s">
        <v>495</v>
      </c>
      <c r="Y1760" s="106"/>
    </row>
    <row r="1761" spans="1:25" x14ac:dyDescent="0.2">
      <c r="A1761" s="69"/>
      <c r="B1761" s="69"/>
      <c r="C1761" s="75" t="str">
        <f>VLOOKUP(G1761,TCR!$E$2:$K$332,2,0)</f>
        <v>DISTV</v>
      </c>
      <c r="D1761" s="75" t="str">
        <f>VLOOKUP(G1761,TCR!$E$2:$K$332,3,0)</f>
        <v>Ricavi logistica secondaria - distribuzione Energia Elettrica - variabile</v>
      </c>
      <c r="E1761" s="75" t="str">
        <f>VLOOKUP(G1761,TCR!$E$2:$K$332,4,0)</f>
        <v>CAUCMV</v>
      </c>
      <c r="F1761" s="75" t="str">
        <f>VLOOKUP(G1761,TCR!$E$2:$K$332,5,0)</f>
        <v>Componenti Variabili A, UC e MCT</v>
      </c>
      <c r="G1761" s="75" t="s">
        <v>151</v>
      </c>
      <c r="H1761" s="75" t="str">
        <f>VLOOKUP(G1761,TCR!$E$2:$K$332,7,0)</f>
        <v>A4 variabile</v>
      </c>
      <c r="I1761" s="137" t="str">
        <f t="shared" si="55"/>
        <v>EE_A4#EEQA4V#EE_A4V#NETA BR</v>
      </c>
      <c r="J1761" s="106" t="s">
        <v>4531</v>
      </c>
      <c r="K1761" s="106" t="s">
        <v>4532</v>
      </c>
      <c r="L1761" s="106" t="s">
        <v>4533</v>
      </c>
      <c r="M1761" s="106" t="s">
        <v>488</v>
      </c>
      <c r="N1761" s="106" t="s">
        <v>4534</v>
      </c>
      <c r="O1761" s="106"/>
      <c r="P1761" s="106" t="s">
        <v>4535</v>
      </c>
      <c r="Q1761" s="106" t="s">
        <v>4536</v>
      </c>
      <c r="R1761" s="106" t="s">
        <v>4537</v>
      </c>
      <c r="S1761" s="106">
        <v>702145</v>
      </c>
      <c r="T1761" s="106" t="s">
        <v>516</v>
      </c>
      <c r="U1761" s="106"/>
      <c r="V1761" s="106">
        <v>3</v>
      </c>
      <c r="W1761" s="106" t="str">
        <f t="shared" si="54"/>
        <v>NETA BR</v>
      </c>
      <c r="X1761" s="106" t="s">
        <v>495</v>
      </c>
      <c r="Y1761" s="106"/>
    </row>
    <row r="1762" spans="1:25" x14ac:dyDescent="0.2">
      <c r="A1762" s="69"/>
      <c r="B1762" s="69"/>
      <c r="C1762" s="75" t="str">
        <f>VLOOKUP(G1762,TCR!$E$2:$K$332,2,0)</f>
        <v>DISTV</v>
      </c>
      <c r="D1762" s="75" t="str">
        <f>VLOOKUP(G1762,TCR!$E$2:$K$332,3,0)</f>
        <v>Ricavi logistica secondaria - distribuzione Energia Elettrica - variabile</v>
      </c>
      <c r="E1762" s="75" t="str">
        <f>VLOOKUP(G1762,TCR!$E$2:$K$332,4,0)</f>
        <v>CAUCMV</v>
      </c>
      <c r="F1762" s="75" t="str">
        <f>VLOOKUP(G1762,TCR!$E$2:$K$332,5,0)</f>
        <v>Componenti Variabili A, UC e MCT</v>
      </c>
      <c r="G1762" s="75" t="s">
        <v>137</v>
      </c>
      <c r="H1762" s="75" t="str">
        <f>VLOOKUP(G1762,TCR!$E$2:$K$332,7,0)</f>
        <v>A3 variabile</v>
      </c>
      <c r="I1762" s="137" t="str">
        <f t="shared" si="55"/>
        <v>EE_A3D3#EEQA3D3_V#EE_A3D3_V#NETA BR</v>
      </c>
      <c r="J1762" s="106" t="s">
        <v>3946</v>
      </c>
      <c r="K1762" s="106" t="s">
        <v>3947</v>
      </c>
      <c r="L1762" s="106" t="s">
        <v>3948</v>
      </c>
      <c r="M1762" s="106" t="s">
        <v>488</v>
      </c>
      <c r="N1762" s="106" t="s">
        <v>3949</v>
      </c>
      <c r="O1762" s="106"/>
      <c r="P1762" s="106" t="s">
        <v>3950</v>
      </c>
      <c r="Q1762" s="106" t="s">
        <v>3951</v>
      </c>
      <c r="R1762" s="106" t="s">
        <v>3952</v>
      </c>
      <c r="S1762" s="106">
        <v>702145</v>
      </c>
      <c r="T1762" s="106" t="s">
        <v>516</v>
      </c>
      <c r="U1762" s="106"/>
      <c r="V1762" s="106">
        <v>3</v>
      </c>
      <c r="W1762" s="106" t="str">
        <f t="shared" si="54"/>
        <v>NETA BR</v>
      </c>
      <c r="X1762" s="106" t="s">
        <v>495</v>
      </c>
      <c r="Y1762" s="106"/>
    </row>
    <row r="1763" spans="1:25" x14ac:dyDescent="0.2">
      <c r="A1763" s="69"/>
      <c r="B1763" s="69"/>
      <c r="C1763" s="75" t="str">
        <f>VLOOKUP(G1763,TCR!$E$2:$K$332,2,0)</f>
        <v>DISTV</v>
      </c>
      <c r="D1763" s="75" t="str">
        <f>VLOOKUP(G1763,TCR!$E$2:$K$332,3,0)</f>
        <v>Ricavi logistica secondaria - distribuzione Energia Elettrica - variabile</v>
      </c>
      <c r="E1763" s="75" t="str">
        <f>VLOOKUP(G1763,TCR!$E$2:$K$332,4,0)</f>
        <v>CAUCMV</v>
      </c>
      <c r="F1763" s="75" t="str">
        <f>VLOOKUP(G1763,TCR!$E$2:$K$332,5,0)</f>
        <v>Componenti Variabili A, UC e MCT</v>
      </c>
      <c r="G1763" s="75" t="s">
        <v>137</v>
      </c>
      <c r="H1763" s="75" t="str">
        <f>VLOOKUP(G1763,TCR!$E$2:$K$332,7,0)</f>
        <v>A3 variabile</v>
      </c>
      <c r="I1763" s="137" t="str">
        <f t="shared" si="55"/>
        <v>EE_A3#EEQA3V#EE_A3V#NETA BR</v>
      </c>
      <c r="J1763" s="106" t="s">
        <v>3792</v>
      </c>
      <c r="K1763" s="106" t="s">
        <v>3793</v>
      </c>
      <c r="L1763" s="106" t="s">
        <v>3794</v>
      </c>
      <c r="M1763" s="106" t="s">
        <v>488</v>
      </c>
      <c r="N1763" s="106" t="s">
        <v>3795</v>
      </c>
      <c r="O1763" s="106"/>
      <c r="P1763" s="106" t="s">
        <v>3796</v>
      </c>
      <c r="Q1763" s="106" t="s">
        <v>3797</v>
      </c>
      <c r="R1763" s="106" t="s">
        <v>3798</v>
      </c>
      <c r="S1763" s="106">
        <v>702145</v>
      </c>
      <c r="T1763" s="106" t="s">
        <v>516</v>
      </c>
      <c r="U1763" s="106"/>
      <c r="V1763" s="106">
        <v>3</v>
      </c>
      <c r="W1763" s="106" t="str">
        <f t="shared" si="54"/>
        <v>NETA BR</v>
      </c>
      <c r="X1763" s="106" t="s">
        <v>495</v>
      </c>
      <c r="Y1763" s="106"/>
    </row>
    <row r="1764" spans="1:25" x14ac:dyDescent="0.2">
      <c r="A1764" s="69"/>
      <c r="B1764" s="69"/>
      <c r="C1764" s="75" t="str">
        <f>VLOOKUP(G1764,TCR!$E$2:$K$332,2,0)</f>
        <v>DISTV</v>
      </c>
      <c r="D1764" s="75" t="str">
        <f>VLOOKUP(G1764,TCR!$E$2:$K$332,3,0)</f>
        <v>Ricavi logistica secondaria - distribuzione Energia Elettrica - variabile</v>
      </c>
      <c r="E1764" s="75" t="str">
        <f>VLOOKUP(G1764,TCR!$E$2:$K$332,4,0)</f>
        <v>CAUCMV</v>
      </c>
      <c r="F1764" s="75" t="str">
        <f>VLOOKUP(G1764,TCR!$E$2:$K$332,5,0)</f>
        <v>Componenti Variabili A, UC e MCT</v>
      </c>
      <c r="G1764" s="75" t="s">
        <v>136</v>
      </c>
      <c r="H1764" s="75" t="str">
        <f>VLOOKUP(G1764,TCR!$E$2:$K$332,7,0)</f>
        <v>A2 variabile</v>
      </c>
      <c r="I1764" s="137" t="str">
        <f t="shared" si="55"/>
        <v>EE_A2D3#EEQA2D3_V#EE_A2D3_V#NETA BR</v>
      </c>
      <c r="J1764" s="106" t="s">
        <v>5317</v>
      </c>
      <c r="K1764" s="106" t="s">
        <v>5318</v>
      </c>
      <c r="L1764" s="106" t="s">
        <v>5319</v>
      </c>
      <c r="M1764" s="106" t="s">
        <v>488</v>
      </c>
      <c r="N1764" s="106" t="s">
        <v>5320</v>
      </c>
      <c r="O1764" s="106"/>
      <c r="P1764" s="106" t="s">
        <v>5321</v>
      </c>
      <c r="Q1764" s="106" t="s">
        <v>5322</v>
      </c>
      <c r="R1764" s="106" t="s">
        <v>5323</v>
      </c>
      <c r="S1764" s="106">
        <v>702145</v>
      </c>
      <c r="T1764" s="106" t="s">
        <v>516</v>
      </c>
      <c r="U1764" s="106"/>
      <c r="V1764" s="106">
        <v>3</v>
      </c>
      <c r="W1764" s="106" t="str">
        <f t="shared" si="54"/>
        <v>NETA BR</v>
      </c>
      <c r="X1764" s="106" t="s">
        <v>495</v>
      </c>
      <c r="Y1764" s="106"/>
    </row>
    <row r="1765" spans="1:25" x14ac:dyDescent="0.2">
      <c r="A1765" s="69"/>
      <c r="B1765" s="69"/>
      <c r="C1765" s="75" t="str">
        <f>VLOOKUP(G1765,TCR!$E$2:$K$332,2,0)</f>
        <v>DISTV</v>
      </c>
      <c r="D1765" s="75" t="str">
        <f>VLOOKUP(G1765,TCR!$E$2:$K$332,3,0)</f>
        <v>Ricavi logistica secondaria - distribuzione Energia Elettrica - variabile</v>
      </c>
      <c r="E1765" s="75" t="str">
        <f>VLOOKUP(G1765,TCR!$E$2:$K$332,4,0)</f>
        <v>CAUCMV</v>
      </c>
      <c r="F1765" s="75" t="str">
        <f>VLOOKUP(G1765,TCR!$E$2:$K$332,5,0)</f>
        <v>Componenti Variabili A, UC e MCT</v>
      </c>
      <c r="G1765" s="75" t="s">
        <v>136</v>
      </c>
      <c r="H1765" s="75" t="str">
        <f>VLOOKUP(G1765,TCR!$E$2:$K$332,7,0)</f>
        <v>A2 variabile</v>
      </c>
      <c r="I1765" s="137" t="str">
        <f t="shared" si="55"/>
        <v>EE_A2#EEQA2V#EE_A2V#NETA BR</v>
      </c>
      <c r="J1765" s="106" t="s">
        <v>4165</v>
      </c>
      <c r="K1765" s="106" t="s">
        <v>4166</v>
      </c>
      <c r="L1765" s="106" t="s">
        <v>4167</v>
      </c>
      <c r="M1765" s="106" t="s">
        <v>488</v>
      </c>
      <c r="N1765" s="106" t="s">
        <v>4168</v>
      </c>
      <c r="O1765" s="106"/>
      <c r="P1765" s="106" t="s">
        <v>4169</v>
      </c>
      <c r="Q1765" s="106" t="s">
        <v>4170</v>
      </c>
      <c r="R1765" s="106" t="s">
        <v>4171</v>
      </c>
      <c r="S1765" s="106">
        <v>702145</v>
      </c>
      <c r="T1765" s="106" t="s">
        <v>516</v>
      </c>
      <c r="U1765" s="106"/>
      <c r="V1765" s="106">
        <v>3</v>
      </c>
      <c r="W1765" s="106" t="str">
        <f t="shared" si="54"/>
        <v>NETA BR</v>
      </c>
      <c r="X1765" s="106" t="s">
        <v>495</v>
      </c>
      <c r="Y1765" s="106"/>
    </row>
    <row r="1766" spans="1:25" x14ac:dyDescent="0.2">
      <c r="A1766" s="69"/>
      <c r="B1766" s="69"/>
      <c r="C1766" s="179" t="str">
        <f>VLOOKUP(G1766,TCR!$E$2:$K$332,2,0)</f>
        <v>VENDF</v>
      </c>
      <c r="D1766" s="179" t="str">
        <f>VLOOKUP(G1766,TCR!$E$2:$K$332,3,0)</f>
        <v>Ricavi commodity - componente fissa Energia Elettrica</v>
      </c>
      <c r="E1766" s="179" t="str">
        <f>VLOOKUP(G1766,TCR!$E$2:$K$332,4,0)</f>
        <v>MTPRF</v>
      </c>
      <c r="F1766" s="179" t="str">
        <f>VLOOKUP(G1766,TCR!$E$2:$K$332,5,0)</f>
        <v>Materia prima fissa</v>
      </c>
      <c r="G1766" s="179" t="s">
        <v>217</v>
      </c>
      <c r="H1766" s="179" t="str">
        <f>VLOOKUP(G1766,TCR!$E$2:$K$332,7,0)</f>
        <v>Materia prima altre voci fisse</v>
      </c>
      <c r="I1766" s="137" t="str">
        <f t="shared" si="55"/>
        <v>EE_FPATPMI09_FIX#EEQ_FPATPMI09FIX#EEC_FPATPMI09FIX#NETA BR</v>
      </c>
      <c r="J1766" s="106" t="s">
        <v>6347</v>
      </c>
      <c r="K1766" s="106" t="s">
        <v>6348</v>
      </c>
      <c r="L1766" s="106" t="s">
        <v>6349</v>
      </c>
      <c r="M1766" s="106" t="s">
        <v>424</v>
      </c>
      <c r="N1766" s="106" t="s">
        <v>6350</v>
      </c>
      <c r="O1766" s="106"/>
      <c r="P1766" s="106" t="s">
        <v>6351</v>
      </c>
      <c r="Q1766" s="106" t="s">
        <v>6352</v>
      </c>
      <c r="R1766" s="106" t="s">
        <v>6353</v>
      </c>
      <c r="S1766" s="106">
        <v>701036</v>
      </c>
      <c r="T1766" s="106" t="s">
        <v>430</v>
      </c>
      <c r="U1766" s="106"/>
      <c r="V1766" s="106">
        <v>3</v>
      </c>
      <c r="W1766" s="106" t="str">
        <f t="shared" si="54"/>
        <v>NETA BR</v>
      </c>
      <c r="X1766" s="106" t="s">
        <v>431</v>
      </c>
      <c r="Y1766" s="106"/>
    </row>
    <row r="1767" spans="1:25" x14ac:dyDescent="0.2">
      <c r="A1767" s="69"/>
      <c r="B1767" s="69"/>
      <c r="C1767" s="179" t="str">
        <f>VLOOKUP(G1767,TCR!$E$2:$K$332,2,0)</f>
        <v>VENDF</v>
      </c>
      <c r="D1767" s="179" t="str">
        <f>VLOOKUP(G1767,TCR!$E$2:$K$332,3,0)</f>
        <v>Ricavi commodity - componente fissa Energia Elettrica</v>
      </c>
      <c r="E1767" s="179" t="str">
        <f>VLOOKUP(G1767,TCR!$E$2:$K$332,4,0)</f>
        <v>MTPRF</v>
      </c>
      <c r="F1767" s="179" t="str">
        <f>VLOOKUP(G1767,TCR!$E$2:$K$332,5,0)</f>
        <v>Materia prima fissa</v>
      </c>
      <c r="G1767" s="179" t="s">
        <v>217</v>
      </c>
      <c r="H1767" s="179" t="str">
        <f>VLOOKUP(G1767,TCR!$E$2:$K$332,7,0)</f>
        <v>Materia prima altre voci fisse</v>
      </c>
      <c r="I1767" s="137" t="str">
        <f t="shared" si="55"/>
        <v>EE_FPATPMI08_FIX#EEQ_FPATPMI08FIX#EEC_FPATPMI08FIX#NETA BR</v>
      </c>
      <c r="J1767" s="106" t="s">
        <v>4589</v>
      </c>
      <c r="K1767" s="106" t="s">
        <v>4590</v>
      </c>
      <c r="L1767" s="106" t="s">
        <v>4591</v>
      </c>
      <c r="M1767" s="106" t="s">
        <v>424</v>
      </c>
      <c r="N1767" s="106" t="s">
        <v>4592</v>
      </c>
      <c r="O1767" s="106"/>
      <c r="P1767" s="106" t="s">
        <v>4593</v>
      </c>
      <c r="Q1767" s="106" t="s">
        <v>4594</v>
      </c>
      <c r="R1767" s="106" t="s">
        <v>4595</v>
      </c>
      <c r="S1767" s="106">
        <v>701036</v>
      </c>
      <c r="T1767" s="106" t="s">
        <v>430</v>
      </c>
      <c r="U1767" s="106"/>
      <c r="V1767" s="106">
        <v>3</v>
      </c>
      <c r="W1767" s="106" t="str">
        <f t="shared" si="54"/>
        <v>NETA BR</v>
      </c>
      <c r="X1767" s="106" t="s">
        <v>431</v>
      </c>
      <c r="Y1767" s="106"/>
    </row>
    <row r="1768" spans="1:25" x14ac:dyDescent="0.2">
      <c r="A1768" s="69"/>
      <c r="B1768" s="69"/>
      <c r="C1768" s="179" t="str">
        <f>VLOOKUP(G1768,TCR!$E$2:$K$332,2,0)</f>
        <v>TRASPF</v>
      </c>
      <c r="D1768" s="179" t="str">
        <f>VLOOKUP(G1768,TCR!$E$2:$K$332,3,0)</f>
        <v>Ricavi logistica primaria - Trasporto Energia Elettrica - fisso</v>
      </c>
      <c r="E1768" s="179" t="str">
        <f>VLOOKUP(G1768,TCR!$E$2:$K$332,4,0)</f>
        <v>DISPF</v>
      </c>
      <c r="F1768" s="179" t="str">
        <f>VLOOKUP(G1768,TCR!$E$2:$K$332,5,0)</f>
        <v>Dispacciamento fisso</v>
      </c>
      <c r="G1768" s="179" t="s">
        <v>175</v>
      </c>
      <c r="H1768" s="179" t="str">
        <f>VLOOKUP(G1768,TCR!$E$2:$K$332,7,0)</f>
        <v>Altri oneri dispacciamento quota fissa</v>
      </c>
      <c r="I1768" s="137" t="str">
        <f t="shared" si="55"/>
        <v>NE_PM_QDISP111#NE_Q_PM_QDISP111#NE_C_PM_QDISP111#NETA BR</v>
      </c>
      <c r="J1768" s="106" t="s">
        <v>2885</v>
      </c>
      <c r="K1768" s="106" t="s">
        <v>2886</v>
      </c>
      <c r="L1768" s="106" t="s">
        <v>2887</v>
      </c>
      <c r="M1768" s="106"/>
      <c r="N1768" s="106" t="s">
        <v>2888</v>
      </c>
      <c r="O1768" s="106"/>
      <c r="P1768" s="106" t="s">
        <v>2889</v>
      </c>
      <c r="Q1768" s="106" t="s">
        <v>2890</v>
      </c>
      <c r="R1768" s="106" t="s">
        <v>2891</v>
      </c>
      <c r="S1768" s="106"/>
      <c r="T1768" s="106"/>
      <c r="U1768" s="106"/>
      <c r="V1768" s="106">
        <v>3</v>
      </c>
      <c r="W1768" s="106" t="str">
        <f t="shared" si="54"/>
        <v>NETA BR</v>
      </c>
      <c r="X1768" s="106"/>
      <c r="Y1768" s="106"/>
    </row>
    <row r="1769" spans="1:25" x14ac:dyDescent="0.2">
      <c r="A1769" s="69"/>
      <c r="B1769" s="69"/>
      <c r="C1769" s="71" t="str">
        <f>VLOOKUP(G1769,TCR!$E$2:$K$332,2,0)</f>
        <v>LAVO</v>
      </c>
      <c r="D1769" s="71" t="str">
        <f>VLOOKUP(G1769,TCR!$E$2:$K$332,3,0)</f>
        <v>Lavori</v>
      </c>
      <c r="E1769" s="71" t="str">
        <f>VLOOKUP(G1769,TCR!$E$2:$K$332,4,0)</f>
        <v>LAVO</v>
      </c>
      <c r="F1769" s="71" t="str">
        <f>VLOOKUP(G1769,TCR!$E$2:$K$332,5,0)</f>
        <v>Lavori</v>
      </c>
      <c r="G1769" s="71" t="s">
        <v>34</v>
      </c>
      <c r="H1769" s="71" t="str">
        <f>VLOOKUP(G1769,TCR!$E$2:$K$332,7,0)</f>
        <v>disattivazioni</v>
      </c>
      <c r="I1769" s="137" t="str">
        <f t="shared" si="55"/>
        <v>S-PW-022#QUOTAS-PW-022#COMPS-PW-022#NETA BR</v>
      </c>
      <c r="J1769" s="106" t="s">
        <v>8968</v>
      </c>
      <c r="K1769" s="106" t="s">
        <v>8969</v>
      </c>
      <c r="L1769" s="106" t="s">
        <v>8970</v>
      </c>
      <c r="M1769" s="106" t="s">
        <v>442</v>
      </c>
      <c r="N1769" s="106" t="s">
        <v>8971</v>
      </c>
      <c r="O1769" s="106"/>
      <c r="P1769" s="106" t="s">
        <v>8972</v>
      </c>
      <c r="Q1769" s="106" t="s">
        <v>8973</v>
      </c>
      <c r="R1769" s="106" t="s">
        <v>8974</v>
      </c>
      <c r="S1769" s="106" t="s">
        <v>833</v>
      </c>
      <c r="T1769" s="106" t="s">
        <v>834</v>
      </c>
      <c r="U1769" s="106"/>
      <c r="V1769" s="106">
        <v>3</v>
      </c>
      <c r="W1769" s="106" t="str">
        <f t="shared" si="54"/>
        <v>NETA BR</v>
      </c>
      <c r="X1769" s="106" t="s">
        <v>835</v>
      </c>
      <c r="Y1769" s="106"/>
    </row>
    <row r="1770" spans="1:25" x14ac:dyDescent="0.2">
      <c r="A1770" s="69"/>
      <c r="B1770" s="69"/>
      <c r="C1770" s="71" t="str">
        <f>VLOOKUP(G1770,TCR!$E$2:$K$332,2,0)</f>
        <v>LAVO</v>
      </c>
      <c r="D1770" s="71" t="str">
        <f>VLOOKUP(G1770,TCR!$E$2:$K$332,3,0)</f>
        <v>Lavori</v>
      </c>
      <c r="E1770" s="71" t="str">
        <f>VLOOKUP(G1770,TCR!$E$2:$K$332,4,0)</f>
        <v>LAVO</v>
      </c>
      <c r="F1770" s="71" t="str">
        <f>VLOOKUP(G1770,TCR!$E$2:$K$332,5,0)</f>
        <v>Lavori</v>
      </c>
      <c r="G1770" s="114" t="s">
        <v>114</v>
      </c>
      <c r="H1770" s="71" t="str">
        <f>VLOOKUP(G1770,TCR!$E$2:$K$332,7,0)</f>
        <v>variazioni potenza/tensione</v>
      </c>
      <c r="I1770" s="137" t="str">
        <f t="shared" si="55"/>
        <v>S-PW-019#QUOTAS-PW-019#COMPS-PW-019#NETA BR</v>
      </c>
      <c r="J1770" s="106" t="s">
        <v>4281</v>
      </c>
      <c r="K1770" s="106" t="s">
        <v>4282</v>
      </c>
      <c r="L1770" s="106" t="s">
        <v>4283</v>
      </c>
      <c r="M1770" s="106" t="s">
        <v>442</v>
      </c>
      <c r="N1770" s="106" t="s">
        <v>4284</v>
      </c>
      <c r="O1770" s="106"/>
      <c r="P1770" s="106" t="s">
        <v>4285</v>
      </c>
      <c r="Q1770" s="106" t="s">
        <v>4286</v>
      </c>
      <c r="R1770" s="106" t="s">
        <v>4287</v>
      </c>
      <c r="S1770" s="106">
        <v>730825</v>
      </c>
      <c r="T1770" s="106" t="s">
        <v>834</v>
      </c>
      <c r="U1770" s="106"/>
      <c r="V1770" s="106">
        <v>3</v>
      </c>
      <c r="W1770" s="106" t="str">
        <f t="shared" si="54"/>
        <v>NETA BR</v>
      </c>
      <c r="X1770" s="106" t="s">
        <v>835</v>
      </c>
      <c r="Y1770" s="106"/>
    </row>
    <row r="1771" spans="1:25" x14ac:dyDescent="0.2">
      <c r="A1771" s="69"/>
      <c r="B1771" s="69"/>
      <c r="C1771" s="179" t="str">
        <f>VLOOKUP(G1771,TCR!$E$2:$K$332,2,0)</f>
        <v>VENDV</v>
      </c>
      <c r="D1771" s="179" t="str">
        <f>VLOOKUP(G1771,TCR!$E$2:$K$332,3,0)</f>
        <v>Ricavi variabili commodity al PCE - Energia Elettrica</v>
      </c>
      <c r="E1771" s="179" t="str">
        <f>VLOOKUP(G1771,TCR!$E$2:$K$332,4,0)</f>
        <v>MTPRV</v>
      </c>
      <c r="F1771" s="179" t="str">
        <f>VLOOKUP(G1771,TCR!$E$2:$K$332,5,0)</f>
        <v>Materia prima variabile</v>
      </c>
      <c r="G1771" s="179" t="s">
        <v>255</v>
      </c>
      <c r="H1771" s="179" t="str">
        <f>VLOOKUP(G1771,TCR!$E$2:$K$332,7,0)</f>
        <v>Materia prima</v>
      </c>
      <c r="I1771" s="137" t="str">
        <f t="shared" si="55"/>
        <v>EEDIFFTAR#EEDIFFTAR#EEDIFFTAR#NETA BR</v>
      </c>
      <c r="J1771" s="106" t="s">
        <v>6261</v>
      </c>
      <c r="K1771" s="106" t="s">
        <v>6262</v>
      </c>
      <c r="L1771" s="106" t="s">
        <v>6263</v>
      </c>
      <c r="M1771" s="106" t="s">
        <v>424</v>
      </c>
      <c r="N1771" s="106" t="s">
        <v>6262</v>
      </c>
      <c r="O1771" s="106"/>
      <c r="P1771" s="106" t="s">
        <v>6264</v>
      </c>
      <c r="Q1771" s="106" t="s">
        <v>6262</v>
      </c>
      <c r="R1771" s="106" t="s">
        <v>6265</v>
      </c>
      <c r="S1771" s="106">
        <v>701036</v>
      </c>
      <c r="T1771" s="106" t="s">
        <v>430</v>
      </c>
      <c r="U1771" s="106"/>
      <c r="V1771" s="106">
        <v>3</v>
      </c>
      <c r="W1771" s="106" t="str">
        <f t="shared" si="54"/>
        <v>NETA BR</v>
      </c>
      <c r="X1771" s="106" t="s">
        <v>431</v>
      </c>
      <c r="Y1771" s="106"/>
    </row>
    <row r="1772" spans="1:25" x14ac:dyDescent="0.2">
      <c r="A1772" s="70"/>
      <c r="B1772" s="178"/>
      <c r="C1772" s="179" t="str">
        <f>VLOOKUP(G1772,TCR!$E$2:$K$332,2,0)</f>
        <v>VENDV</v>
      </c>
      <c r="D1772" s="179" t="str">
        <f>VLOOKUP(G1772,TCR!$E$2:$K$332,3,0)</f>
        <v>Ricavi variabili commodity al PCE - Energia Elettrica</v>
      </c>
      <c r="E1772" s="179" t="str">
        <f>VLOOKUP(G1772,TCR!$E$2:$K$332,4,0)</f>
        <v>SCONV</v>
      </c>
      <c r="F1772" s="179" t="str">
        <f>VLOOKUP(G1772,TCR!$E$2:$K$332,5,0)</f>
        <v>Sconti Variabili</v>
      </c>
      <c r="G1772" s="179" t="s">
        <v>10832</v>
      </c>
      <c r="H1772" s="179" t="str">
        <f>VLOOKUP(G1772,TCR!$E$2:$K$332,7,0)</f>
        <v>sconto dual</v>
      </c>
      <c r="I1772" s="137" t="str">
        <f t="shared" si="55"/>
        <v>NE_SCONTO_DUAL#NE_Q_SCO_DUAL#NE_C_SCO_DUAL#NETA BR</v>
      </c>
      <c r="J1772" s="106" t="s">
        <v>3382</v>
      </c>
      <c r="K1772" s="106" t="s">
        <v>3383</v>
      </c>
      <c r="L1772" s="106" t="s">
        <v>3384</v>
      </c>
      <c r="M1772" s="106" t="s">
        <v>424</v>
      </c>
      <c r="N1772" s="106" t="s">
        <v>3385</v>
      </c>
      <c r="O1772" s="106"/>
      <c r="P1772" s="106" t="s">
        <v>3386</v>
      </c>
      <c r="Q1772" s="106" t="s">
        <v>3387</v>
      </c>
      <c r="R1772" s="106" t="s">
        <v>3388</v>
      </c>
      <c r="S1772" s="106">
        <v>704103</v>
      </c>
      <c r="T1772" s="106" t="s">
        <v>462</v>
      </c>
      <c r="U1772" s="106"/>
      <c r="V1772" s="106">
        <v>3</v>
      </c>
      <c r="W1772" s="106" t="str">
        <f t="shared" si="54"/>
        <v>NETA BR</v>
      </c>
      <c r="X1772" s="106" t="s">
        <v>463</v>
      </c>
      <c r="Y1772" s="106"/>
    </row>
    <row r="1773" spans="1:25" x14ac:dyDescent="0.2">
      <c r="A1773" s="70"/>
      <c r="B1773" s="178"/>
      <c r="C1773" s="179" t="str">
        <f>VLOOKUP(G1773,TCR!$E$2:$K$332,2,0)</f>
        <v>VENDV</v>
      </c>
      <c r="D1773" s="179" t="str">
        <f>VLOOKUP(G1773,TCR!$E$2:$K$332,3,0)</f>
        <v>Ricavi variabili commodity al PCE - Energia Elettrica</v>
      </c>
      <c r="E1773" s="179" t="str">
        <f>VLOOKUP(G1773,TCR!$E$2:$K$332,4,0)</f>
        <v>MTPRV</v>
      </c>
      <c r="F1773" s="179" t="str">
        <f>VLOOKUP(G1773,TCR!$E$2:$K$332,5,0)</f>
        <v>Materia prima variabile</v>
      </c>
      <c r="G1773" s="179" t="s">
        <v>192</v>
      </c>
      <c r="H1773" s="179" t="str">
        <f>VLOOKUP(G1773,TCR!$E$2:$K$332,7,0)</f>
        <v>Perdite</v>
      </c>
      <c r="I1773" s="137" t="str">
        <f t="shared" si="55"/>
        <v>NE_PER_QV_CAP#NE_Q_IND_CAP#NE_C_IND_CAP#NETA BR</v>
      </c>
      <c r="J1773" s="207" t="s">
        <v>2108</v>
      </c>
      <c r="K1773" s="207" t="s">
        <v>2109</v>
      </c>
      <c r="L1773" s="207" t="s">
        <v>2110</v>
      </c>
      <c r="M1773" s="207" t="s">
        <v>424</v>
      </c>
      <c r="N1773" s="207" t="s">
        <v>1492</v>
      </c>
      <c r="O1773" s="207"/>
      <c r="P1773" s="207" t="s">
        <v>1493</v>
      </c>
      <c r="Q1773" s="207" t="s">
        <v>1494</v>
      </c>
      <c r="R1773" s="207" t="s">
        <v>1495</v>
      </c>
      <c r="S1773" s="207">
        <v>701036</v>
      </c>
      <c r="T1773" s="207" t="s">
        <v>430</v>
      </c>
      <c r="U1773" s="207"/>
      <c r="V1773" s="207">
        <v>3</v>
      </c>
      <c r="W1773" s="106" t="str">
        <f t="shared" si="54"/>
        <v>NETA BR</v>
      </c>
      <c r="X1773" s="207" t="s">
        <v>431</v>
      </c>
      <c r="Y1773" s="207"/>
    </row>
    <row r="1774" spans="1:25" x14ac:dyDescent="0.2">
      <c r="A1774" s="178"/>
      <c r="B1774" s="178"/>
      <c r="C1774" s="179" t="str">
        <f>VLOOKUP(G1774,TCR!$E$2:$K$332,2,0)</f>
        <v>TRASPV</v>
      </c>
      <c r="D1774" s="179" t="str">
        <f>VLOOKUP(G1774,TCR!$E$2:$K$332,3,0)</f>
        <v>Ricavi logistica primaria - Trasporto Energia Elettrica - variabile</v>
      </c>
      <c r="E1774" s="179" t="str">
        <f>VLOOKUP(G1774,TCR!$E$2:$K$332,4,0)</f>
        <v>DISPV</v>
      </c>
      <c r="F1774" s="179" t="str">
        <f>VLOOKUP(G1774,TCR!$E$2:$K$332,5,0)</f>
        <v>Dispacciamento variabile</v>
      </c>
      <c r="G1774" s="179" t="s">
        <v>176</v>
      </c>
      <c r="H1774" s="179" t="str">
        <f>VLOOKUP(G1774,TCR!$E$2:$K$332,7,0)</f>
        <v>Altri oneri dispacciamento quota var</v>
      </c>
      <c r="I1774" s="137" t="str">
        <f t="shared" si="55"/>
        <v>EE_MLODSICURSIST#EEQMLODSICURSIST#EECMLODSICURSIST#NETA BR</v>
      </c>
      <c r="J1774" s="207" t="s">
        <v>5101</v>
      </c>
      <c r="K1774" s="207" t="s">
        <v>5102</v>
      </c>
      <c r="L1774" s="207" t="s">
        <v>5103</v>
      </c>
      <c r="M1774" s="207"/>
      <c r="N1774" s="207" t="s">
        <v>1276</v>
      </c>
      <c r="O1774" s="207"/>
      <c r="P1774" s="207" t="s">
        <v>1277</v>
      </c>
      <c r="Q1774" s="207" t="s">
        <v>1278</v>
      </c>
      <c r="R1774" s="207" t="s">
        <v>1279</v>
      </c>
      <c r="S1774" s="207"/>
      <c r="T1774" s="207"/>
      <c r="U1774" s="207"/>
      <c r="V1774" s="207">
        <v>3</v>
      </c>
      <c r="W1774" s="106" t="str">
        <f t="shared" si="54"/>
        <v>NETA BR</v>
      </c>
      <c r="X1774" s="207"/>
      <c r="Y1774" s="207"/>
    </row>
    <row r="1775" spans="1:25" x14ac:dyDescent="0.2">
      <c r="A1775" s="69"/>
      <c r="B1775" s="178" t="s">
        <v>9525</v>
      </c>
      <c r="C1775" s="179" t="str">
        <f>VLOOKUP(G1775,TCR!$E$2:$K$332,2,0)</f>
        <v>TRASPV</v>
      </c>
      <c r="D1775" s="179" t="str">
        <f>VLOOKUP(G1775,TCR!$E$2:$K$332,3,0)</f>
        <v>Ricavi logistica primaria - Trasporto Energia Elettrica - variabile</v>
      </c>
      <c r="E1775" s="179" t="str">
        <f>VLOOKUP(G1775,TCR!$E$2:$K$332,4,0)</f>
        <v>DISPV</v>
      </c>
      <c r="F1775" s="179" t="str">
        <f>VLOOKUP(G1775,TCR!$E$2:$K$332,5,0)</f>
        <v>Dispacciamento variabile</v>
      </c>
      <c r="G1775" s="179" t="s">
        <v>176</v>
      </c>
      <c r="H1775" s="179" t="str">
        <f>VLOOKUP(G1775,TCR!$E$2:$K$332,7,0)</f>
        <v>Altri oneri dispacciamento quota var</v>
      </c>
      <c r="I1775" s="137" t="str">
        <f t="shared" si="55"/>
        <v>EE_MLODFUNZGRTN#EEQMLODFUNZGRTN#EECMLODFUNZGRTN#NETA BR</v>
      </c>
      <c r="J1775" s="207" t="s">
        <v>3673</v>
      </c>
      <c r="K1775" s="207" t="s">
        <v>3674</v>
      </c>
      <c r="L1775" s="207" t="s">
        <v>3675</v>
      </c>
      <c r="M1775" s="207" t="s">
        <v>488</v>
      </c>
      <c r="N1775" s="207" t="s">
        <v>3244</v>
      </c>
      <c r="O1775" s="207"/>
      <c r="P1775" s="207" t="s">
        <v>3245</v>
      </c>
      <c r="Q1775" s="207" t="s">
        <v>3246</v>
      </c>
      <c r="R1775" s="207" t="s">
        <v>3247</v>
      </c>
      <c r="S1775" s="207">
        <v>702144</v>
      </c>
      <c r="T1775" s="207" t="s">
        <v>1106</v>
      </c>
      <c r="U1775" s="207"/>
      <c r="V1775" s="207">
        <v>3</v>
      </c>
      <c r="W1775" s="106" t="str">
        <f t="shared" si="54"/>
        <v>NETA BR</v>
      </c>
      <c r="X1775" s="207" t="s">
        <v>495</v>
      </c>
      <c r="Y1775" s="207"/>
    </row>
    <row r="1776" spans="1:25" x14ac:dyDescent="0.2">
      <c r="A1776" s="69"/>
      <c r="B1776" s="178"/>
      <c r="C1776" s="179" t="str">
        <f>VLOOKUP(G1776,TCR!$E$2:$K$332,2,0)</f>
        <v>VENDV</v>
      </c>
      <c r="D1776" s="179" t="str">
        <f>VLOOKUP(G1776,TCR!$E$2:$K$332,3,0)</f>
        <v>Ricavi variabili commodity al PCE - Energia Elettrica</v>
      </c>
      <c r="E1776" s="179" t="str">
        <f>VLOOKUP(G1776,TCR!$E$2:$K$332,4,0)</f>
        <v>MTPRV</v>
      </c>
      <c r="F1776" s="179" t="str">
        <f>VLOOKUP(G1776,TCR!$E$2:$K$332,5,0)</f>
        <v>Materia prima variabile</v>
      </c>
      <c r="G1776" s="179" t="s">
        <v>192</v>
      </c>
      <c r="H1776" s="179" t="str">
        <f>VLOOKUP(G1776,TCR!$E$2:$K$332,7,0)</f>
        <v>Perdite</v>
      </c>
      <c r="I1776" s="137" t="str">
        <f t="shared" si="55"/>
        <v>EE_UC5#EEQUC5#EECUC5#NETA BR</v>
      </c>
      <c r="J1776" s="207" t="s">
        <v>5349</v>
      </c>
      <c r="K1776" s="207" t="s">
        <v>5350</v>
      </c>
      <c r="L1776" s="207" t="s">
        <v>5351</v>
      </c>
      <c r="M1776" s="207" t="s">
        <v>424</v>
      </c>
      <c r="N1776" s="207" t="s">
        <v>5352</v>
      </c>
      <c r="O1776" s="207"/>
      <c r="P1776" s="207" t="s">
        <v>5353</v>
      </c>
      <c r="Q1776" s="207" t="s">
        <v>5354</v>
      </c>
      <c r="R1776" s="207" t="s">
        <v>5355</v>
      </c>
      <c r="S1776" s="207">
        <v>701036</v>
      </c>
      <c r="T1776" s="207" t="s">
        <v>430</v>
      </c>
      <c r="U1776" s="207"/>
      <c r="V1776" s="207">
        <v>3</v>
      </c>
      <c r="W1776" s="106" t="str">
        <f t="shared" si="54"/>
        <v>NETA BR</v>
      </c>
      <c r="X1776" s="207" t="s">
        <v>431</v>
      </c>
      <c r="Y1776" s="207"/>
    </row>
    <row r="1777" spans="1:25" x14ac:dyDescent="0.2">
      <c r="A1777" s="178"/>
      <c r="B1777" s="178"/>
      <c r="C1777" s="179" t="str">
        <f>VLOOKUP(G1777,TCR!$E$2:$K$332,2,0)</f>
        <v>VENDV</v>
      </c>
      <c r="D1777" s="179" t="str">
        <f>VLOOKUP(G1777,TCR!$E$2:$K$332,3,0)</f>
        <v>Ricavi variabili commodity al PCE - Energia Elettrica</v>
      </c>
      <c r="E1777" s="179" t="str">
        <f>VLOOKUP(G1777,TCR!$E$2:$K$332,4,0)</f>
        <v>MTPRV</v>
      </c>
      <c r="F1777" s="179" t="str">
        <f>VLOOKUP(G1777,TCR!$E$2:$K$332,5,0)</f>
        <v>Materia prima variabile</v>
      </c>
      <c r="G1777" s="200" t="s">
        <v>255</v>
      </c>
      <c r="H1777" s="179" t="str">
        <f>VLOOKUP(G1777,TCR!$E$2:$K$332,7,0)</f>
        <v>Materia prima</v>
      </c>
      <c r="I1777" s="137" t="str">
        <f t="shared" si="55"/>
        <v>VOCE_EM216#QUOTA_EM216#COMP_EM216#NETA BR</v>
      </c>
      <c r="J1777" s="207" t="s">
        <v>8811</v>
      </c>
      <c r="K1777" s="207" t="s">
        <v>8812</v>
      </c>
      <c r="L1777" s="207" t="s">
        <v>8813</v>
      </c>
      <c r="M1777" s="207" t="s">
        <v>424</v>
      </c>
      <c r="N1777" s="207" t="s">
        <v>8814</v>
      </c>
      <c r="O1777" s="207"/>
      <c r="P1777" s="207" t="s">
        <v>8815</v>
      </c>
      <c r="Q1777" s="207" t="s">
        <v>8816</v>
      </c>
      <c r="R1777" s="207" t="s">
        <v>8817</v>
      </c>
      <c r="S1777" s="207">
        <v>701036</v>
      </c>
      <c r="T1777" s="207" t="s">
        <v>430</v>
      </c>
      <c r="U1777" s="207"/>
      <c r="V1777" s="207">
        <v>3</v>
      </c>
      <c r="W1777" s="106" t="str">
        <f t="shared" si="54"/>
        <v>NETA BR</v>
      </c>
      <c r="X1777" s="207" t="s">
        <v>431</v>
      </c>
      <c r="Y1777" s="207"/>
    </row>
    <row r="1778" spans="1:25" x14ac:dyDescent="0.2">
      <c r="A1778" s="178"/>
      <c r="B1778" s="178">
        <v>3</v>
      </c>
      <c r="C1778" s="71" t="str">
        <f>VLOOKUP(G1778,TCR!$E$2:$K$332,2,0)</f>
        <v>LAVO</v>
      </c>
      <c r="D1778" s="71" t="str">
        <f>VLOOKUP(G1778,TCR!$E$2:$K$332,3,0)</f>
        <v>Lavori</v>
      </c>
      <c r="E1778" s="71" t="str">
        <f>VLOOKUP(G1778,TCR!$E$2:$K$332,4,0)</f>
        <v>LAVO</v>
      </c>
      <c r="F1778" s="71" t="str">
        <f>VLOOKUP(G1778,TCR!$E$2:$K$332,5,0)</f>
        <v>Lavori</v>
      </c>
      <c r="G1778" s="71" t="s">
        <v>328</v>
      </c>
      <c r="H1778" s="71" t="str">
        <f>VLOOKUP(G1778,TCR!$E$2:$K$332,7,0)</f>
        <v>spese lavori</v>
      </c>
      <c r="I1778" s="137" t="str">
        <f t="shared" si="55"/>
        <v>EE_CTS#EE_CTS#EE_CTS#NETA BR</v>
      </c>
      <c r="J1778" s="207" t="s">
        <v>856</v>
      </c>
      <c r="K1778" s="207" t="s">
        <v>857</v>
      </c>
      <c r="L1778" s="207" t="s">
        <v>858</v>
      </c>
      <c r="M1778" s="207" t="s">
        <v>442</v>
      </c>
      <c r="N1778" s="207" t="s">
        <v>857</v>
      </c>
      <c r="O1778" s="207"/>
      <c r="P1778" s="207" t="s">
        <v>859</v>
      </c>
      <c r="Q1778" s="207" t="s">
        <v>857</v>
      </c>
      <c r="R1778" s="207" t="s">
        <v>860</v>
      </c>
      <c r="S1778" s="207">
        <v>702157</v>
      </c>
      <c r="T1778" s="207" t="s">
        <v>861</v>
      </c>
      <c r="U1778" s="207" t="s">
        <v>713</v>
      </c>
      <c r="V1778" s="207">
        <v>3</v>
      </c>
      <c r="W1778" s="106" t="str">
        <f t="shared" si="54"/>
        <v>NETA BR</v>
      </c>
      <c r="X1778" s="207" t="s">
        <v>835</v>
      </c>
      <c r="Y1778" s="207"/>
    </row>
    <row r="1779" spans="1:25" x14ac:dyDescent="0.2">
      <c r="A1779" s="69"/>
      <c r="B1779" s="178"/>
      <c r="C1779" s="141" t="str">
        <f>VLOOKUP(G1779,TCR!$E$2:$K$332,2,0)</f>
        <v>VENDF</v>
      </c>
      <c r="D1779" s="141" t="str">
        <f>VLOOKUP(G1779,TCR!$E$2:$K$332,3,0)</f>
        <v>Ricavi commodity - componente fissa Energia Elettrica</v>
      </c>
      <c r="E1779" s="141" t="str">
        <f>VLOOKUP(G1779,TCR!$E$2:$K$332,4,0)</f>
        <v>MTPRF</v>
      </c>
      <c r="F1779" s="141" t="str">
        <f>VLOOKUP(G1779,TCR!$E$2:$K$332,5,0)</f>
        <v>Materia prima fissa</v>
      </c>
      <c r="G1779" s="141" t="s">
        <v>217</v>
      </c>
      <c r="H1779" s="141" t="str">
        <f>VLOOKUP(G1779,TCR!$E$2:$K$332,7,0)</f>
        <v>Materia prima altre voci fisse</v>
      </c>
      <c r="I1779" s="137" t="str">
        <f t="shared" si="55"/>
        <v>NE_V_LCAPFIX#NE_Q_LCAPFIX#NE_C_LCAPFIX#NETA BR</v>
      </c>
      <c r="J1779" s="207" t="s">
        <v>5919</v>
      </c>
      <c r="K1779" s="207" t="s">
        <v>5920</v>
      </c>
      <c r="L1779" s="207" t="s">
        <v>5921</v>
      </c>
      <c r="M1779" s="207"/>
      <c r="N1779" s="207" t="s">
        <v>5922</v>
      </c>
      <c r="O1779" s="207"/>
      <c r="P1779" s="207" t="s">
        <v>5923</v>
      </c>
      <c r="Q1779" s="207" t="s">
        <v>5924</v>
      </c>
      <c r="R1779" s="207" t="s">
        <v>5925</v>
      </c>
      <c r="S1779" s="207"/>
      <c r="T1779" s="207"/>
      <c r="U1779" s="207"/>
      <c r="V1779" s="207">
        <v>3</v>
      </c>
      <c r="W1779" s="106" t="str">
        <f t="shared" si="54"/>
        <v>NETA BR</v>
      </c>
      <c r="X1779" s="207"/>
      <c r="Y1779" s="207"/>
    </row>
    <row r="1780" spans="1:25" x14ac:dyDescent="0.2">
      <c r="A1780" s="178"/>
      <c r="B1780" s="178"/>
      <c r="C1780" s="98" t="str">
        <f>VLOOKUP(G1780,TCR!$E$2:$K$332,2,0)</f>
        <v>VENDV</v>
      </c>
      <c r="D1780" s="98" t="str">
        <f>VLOOKUP(G1780,TCR!$E$2:$K$332,3,0)</f>
        <v>Ricavi variabili commodity al PCE - Energia Elettrica</v>
      </c>
      <c r="E1780" s="98" t="str">
        <f>VLOOKUP(G1780,TCR!$E$2:$K$332,4,0)</f>
        <v>MTPRV</v>
      </c>
      <c r="F1780" s="98" t="str">
        <f>VLOOKUP(G1780,TCR!$E$2:$K$332,5,0)</f>
        <v>Materia prima variabile</v>
      </c>
      <c r="G1780" s="98" t="s">
        <v>255</v>
      </c>
      <c r="H1780" s="98" t="str">
        <f>VLOOKUP(G1780,TCR!$E$2:$K$332,7,0)</f>
        <v>Materia prima</v>
      </c>
      <c r="I1780" s="137" t="str">
        <f t="shared" si="55"/>
        <v>EE_FPTCSV1_FIX#EEQFPTCSV1_FIX#EECFPTCSV1_FIX#NETA BR</v>
      </c>
      <c r="J1780" s="207" t="s">
        <v>9023</v>
      </c>
      <c r="K1780" s="207" t="s">
        <v>9024</v>
      </c>
      <c r="L1780" s="207" t="s">
        <v>9025</v>
      </c>
      <c r="M1780" s="207" t="s">
        <v>424</v>
      </c>
      <c r="N1780" s="207" t="s">
        <v>9026</v>
      </c>
      <c r="O1780" s="207"/>
      <c r="P1780" s="207" t="s">
        <v>9027</v>
      </c>
      <c r="Q1780" s="207" t="s">
        <v>9028</v>
      </c>
      <c r="R1780" s="207" t="s">
        <v>9029</v>
      </c>
      <c r="S1780" s="207" t="s">
        <v>429</v>
      </c>
      <c r="T1780" s="207" t="s">
        <v>430</v>
      </c>
      <c r="U1780" s="207"/>
      <c r="V1780" s="207">
        <v>3</v>
      </c>
      <c r="W1780" s="106" t="str">
        <f t="shared" si="54"/>
        <v>NETA BR</v>
      </c>
      <c r="X1780" s="207" t="s">
        <v>431</v>
      </c>
      <c r="Y1780" s="207"/>
    </row>
    <row r="1781" spans="1:25" x14ac:dyDescent="0.2">
      <c r="A1781" s="178"/>
      <c r="B1781" s="178" t="s">
        <v>70</v>
      </c>
      <c r="C1781" s="179" t="str">
        <f>VLOOKUP(G1781,TCR!$E$2:$K$332,2,0)</f>
        <v>VENDF</v>
      </c>
      <c r="D1781" s="179" t="str">
        <f>VLOOKUP(G1781,TCR!$E$2:$K$332,3,0)</f>
        <v>Ricavi commodity - componente fissa Energia Elettrica</v>
      </c>
      <c r="E1781" s="179" t="str">
        <f>VLOOKUP(G1781,TCR!$E$2:$K$332,4,0)</f>
        <v>MTPRF</v>
      </c>
      <c r="F1781" s="179" t="str">
        <f>VLOOKUP(G1781,TCR!$E$2:$K$332,5,0)</f>
        <v>Materia prima fissa</v>
      </c>
      <c r="G1781" s="179" t="s">
        <v>320</v>
      </c>
      <c r="H1781" s="179" t="str">
        <f>VLOOKUP(G1781,TCR!$E$2:$K$332,7,0)</f>
        <v>componente generica ven fissa</v>
      </c>
      <c r="I1781" s="137" t="str">
        <f t="shared" si="55"/>
        <v>NE_PM_QCORFIX#NE_Q_PM_QCORFIX#NE_C_PM_QCORFIX#NETA BR</v>
      </c>
      <c r="J1781" s="207" t="s">
        <v>1718</v>
      </c>
      <c r="K1781" s="207" t="s">
        <v>1719</v>
      </c>
      <c r="L1781" s="207" t="s">
        <v>1720</v>
      </c>
      <c r="M1781" s="207" t="s">
        <v>424</v>
      </c>
      <c r="N1781" s="207" t="s">
        <v>1721</v>
      </c>
      <c r="O1781" s="207"/>
      <c r="P1781" s="207" t="s">
        <v>1722</v>
      </c>
      <c r="Q1781" s="207" t="s">
        <v>1723</v>
      </c>
      <c r="R1781" s="207" t="s">
        <v>1724</v>
      </c>
      <c r="S1781" s="207">
        <v>701036</v>
      </c>
      <c r="T1781" s="207" t="s">
        <v>430</v>
      </c>
      <c r="U1781" s="207"/>
      <c r="V1781" s="207">
        <v>3</v>
      </c>
      <c r="W1781" s="106" t="str">
        <f t="shared" si="54"/>
        <v>NETA BR</v>
      </c>
      <c r="X1781" s="207" t="s">
        <v>431</v>
      </c>
      <c r="Y1781" s="207"/>
    </row>
    <row r="1782" spans="1:25" x14ac:dyDescent="0.2">
      <c r="A1782" s="178"/>
      <c r="B1782" s="178" t="s">
        <v>65</v>
      </c>
      <c r="C1782" s="98" t="str">
        <f>VLOOKUP(G1782,TCR!$E$2:$K$332,2,0)</f>
        <v>VENDV</v>
      </c>
      <c r="D1782" s="98" t="str">
        <f>VLOOKUP(G1782,TCR!$E$2:$K$332,3,0)</f>
        <v>Ricavi variabili commodity al PCE - Energia Elettrica</v>
      </c>
      <c r="E1782" s="98" t="str">
        <f>VLOOKUP(G1782,TCR!$E$2:$K$332,4,0)</f>
        <v>SBI</v>
      </c>
      <c r="F1782" s="98" t="str">
        <f>VLOOKUP(G1782,TCR!$E$2:$K$332,5,0)</f>
        <v>Sbilanciamento</v>
      </c>
      <c r="G1782" s="98" t="s">
        <v>330</v>
      </c>
      <c r="H1782" s="98" t="str">
        <f>VLOOKUP(G1782,TCR!$E$2:$K$332,7,0)</f>
        <v>Oneri sbilanciamento</v>
      </c>
      <c r="I1782" s="137" t="str">
        <f t="shared" si="55"/>
        <v>NE_PM_QCORSBIL#NE_Q_PM_QCORSBIL#NE_C_PM_QCORSBIL#NETA BR</v>
      </c>
      <c r="J1782" s="207" t="s">
        <v>4305</v>
      </c>
      <c r="K1782" s="207" t="s">
        <v>4306</v>
      </c>
      <c r="L1782" s="207" t="s">
        <v>4307</v>
      </c>
      <c r="M1782" s="207" t="s">
        <v>488</v>
      </c>
      <c r="N1782" s="207" t="s">
        <v>4308</v>
      </c>
      <c r="O1782" s="207"/>
      <c r="P1782" s="207" t="s">
        <v>4309</v>
      </c>
      <c r="Q1782" s="207" t="s">
        <v>4310</v>
      </c>
      <c r="R1782" s="207" t="s">
        <v>4311</v>
      </c>
      <c r="S1782" s="207">
        <v>702357</v>
      </c>
      <c r="T1782" s="207" t="s">
        <v>706</v>
      </c>
      <c r="U1782" s="207"/>
      <c r="V1782" s="207">
        <v>3</v>
      </c>
      <c r="W1782" s="106" t="str">
        <f t="shared" si="54"/>
        <v>NETA BR</v>
      </c>
      <c r="X1782" s="207" t="s">
        <v>495</v>
      </c>
      <c r="Y1782" s="207"/>
    </row>
    <row r="1783" spans="1:25" x14ac:dyDescent="0.2">
      <c r="A1783" s="178"/>
      <c r="B1783" s="178" t="s">
        <v>65</v>
      </c>
      <c r="C1783" s="75" t="str">
        <f>VLOOKUP(G1783,TCR!$E$2:$K$332,2,0)</f>
        <v>DISTF</v>
      </c>
      <c r="D1783" s="75" t="str">
        <f>VLOOKUP(G1783,TCR!$E$2:$K$332,3,0)</f>
        <v>Ricavi logistica secondaria - distribuzione Energia Elettrica - fisso</v>
      </c>
      <c r="E1783" s="75" t="str">
        <f>VLOOKUP(G1783,TCR!$E$2:$K$332,4,0)</f>
        <v>CAUCMF</v>
      </c>
      <c r="F1783" s="75" t="str">
        <f>VLOOKUP(G1783,TCR!$E$2:$K$332,5,0)</f>
        <v>Componenti fisse A, UC e MCT</v>
      </c>
      <c r="G1783" s="75" t="s">
        <v>384</v>
      </c>
      <c r="H1783" s="75" t="str">
        <f>VLOOKUP(G1783,TCR!$E$2:$K$332,7,0)</f>
        <v>Quota AUC generica fissa</v>
      </c>
      <c r="I1783" s="137" t="str">
        <f t="shared" si="55"/>
        <v>11923#11923#11923#NETA BR</v>
      </c>
      <c r="J1783" s="207" t="s">
        <v>8165</v>
      </c>
      <c r="K1783" s="207" t="s">
        <v>8166</v>
      </c>
      <c r="L1783" s="207" t="s">
        <v>8167</v>
      </c>
      <c r="M1783" s="207" t="s">
        <v>488</v>
      </c>
      <c r="N1783" s="207" t="s">
        <v>8166</v>
      </c>
      <c r="O1783" s="207"/>
      <c r="P1783" s="207" t="s">
        <v>8168</v>
      </c>
      <c r="Q1783" s="207" t="s">
        <v>8166</v>
      </c>
      <c r="R1783" s="207" t="s">
        <v>8169</v>
      </c>
      <c r="S1783" s="207">
        <v>702143</v>
      </c>
      <c r="T1783" s="207" t="s">
        <v>494</v>
      </c>
      <c r="U1783" s="207"/>
      <c r="V1783" s="207">
        <v>3</v>
      </c>
      <c r="W1783" s="106" t="str">
        <f t="shared" si="54"/>
        <v>NETA BR</v>
      </c>
      <c r="X1783" s="207" t="s">
        <v>495</v>
      </c>
      <c r="Y1783" s="207" t="s">
        <v>9690</v>
      </c>
    </row>
    <row r="1784" spans="1:25" x14ac:dyDescent="0.2">
      <c r="A1784" s="178"/>
      <c r="B1784" s="178" t="s">
        <v>65</v>
      </c>
      <c r="C1784" s="98" t="str">
        <f>VLOOKUP(G1784,TCR!$E$2:$K$332,2,0)</f>
        <v>VENDV</v>
      </c>
      <c r="D1784" s="98" t="str">
        <f>VLOOKUP(G1784,TCR!$E$2:$K$332,3,0)</f>
        <v>Ricavi variabili commodity al PCE - Energia Elettrica</v>
      </c>
      <c r="E1784" s="98" t="str">
        <f>VLOOKUP(G1784,TCR!$E$2:$K$332,4,0)</f>
        <v>MTPRV</v>
      </c>
      <c r="F1784" s="98" t="str">
        <f>VLOOKUP(G1784,TCR!$E$2:$K$332,5,0)</f>
        <v>Materia prima variabile</v>
      </c>
      <c r="G1784" s="98" t="s">
        <v>100</v>
      </c>
      <c r="H1784" s="98" t="str">
        <f>VLOOKUP(G1784,TCR!$E$2:$K$332,7,0)</f>
        <v>PPE</v>
      </c>
      <c r="I1784" s="137" t="str">
        <f t="shared" si="55"/>
        <v>EE_DISP3_D3#EEQDISP3_D3#EECDISP3_D3#NETA BR</v>
      </c>
      <c r="J1784" s="207" t="s">
        <v>485</v>
      </c>
      <c r="K1784" s="207" t="s">
        <v>486</v>
      </c>
      <c r="L1784" s="207" t="s">
        <v>487</v>
      </c>
      <c r="M1784" s="207" t="s">
        <v>488</v>
      </c>
      <c r="N1784" s="207" t="s">
        <v>489</v>
      </c>
      <c r="O1784" s="207"/>
      <c r="P1784" s="207" t="s">
        <v>490</v>
      </c>
      <c r="Q1784" s="207" t="s">
        <v>491</v>
      </c>
      <c r="R1784" s="207" t="s">
        <v>492</v>
      </c>
      <c r="S1784" s="207">
        <v>702143</v>
      </c>
      <c r="T1784" s="207" t="s">
        <v>494</v>
      </c>
      <c r="U1784" s="207"/>
      <c r="V1784" s="207">
        <v>3</v>
      </c>
      <c r="W1784" s="106" t="str">
        <f t="shared" si="54"/>
        <v>NETA BR</v>
      </c>
      <c r="X1784" s="207" t="s">
        <v>495</v>
      </c>
      <c r="Y1784" s="207" t="s">
        <v>9690</v>
      </c>
    </row>
    <row r="1785" spans="1:25" x14ac:dyDescent="0.2">
      <c r="A1785" s="69"/>
      <c r="B1785" s="178" t="s">
        <v>65</v>
      </c>
      <c r="C1785" s="179" t="str">
        <f>VLOOKUP(G1785,TCR!$E$2:$K$332,2,0)</f>
        <v>VENDV</v>
      </c>
      <c r="D1785" s="179" t="str">
        <f>VLOOKUP(G1785,TCR!$E$2:$K$332,3,0)</f>
        <v>Ricavi variabili commodity al PCE - Energia Elettrica</v>
      </c>
      <c r="E1785" s="179" t="str">
        <f>VLOOKUP(G1785,TCR!$E$2:$K$332,4,0)</f>
        <v>MTPRV</v>
      </c>
      <c r="F1785" s="179" t="str">
        <f>VLOOKUP(G1785,TCR!$E$2:$K$332,5,0)</f>
        <v>Materia prima variabile</v>
      </c>
      <c r="G1785" s="179" t="s">
        <v>100</v>
      </c>
      <c r="H1785" s="179" t="str">
        <f>VLOOKUP(G1785,TCR!$E$2:$K$332,7,0)</f>
        <v>PPE</v>
      </c>
      <c r="I1785" s="137" t="str">
        <f t="shared" si="55"/>
        <v>EE_DISP3_D3#EEQDISP3_D3S4#EECDISP3_D3#NETA BR</v>
      </c>
      <c r="J1785" s="207" t="s">
        <v>485</v>
      </c>
      <c r="K1785" s="207" t="s">
        <v>486</v>
      </c>
      <c r="L1785" s="207" t="s">
        <v>487</v>
      </c>
      <c r="M1785" s="207" t="s">
        <v>488</v>
      </c>
      <c r="N1785" s="207" t="s">
        <v>496</v>
      </c>
      <c r="O1785" s="207"/>
      <c r="P1785" s="207" t="s">
        <v>490</v>
      </c>
      <c r="Q1785" s="207" t="s">
        <v>491</v>
      </c>
      <c r="R1785" s="207" t="s">
        <v>492</v>
      </c>
      <c r="S1785" s="207">
        <v>702143</v>
      </c>
      <c r="T1785" s="207" t="s">
        <v>494</v>
      </c>
      <c r="U1785" s="207"/>
      <c r="V1785" s="207">
        <v>3</v>
      </c>
      <c r="W1785" s="106" t="str">
        <f t="shared" si="54"/>
        <v>NETA BR</v>
      </c>
      <c r="X1785" s="207" t="s">
        <v>495</v>
      </c>
      <c r="Y1785" s="207" t="s">
        <v>9690</v>
      </c>
    </row>
    <row r="1786" spans="1:25" x14ac:dyDescent="0.2">
      <c r="A1786" s="178"/>
      <c r="B1786" s="178" t="s">
        <v>65</v>
      </c>
      <c r="C1786" s="179" t="str">
        <f>VLOOKUP(G1786,TCR!$E$2:$K$332,2,0)</f>
        <v>VENDV</v>
      </c>
      <c r="D1786" s="179" t="str">
        <f>VLOOKUP(G1786,TCR!$E$2:$K$332,3,0)</f>
        <v>Ricavi variabili commodity al PCE - Energia Elettrica</v>
      </c>
      <c r="E1786" s="179" t="str">
        <f>VLOOKUP(G1786,TCR!$E$2:$K$332,4,0)</f>
        <v>MTPRV</v>
      </c>
      <c r="F1786" s="179" t="str">
        <f>VLOOKUP(G1786,TCR!$E$2:$K$332,5,0)</f>
        <v>Materia prima variabile</v>
      </c>
      <c r="G1786" s="179" t="s">
        <v>100</v>
      </c>
      <c r="H1786" s="179" t="str">
        <f>VLOOKUP(G1786,TCR!$E$2:$K$332,7,0)</f>
        <v>PPE</v>
      </c>
      <c r="I1786" s="137" t="str">
        <f t="shared" si="55"/>
        <v>EE_DISP3_D2#EEQDISP3_D2#EECDISP3_D2#NETA BR</v>
      </c>
      <c r="J1786" s="207" t="s">
        <v>4458</v>
      </c>
      <c r="K1786" s="207" t="s">
        <v>4459</v>
      </c>
      <c r="L1786" s="207" t="s">
        <v>4460</v>
      </c>
      <c r="M1786" s="207" t="s">
        <v>488</v>
      </c>
      <c r="N1786" s="207" t="s">
        <v>4461</v>
      </c>
      <c r="O1786" s="207"/>
      <c r="P1786" s="207" t="s">
        <v>4462</v>
      </c>
      <c r="Q1786" s="207" t="s">
        <v>4463</v>
      </c>
      <c r="R1786" s="207" t="s">
        <v>4464</v>
      </c>
      <c r="S1786" s="207">
        <v>702143</v>
      </c>
      <c r="T1786" s="207" t="s">
        <v>494</v>
      </c>
      <c r="U1786" s="207"/>
      <c r="V1786" s="207">
        <v>3</v>
      </c>
      <c r="W1786" s="106" t="str">
        <f t="shared" si="54"/>
        <v>NETA BR</v>
      </c>
      <c r="X1786" s="207" t="s">
        <v>495</v>
      </c>
      <c r="Y1786" s="207" t="s">
        <v>9690</v>
      </c>
    </row>
    <row r="1787" spans="1:25" x14ac:dyDescent="0.2">
      <c r="A1787" s="178"/>
      <c r="B1787" s="178" t="s">
        <v>65</v>
      </c>
      <c r="C1787" s="98" t="str">
        <f>VLOOKUP(G1787,TCR!$E$2:$K$332,2,0)</f>
        <v>VENDV</v>
      </c>
      <c r="D1787" s="98" t="str">
        <f>VLOOKUP(G1787,TCR!$E$2:$K$332,3,0)</f>
        <v>Ricavi variabili commodity al PCE - Energia Elettrica</v>
      </c>
      <c r="E1787" s="98" t="str">
        <f>VLOOKUP(G1787,TCR!$E$2:$K$332,4,0)</f>
        <v>MTPRV</v>
      </c>
      <c r="F1787" s="98" t="str">
        <f>VLOOKUP(G1787,TCR!$E$2:$K$332,5,0)</f>
        <v>Materia prima variabile</v>
      </c>
      <c r="G1787" s="98" t="s">
        <v>100</v>
      </c>
      <c r="H1787" s="98" t="str">
        <f>VLOOKUP(G1787,TCR!$E$2:$K$332,7,0)</f>
        <v>PPE</v>
      </c>
      <c r="I1787" s="137" t="str">
        <f t="shared" si="55"/>
        <v>EE_DISP3_D2#EEQDISP3_D2S4#EECDISP3_D2#NETA BR</v>
      </c>
      <c r="J1787" s="207" t="s">
        <v>4458</v>
      </c>
      <c r="K1787" s="207" t="s">
        <v>4459</v>
      </c>
      <c r="L1787" s="207" t="s">
        <v>4460</v>
      </c>
      <c r="M1787" s="207" t="s">
        <v>488</v>
      </c>
      <c r="N1787" s="207" t="s">
        <v>4465</v>
      </c>
      <c r="O1787" s="207"/>
      <c r="P1787" s="207" t="s">
        <v>4462</v>
      </c>
      <c r="Q1787" s="207" t="s">
        <v>4463</v>
      </c>
      <c r="R1787" s="207" t="s">
        <v>4464</v>
      </c>
      <c r="S1787" s="207">
        <v>702143</v>
      </c>
      <c r="T1787" s="207" t="s">
        <v>494</v>
      </c>
      <c r="U1787" s="207"/>
      <c r="V1787" s="207">
        <v>3</v>
      </c>
      <c r="W1787" s="106" t="str">
        <f t="shared" si="54"/>
        <v>NETA BR</v>
      </c>
      <c r="X1787" s="207" t="s">
        <v>495</v>
      </c>
      <c r="Y1787" s="207" t="s">
        <v>9690</v>
      </c>
    </row>
    <row r="1788" spans="1:25" x14ac:dyDescent="0.2">
      <c r="A1788" s="70"/>
      <c r="B1788" s="178" t="s">
        <v>65</v>
      </c>
      <c r="C1788" s="98" t="str">
        <f>VLOOKUP(G1788,TCR!$E$2:$K$332,2,0)</f>
        <v>VENDV</v>
      </c>
      <c r="D1788" s="98" t="str">
        <f>VLOOKUP(G1788,TCR!$E$2:$K$332,3,0)</f>
        <v>Ricavi variabili commodity al PCE - Energia Elettrica</v>
      </c>
      <c r="E1788" s="98" t="str">
        <f>VLOOKUP(G1788,TCR!$E$2:$K$332,4,0)</f>
        <v>MTPRV</v>
      </c>
      <c r="F1788" s="98" t="str">
        <f>VLOOKUP(G1788,TCR!$E$2:$K$332,5,0)</f>
        <v>Materia prima variabile</v>
      </c>
      <c r="G1788" s="98" t="s">
        <v>100</v>
      </c>
      <c r="H1788" s="98" t="str">
        <f>VLOOKUP(G1788,TCR!$E$2:$K$332,7,0)</f>
        <v>PPE</v>
      </c>
      <c r="I1788" s="137" t="str">
        <f t="shared" si="55"/>
        <v>EE_DISP3#EEQDISP3#EECDISP3#NETA BR</v>
      </c>
      <c r="J1788" s="207" t="s">
        <v>2045</v>
      </c>
      <c r="K1788" s="207" t="s">
        <v>2046</v>
      </c>
      <c r="L1788" s="207" t="s">
        <v>2047</v>
      </c>
      <c r="M1788" s="207" t="s">
        <v>488</v>
      </c>
      <c r="N1788" s="207" t="s">
        <v>2048</v>
      </c>
      <c r="O1788" s="207"/>
      <c r="P1788" s="207" t="s">
        <v>2049</v>
      </c>
      <c r="Q1788" s="207" t="s">
        <v>2050</v>
      </c>
      <c r="R1788" s="207" t="s">
        <v>2051</v>
      </c>
      <c r="S1788" s="207">
        <v>702143</v>
      </c>
      <c r="T1788" s="207" t="s">
        <v>494</v>
      </c>
      <c r="U1788" s="207"/>
      <c r="V1788" s="207">
        <v>3</v>
      </c>
      <c r="W1788" s="106" t="str">
        <f t="shared" si="54"/>
        <v>NETA BR</v>
      </c>
      <c r="X1788" s="207" t="s">
        <v>495</v>
      </c>
      <c r="Y1788" s="207" t="s">
        <v>9690</v>
      </c>
    </row>
    <row r="1789" spans="1:25" x14ac:dyDescent="0.2">
      <c r="A1789" s="178" t="s">
        <v>244</v>
      </c>
      <c r="B1789" s="178"/>
      <c r="C1789" s="98" t="str">
        <f>VLOOKUP(G1789,TCR!$E$2:$K$332,2,0)</f>
        <v>TRASPF</v>
      </c>
      <c r="D1789" s="98" t="str">
        <f>VLOOKUP(G1789,TCR!$E$2:$K$332,3,0)</f>
        <v>Ricavi logistica primaria - Trasporto Energia Elettrica - fisso</v>
      </c>
      <c r="E1789" s="98" t="str">
        <f>VLOOKUP(G1789,TCR!$E$2:$K$332,4,0)</f>
        <v>DISPF</v>
      </c>
      <c r="F1789" s="98" t="str">
        <f>VLOOKUP(G1789,TCR!$E$2:$K$332,5,0)</f>
        <v>Dispacciamento fisso</v>
      </c>
      <c r="G1789" s="98" t="s">
        <v>310</v>
      </c>
      <c r="H1789" s="98" t="str">
        <f>VLOOKUP(G1789,TCR!$E$2:$K$332,7,0)</f>
        <v>Art 46 bis TIS</v>
      </c>
      <c r="I1789" s="137" t="str">
        <f t="shared" si="55"/>
        <v>NE_PM_QAGGMIS#NE_Q_PM_QAGGMIS#NE_C_PM_QAGGMIS#NETA BR</v>
      </c>
      <c r="J1789" s="207" t="s">
        <v>5172</v>
      </c>
      <c r="K1789" s="207" t="s">
        <v>5173</v>
      </c>
      <c r="L1789" s="207" t="s">
        <v>5174</v>
      </c>
      <c r="M1789" s="207" t="s">
        <v>424</v>
      </c>
      <c r="N1789" s="207" t="s">
        <v>5175</v>
      </c>
      <c r="O1789" s="207"/>
      <c r="P1789" s="207" t="s">
        <v>5176</v>
      </c>
      <c r="Q1789" s="207" t="s">
        <v>5177</v>
      </c>
      <c r="R1789" s="207" t="s">
        <v>5178</v>
      </c>
      <c r="S1789" s="207">
        <v>701036</v>
      </c>
      <c r="T1789" s="207" t="s">
        <v>430</v>
      </c>
      <c r="U1789" s="207"/>
      <c r="V1789" s="207">
        <v>3</v>
      </c>
      <c r="W1789" s="106" t="str">
        <f t="shared" si="54"/>
        <v>NETA BR</v>
      </c>
      <c r="X1789" s="207" t="s">
        <v>431</v>
      </c>
      <c r="Y1789" s="207"/>
    </row>
    <row r="1790" spans="1:25" x14ac:dyDescent="0.2">
      <c r="A1790" s="178"/>
      <c r="B1790" s="178"/>
      <c r="C1790" s="98" t="str">
        <f>VLOOKUP(G1790,TCR!$E$2:$K$332,2,0)</f>
        <v>VENDV</v>
      </c>
      <c r="D1790" s="98" t="str">
        <f>VLOOKUP(G1790,TCR!$E$2:$K$332,3,0)</f>
        <v>Ricavi variabili commodity al PCE - Energia Elettrica</v>
      </c>
      <c r="E1790" s="98" t="str">
        <f>VLOOKUP(G1790,TCR!$E$2:$K$332,4,0)</f>
        <v>MTPRV</v>
      </c>
      <c r="F1790" s="98" t="str">
        <f>VLOOKUP(G1790,TCR!$E$2:$K$332,5,0)</f>
        <v>Materia prima variabile</v>
      </c>
      <c r="G1790" s="98" t="s">
        <v>255</v>
      </c>
      <c r="H1790" s="98" t="str">
        <f>VLOOKUP(G1790,TCR!$E$2:$K$332,7,0)</f>
        <v>Materia prima</v>
      </c>
      <c r="I1790" s="137" t="str">
        <f t="shared" si="55"/>
        <v>NE_PM_QCORCON#NE_Q_PM_QCORCON#NE_C_PM_QCORCON#NETA BR</v>
      </c>
      <c r="J1790" s="207" t="s">
        <v>5269</v>
      </c>
      <c r="K1790" s="207" t="s">
        <v>5270</v>
      </c>
      <c r="L1790" s="207" t="s">
        <v>5271</v>
      </c>
      <c r="M1790" s="207" t="s">
        <v>424</v>
      </c>
      <c r="N1790" s="207" t="s">
        <v>5272</v>
      </c>
      <c r="O1790" s="207"/>
      <c r="P1790" s="207" t="s">
        <v>5273</v>
      </c>
      <c r="Q1790" s="207" t="s">
        <v>5274</v>
      </c>
      <c r="R1790" s="207" t="s">
        <v>5275</v>
      </c>
      <c r="S1790" s="207">
        <v>701036</v>
      </c>
      <c r="T1790" s="207" t="s">
        <v>430</v>
      </c>
      <c r="U1790" s="207"/>
      <c r="V1790" s="207">
        <v>3</v>
      </c>
      <c r="W1790" s="106" t="str">
        <f t="shared" si="54"/>
        <v>NETA BR</v>
      </c>
      <c r="X1790" s="207" t="s">
        <v>431</v>
      </c>
      <c r="Y1790" s="207"/>
    </row>
    <row r="1791" spans="1:25" x14ac:dyDescent="0.2">
      <c r="A1791" s="178"/>
      <c r="B1791" s="178" t="s">
        <v>65</v>
      </c>
      <c r="C1791" s="98" t="str">
        <f>VLOOKUP(G1791,TCR!$E$2:$K$332,2,0)</f>
        <v>TRASPV</v>
      </c>
      <c r="D1791" s="98" t="str">
        <f>VLOOKUP(G1791,TCR!$E$2:$K$332,3,0)</f>
        <v>Ricavi logistica primaria - Trasporto Energia Elettrica - variabile</v>
      </c>
      <c r="E1791" s="98" t="str">
        <f>VLOOKUP(G1791,TCR!$E$2:$K$332,4,0)</f>
        <v>DISPV</v>
      </c>
      <c r="F1791" s="98" t="str">
        <f>VLOOKUP(G1791,TCR!$E$2:$K$332,5,0)</f>
        <v>Dispacciamento variabile</v>
      </c>
      <c r="G1791" s="98" t="s">
        <v>286</v>
      </c>
      <c r="H1791" s="98" t="str">
        <f>VLOOKUP(G1791,TCR!$E$2:$K$332,7,0)</f>
        <v>Art 45 Del 111/06</v>
      </c>
      <c r="I1791" s="137" t="str">
        <f t="shared" si="55"/>
        <v>VOCE_EM223#QUOTA_EM223#COMP_EM223#NETA BR</v>
      </c>
      <c r="J1791" s="207" t="s">
        <v>6620</v>
      </c>
      <c r="K1791" s="207" t="s">
        <v>6621</v>
      </c>
      <c r="L1791" s="207" t="s">
        <v>6622</v>
      </c>
      <c r="M1791" s="207" t="s">
        <v>488</v>
      </c>
      <c r="N1791" s="207" t="s">
        <v>6623</v>
      </c>
      <c r="O1791" s="207"/>
      <c r="P1791" s="207" t="s">
        <v>6624</v>
      </c>
      <c r="Q1791" s="207" t="s">
        <v>6625</v>
      </c>
      <c r="R1791" s="207" t="s">
        <v>6626</v>
      </c>
      <c r="S1791" s="207">
        <v>702144</v>
      </c>
      <c r="T1791" s="207" t="s">
        <v>1106</v>
      </c>
      <c r="U1791" s="207"/>
      <c r="V1791" s="207">
        <v>3</v>
      </c>
      <c r="W1791" s="106" t="str">
        <f t="shared" si="54"/>
        <v>NETA BR</v>
      </c>
      <c r="X1791" s="207" t="s">
        <v>495</v>
      </c>
      <c r="Y1791" s="207"/>
    </row>
    <row r="1792" spans="1:25" x14ac:dyDescent="0.2">
      <c r="A1792" s="178"/>
      <c r="B1792" s="178" t="s">
        <v>65</v>
      </c>
      <c r="C1792" s="98" t="str">
        <f>VLOOKUP(G1792,TCR!$E$2:$K$332,2,0)</f>
        <v>TRASPV</v>
      </c>
      <c r="D1792" s="98" t="str">
        <f>VLOOKUP(G1792,TCR!$E$2:$K$332,3,0)</f>
        <v>Ricavi logistica primaria - Trasporto Energia Elettrica - variabile</v>
      </c>
      <c r="E1792" s="98" t="str">
        <f>VLOOKUP(G1792,TCR!$E$2:$K$332,4,0)</f>
        <v>DISPV</v>
      </c>
      <c r="F1792" s="98" t="str">
        <f>VLOOKUP(G1792,TCR!$E$2:$K$332,5,0)</f>
        <v>Dispacciamento variabile</v>
      </c>
      <c r="G1792" s="98" t="s">
        <v>176</v>
      </c>
      <c r="H1792" s="98" t="str">
        <f>VLOOKUP(G1792,TCR!$E$2:$K$332,7,0)</f>
        <v>Altri oneri dispacciamento quota var</v>
      </c>
      <c r="I1792" s="137" t="str">
        <f t="shared" si="55"/>
        <v>EE_ML_INT#EEQML_INT#EECML_INT#NETA BR</v>
      </c>
      <c r="J1792" s="207" t="s">
        <v>1845</v>
      </c>
      <c r="K1792" s="207" t="s">
        <v>1846</v>
      </c>
      <c r="L1792" s="207" t="s">
        <v>1847</v>
      </c>
      <c r="M1792" s="207" t="s">
        <v>488</v>
      </c>
      <c r="N1792" s="207" t="s">
        <v>1848</v>
      </c>
      <c r="O1792" s="207"/>
      <c r="P1792" s="207" t="s">
        <v>1849</v>
      </c>
      <c r="Q1792" s="207" t="s">
        <v>1850</v>
      </c>
      <c r="R1792" s="207" t="s">
        <v>1851</v>
      </c>
      <c r="S1792" s="207">
        <v>702144</v>
      </c>
      <c r="T1792" s="207" t="s">
        <v>1106</v>
      </c>
      <c r="U1792" s="207"/>
      <c r="V1792" s="207">
        <v>3</v>
      </c>
      <c r="W1792" s="106" t="str">
        <f t="shared" si="54"/>
        <v>NETA BR</v>
      </c>
      <c r="X1792" s="207" t="s">
        <v>495</v>
      </c>
      <c r="Y1792" s="207"/>
    </row>
    <row r="1793" spans="1:25" x14ac:dyDescent="0.2">
      <c r="A1793" s="178"/>
      <c r="B1793" s="178" t="s">
        <v>65</v>
      </c>
      <c r="C1793" s="179" t="str">
        <f>VLOOKUP(G1793,TCR!$E$2:$K$332,2,0)</f>
        <v>TRASPV</v>
      </c>
      <c r="D1793" s="179" t="str">
        <f>VLOOKUP(G1793,TCR!$E$2:$K$332,3,0)</f>
        <v>Ricavi logistica primaria - Trasporto Energia Elettrica - variabile</v>
      </c>
      <c r="E1793" s="179" t="str">
        <f>VLOOKUP(G1793,TCR!$E$2:$K$332,4,0)</f>
        <v>DISPV</v>
      </c>
      <c r="F1793" s="179" t="str">
        <f>VLOOKUP(G1793,TCR!$E$2:$K$332,5,0)</f>
        <v>Dispacciamento variabile</v>
      </c>
      <c r="G1793" s="179" t="s">
        <v>299</v>
      </c>
      <c r="H1793" s="179" t="str">
        <f>VLOOKUP(G1793,TCR!$E$2:$K$332,7,0)</f>
        <v>Art 73 Del 111/06</v>
      </c>
      <c r="I1793" s="137" t="str">
        <f t="shared" si="55"/>
        <v>VOCE_EM226#QUOTA_EM226#COMP_EM226#NETA BR</v>
      </c>
      <c r="J1793" s="207" t="s">
        <v>7742</v>
      </c>
      <c r="K1793" s="207" t="s">
        <v>7743</v>
      </c>
      <c r="L1793" s="207" t="s">
        <v>7744</v>
      </c>
      <c r="M1793" s="207" t="s">
        <v>488</v>
      </c>
      <c r="N1793" s="207" t="s">
        <v>7745</v>
      </c>
      <c r="O1793" s="207"/>
      <c r="P1793" s="207" t="s">
        <v>7746</v>
      </c>
      <c r="Q1793" s="207" t="s">
        <v>7747</v>
      </c>
      <c r="R1793" s="207" t="s">
        <v>7748</v>
      </c>
      <c r="S1793" s="207">
        <v>702144</v>
      </c>
      <c r="T1793" s="207" t="s">
        <v>1106</v>
      </c>
      <c r="U1793" s="207"/>
      <c r="V1793" s="207">
        <v>3</v>
      </c>
      <c r="W1793" s="106" t="str">
        <f t="shared" si="54"/>
        <v>NETA BR</v>
      </c>
      <c r="X1793" s="207" t="s">
        <v>495</v>
      </c>
      <c r="Y1793" s="207"/>
    </row>
    <row r="1794" spans="1:25" x14ac:dyDescent="0.2">
      <c r="A1794" s="178"/>
      <c r="B1794" s="178" t="s">
        <v>65</v>
      </c>
      <c r="C1794" s="98" t="str">
        <f>VLOOKUP(G1794,TCR!$E$2:$K$332,2,0)</f>
        <v>TRASPV</v>
      </c>
      <c r="D1794" s="98" t="str">
        <f>VLOOKUP(G1794,TCR!$E$2:$K$332,3,0)</f>
        <v>Ricavi logistica primaria - Trasporto Energia Elettrica - variabile</v>
      </c>
      <c r="E1794" s="98" t="str">
        <f>VLOOKUP(G1794,TCR!$E$2:$K$332,4,0)</f>
        <v>DISPV</v>
      </c>
      <c r="F1794" s="98" t="str">
        <f>VLOOKUP(G1794,TCR!$E$2:$K$332,5,0)</f>
        <v>Dispacciamento variabile</v>
      </c>
      <c r="G1794" s="98" t="s">
        <v>284</v>
      </c>
      <c r="H1794" s="98" t="str">
        <f>VLOOKUP(G1794,TCR!$E$2:$K$332,7,0)</f>
        <v>Art 48 Del 111/06</v>
      </c>
      <c r="I1794" s="137" t="str">
        <f t="shared" si="55"/>
        <v>VOCE_EM225#QUOTA_EM225#COMP_EM225#NETA BR</v>
      </c>
      <c r="J1794" s="207" t="s">
        <v>7397</v>
      </c>
      <c r="K1794" s="207" t="s">
        <v>7398</v>
      </c>
      <c r="L1794" s="207" t="s">
        <v>7399</v>
      </c>
      <c r="M1794" s="207" t="s">
        <v>488</v>
      </c>
      <c r="N1794" s="207" t="s">
        <v>7400</v>
      </c>
      <c r="O1794" s="207"/>
      <c r="P1794" s="207" t="s">
        <v>7401</v>
      </c>
      <c r="Q1794" s="207" t="s">
        <v>7402</v>
      </c>
      <c r="R1794" s="207" t="s">
        <v>7403</v>
      </c>
      <c r="S1794" s="207">
        <v>702144</v>
      </c>
      <c r="T1794" s="207" t="s">
        <v>1106</v>
      </c>
      <c r="U1794" s="207"/>
      <c r="V1794" s="207">
        <v>3</v>
      </c>
      <c r="W1794" s="106" t="str">
        <f t="shared" ref="W1794:W1857" si="56">IF(V1794=3,"NETA BR",IF(V1794=8,"NETA BM"))</f>
        <v>NETA BR</v>
      </c>
      <c r="X1794" s="207" t="s">
        <v>495</v>
      </c>
      <c r="Y1794" s="207"/>
    </row>
    <row r="1795" spans="1:25" x14ac:dyDescent="0.2">
      <c r="A1795" s="178"/>
      <c r="B1795" s="178" t="s">
        <v>9525</v>
      </c>
      <c r="C1795" s="179" t="str">
        <f>VLOOKUP(G1795,TCR!$E$2:$K$332,2,0)</f>
        <v>TRASPV</v>
      </c>
      <c r="D1795" s="179" t="str">
        <f>VLOOKUP(G1795,TCR!$E$2:$K$332,3,0)</f>
        <v>Ricavi logistica primaria - Trasporto Energia Elettrica - variabile</v>
      </c>
      <c r="E1795" s="179" t="str">
        <f>VLOOKUP(G1795,TCR!$E$2:$K$332,4,0)</f>
        <v>DISPV</v>
      </c>
      <c r="F1795" s="179" t="str">
        <f>VLOOKUP(G1795,TCR!$E$2:$K$332,5,0)</f>
        <v>Dispacciamento variabile</v>
      </c>
      <c r="G1795" s="179" t="s">
        <v>176</v>
      </c>
      <c r="H1795" s="179" t="str">
        <f>VLOOKUP(G1795,TCR!$E$2:$K$332,7,0)</f>
        <v>Altri oneri dispacciamento quota var</v>
      </c>
      <c r="I1795" s="137" t="str">
        <f t="shared" ref="I1795:I1858" si="57">IF(LEFT($G1795,7)="CONSUMO","CONSUMO",CONCATENATE(K1795,"#",N1795,"#",Q1795,"#",W1795))</f>
        <v>EE_ML_CD#EEQML_CD#EECML_CD#NETA BR</v>
      </c>
      <c r="J1795" s="207" t="s">
        <v>5667</v>
      </c>
      <c r="K1795" s="207" t="s">
        <v>5668</v>
      </c>
      <c r="L1795" s="207" t="s">
        <v>5669</v>
      </c>
      <c r="M1795" s="207" t="s">
        <v>488</v>
      </c>
      <c r="N1795" s="207" t="s">
        <v>1162</v>
      </c>
      <c r="O1795" s="207"/>
      <c r="P1795" s="207" t="s">
        <v>1163</v>
      </c>
      <c r="Q1795" s="207" t="s">
        <v>1164</v>
      </c>
      <c r="R1795" s="207" t="s">
        <v>1165</v>
      </c>
      <c r="S1795" s="207">
        <v>702144</v>
      </c>
      <c r="T1795" s="207" t="s">
        <v>1106</v>
      </c>
      <c r="U1795" s="207"/>
      <c r="V1795" s="207">
        <v>3</v>
      </c>
      <c r="W1795" s="106" t="str">
        <f t="shared" si="56"/>
        <v>NETA BR</v>
      </c>
      <c r="X1795" s="207" t="s">
        <v>495</v>
      </c>
      <c r="Y1795" s="207"/>
    </row>
    <row r="1796" spans="1:25" x14ac:dyDescent="0.2">
      <c r="A1796" s="178"/>
      <c r="B1796" s="178" t="s">
        <v>65</v>
      </c>
      <c r="C1796" s="179" t="str">
        <f>VLOOKUP(G1796,TCR!$E$2:$K$332,2,0)</f>
        <v>TRASPV</v>
      </c>
      <c r="D1796" s="179" t="str">
        <f>VLOOKUP(G1796,TCR!$E$2:$K$332,3,0)</f>
        <v>Ricavi logistica primaria - Trasporto Energia Elettrica - variabile</v>
      </c>
      <c r="E1796" s="179" t="str">
        <f>VLOOKUP(G1796,TCR!$E$2:$K$332,4,0)</f>
        <v>DISPV</v>
      </c>
      <c r="F1796" s="179" t="str">
        <f>VLOOKUP(G1796,TCR!$E$2:$K$332,5,0)</f>
        <v>Dispacciamento variabile</v>
      </c>
      <c r="G1796" s="179" t="s">
        <v>296</v>
      </c>
      <c r="H1796" s="179" t="str">
        <f>VLOOKUP(G1796,TCR!$E$2:$K$332,7,0)</f>
        <v>Art 46 Del 111/06</v>
      </c>
      <c r="I1796" s="137" t="str">
        <f t="shared" si="57"/>
        <v>VOCE_EM224#QUOTA_EM224#COMP_EM224#NETA BR</v>
      </c>
      <c r="J1796" s="207" t="s">
        <v>7512</v>
      </c>
      <c r="K1796" s="207" t="s">
        <v>7513</v>
      </c>
      <c r="L1796" s="207" t="s">
        <v>7514</v>
      </c>
      <c r="M1796" s="207" t="s">
        <v>488</v>
      </c>
      <c r="N1796" s="207" t="s">
        <v>7515</v>
      </c>
      <c r="O1796" s="207"/>
      <c r="P1796" s="207" t="s">
        <v>7516</v>
      </c>
      <c r="Q1796" s="207" t="s">
        <v>7517</v>
      </c>
      <c r="R1796" s="207" t="s">
        <v>7518</v>
      </c>
      <c r="S1796" s="207">
        <v>702144</v>
      </c>
      <c r="T1796" s="207" t="s">
        <v>1106</v>
      </c>
      <c r="U1796" s="207"/>
      <c r="V1796" s="207">
        <v>3</v>
      </c>
      <c r="W1796" s="106" t="str">
        <f t="shared" si="56"/>
        <v>NETA BR</v>
      </c>
      <c r="X1796" s="207" t="s">
        <v>495</v>
      </c>
      <c r="Y1796" s="207"/>
    </row>
    <row r="1797" spans="1:25" x14ac:dyDescent="0.2">
      <c r="A1797" s="178"/>
      <c r="B1797" s="178" t="s">
        <v>70</v>
      </c>
      <c r="C1797" s="179" t="str">
        <f>VLOOKUP(G1797,TCR!$E$2:$K$332,2,0)</f>
        <v>VENDF</v>
      </c>
      <c r="D1797" s="179" t="str">
        <f>VLOOKUP(G1797,TCR!$E$2:$K$332,3,0)</f>
        <v>Ricavi commodity - componente fissa Energia Elettrica</v>
      </c>
      <c r="E1797" s="179" t="str">
        <f>VLOOKUP(G1797,TCR!$E$2:$K$332,4,0)</f>
        <v>MTPRF</v>
      </c>
      <c r="F1797" s="179" t="str">
        <f>VLOOKUP(G1797,TCR!$E$2:$K$332,5,0)</f>
        <v>Materia prima fissa</v>
      </c>
      <c r="G1797" s="179" t="s">
        <v>320</v>
      </c>
      <c r="H1797" s="179" t="str">
        <f>VLOOKUP(G1797,TCR!$E$2:$K$332,7,0)</f>
        <v>componente generica ven fissa</v>
      </c>
      <c r="I1797" s="137" t="str">
        <f t="shared" si="57"/>
        <v>NE_PM_QCONMENS#NE_Q_PM_QCONMENS#NE_C_PM_QCONMENS#NETA BR</v>
      </c>
      <c r="J1797" s="207" t="s">
        <v>1107</v>
      </c>
      <c r="K1797" s="207" t="s">
        <v>1108</v>
      </c>
      <c r="L1797" s="207" t="s">
        <v>1109</v>
      </c>
      <c r="M1797" s="207" t="s">
        <v>424</v>
      </c>
      <c r="N1797" s="207" t="s">
        <v>1110</v>
      </c>
      <c r="O1797" s="207"/>
      <c r="P1797" s="207" t="s">
        <v>1111</v>
      </c>
      <c r="Q1797" s="207" t="s">
        <v>1112</v>
      </c>
      <c r="R1797" s="207" t="s">
        <v>1113</v>
      </c>
      <c r="S1797" s="207">
        <v>701036</v>
      </c>
      <c r="T1797" s="207" t="s">
        <v>430</v>
      </c>
      <c r="U1797" s="207"/>
      <c r="V1797" s="207">
        <v>3</v>
      </c>
      <c r="W1797" s="106" t="str">
        <f t="shared" si="56"/>
        <v>NETA BR</v>
      </c>
      <c r="X1797" s="207" t="s">
        <v>431</v>
      </c>
      <c r="Y1797" s="207"/>
    </row>
    <row r="1798" spans="1:25" x14ac:dyDescent="0.2">
      <c r="A1798" s="178"/>
      <c r="B1798" s="178"/>
      <c r="C1798" s="179" t="str">
        <f>VLOOKUP(G1798,TCR!$E$2:$K$332,2,0)</f>
        <v>VENDV</v>
      </c>
      <c r="D1798" s="179" t="str">
        <f>VLOOKUP(G1798,TCR!$E$2:$K$332,3,0)</f>
        <v>Ricavi variabili commodity al PCE - Energia Elettrica</v>
      </c>
      <c r="E1798" s="179" t="str">
        <f>VLOOKUP(G1798,TCR!$E$2:$K$332,4,0)</f>
        <v>MTPRV</v>
      </c>
      <c r="F1798" s="179" t="str">
        <f>VLOOKUP(G1798,TCR!$E$2:$K$332,5,0)</f>
        <v>Materia prima variabile</v>
      </c>
      <c r="G1798" s="179" t="s">
        <v>100</v>
      </c>
      <c r="H1798" s="179" t="str">
        <f>VLOOKUP(G1798,TCR!$E$2:$K$332,7,0)</f>
        <v>PPE</v>
      </c>
      <c r="I1798" s="137" t="str">
        <f t="shared" si="57"/>
        <v>EE_UC1_PPE#EEQUC1_PPE#EECUC1_PPE#NETA BR</v>
      </c>
      <c r="J1798" s="207" t="s">
        <v>1359</v>
      </c>
      <c r="K1798" s="207" t="s">
        <v>1360</v>
      </c>
      <c r="L1798" s="207" t="s">
        <v>1361</v>
      </c>
      <c r="M1798" s="207" t="s">
        <v>424</v>
      </c>
      <c r="N1798" s="207" t="s">
        <v>1362</v>
      </c>
      <c r="O1798" s="207"/>
      <c r="P1798" s="207" t="s">
        <v>1363</v>
      </c>
      <c r="Q1798" s="207" t="s">
        <v>1364</v>
      </c>
      <c r="R1798" s="207" t="s">
        <v>1365</v>
      </c>
      <c r="S1798" s="207">
        <v>701036</v>
      </c>
      <c r="T1798" s="207" t="s">
        <v>430</v>
      </c>
      <c r="U1798" s="207"/>
      <c r="V1798" s="207">
        <v>3</v>
      </c>
      <c r="W1798" s="106" t="str">
        <f t="shared" si="56"/>
        <v>NETA BR</v>
      </c>
      <c r="X1798" s="207" t="s">
        <v>431</v>
      </c>
      <c r="Y1798" s="207"/>
    </row>
    <row r="1799" spans="1:25" x14ac:dyDescent="0.2">
      <c r="A1799" s="70"/>
      <c r="B1799" s="178"/>
      <c r="C1799" s="181" t="str">
        <f>VLOOKUP(G1799,TCR!$E$2:$K$332,2,0)</f>
        <v>DISTF</v>
      </c>
      <c r="D1799" s="181" t="str">
        <f>VLOOKUP(G1799,TCR!$E$2:$K$332,3,0)</f>
        <v>Ricavi logistica secondaria - distribuzione Energia Elettrica - fisso</v>
      </c>
      <c r="E1799" s="181" t="str">
        <f>VLOOKUP(G1799,TCR!$E$2:$K$332,4,0)</f>
        <v>QP</v>
      </c>
      <c r="F1799" s="181" t="str">
        <f>VLOOKUP(G1799,TCR!$E$2:$K$332,5,0)</f>
        <v>Potenza</v>
      </c>
      <c r="G1799" s="181" t="s">
        <v>166</v>
      </c>
      <c r="H1799" s="181" t="str">
        <f>VLOOKUP(G1799,TCR!$E$2:$K$332,7,0)</f>
        <v>Quota fissa potenza</v>
      </c>
      <c r="I1799" s="137" t="str">
        <f t="shared" si="57"/>
        <v>EE_TAU2#EEQTAU2#EECTAU2#NETA BR</v>
      </c>
      <c r="J1799" s="207" t="s">
        <v>2424</v>
      </c>
      <c r="K1799" s="207" t="s">
        <v>2425</v>
      </c>
      <c r="L1799" s="207" t="s">
        <v>2426</v>
      </c>
      <c r="M1799" s="207" t="s">
        <v>488</v>
      </c>
      <c r="N1799" s="207" t="s">
        <v>2427</v>
      </c>
      <c r="O1799" s="207"/>
      <c r="P1799" s="207" t="s">
        <v>2428</v>
      </c>
      <c r="Q1799" s="207" t="s">
        <v>2429</v>
      </c>
      <c r="R1799" s="207" t="s">
        <v>2430</v>
      </c>
      <c r="S1799" s="207">
        <v>702145</v>
      </c>
      <c r="T1799" s="207" t="s">
        <v>516</v>
      </c>
      <c r="U1799" s="207"/>
      <c r="V1799" s="207">
        <v>3</v>
      </c>
      <c r="W1799" s="106" t="str">
        <f t="shared" si="56"/>
        <v>NETA BR</v>
      </c>
      <c r="X1799" s="207" t="s">
        <v>495</v>
      </c>
      <c r="Y1799" s="207"/>
    </row>
    <row r="1800" spans="1:25" x14ac:dyDescent="0.2">
      <c r="A1800" s="69"/>
      <c r="B1800" s="178"/>
      <c r="C1800" s="181" t="str">
        <f>VLOOKUP(G1800,TCR!$E$2:$K$332,2,0)</f>
        <v>DISTF</v>
      </c>
      <c r="D1800" s="181" t="str">
        <f>VLOOKUP(G1800,TCR!$E$2:$K$332,3,0)</f>
        <v>Ricavi logistica secondaria - distribuzione Energia Elettrica - fisso</v>
      </c>
      <c r="E1800" s="181" t="str">
        <f>VLOOKUP(G1800,TCR!$E$2:$K$332,4,0)</f>
        <v>QFDS</v>
      </c>
      <c r="F1800" s="181" t="str">
        <f>VLOOKUP(G1800,TCR!$E$2:$K$332,5,0)</f>
        <v>Quota fissa distribuzione</v>
      </c>
      <c r="G1800" s="181" t="s">
        <v>2</v>
      </c>
      <c r="H1800" s="181" t="str">
        <f>VLOOKUP(G1800,TCR!$E$2:$K$332,7,0)</f>
        <v>Quota fissa dis</v>
      </c>
      <c r="I1800" s="137" t="str">
        <f t="shared" si="57"/>
        <v>EE_TAU1#EEQTAU1#EECTAU1#NETA BR</v>
      </c>
      <c r="J1800" s="207" t="s">
        <v>5660</v>
      </c>
      <c r="K1800" s="207" t="s">
        <v>5661</v>
      </c>
      <c r="L1800" s="207" t="s">
        <v>5662</v>
      </c>
      <c r="M1800" s="207" t="s">
        <v>488</v>
      </c>
      <c r="N1800" s="207" t="s">
        <v>5663</v>
      </c>
      <c r="O1800" s="207"/>
      <c r="P1800" s="207" t="s">
        <v>5664</v>
      </c>
      <c r="Q1800" s="207" t="s">
        <v>5665</v>
      </c>
      <c r="R1800" s="207" t="s">
        <v>5666</v>
      </c>
      <c r="S1800" s="207">
        <v>702145</v>
      </c>
      <c r="T1800" s="207" t="s">
        <v>516</v>
      </c>
      <c r="U1800" s="207"/>
      <c r="V1800" s="207">
        <v>3</v>
      </c>
      <c r="W1800" s="106" t="str">
        <f t="shared" si="56"/>
        <v>NETA BR</v>
      </c>
      <c r="X1800" s="207" t="s">
        <v>495</v>
      </c>
      <c r="Y1800" s="207"/>
    </row>
    <row r="1801" spans="1:25" x14ac:dyDescent="0.2">
      <c r="A1801" s="69"/>
      <c r="B1801" s="178"/>
      <c r="C1801" s="181" t="str">
        <f>VLOOKUP(G1801,TCR!$E$2:$K$332,2,0)</f>
        <v>DISTF</v>
      </c>
      <c r="D1801" s="181" t="str">
        <f>VLOOKUP(G1801,TCR!$E$2:$K$332,3,0)</f>
        <v>Ricavi logistica secondaria - distribuzione Energia Elettrica - fisso</v>
      </c>
      <c r="E1801" s="181" t="str">
        <f>VLOOKUP(G1801,TCR!$E$2:$K$332,4,0)</f>
        <v>DIST</v>
      </c>
      <c r="F1801" s="181" t="str">
        <f>VLOOKUP(G1801,TCR!$E$2:$K$332,5,0)</f>
        <v>Quota Distribuzione (Generica)</v>
      </c>
      <c r="G1801" s="181" t="s">
        <v>271</v>
      </c>
      <c r="H1801" s="181" t="str">
        <f>VLOOKUP(G1801,TCR!$E$2:$K$332,7,0)</f>
        <v>Altri Oneri Distribuzione</v>
      </c>
      <c r="I1801" s="137" t="str">
        <f t="shared" si="57"/>
        <v>EC050#EC050#EC050#NETA BR</v>
      </c>
      <c r="J1801" s="207" t="s">
        <v>4629</v>
      </c>
      <c r="K1801" s="207" t="s">
        <v>4630</v>
      </c>
      <c r="L1801" s="207" t="s">
        <v>4631</v>
      </c>
      <c r="M1801" s="207" t="s">
        <v>488</v>
      </c>
      <c r="N1801" s="207" t="s">
        <v>4630</v>
      </c>
      <c r="O1801" s="207"/>
      <c r="P1801" s="207" t="s">
        <v>4632</v>
      </c>
      <c r="Q1801" s="207" t="s">
        <v>4630</v>
      </c>
      <c r="R1801" s="207" t="s">
        <v>4633</v>
      </c>
      <c r="S1801" s="207">
        <v>702145</v>
      </c>
      <c r="T1801" s="207" t="s">
        <v>516</v>
      </c>
      <c r="U1801" s="207"/>
      <c r="V1801" s="207">
        <v>3</v>
      </c>
      <c r="W1801" s="106" t="str">
        <f t="shared" si="56"/>
        <v>NETA BR</v>
      </c>
      <c r="X1801" s="207" t="s">
        <v>495</v>
      </c>
      <c r="Y1801" s="207"/>
    </row>
    <row r="1802" spans="1:25" x14ac:dyDescent="0.2">
      <c r="A1802" s="178"/>
      <c r="B1802" s="178"/>
      <c r="C1802" s="181" t="str">
        <f>VLOOKUP(G1802,TCR!$E$2:$K$332,2,0)</f>
        <v>DISTV</v>
      </c>
      <c r="D1802" s="181" t="str">
        <f>VLOOKUP(G1802,TCR!$E$2:$K$332,3,0)</f>
        <v>Ricavi logistica secondaria - distribuzione Energia Elettrica - variabile</v>
      </c>
      <c r="E1802" s="181" t="str">
        <f>VLOOKUP(G1802,TCR!$E$2:$K$332,4,0)</f>
        <v>QVR</v>
      </c>
      <c r="F1802" s="181" t="str">
        <f>VLOOKUP(G1802,TCR!$E$2:$K$332,5,0)</f>
        <v>Energia reattiva</v>
      </c>
      <c r="G1802" s="181" t="s">
        <v>275</v>
      </c>
      <c r="H1802" s="181" t="str">
        <f>VLOOKUP(G1802,TCR!$E$2:$K$332,7,0)</f>
        <v>Quota energia reattiva</v>
      </c>
      <c r="I1802" s="137" t="str">
        <f t="shared" si="57"/>
        <v>EC045#EC045#EC045#NETA BR</v>
      </c>
      <c r="J1802" s="207" t="s">
        <v>2297</v>
      </c>
      <c r="K1802" s="207" t="s">
        <v>2298</v>
      </c>
      <c r="L1802" s="207" t="s">
        <v>2299</v>
      </c>
      <c r="M1802" s="207" t="s">
        <v>488</v>
      </c>
      <c r="N1802" s="207" t="s">
        <v>2298</v>
      </c>
      <c r="O1802" s="207"/>
      <c r="P1802" s="207" t="s">
        <v>2300</v>
      </c>
      <c r="Q1802" s="207" t="s">
        <v>2298</v>
      </c>
      <c r="R1802" s="207" t="s">
        <v>2301</v>
      </c>
      <c r="S1802" s="207">
        <v>702145</v>
      </c>
      <c r="T1802" s="207" t="s">
        <v>516</v>
      </c>
      <c r="U1802" s="207"/>
      <c r="V1802" s="207">
        <v>3</v>
      </c>
      <c r="W1802" s="106" t="str">
        <f t="shared" si="56"/>
        <v>NETA BR</v>
      </c>
      <c r="X1802" s="207" t="s">
        <v>495</v>
      </c>
      <c r="Y1802" s="207"/>
    </row>
    <row r="1803" spans="1:25" x14ac:dyDescent="0.2">
      <c r="A1803" s="178"/>
      <c r="B1803" s="178"/>
      <c r="C1803" s="181" t="str">
        <f>VLOOKUP(G1803,TCR!$E$2:$K$332,2,0)</f>
        <v>DISTV</v>
      </c>
      <c r="D1803" s="181" t="str">
        <f>VLOOKUP(G1803,TCR!$E$2:$K$332,3,0)</f>
        <v>Ricavi logistica secondaria - distribuzione Energia Elettrica - fisso</v>
      </c>
      <c r="E1803" s="181" t="str">
        <f>VLOOKUP(G1803,TCR!$E$2:$K$332,4,0)</f>
        <v>VIN1</v>
      </c>
      <c r="F1803" s="181" t="str">
        <f>VLOOKUP(G1803,TCR!$E$2:$K$332,5,0)</f>
        <v>Vincolo V1</v>
      </c>
      <c r="G1803" s="181" t="s">
        <v>274</v>
      </c>
      <c r="H1803" s="181" t="str">
        <f>VLOOKUP(G1803,TCR!$E$2:$K$332,7,0)</f>
        <v>Vincolo V1</v>
      </c>
      <c r="I1803" s="137" t="str">
        <f t="shared" si="57"/>
        <v>EC046#EC046#EC046#NETA BR</v>
      </c>
      <c r="J1803" s="207" t="s">
        <v>1960</v>
      </c>
      <c r="K1803" s="207" t="s">
        <v>1961</v>
      </c>
      <c r="L1803" s="207" t="s">
        <v>1962</v>
      </c>
      <c r="M1803" s="207" t="s">
        <v>488</v>
      </c>
      <c r="N1803" s="207" t="s">
        <v>1961</v>
      </c>
      <c r="O1803" s="207"/>
      <c r="P1803" s="207" t="s">
        <v>1963</v>
      </c>
      <c r="Q1803" s="207" t="s">
        <v>1961</v>
      </c>
      <c r="R1803" s="207" t="s">
        <v>1964</v>
      </c>
      <c r="S1803" s="207">
        <v>702145</v>
      </c>
      <c r="T1803" s="207" t="s">
        <v>516</v>
      </c>
      <c r="U1803" s="207"/>
      <c r="V1803" s="207">
        <v>3</v>
      </c>
      <c r="W1803" s="106" t="str">
        <f t="shared" si="56"/>
        <v>NETA BR</v>
      </c>
      <c r="X1803" s="207" t="s">
        <v>495</v>
      </c>
      <c r="Y1803" s="207"/>
    </row>
    <row r="1804" spans="1:25" x14ac:dyDescent="0.2">
      <c r="A1804" s="178"/>
      <c r="B1804" s="178"/>
      <c r="C1804" s="181" t="str">
        <f>VLOOKUP(G1804,TCR!$E$2:$K$332,2,0)</f>
        <v>DISTF</v>
      </c>
      <c r="D1804" s="181" t="str">
        <f>VLOOKUP(G1804,TCR!$E$2:$K$332,3,0)</f>
        <v>Ricavi logistica secondaria - distribuzione Energia Elettrica - fisso</v>
      </c>
      <c r="E1804" s="181" t="str">
        <f>VLOOKUP(G1804,TCR!$E$2:$K$332,4,0)</f>
        <v>DIST</v>
      </c>
      <c r="F1804" s="181" t="str">
        <f>VLOOKUP(G1804,TCR!$E$2:$K$332,5,0)</f>
        <v>Quota Distribuzione (Generica)</v>
      </c>
      <c r="G1804" s="201" t="s">
        <v>271</v>
      </c>
      <c r="H1804" s="181" t="str">
        <f>VLOOKUP(G1804,TCR!$E$2:$K$332,7,0)</f>
        <v>Altri Oneri Distribuzione</v>
      </c>
      <c r="I1804" s="137" t="str">
        <f t="shared" si="57"/>
        <v>EC099#EC099#EC099#NETA BR</v>
      </c>
      <c r="J1804" s="207" t="s">
        <v>9457</v>
      </c>
      <c r="K1804" s="207" t="s">
        <v>9458</v>
      </c>
      <c r="L1804" s="207" t="s">
        <v>9459</v>
      </c>
      <c r="M1804" s="207" t="s">
        <v>488</v>
      </c>
      <c r="N1804" s="207" t="s">
        <v>9458</v>
      </c>
      <c r="O1804" s="207"/>
      <c r="P1804" s="207" t="s">
        <v>9460</v>
      </c>
      <c r="Q1804" s="207" t="s">
        <v>9458</v>
      </c>
      <c r="R1804" s="207" t="s">
        <v>9461</v>
      </c>
      <c r="S1804" s="207" t="s">
        <v>515</v>
      </c>
      <c r="T1804" s="207" t="s">
        <v>516</v>
      </c>
      <c r="U1804" s="207"/>
      <c r="V1804" s="207">
        <v>3</v>
      </c>
      <c r="W1804" s="106" t="str">
        <f t="shared" si="56"/>
        <v>NETA BR</v>
      </c>
      <c r="X1804" s="207" t="s">
        <v>495</v>
      </c>
      <c r="Y1804" s="207"/>
    </row>
    <row r="1805" spans="1:25" x14ac:dyDescent="0.2">
      <c r="A1805" s="178"/>
      <c r="B1805" s="178"/>
      <c r="C1805" s="181" t="str">
        <f>VLOOKUP(G1805,TCR!$E$2:$K$332,2,0)</f>
        <v>TRASPV</v>
      </c>
      <c r="D1805" s="181" t="str">
        <f>VLOOKUP(G1805,TCR!$E$2:$K$332,3,0)</f>
        <v>Ricavi logistica primaria - Trasporto Energia Elettrica - variabile</v>
      </c>
      <c r="E1805" s="181" t="str">
        <f>VLOOKUP(G1805,TCR!$E$2:$K$332,4,0)</f>
        <v>TRASPV</v>
      </c>
      <c r="F1805" s="181" t="str">
        <f>VLOOKUP(G1805,TCR!$E$2:$K$332,5,0)</f>
        <v>Trasporto variabile</v>
      </c>
      <c r="G1805" s="181" t="s">
        <v>183</v>
      </c>
      <c r="H1805" s="181" t="str">
        <f>VLOOKUP(G1805,TCR!$E$2:$K$332,7,0)</f>
        <v>Quota variabile trasm</v>
      </c>
      <c r="I1805" s="137" t="str">
        <f t="shared" si="57"/>
        <v>EC043#EC043#EC043#NETA BR</v>
      </c>
      <c r="J1805" s="207" t="s">
        <v>5509</v>
      </c>
      <c r="K1805" s="207" t="s">
        <v>5510</v>
      </c>
      <c r="L1805" s="207" t="s">
        <v>5511</v>
      </c>
      <c r="M1805" s="207" t="s">
        <v>488</v>
      </c>
      <c r="N1805" s="207" t="s">
        <v>5510</v>
      </c>
      <c r="O1805" s="207"/>
      <c r="P1805" s="207" t="s">
        <v>5512</v>
      </c>
      <c r="Q1805" s="207" t="s">
        <v>5510</v>
      </c>
      <c r="R1805" s="207" t="s">
        <v>5513</v>
      </c>
      <c r="S1805" s="207">
        <v>702145</v>
      </c>
      <c r="T1805" s="207" t="s">
        <v>516</v>
      </c>
      <c r="U1805" s="207"/>
      <c r="V1805" s="207">
        <v>3</v>
      </c>
      <c r="W1805" s="106" t="str">
        <f t="shared" si="56"/>
        <v>NETA BR</v>
      </c>
      <c r="X1805" s="207" t="s">
        <v>495</v>
      </c>
      <c r="Y1805" s="207"/>
    </row>
    <row r="1806" spans="1:25" x14ac:dyDescent="0.2">
      <c r="A1806" s="178"/>
      <c r="B1806" s="178"/>
      <c r="C1806" s="181" t="str">
        <f>VLOOKUP(G1806,TCR!$E$2:$K$332,2,0)</f>
        <v>DISTF</v>
      </c>
      <c r="D1806" s="181" t="str">
        <f>VLOOKUP(G1806,TCR!$E$2:$K$332,3,0)</f>
        <v>Ricavi logistica secondaria - distribuzione Energia Elettrica - fisso</v>
      </c>
      <c r="E1806" s="181" t="str">
        <f>VLOOKUP(G1806,TCR!$E$2:$K$332,4,0)</f>
        <v>QMISF</v>
      </c>
      <c r="F1806" s="181" t="str">
        <f>VLOOKUP(G1806,TCR!$E$2:$K$332,5,0)</f>
        <v>MIS fissa</v>
      </c>
      <c r="G1806" s="181" t="s">
        <v>3</v>
      </c>
      <c r="H1806" s="181" t="str">
        <f>VLOOKUP(G1806,TCR!$E$2:$K$332,7,0)</f>
        <v>Quota fissa mis</v>
      </c>
      <c r="I1806" s="137" t="str">
        <f t="shared" si="57"/>
        <v>EC047#EC047#EC047#NETA BR</v>
      </c>
      <c r="J1806" s="207" t="s">
        <v>1733</v>
      </c>
      <c r="K1806" s="207" t="s">
        <v>1734</v>
      </c>
      <c r="L1806" s="207" t="s">
        <v>1735</v>
      </c>
      <c r="M1806" s="207" t="s">
        <v>488</v>
      </c>
      <c r="N1806" s="207" t="s">
        <v>1734</v>
      </c>
      <c r="O1806" s="207"/>
      <c r="P1806" s="207" t="s">
        <v>1736</v>
      </c>
      <c r="Q1806" s="207" t="s">
        <v>1734</v>
      </c>
      <c r="R1806" s="207" t="s">
        <v>1737</v>
      </c>
      <c r="S1806" s="207">
        <v>702145</v>
      </c>
      <c r="T1806" s="207" t="s">
        <v>516</v>
      </c>
      <c r="U1806" s="207"/>
      <c r="V1806" s="207">
        <v>3</v>
      </c>
      <c r="W1806" s="106" t="str">
        <f t="shared" si="56"/>
        <v>NETA BR</v>
      </c>
      <c r="X1806" s="207" t="s">
        <v>495</v>
      </c>
      <c r="Y1806" s="207"/>
    </row>
    <row r="1807" spans="1:25" x14ac:dyDescent="0.2">
      <c r="A1807" s="178"/>
      <c r="B1807" s="178"/>
      <c r="C1807" s="181" t="str">
        <f>VLOOKUP(G1807,TCR!$E$2:$K$332,2,0)</f>
        <v>DISTF</v>
      </c>
      <c r="D1807" s="181" t="str">
        <f>VLOOKUP(G1807,TCR!$E$2:$K$332,3,0)</f>
        <v>Ricavi logistica secondaria - distribuzione Energia Elettrica - fisso</v>
      </c>
      <c r="E1807" s="181" t="str">
        <f>VLOOKUP(G1807,TCR!$E$2:$K$332,4,0)</f>
        <v>DIST</v>
      </c>
      <c r="F1807" s="181" t="str">
        <f>VLOOKUP(G1807,TCR!$E$2:$K$332,5,0)</f>
        <v>Quota Distribuzione (Generica)</v>
      </c>
      <c r="G1807" s="181" t="s">
        <v>271</v>
      </c>
      <c r="H1807" s="181" t="str">
        <f>VLOOKUP(G1807,TCR!$E$2:$K$332,7,0)</f>
        <v>Altri Oneri Distribuzione</v>
      </c>
      <c r="I1807" s="137" t="str">
        <f t="shared" si="57"/>
        <v>EC044#EC044#EC044#NETA BR</v>
      </c>
      <c r="J1807" s="207" t="s">
        <v>5189</v>
      </c>
      <c r="K1807" s="207" t="s">
        <v>5190</v>
      </c>
      <c r="L1807" s="207" t="s">
        <v>5191</v>
      </c>
      <c r="M1807" s="207" t="s">
        <v>488</v>
      </c>
      <c r="N1807" s="207" t="s">
        <v>5190</v>
      </c>
      <c r="O1807" s="207"/>
      <c r="P1807" s="207" t="s">
        <v>5192</v>
      </c>
      <c r="Q1807" s="207" t="s">
        <v>5190</v>
      </c>
      <c r="R1807" s="207" t="s">
        <v>5193</v>
      </c>
      <c r="S1807" s="207">
        <v>702145</v>
      </c>
      <c r="T1807" s="207" t="s">
        <v>516</v>
      </c>
      <c r="U1807" s="207"/>
      <c r="V1807" s="207">
        <v>3</v>
      </c>
      <c r="W1807" s="106" t="str">
        <f t="shared" si="56"/>
        <v>NETA BR</v>
      </c>
      <c r="X1807" s="207" t="s">
        <v>495</v>
      </c>
      <c r="Y1807" s="207"/>
    </row>
    <row r="1808" spans="1:25" x14ac:dyDescent="0.2">
      <c r="A1808" s="178"/>
      <c r="B1808" s="178"/>
      <c r="C1808" s="181" t="str">
        <f>VLOOKUP(G1808,TCR!$E$2:$K$332,2,0)</f>
        <v>DISTF</v>
      </c>
      <c r="D1808" s="181" t="str">
        <f>VLOOKUP(G1808,TCR!$E$2:$K$332,3,0)</f>
        <v>Ricavi logistica secondaria - distribuzione Energia Elettrica - fisso</v>
      </c>
      <c r="E1808" s="181" t="str">
        <f>VLOOKUP(G1808,TCR!$E$2:$K$332,4,0)</f>
        <v>QP</v>
      </c>
      <c r="F1808" s="181" t="str">
        <f>VLOOKUP(G1808,TCR!$E$2:$K$332,5,0)</f>
        <v>Potenza</v>
      </c>
      <c r="G1808" s="181" t="s">
        <v>166</v>
      </c>
      <c r="H1808" s="181" t="str">
        <f>VLOOKUP(G1808,TCR!$E$2:$K$332,7,0)</f>
        <v>Quota fissa potenza</v>
      </c>
      <c r="I1808" s="137" t="str">
        <f t="shared" si="57"/>
        <v>EC041#EC041#EC041#NETA BR</v>
      </c>
      <c r="J1808" s="207" t="s">
        <v>4556</v>
      </c>
      <c r="K1808" s="207" t="s">
        <v>4557</v>
      </c>
      <c r="L1808" s="207" t="s">
        <v>4558</v>
      </c>
      <c r="M1808" s="207" t="s">
        <v>488</v>
      </c>
      <c r="N1808" s="207" t="s">
        <v>4557</v>
      </c>
      <c r="O1808" s="207"/>
      <c r="P1808" s="207" t="s">
        <v>4559</v>
      </c>
      <c r="Q1808" s="207" t="s">
        <v>4557</v>
      </c>
      <c r="R1808" s="207" t="s">
        <v>4560</v>
      </c>
      <c r="S1808" s="207">
        <v>702145</v>
      </c>
      <c r="T1808" s="207" t="s">
        <v>516</v>
      </c>
      <c r="U1808" s="207"/>
      <c r="V1808" s="207">
        <v>3</v>
      </c>
      <c r="W1808" s="106" t="str">
        <f t="shared" si="56"/>
        <v>NETA BR</v>
      </c>
      <c r="X1808" s="207" t="s">
        <v>495</v>
      </c>
      <c r="Y1808" s="207"/>
    </row>
    <row r="1809" spans="1:25" x14ac:dyDescent="0.2">
      <c r="A1809" s="178"/>
      <c r="B1809" s="178"/>
      <c r="C1809" s="181" t="str">
        <f>VLOOKUP(G1809,TCR!$E$2:$K$332,2,0)</f>
        <v>DISTF</v>
      </c>
      <c r="D1809" s="181" t="str">
        <f>VLOOKUP(G1809,TCR!$E$2:$K$332,3,0)</f>
        <v>Ricavi logistica secondaria - distribuzione Energia Elettrica - fisso</v>
      </c>
      <c r="E1809" s="181" t="str">
        <f>VLOOKUP(G1809,TCR!$E$2:$K$332,4,0)</f>
        <v>QFDS</v>
      </c>
      <c r="F1809" s="181" t="str">
        <f>VLOOKUP(G1809,TCR!$E$2:$K$332,5,0)</f>
        <v>Quota fissa distribuzione</v>
      </c>
      <c r="G1809" s="181" t="s">
        <v>2</v>
      </c>
      <c r="H1809" s="181" t="str">
        <f>VLOOKUP(G1809,TCR!$E$2:$K$332,7,0)</f>
        <v>Quota fissa dis</v>
      </c>
      <c r="I1809" s="137" t="str">
        <f t="shared" si="57"/>
        <v>EC040#EC040#EC040#NETA BR</v>
      </c>
      <c r="J1809" s="207" t="s">
        <v>510</v>
      </c>
      <c r="K1809" s="207" t="s">
        <v>511</v>
      </c>
      <c r="L1809" s="207" t="s">
        <v>512</v>
      </c>
      <c r="M1809" s="207" t="s">
        <v>488</v>
      </c>
      <c r="N1809" s="207" t="s">
        <v>511</v>
      </c>
      <c r="O1809" s="207"/>
      <c r="P1809" s="207" t="s">
        <v>513</v>
      </c>
      <c r="Q1809" s="207" t="s">
        <v>511</v>
      </c>
      <c r="R1809" s="207" t="s">
        <v>514</v>
      </c>
      <c r="S1809" s="207">
        <v>702145</v>
      </c>
      <c r="T1809" s="207" t="s">
        <v>516</v>
      </c>
      <c r="U1809" s="207"/>
      <c r="V1809" s="207">
        <v>3</v>
      </c>
      <c r="W1809" s="106" t="str">
        <f t="shared" si="56"/>
        <v>NETA BR</v>
      </c>
      <c r="X1809" s="207" t="s">
        <v>495</v>
      </c>
      <c r="Y1809" s="207"/>
    </row>
    <row r="1810" spans="1:25" x14ac:dyDescent="0.2">
      <c r="A1810" s="178"/>
      <c r="B1810" s="178"/>
      <c r="C1810" s="181" t="str">
        <f>VLOOKUP(G1810,TCR!$E$2:$K$332,2,0)</f>
        <v>DISTV</v>
      </c>
      <c r="D1810" s="181" t="str">
        <f>VLOOKUP(G1810,TCR!$E$2:$K$332,3,0)</f>
        <v>Ricavi logistica secondaria - distribuzione Energia Elettrica - variabile</v>
      </c>
      <c r="E1810" s="181" t="str">
        <f>VLOOKUP(G1810,TCR!$E$2:$K$332,4,0)</f>
        <v>QVA</v>
      </c>
      <c r="F1810" s="181" t="str">
        <f>VLOOKUP(G1810,TCR!$E$2:$K$332,5,0)</f>
        <v>Energia attiva</v>
      </c>
      <c r="G1810" s="181" t="s">
        <v>4</v>
      </c>
      <c r="H1810" s="181" t="str">
        <f>VLOOKUP(G1810,TCR!$E$2:$K$332,7,0)</f>
        <v>Quota energia</v>
      </c>
      <c r="I1810" s="137" t="str">
        <f t="shared" si="57"/>
        <v>VOCE_EM037#QUOTA_EM037#COMP_EM037#NETA BR</v>
      </c>
      <c r="J1810" s="207" t="s">
        <v>6497</v>
      </c>
      <c r="K1810" s="207" t="s">
        <v>6498</v>
      </c>
      <c r="L1810" s="207" t="s">
        <v>6499</v>
      </c>
      <c r="M1810" s="207" t="s">
        <v>488</v>
      </c>
      <c r="N1810" s="207" t="s">
        <v>6500</v>
      </c>
      <c r="O1810" s="207"/>
      <c r="P1810" s="207" t="s">
        <v>6501</v>
      </c>
      <c r="Q1810" s="207" t="s">
        <v>6502</v>
      </c>
      <c r="R1810" s="207" t="s">
        <v>6503</v>
      </c>
      <c r="S1810" s="207">
        <v>702145</v>
      </c>
      <c r="T1810" s="207" t="s">
        <v>516</v>
      </c>
      <c r="U1810" s="207"/>
      <c r="V1810" s="207">
        <v>3</v>
      </c>
      <c r="W1810" s="106" t="str">
        <f t="shared" si="56"/>
        <v>NETA BR</v>
      </c>
      <c r="X1810" s="207" t="s">
        <v>495</v>
      </c>
      <c r="Y1810" s="207"/>
    </row>
    <row r="1811" spans="1:25" x14ac:dyDescent="0.2">
      <c r="A1811" s="178"/>
      <c r="B1811" s="178"/>
      <c r="C1811" s="75" t="str">
        <f>VLOOKUP(G1811,TCR!$E$2:$K$332,2,0)</f>
        <v>DISTF</v>
      </c>
      <c r="D1811" s="75" t="str">
        <f>VLOOKUP(G1811,TCR!$E$2:$K$332,3,0)</f>
        <v>Ricavi logistica secondaria - distribuzione Energia Elettrica - fisso</v>
      </c>
      <c r="E1811" s="75" t="str">
        <f>VLOOKUP(G1811,TCR!$E$2:$K$332,4,0)</f>
        <v>CAUCMF</v>
      </c>
      <c r="F1811" s="75" t="str">
        <f>VLOOKUP(G1811,TCR!$E$2:$K$332,5,0)</f>
        <v>Componenti fisse A, UC e MCT</v>
      </c>
      <c r="G1811" s="75" t="s">
        <v>384</v>
      </c>
      <c r="H1811" s="75" t="str">
        <f>VLOOKUP(G1811,TCR!$E$2:$K$332,7,0)</f>
        <v>Quota AUC generica fissa</v>
      </c>
      <c r="I1811" s="137" t="str">
        <f t="shared" si="57"/>
        <v>EC048#EC048#EC048#NETA BR</v>
      </c>
      <c r="J1811" s="207" t="s">
        <v>1354</v>
      </c>
      <c r="K1811" s="207" t="s">
        <v>1355</v>
      </c>
      <c r="L1811" s="207" t="s">
        <v>1356</v>
      </c>
      <c r="M1811" s="207" t="s">
        <v>488</v>
      </c>
      <c r="N1811" s="207" t="s">
        <v>1355</v>
      </c>
      <c r="O1811" s="207"/>
      <c r="P1811" s="207" t="s">
        <v>1357</v>
      </c>
      <c r="Q1811" s="207" t="s">
        <v>1355</v>
      </c>
      <c r="R1811" s="207" t="s">
        <v>1358</v>
      </c>
      <c r="S1811" s="207">
        <v>702145</v>
      </c>
      <c r="T1811" s="207" t="s">
        <v>516</v>
      </c>
      <c r="U1811" s="207"/>
      <c r="V1811" s="207">
        <v>3</v>
      </c>
      <c r="W1811" s="106" t="str">
        <f t="shared" si="56"/>
        <v>NETA BR</v>
      </c>
      <c r="X1811" s="207" t="s">
        <v>495</v>
      </c>
      <c r="Y1811" s="207"/>
    </row>
    <row r="1812" spans="1:25" x14ac:dyDescent="0.2">
      <c r="A1812" s="178"/>
      <c r="B1812" s="178"/>
      <c r="C1812" s="181" t="str">
        <f>VLOOKUP(G1812,TCR!$E$2:$K$332,2,0)</f>
        <v>DISTF</v>
      </c>
      <c r="D1812" s="181" t="str">
        <f>VLOOKUP(G1812,TCR!$E$2:$K$332,3,0)</f>
        <v>Ricavi logistica secondaria - distribuzione Energia Elettrica - fisso</v>
      </c>
      <c r="E1812" s="181" t="str">
        <f>VLOOKUP(G1812,TCR!$E$2:$K$332,4,0)</f>
        <v>DIST</v>
      </c>
      <c r="F1812" s="181" t="str">
        <f>VLOOKUP(G1812,TCR!$E$2:$K$332,5,0)</f>
        <v>Quota Distribuzione (Generica)</v>
      </c>
      <c r="G1812" s="181" t="s">
        <v>271</v>
      </c>
      <c r="H1812" s="181" t="str">
        <f>VLOOKUP(G1812,TCR!$E$2:$K$332,7,0)</f>
        <v>Altri Oneri Distribuzione</v>
      </c>
      <c r="I1812" s="137" t="str">
        <f t="shared" si="57"/>
        <v>EC049#EC049#EC049#NETA BR</v>
      </c>
      <c r="J1812" s="207" t="s">
        <v>741</v>
      </c>
      <c r="K1812" s="207" t="s">
        <v>742</v>
      </c>
      <c r="L1812" s="207" t="s">
        <v>743</v>
      </c>
      <c r="M1812" s="207" t="s">
        <v>488</v>
      </c>
      <c r="N1812" s="207" t="s">
        <v>742</v>
      </c>
      <c r="O1812" s="207"/>
      <c r="P1812" s="207" t="s">
        <v>744</v>
      </c>
      <c r="Q1812" s="207" t="s">
        <v>742</v>
      </c>
      <c r="R1812" s="207" t="s">
        <v>745</v>
      </c>
      <c r="S1812" s="207">
        <v>702145</v>
      </c>
      <c r="T1812" s="207" t="s">
        <v>516</v>
      </c>
      <c r="U1812" s="207"/>
      <c r="V1812" s="207">
        <v>3</v>
      </c>
      <c r="W1812" s="106" t="str">
        <f t="shared" si="56"/>
        <v>NETA BR</v>
      </c>
      <c r="X1812" s="207" t="s">
        <v>495</v>
      </c>
      <c r="Y1812" s="207"/>
    </row>
    <row r="1813" spans="1:25" x14ac:dyDescent="0.2">
      <c r="A1813" s="178"/>
      <c r="B1813" s="178"/>
      <c r="C1813" s="179" t="str">
        <f>VLOOKUP(G1813,TCR!$E$2:$K$332,2,0)</f>
        <v>VENDV</v>
      </c>
      <c r="D1813" s="179" t="str">
        <f>VLOOKUP(G1813,TCR!$E$2:$K$332,3,0)</f>
        <v>Ricavi variabili commodity al PCE - Energia Elettrica</v>
      </c>
      <c r="E1813" s="179" t="str">
        <f>VLOOKUP(G1813,TCR!$E$2:$K$332,4,0)</f>
        <v>MTPRV</v>
      </c>
      <c r="F1813" s="179" t="str">
        <f>VLOOKUP(G1813,TCR!$E$2:$K$332,5,0)</f>
        <v>Materia prima variabile</v>
      </c>
      <c r="G1813" s="179" t="s">
        <v>100</v>
      </c>
      <c r="H1813" s="179" t="str">
        <f>VLOOKUP(G1813,TCR!$E$2:$K$332,7,0)</f>
        <v>PPE</v>
      </c>
      <c r="I1813" s="137" t="str">
        <f t="shared" si="57"/>
        <v>NE_PM_QCOMPER#NE_Q_PM_QCOMPER#NE_C_PM_QCOMPER#NETA BR</v>
      </c>
      <c r="J1813" s="207" t="s">
        <v>4833</v>
      </c>
      <c r="K1813" s="207" t="s">
        <v>4834</v>
      </c>
      <c r="L1813" s="207" t="s">
        <v>4835</v>
      </c>
      <c r="M1813" s="207" t="s">
        <v>488</v>
      </c>
      <c r="N1813" s="207" t="s">
        <v>4836</v>
      </c>
      <c r="O1813" s="207"/>
      <c r="P1813" s="207" t="s">
        <v>4837</v>
      </c>
      <c r="Q1813" s="207" t="s">
        <v>4838</v>
      </c>
      <c r="R1813" s="207" t="s">
        <v>4839</v>
      </c>
      <c r="S1813" s="207">
        <v>702143</v>
      </c>
      <c r="T1813" s="207" t="s">
        <v>494</v>
      </c>
      <c r="U1813" s="207"/>
      <c r="V1813" s="207">
        <v>3</v>
      </c>
      <c r="W1813" s="106" t="str">
        <f t="shared" si="56"/>
        <v>NETA BR</v>
      </c>
      <c r="X1813" s="207" t="s">
        <v>495</v>
      </c>
      <c r="Y1813" s="207" t="s">
        <v>9690</v>
      </c>
    </row>
    <row r="1814" spans="1:25" x14ac:dyDescent="0.2">
      <c r="A1814" s="178"/>
      <c r="B1814" s="178"/>
      <c r="C1814" s="98" t="str">
        <f>VLOOKUP(G1814,TCR!$E$2:$K$332,2,0)</f>
        <v>TRASPV</v>
      </c>
      <c r="D1814" s="98" t="str">
        <f>VLOOKUP(G1814,TCR!$E$2:$K$332,3,0)</f>
        <v>Ricavi logistica primaria - Trasporto Energia Elettrica - variabile</v>
      </c>
      <c r="E1814" s="98" t="str">
        <f>VLOOKUP(G1814,TCR!$E$2:$K$332,4,0)</f>
        <v>DISPV</v>
      </c>
      <c r="F1814" s="98" t="str">
        <f>VLOOKUP(G1814,TCR!$E$2:$K$332,5,0)</f>
        <v>Dispacciamento variabile</v>
      </c>
      <c r="G1814" s="98" t="s">
        <v>112</v>
      </c>
      <c r="H1814" s="98" t="str">
        <f>VLOOKUP(G1814,TCR!$E$2:$K$332,7,0)</f>
        <v>PD</v>
      </c>
      <c r="I1814" s="137" t="str">
        <f t="shared" si="57"/>
        <v>NE_PM_QDISPVAR#NE_Q_PM_QDISPVAR#NE_C_PM_QDISPVAR#NETA BR</v>
      </c>
      <c r="J1814" s="207" t="s">
        <v>2979</v>
      </c>
      <c r="K1814" s="207" t="s">
        <v>2980</v>
      </c>
      <c r="L1814" s="207" t="s">
        <v>2981</v>
      </c>
      <c r="M1814" s="207" t="s">
        <v>488</v>
      </c>
      <c r="N1814" s="207" t="s">
        <v>2982</v>
      </c>
      <c r="O1814" s="207"/>
      <c r="P1814" s="207" t="s">
        <v>2983</v>
      </c>
      <c r="Q1814" s="207" t="s">
        <v>2984</v>
      </c>
      <c r="R1814" s="207" t="s">
        <v>2985</v>
      </c>
      <c r="S1814" s="207">
        <v>702144</v>
      </c>
      <c r="T1814" s="207" t="s">
        <v>1106</v>
      </c>
      <c r="U1814" s="207"/>
      <c r="V1814" s="207">
        <v>3</v>
      </c>
      <c r="W1814" s="106" t="str">
        <f t="shared" si="56"/>
        <v>NETA BR</v>
      </c>
      <c r="X1814" s="207" t="s">
        <v>495</v>
      </c>
      <c r="Y1814" s="207"/>
    </row>
    <row r="1815" spans="1:25" x14ac:dyDescent="0.2">
      <c r="A1815" s="69"/>
      <c r="B1815" s="178" t="s">
        <v>9525</v>
      </c>
      <c r="C1815" s="179" t="str">
        <f>VLOOKUP(G1815,TCR!$E$2:$K$332,2,0)</f>
        <v>TRASPF</v>
      </c>
      <c r="D1815" s="179" t="str">
        <f>VLOOKUP(G1815,TCR!$E$2:$K$332,3,0)</f>
        <v>Ricavi logistica primaria - Trasporto Energia Elettrica - fisso</v>
      </c>
      <c r="E1815" s="179" t="str">
        <f>VLOOKUP(G1815,TCR!$E$2:$K$332,4,0)</f>
        <v>DISPF</v>
      </c>
      <c r="F1815" s="179" t="str">
        <f>VLOOKUP(G1815,TCR!$E$2:$K$332,5,0)</f>
        <v>Dispacciamento fisso</v>
      </c>
      <c r="G1815" s="179" t="s">
        <v>175</v>
      </c>
      <c r="H1815" s="179" t="str">
        <f>VLOOKUP(G1815,TCR!$E$2:$K$332,7,0)</f>
        <v>Altri oneri dispacciamento quota fissa</v>
      </c>
      <c r="I1815" s="137" t="str">
        <f t="shared" si="57"/>
        <v>NE_PM_QDISPFIX#NE_Q_PM_QDISPFIX#NE_C_PM_QDISPFIX#NETA BR</v>
      </c>
      <c r="J1815" s="207" t="s">
        <v>5255</v>
      </c>
      <c r="K1815" s="207" t="s">
        <v>5256</v>
      </c>
      <c r="L1815" s="207" t="s">
        <v>5257</v>
      </c>
      <c r="M1815" s="207" t="s">
        <v>488</v>
      </c>
      <c r="N1815" s="207" t="s">
        <v>5258</v>
      </c>
      <c r="O1815" s="207"/>
      <c r="P1815" s="207" t="s">
        <v>5259</v>
      </c>
      <c r="Q1815" s="207" t="s">
        <v>5260</v>
      </c>
      <c r="R1815" s="207" t="s">
        <v>5261</v>
      </c>
      <c r="S1815" s="207">
        <v>702144</v>
      </c>
      <c r="T1815" s="207" t="s">
        <v>1106</v>
      </c>
      <c r="U1815" s="207"/>
      <c r="V1815" s="207">
        <v>3</v>
      </c>
      <c r="W1815" s="106" t="str">
        <f t="shared" si="56"/>
        <v>NETA BR</v>
      </c>
      <c r="X1815" s="207" t="s">
        <v>495</v>
      </c>
      <c r="Y1815" s="207"/>
    </row>
    <row r="1816" spans="1:25" x14ac:dyDescent="0.2">
      <c r="A1816" s="69"/>
      <c r="B1816" s="178"/>
      <c r="C1816" s="179" t="str">
        <f>VLOOKUP(G1816,TCR!$E$2:$K$332,2,0)</f>
        <v>VENDF</v>
      </c>
      <c r="D1816" s="179" t="str">
        <f>VLOOKUP(G1816,TCR!$E$2:$K$332,3,0)</f>
        <v>Ricavi commodity - componente fissa Energia Elettrica</v>
      </c>
      <c r="E1816" s="179" t="str">
        <f>VLOOKUP(G1816,TCR!$E$2:$K$332,4,0)</f>
        <v>MTPRF</v>
      </c>
      <c r="F1816" s="179" t="str">
        <f>VLOOKUP(G1816,TCR!$E$2:$K$332,5,0)</f>
        <v>Materia prima fissa</v>
      </c>
      <c r="G1816" s="179" t="s">
        <v>320</v>
      </c>
      <c r="H1816" s="179" t="str">
        <f>VLOOKUP(G1816,TCR!$E$2:$K$332,7,0)</f>
        <v>componente generica ven fissa</v>
      </c>
      <c r="I1816" s="137" t="str">
        <f t="shared" si="57"/>
        <v>EE_COV1#EEQCOV1#EECCOV1#NETA BR</v>
      </c>
      <c r="J1816" s="207" t="s">
        <v>8638</v>
      </c>
      <c r="K1816" s="207" t="s">
        <v>8639</v>
      </c>
      <c r="L1816" s="207" t="s">
        <v>8640</v>
      </c>
      <c r="M1816" s="207" t="s">
        <v>424</v>
      </c>
      <c r="N1816" s="207" t="s">
        <v>8641</v>
      </c>
      <c r="O1816" s="207"/>
      <c r="P1816" s="207" t="s">
        <v>8642</v>
      </c>
      <c r="Q1816" s="207" t="s">
        <v>8643</v>
      </c>
      <c r="R1816" s="207" t="s">
        <v>8644</v>
      </c>
      <c r="S1816" s="207">
        <v>701036</v>
      </c>
      <c r="T1816" s="207" t="s">
        <v>430</v>
      </c>
      <c r="U1816" s="207"/>
      <c r="V1816" s="207">
        <v>3</v>
      </c>
      <c r="W1816" s="106" t="str">
        <f t="shared" si="56"/>
        <v>NETA BR</v>
      </c>
      <c r="X1816" s="207" t="s">
        <v>431</v>
      </c>
      <c r="Y1816" s="207"/>
    </row>
    <row r="1817" spans="1:25" x14ac:dyDescent="0.2">
      <c r="A1817" s="178"/>
      <c r="B1817" s="178"/>
      <c r="C1817" s="179" t="str">
        <f>VLOOKUP(G1817,TCR!$E$2:$K$332,2,0)</f>
        <v>VENDF</v>
      </c>
      <c r="D1817" s="179" t="str">
        <f>VLOOKUP(G1817,TCR!$E$2:$K$332,3,0)</f>
        <v>Ricavi commodity - componente fissa Energia Elettrica</v>
      </c>
      <c r="E1817" s="179" t="str">
        <f>VLOOKUP(G1817,TCR!$E$2:$K$332,4,0)</f>
        <v>MTPRF</v>
      </c>
      <c r="F1817" s="179" t="str">
        <f>VLOOKUP(G1817,TCR!$E$2:$K$332,5,0)</f>
        <v>Materia prima fissa</v>
      </c>
      <c r="G1817" s="179" t="s">
        <v>217</v>
      </c>
      <c r="H1817" s="179" t="str">
        <f>VLOOKUP(G1817,TCR!$E$2:$K$332,7,0)</f>
        <v>Materia prima altre voci fisse</v>
      </c>
      <c r="I1817" s="137" t="str">
        <f t="shared" si="57"/>
        <v>NE_PM_QCOMVEN#NE_Q_PM_QCOMVEN#NE_C_PM_QCOMVEN#NETA BR</v>
      </c>
      <c r="J1817" s="207" t="s">
        <v>5804</v>
      </c>
      <c r="K1817" s="207" t="s">
        <v>5805</v>
      </c>
      <c r="L1817" s="207" t="s">
        <v>5806</v>
      </c>
      <c r="M1817" s="207" t="s">
        <v>424</v>
      </c>
      <c r="N1817" s="207" t="s">
        <v>5807</v>
      </c>
      <c r="O1817" s="207"/>
      <c r="P1817" s="207" t="s">
        <v>5808</v>
      </c>
      <c r="Q1817" s="207" t="s">
        <v>5809</v>
      </c>
      <c r="R1817" s="207" t="s">
        <v>5810</v>
      </c>
      <c r="S1817" s="207">
        <v>701036</v>
      </c>
      <c r="T1817" s="207" t="s">
        <v>430</v>
      </c>
      <c r="U1817" s="207"/>
      <c r="V1817" s="207">
        <v>3</v>
      </c>
      <c r="W1817" s="106" t="str">
        <f t="shared" si="56"/>
        <v>NETA BR</v>
      </c>
      <c r="X1817" s="207" t="s">
        <v>431</v>
      </c>
      <c r="Y1817" s="207"/>
    </row>
    <row r="1818" spans="1:25" x14ac:dyDescent="0.2">
      <c r="A1818" s="178"/>
      <c r="B1818" s="178"/>
      <c r="C1818" s="71" t="str">
        <f>VLOOKUP(G1818,TCR!$E$2:$K$332,2,0)</f>
        <v>LAVO</v>
      </c>
      <c r="D1818" s="71" t="str">
        <f>VLOOKUP(G1818,TCR!$E$2:$K$332,3,0)</f>
        <v>Lavori</v>
      </c>
      <c r="E1818" s="71" t="str">
        <f>VLOOKUP(G1818,TCR!$E$2:$K$332,4,0)</f>
        <v>LAVO</v>
      </c>
      <c r="F1818" s="71" t="str">
        <f>VLOOKUP(G1818,TCR!$E$2:$K$332,5,0)</f>
        <v>Lavori</v>
      </c>
      <c r="G1818" s="71" t="s">
        <v>34</v>
      </c>
      <c r="H1818" s="71" t="str">
        <f>VLOOKUP(G1818,TCR!$E$2:$K$332,7,0)</f>
        <v>disattivazioni</v>
      </c>
      <c r="I1818" s="137" t="str">
        <f t="shared" si="57"/>
        <v>ES202#ES202#ES202#NETA BR</v>
      </c>
      <c r="J1818" s="207" t="s">
        <v>5365</v>
      </c>
      <c r="K1818" s="207" t="s">
        <v>5366</v>
      </c>
      <c r="L1818" s="207" t="s">
        <v>5367</v>
      </c>
      <c r="M1818" s="207" t="s">
        <v>442</v>
      </c>
      <c r="N1818" s="207" t="s">
        <v>5366</v>
      </c>
      <c r="O1818" s="207"/>
      <c r="P1818" s="207" t="s">
        <v>5368</v>
      </c>
      <c r="Q1818" s="207" t="s">
        <v>5366</v>
      </c>
      <c r="R1818" s="207" t="s">
        <v>5369</v>
      </c>
      <c r="S1818" s="207">
        <v>738951</v>
      </c>
      <c r="T1818" s="207" t="s">
        <v>578</v>
      </c>
      <c r="U1818" s="207"/>
      <c r="V1818" s="207">
        <v>3</v>
      </c>
      <c r="W1818" s="106" t="str">
        <f t="shared" si="56"/>
        <v>NETA BR</v>
      </c>
      <c r="X1818" s="207" t="s">
        <v>442</v>
      </c>
      <c r="Y1818" s="207"/>
    </row>
    <row r="1819" spans="1:25" x14ac:dyDescent="0.2">
      <c r="A1819" s="178"/>
      <c r="B1819" s="178"/>
      <c r="C1819" s="71" t="str">
        <f>VLOOKUP(G1819,TCR!$E$2:$K$332,2,0)</f>
        <v>LAVO</v>
      </c>
      <c r="D1819" s="71" t="str">
        <f>VLOOKUP(G1819,TCR!$E$2:$K$332,3,0)</f>
        <v>Lavori</v>
      </c>
      <c r="E1819" s="71" t="str">
        <f>VLOOKUP(G1819,TCR!$E$2:$K$332,4,0)</f>
        <v>LAVO</v>
      </c>
      <c r="F1819" s="71" t="str">
        <f>VLOOKUP(G1819,TCR!$E$2:$K$332,5,0)</f>
        <v>Lavori</v>
      </c>
      <c r="G1819" s="71" t="s">
        <v>115</v>
      </c>
      <c r="H1819" s="71" t="str">
        <f>VLOOKUP(G1819,TCR!$E$2:$K$332,7,0)</f>
        <v>disattivazioni</v>
      </c>
      <c r="I1819" s="137" t="str">
        <f t="shared" si="57"/>
        <v>S-PW-007#QUOTAS-PW-007#COMPS-PW-007#NETA BR</v>
      </c>
      <c r="J1819" s="207" t="s">
        <v>2992</v>
      </c>
      <c r="K1819" s="207" t="s">
        <v>2993</v>
      </c>
      <c r="L1819" s="207" t="s">
        <v>2994</v>
      </c>
      <c r="M1819" s="207" t="s">
        <v>442</v>
      </c>
      <c r="N1819" s="207" t="s">
        <v>2995</v>
      </c>
      <c r="O1819" s="207"/>
      <c r="P1819" s="207" t="s">
        <v>2996</v>
      </c>
      <c r="Q1819" s="207" t="s">
        <v>2997</v>
      </c>
      <c r="R1819" s="207" t="s">
        <v>2998</v>
      </c>
      <c r="S1819" s="207">
        <v>730825</v>
      </c>
      <c r="T1819" s="207" t="s">
        <v>834</v>
      </c>
      <c r="U1819" s="207"/>
      <c r="V1819" s="207">
        <v>3</v>
      </c>
      <c r="W1819" s="106" t="str">
        <f t="shared" si="56"/>
        <v>NETA BR</v>
      </c>
      <c r="X1819" s="207" t="s">
        <v>835</v>
      </c>
      <c r="Y1819" s="207"/>
    </row>
    <row r="1820" spans="1:25" x14ac:dyDescent="0.2">
      <c r="A1820" s="178"/>
      <c r="B1820" s="178"/>
      <c r="C1820" s="71" t="str">
        <f>VLOOKUP(G1820,TCR!$E$2:$K$332,2,0)</f>
        <v>BSO</v>
      </c>
      <c r="D1820" s="71" t="str">
        <f>VLOOKUP(G1820,TCR!$E$2:$K$332,3,0)</f>
        <v>Bonus sociale</v>
      </c>
      <c r="E1820" s="71" t="str">
        <f>VLOOKUP(G1820,TCR!$E$2:$K$332,4,0)</f>
        <v>BSO</v>
      </c>
      <c r="F1820" s="71" t="str">
        <f>VLOOKUP(G1820,TCR!$E$2:$K$332,5,0)</f>
        <v>Bonus sociale</v>
      </c>
      <c r="G1820" s="71" t="s">
        <v>366</v>
      </c>
      <c r="H1820" s="71" t="str">
        <f>VLOOKUP(G1820,TCR!$E$2:$K$332,7,0)</f>
        <v>Bonus sociale fisico ele</v>
      </c>
      <c r="I1820" s="137" t="str">
        <f t="shared" si="57"/>
        <v>EC058#EC058#EC058#NETA BR</v>
      </c>
      <c r="J1820" s="207" t="s">
        <v>4864</v>
      </c>
      <c r="K1820" s="207" t="s">
        <v>4865</v>
      </c>
      <c r="L1820" s="207" t="s">
        <v>4866</v>
      </c>
      <c r="M1820" s="207" t="s">
        <v>488</v>
      </c>
      <c r="N1820" s="207" t="s">
        <v>4865</v>
      </c>
      <c r="O1820" s="207"/>
      <c r="P1820" s="207" t="s">
        <v>4867</v>
      </c>
      <c r="Q1820" s="207" t="s">
        <v>4865</v>
      </c>
      <c r="R1820" s="207" t="s">
        <v>4868</v>
      </c>
      <c r="S1820" s="207">
        <v>701017</v>
      </c>
      <c r="T1820" s="207" t="s">
        <v>1263</v>
      </c>
      <c r="U1820" s="207" t="s">
        <v>1264</v>
      </c>
      <c r="V1820" s="207">
        <v>3</v>
      </c>
      <c r="W1820" s="106" t="str">
        <f t="shared" si="56"/>
        <v>NETA BR</v>
      </c>
      <c r="X1820" s="207" t="s">
        <v>1265</v>
      </c>
      <c r="Y1820" s="207"/>
    </row>
    <row r="1821" spans="1:25" x14ac:dyDescent="0.2">
      <c r="A1821" s="178"/>
      <c r="B1821" s="178"/>
      <c r="C1821" s="71" t="str">
        <f>VLOOKUP(G1821,TCR!$E$2:$K$332,2,0)</f>
        <v>BSO</v>
      </c>
      <c r="D1821" s="71" t="str">
        <f>VLOOKUP(G1821,TCR!$E$2:$K$332,3,0)</f>
        <v>Bonus sociale</v>
      </c>
      <c r="E1821" s="71" t="str">
        <f>VLOOKUP(G1821,TCR!$E$2:$K$332,4,0)</f>
        <v>BSO</v>
      </c>
      <c r="F1821" s="71" t="str">
        <f>VLOOKUP(G1821,TCR!$E$2:$K$332,5,0)</f>
        <v>Bonus sociale</v>
      </c>
      <c r="G1821" s="71" t="s">
        <v>366</v>
      </c>
      <c r="H1821" s="71" t="str">
        <f>VLOOKUP(G1821,TCR!$E$2:$K$332,7,0)</f>
        <v>Bonus sociale fisico ele</v>
      </c>
      <c r="I1821" s="137" t="str">
        <f t="shared" si="57"/>
        <v>EC057#EC057#EC057#NETA BR</v>
      </c>
      <c r="J1821" s="207" t="s">
        <v>8118</v>
      </c>
      <c r="K1821" s="207" t="s">
        <v>8119</v>
      </c>
      <c r="L1821" s="207" t="s">
        <v>8120</v>
      </c>
      <c r="M1821" s="207" t="s">
        <v>488</v>
      </c>
      <c r="N1821" s="207" t="s">
        <v>8119</v>
      </c>
      <c r="O1821" s="207"/>
      <c r="P1821" s="207" t="s">
        <v>8121</v>
      </c>
      <c r="Q1821" s="207" t="s">
        <v>8119</v>
      </c>
      <c r="R1821" s="207" t="s">
        <v>8122</v>
      </c>
      <c r="S1821" s="207">
        <v>701017</v>
      </c>
      <c r="T1821" s="207" t="s">
        <v>1263</v>
      </c>
      <c r="U1821" s="207" t="s">
        <v>1264</v>
      </c>
      <c r="V1821" s="207">
        <v>3</v>
      </c>
      <c r="W1821" s="106" t="str">
        <f t="shared" si="56"/>
        <v>NETA BR</v>
      </c>
      <c r="X1821" s="207" t="s">
        <v>1265</v>
      </c>
      <c r="Y1821" s="207"/>
    </row>
    <row r="1822" spans="1:25" x14ac:dyDescent="0.2">
      <c r="A1822" s="178"/>
      <c r="B1822" s="178"/>
      <c r="C1822" s="71" t="str">
        <f>VLOOKUP(G1822,TCR!$E$2:$K$332,2,0)</f>
        <v>BSO</v>
      </c>
      <c r="D1822" s="71" t="str">
        <f>VLOOKUP(G1822,TCR!$E$2:$K$332,3,0)</f>
        <v>Bonus sociale</v>
      </c>
      <c r="E1822" s="71" t="str">
        <f>VLOOKUP(G1822,TCR!$E$2:$K$332,4,0)</f>
        <v>BSO</v>
      </c>
      <c r="F1822" s="71" t="str">
        <f>VLOOKUP(G1822,TCR!$E$2:$K$332,5,0)</f>
        <v>Bonus sociale</v>
      </c>
      <c r="G1822" s="71" t="s">
        <v>110</v>
      </c>
      <c r="H1822" s="71" t="str">
        <f>VLOOKUP(G1822,TCR!$E$2:$K$332,7,0)</f>
        <v>Bonus sociale economico ele</v>
      </c>
      <c r="I1822" s="137" t="str">
        <f t="shared" si="57"/>
        <v>EC056#EC056#EC056#NETA BR</v>
      </c>
      <c r="J1822" s="207" t="s">
        <v>3737</v>
      </c>
      <c r="K1822" s="207" t="s">
        <v>3738</v>
      </c>
      <c r="L1822" s="207" t="s">
        <v>3739</v>
      </c>
      <c r="M1822" s="207" t="s">
        <v>488</v>
      </c>
      <c r="N1822" s="207" t="s">
        <v>3738</v>
      </c>
      <c r="O1822" s="207"/>
      <c r="P1822" s="207" t="s">
        <v>3740</v>
      </c>
      <c r="Q1822" s="207" t="s">
        <v>3738</v>
      </c>
      <c r="R1822" s="207" t="s">
        <v>3741</v>
      </c>
      <c r="S1822" s="207">
        <v>701017</v>
      </c>
      <c r="T1822" s="207" t="s">
        <v>1263</v>
      </c>
      <c r="U1822" s="207" t="s">
        <v>1264</v>
      </c>
      <c r="V1822" s="207">
        <v>3</v>
      </c>
      <c r="W1822" s="106" t="str">
        <f t="shared" si="56"/>
        <v>NETA BR</v>
      </c>
      <c r="X1822" s="207" t="s">
        <v>1265</v>
      </c>
      <c r="Y1822" s="207"/>
    </row>
    <row r="1823" spans="1:25" x14ac:dyDescent="0.2">
      <c r="A1823" s="178"/>
      <c r="B1823" s="178"/>
      <c r="C1823" s="71" t="str">
        <f>VLOOKUP(G1823,TCR!$E$2:$K$332,2,0)</f>
        <v>LAVO</v>
      </c>
      <c r="D1823" s="71" t="str">
        <f>VLOOKUP(G1823,TCR!$E$2:$K$332,3,0)</f>
        <v>Lavori</v>
      </c>
      <c r="E1823" s="71" t="str">
        <f>VLOOKUP(G1823,TCR!$E$2:$K$332,4,0)</f>
        <v>LAVO</v>
      </c>
      <c r="F1823" s="71" t="str">
        <f>VLOOKUP(G1823,TCR!$E$2:$K$332,5,0)</f>
        <v>Lavori</v>
      </c>
      <c r="G1823" s="71" t="s">
        <v>114</v>
      </c>
      <c r="H1823" s="71" t="str">
        <f>VLOOKUP(G1823,TCR!$E$2:$K$332,7,0)</f>
        <v>variazioni potenza/tensione</v>
      </c>
      <c r="I1823" s="137" t="str">
        <f t="shared" si="57"/>
        <v>S-PW-014#QUOTAS-PW-014#COMPS-PW-014#NETA BR</v>
      </c>
      <c r="J1823" s="207" t="s">
        <v>6693</v>
      </c>
      <c r="K1823" s="207" t="s">
        <v>6694</v>
      </c>
      <c r="L1823" s="207" t="s">
        <v>6695</v>
      </c>
      <c r="M1823" s="207" t="s">
        <v>442</v>
      </c>
      <c r="N1823" s="207" t="s">
        <v>6696</v>
      </c>
      <c r="O1823" s="207"/>
      <c r="P1823" s="207" t="s">
        <v>6697</v>
      </c>
      <c r="Q1823" s="207" t="s">
        <v>6698</v>
      </c>
      <c r="R1823" s="207" t="s">
        <v>6699</v>
      </c>
      <c r="S1823" s="207">
        <v>730825</v>
      </c>
      <c r="T1823" s="207" t="s">
        <v>834</v>
      </c>
      <c r="U1823" s="207"/>
      <c r="V1823" s="207">
        <v>3</v>
      </c>
      <c r="W1823" s="106" t="str">
        <f t="shared" si="56"/>
        <v>NETA BR</v>
      </c>
      <c r="X1823" s="207" t="s">
        <v>835</v>
      </c>
      <c r="Y1823" s="207"/>
    </row>
    <row r="1824" spans="1:25" x14ac:dyDescent="0.2">
      <c r="A1824" s="178"/>
      <c r="B1824" s="178"/>
      <c r="C1824" s="71" t="str">
        <f>VLOOKUP(G1824,TCR!$E$2:$K$332,2,0)</f>
        <v>LAVO</v>
      </c>
      <c r="D1824" s="71" t="str">
        <f>VLOOKUP(G1824,TCR!$E$2:$K$332,3,0)</f>
        <v>Lavori</v>
      </c>
      <c r="E1824" s="71" t="str">
        <f>VLOOKUP(G1824,TCR!$E$2:$K$332,4,0)</f>
        <v>LAVO</v>
      </c>
      <c r="F1824" s="71" t="str">
        <f>VLOOKUP(G1824,TCR!$E$2:$K$332,5,0)</f>
        <v>Lavori</v>
      </c>
      <c r="G1824" s="71" t="s">
        <v>35</v>
      </c>
      <c r="H1824" s="71" t="str">
        <f>VLOOKUP(G1824,TCR!$E$2:$K$332,7,0)</f>
        <v>pose, subentri, riaperture</v>
      </c>
      <c r="I1824" s="137" t="str">
        <f t="shared" si="57"/>
        <v>ES203#ES203#ES203#NETA BR</v>
      </c>
      <c r="J1824" s="207" t="s">
        <v>573</v>
      </c>
      <c r="K1824" s="207" t="s">
        <v>574</v>
      </c>
      <c r="L1824" s="207" t="s">
        <v>575</v>
      </c>
      <c r="M1824" s="207" t="s">
        <v>442</v>
      </c>
      <c r="N1824" s="207" t="s">
        <v>574</v>
      </c>
      <c r="O1824" s="207"/>
      <c r="P1824" s="207" t="s">
        <v>576</v>
      </c>
      <c r="Q1824" s="207" t="s">
        <v>574</v>
      </c>
      <c r="R1824" s="207" t="s">
        <v>577</v>
      </c>
      <c r="S1824" s="207">
        <v>738951</v>
      </c>
      <c r="T1824" s="207" t="s">
        <v>578</v>
      </c>
      <c r="U1824" s="207"/>
      <c r="V1824" s="207">
        <v>3</v>
      </c>
      <c r="W1824" s="106" t="str">
        <f t="shared" si="56"/>
        <v>NETA BR</v>
      </c>
      <c r="X1824" s="207" t="s">
        <v>442</v>
      </c>
      <c r="Y1824" s="207"/>
    </row>
    <row r="1825" spans="1:25" x14ac:dyDescent="0.2">
      <c r="A1825" s="178"/>
      <c r="B1825" s="178"/>
      <c r="C1825" s="71" t="str">
        <f>VLOOKUP(G1825,TCR!$E$2:$K$332,2,0)</f>
        <v>LAVO</v>
      </c>
      <c r="D1825" s="71" t="str">
        <f>VLOOKUP(G1825,TCR!$E$2:$K$332,3,0)</f>
        <v>Lavori</v>
      </c>
      <c r="E1825" s="71" t="str">
        <f>VLOOKUP(G1825,TCR!$E$2:$K$332,4,0)</f>
        <v>LAVO</v>
      </c>
      <c r="F1825" s="71" t="str">
        <f>VLOOKUP(G1825,TCR!$E$2:$K$332,5,0)</f>
        <v>Lavori</v>
      </c>
      <c r="G1825" s="71" t="s">
        <v>116</v>
      </c>
      <c r="H1825" s="71" t="str">
        <f>VLOOKUP(G1825,TCR!$E$2:$K$332,7,0)</f>
        <v>attivazioni</v>
      </c>
      <c r="I1825" s="137" t="str">
        <f t="shared" si="57"/>
        <v>S-PW-003#QUOTAS-PW-003#COMPS-PW-003#NETA BR</v>
      </c>
      <c r="J1825" s="207" t="s">
        <v>2654</v>
      </c>
      <c r="K1825" s="207" t="s">
        <v>2655</v>
      </c>
      <c r="L1825" s="207" t="s">
        <v>2656</v>
      </c>
      <c r="M1825" s="207" t="s">
        <v>442</v>
      </c>
      <c r="N1825" s="207" t="s">
        <v>2657</v>
      </c>
      <c r="O1825" s="207"/>
      <c r="P1825" s="207" t="s">
        <v>2658</v>
      </c>
      <c r="Q1825" s="207" t="s">
        <v>2659</v>
      </c>
      <c r="R1825" s="207" t="s">
        <v>2660</v>
      </c>
      <c r="S1825" s="207">
        <v>730825</v>
      </c>
      <c r="T1825" s="207" t="s">
        <v>834</v>
      </c>
      <c r="U1825" s="207"/>
      <c r="V1825" s="207">
        <v>3</v>
      </c>
      <c r="W1825" s="106" t="str">
        <f t="shared" si="56"/>
        <v>NETA BR</v>
      </c>
      <c r="X1825" s="207" t="s">
        <v>835</v>
      </c>
      <c r="Y1825" s="207"/>
    </row>
    <row r="1826" spans="1:25" x14ac:dyDescent="0.2">
      <c r="A1826" s="178"/>
      <c r="B1826" s="178"/>
      <c r="C1826" s="71" t="str">
        <f>VLOOKUP(G1826,TCR!$E$2:$K$332,2,0)</f>
        <v>LAVO</v>
      </c>
      <c r="D1826" s="71" t="str">
        <f>VLOOKUP(G1826,TCR!$E$2:$K$332,3,0)</f>
        <v>Lavori</v>
      </c>
      <c r="E1826" s="71" t="str">
        <f>VLOOKUP(G1826,TCR!$E$2:$K$332,4,0)</f>
        <v>LAVO</v>
      </c>
      <c r="F1826" s="71" t="str">
        <f>VLOOKUP(G1826,TCR!$E$2:$K$332,5,0)</f>
        <v>Lavori</v>
      </c>
      <c r="G1826" s="71" t="s">
        <v>114</v>
      </c>
      <c r="H1826" s="71" t="str">
        <f>VLOOKUP(G1826,TCR!$E$2:$K$332,7,0)</f>
        <v>variazioni potenza/tensione</v>
      </c>
      <c r="I1826" s="137" t="str">
        <f t="shared" si="57"/>
        <v>S-PW-001#QUOTAS-PW-001#COMPS-PW-001#NETA BR</v>
      </c>
      <c r="J1826" s="207" t="s">
        <v>826</v>
      </c>
      <c r="K1826" s="207" t="s">
        <v>827</v>
      </c>
      <c r="L1826" s="207" t="s">
        <v>828</v>
      </c>
      <c r="M1826" s="207" t="s">
        <v>442</v>
      </c>
      <c r="N1826" s="207" t="s">
        <v>829</v>
      </c>
      <c r="O1826" s="207"/>
      <c r="P1826" s="207" t="s">
        <v>830</v>
      </c>
      <c r="Q1826" s="207" t="s">
        <v>831</v>
      </c>
      <c r="R1826" s="207" t="s">
        <v>832</v>
      </c>
      <c r="S1826" s="207">
        <v>730825</v>
      </c>
      <c r="T1826" s="207" t="s">
        <v>834</v>
      </c>
      <c r="U1826" s="207"/>
      <c r="V1826" s="207">
        <v>3</v>
      </c>
      <c r="W1826" s="106" t="str">
        <f t="shared" si="56"/>
        <v>NETA BR</v>
      </c>
      <c r="X1826" s="207" t="s">
        <v>835</v>
      </c>
      <c r="Y1826" s="207"/>
    </row>
    <row r="1827" spans="1:25" x14ac:dyDescent="0.2">
      <c r="A1827" s="178"/>
      <c r="B1827" s="178"/>
      <c r="C1827" s="98" t="str">
        <f>VLOOKUP(G1827,TCR!$E$2:$K$332,2,0)</f>
        <v>TRASPV</v>
      </c>
      <c r="D1827" s="98" t="str">
        <f>VLOOKUP(G1827,TCR!$E$2:$K$332,3,0)</f>
        <v>Ricavi logistica primaria - Trasporto Energia Elettrica - variabile</v>
      </c>
      <c r="E1827" s="98" t="str">
        <f>VLOOKUP(G1827,TCR!$E$2:$K$332,4,0)</f>
        <v>DISPV</v>
      </c>
      <c r="F1827" s="98" t="str">
        <f>VLOOKUP(G1827,TCR!$E$2:$K$332,5,0)</f>
        <v>Dispacciamento variabile</v>
      </c>
      <c r="G1827" s="98" t="s">
        <v>299</v>
      </c>
      <c r="H1827" s="98" t="str">
        <f>VLOOKUP(G1827,TCR!$E$2:$K$332,7,0)</f>
        <v>Art 73 Del 111/06</v>
      </c>
      <c r="I1827" s="137" t="str">
        <f t="shared" si="57"/>
        <v>NE_PM_QART73#NE_Q_PM_QART73#NE_C_PM_QART73#NETA BR</v>
      </c>
      <c r="J1827" s="207" t="s">
        <v>5037</v>
      </c>
      <c r="K1827" s="207" t="s">
        <v>5038</v>
      </c>
      <c r="L1827" s="207" t="s">
        <v>5039</v>
      </c>
      <c r="M1827" s="207" t="s">
        <v>424</v>
      </c>
      <c r="N1827" s="207" t="s">
        <v>5040</v>
      </c>
      <c r="O1827" s="207"/>
      <c r="P1827" s="207" t="s">
        <v>5041</v>
      </c>
      <c r="Q1827" s="207" t="s">
        <v>5042</v>
      </c>
      <c r="R1827" s="207" t="s">
        <v>5043</v>
      </c>
      <c r="S1827" s="207">
        <v>701036</v>
      </c>
      <c r="T1827" s="207" t="s">
        <v>430</v>
      </c>
      <c r="U1827" s="207"/>
      <c r="V1827" s="207">
        <v>3</v>
      </c>
      <c r="W1827" s="106" t="str">
        <f t="shared" si="56"/>
        <v>NETA BR</v>
      </c>
      <c r="X1827" s="207" t="s">
        <v>431</v>
      </c>
      <c r="Y1827" s="207"/>
    </row>
    <row r="1828" spans="1:25" x14ac:dyDescent="0.2">
      <c r="A1828" s="178"/>
      <c r="B1828" s="178"/>
      <c r="C1828" s="98" t="str">
        <f>VLOOKUP(G1828,TCR!$E$2:$K$332,2,0)</f>
        <v>TRASPV</v>
      </c>
      <c r="D1828" s="98" t="str">
        <f>VLOOKUP(G1828,TCR!$E$2:$K$332,3,0)</f>
        <v>Ricavi logistica primaria - Trasporto Energia Elettrica - variabile</v>
      </c>
      <c r="E1828" s="98" t="str">
        <f>VLOOKUP(G1828,TCR!$E$2:$K$332,4,0)</f>
        <v>DISPV</v>
      </c>
      <c r="F1828" s="98" t="str">
        <f>VLOOKUP(G1828,TCR!$E$2:$K$332,5,0)</f>
        <v>Dispacciamento variabile</v>
      </c>
      <c r="G1828" s="141" t="s">
        <v>284</v>
      </c>
      <c r="H1828" s="98" t="str">
        <f>VLOOKUP(G1828,TCR!$E$2:$K$332,7,0)</f>
        <v>Art 48 Del 111/06</v>
      </c>
      <c r="I1828" s="137" t="str">
        <f t="shared" si="57"/>
        <v>NE_PM_QART48#NE_Q_PM_QART48#NE_C_PM_QART48#NETA BR</v>
      </c>
      <c r="J1828" s="207" t="s">
        <v>3851</v>
      </c>
      <c r="K1828" s="207" t="s">
        <v>3852</v>
      </c>
      <c r="L1828" s="207" t="s">
        <v>3853</v>
      </c>
      <c r="M1828" s="207" t="s">
        <v>424</v>
      </c>
      <c r="N1828" s="207" t="s">
        <v>3854</v>
      </c>
      <c r="O1828" s="207"/>
      <c r="P1828" s="207" t="s">
        <v>3855</v>
      </c>
      <c r="Q1828" s="207" t="s">
        <v>3856</v>
      </c>
      <c r="R1828" s="207" t="s">
        <v>3857</v>
      </c>
      <c r="S1828" s="207">
        <v>701036</v>
      </c>
      <c r="T1828" s="207" t="s">
        <v>430</v>
      </c>
      <c r="U1828" s="207"/>
      <c r="V1828" s="207">
        <v>3</v>
      </c>
      <c r="W1828" s="106" t="str">
        <f t="shared" si="56"/>
        <v>NETA BR</v>
      </c>
      <c r="X1828" s="207" t="s">
        <v>431</v>
      </c>
      <c r="Y1828" s="207"/>
    </row>
    <row r="1829" spans="1:25" x14ac:dyDescent="0.2">
      <c r="A1829" s="70"/>
      <c r="B1829" s="178"/>
      <c r="C1829" s="179" t="str">
        <f>VLOOKUP(G1829,TCR!$E$2:$K$332,2,0)</f>
        <v>TRASPV</v>
      </c>
      <c r="D1829" s="179" t="str">
        <f>VLOOKUP(G1829,TCR!$E$2:$K$332,3,0)</f>
        <v>Ricavi logistica primaria - Trasporto Energia Elettrica - variabile</v>
      </c>
      <c r="E1829" s="179" t="str">
        <f>VLOOKUP(G1829,TCR!$E$2:$K$332,4,0)</f>
        <v>DISPV</v>
      </c>
      <c r="F1829" s="179" t="str">
        <f>VLOOKUP(G1829,TCR!$E$2:$K$332,5,0)</f>
        <v>Dispacciamento variabile</v>
      </c>
      <c r="G1829" s="179" t="s">
        <v>296</v>
      </c>
      <c r="H1829" s="179" t="str">
        <f>VLOOKUP(G1829,TCR!$E$2:$K$332,7,0)</f>
        <v>Art 46 Del 111/06</v>
      </c>
      <c r="I1829" s="137" t="str">
        <f t="shared" si="57"/>
        <v>NE_PM_QART46#NE_Q_PM_QART46#NE_C_PM_QART46#NETA BR</v>
      </c>
      <c r="J1829" s="207" t="s">
        <v>3565</v>
      </c>
      <c r="K1829" s="207" t="s">
        <v>3566</v>
      </c>
      <c r="L1829" s="207" t="s">
        <v>3567</v>
      </c>
      <c r="M1829" s="207" t="s">
        <v>424</v>
      </c>
      <c r="N1829" s="207" t="s">
        <v>3568</v>
      </c>
      <c r="O1829" s="207"/>
      <c r="P1829" s="207" t="s">
        <v>3569</v>
      </c>
      <c r="Q1829" s="207" t="s">
        <v>3570</v>
      </c>
      <c r="R1829" s="207" t="s">
        <v>3571</v>
      </c>
      <c r="S1829" s="207">
        <v>701036</v>
      </c>
      <c r="T1829" s="207" t="s">
        <v>430</v>
      </c>
      <c r="U1829" s="207"/>
      <c r="V1829" s="207">
        <v>3</v>
      </c>
      <c r="W1829" s="106" t="str">
        <f t="shared" si="56"/>
        <v>NETA BR</v>
      </c>
      <c r="X1829" s="207" t="s">
        <v>431</v>
      </c>
      <c r="Y1829" s="207"/>
    </row>
    <row r="1830" spans="1:25" x14ac:dyDescent="0.2">
      <c r="A1830" s="178"/>
      <c r="B1830" s="178"/>
      <c r="C1830" s="179" t="str">
        <f>VLOOKUP(G1830,TCR!$E$2:$K$332,2,0)</f>
        <v>TRASPV</v>
      </c>
      <c r="D1830" s="179" t="str">
        <f>VLOOKUP(G1830,TCR!$E$2:$K$332,3,0)</f>
        <v>Ricavi logistica primaria - Trasporto Energia Elettrica - variabile</v>
      </c>
      <c r="E1830" s="179" t="str">
        <f>VLOOKUP(G1830,TCR!$E$2:$K$332,4,0)</f>
        <v>DISPV</v>
      </c>
      <c r="F1830" s="179" t="str">
        <f>VLOOKUP(G1830,TCR!$E$2:$K$332,5,0)</f>
        <v>Dispacciamento variabile</v>
      </c>
      <c r="G1830" s="179" t="s">
        <v>286</v>
      </c>
      <c r="H1830" s="179" t="str">
        <f>VLOOKUP(G1830,TCR!$E$2:$K$332,7,0)</f>
        <v>Art 45 Del 111/06</v>
      </c>
      <c r="I1830" s="137" t="str">
        <f t="shared" si="57"/>
        <v>NE_PM_QART45#NE_Q_PM_QART45#NE_C_PM_QART45#NETA BR</v>
      </c>
      <c r="J1830" s="207" t="s">
        <v>5547</v>
      </c>
      <c r="K1830" s="207" t="s">
        <v>5548</v>
      </c>
      <c r="L1830" s="207" t="s">
        <v>5549</v>
      </c>
      <c r="M1830" s="207" t="s">
        <v>424</v>
      </c>
      <c r="N1830" s="207" t="s">
        <v>5550</v>
      </c>
      <c r="O1830" s="207"/>
      <c r="P1830" s="207" t="s">
        <v>5551</v>
      </c>
      <c r="Q1830" s="207" t="s">
        <v>5552</v>
      </c>
      <c r="R1830" s="207" t="s">
        <v>5553</v>
      </c>
      <c r="S1830" s="207">
        <v>701036</v>
      </c>
      <c r="T1830" s="207" t="s">
        <v>430</v>
      </c>
      <c r="U1830" s="207"/>
      <c r="V1830" s="207">
        <v>3</v>
      </c>
      <c r="W1830" s="106" t="str">
        <f t="shared" si="56"/>
        <v>NETA BR</v>
      </c>
      <c r="X1830" s="207" t="s">
        <v>431</v>
      </c>
      <c r="Y1830" s="207"/>
    </row>
    <row r="1831" spans="1:25" x14ac:dyDescent="0.2">
      <c r="A1831" s="178"/>
      <c r="B1831" s="178"/>
      <c r="C1831" s="98" t="str">
        <f>VLOOKUP(G1831,TCR!$E$2:$K$332,2,0)</f>
        <v>TRASPV</v>
      </c>
      <c r="D1831" s="98" t="str">
        <f>VLOOKUP(G1831,TCR!$E$2:$K$332,3,0)</f>
        <v>Ricavi logistica primaria - Trasporto Energia Elettrica - variabile</v>
      </c>
      <c r="E1831" s="98" t="str">
        <f>VLOOKUP(G1831,TCR!$E$2:$K$332,4,0)</f>
        <v>DISPV</v>
      </c>
      <c r="F1831" s="98" t="str">
        <f>VLOOKUP(G1831,TCR!$E$2:$K$332,5,0)</f>
        <v>Dispacciamento variabile</v>
      </c>
      <c r="G1831" s="98" t="s">
        <v>302</v>
      </c>
      <c r="H1831" s="98" t="str">
        <f>VLOOKUP(G1831,TCR!$E$2:$K$332,7,0)</f>
        <v>Art 44 Del 111/06</v>
      </c>
      <c r="I1831" s="137" t="str">
        <f t="shared" si="57"/>
        <v>NE_PM_QART44#NE_Q_PM_QART44#NE_C_PM_QART44#NETA BR</v>
      </c>
      <c r="J1831" s="207" t="s">
        <v>5053</v>
      </c>
      <c r="K1831" s="207" t="s">
        <v>5054</v>
      </c>
      <c r="L1831" s="207" t="s">
        <v>5055</v>
      </c>
      <c r="M1831" s="207" t="s">
        <v>424</v>
      </c>
      <c r="N1831" s="207" t="s">
        <v>5056</v>
      </c>
      <c r="O1831" s="207"/>
      <c r="P1831" s="207" t="s">
        <v>5057</v>
      </c>
      <c r="Q1831" s="207" t="s">
        <v>5058</v>
      </c>
      <c r="R1831" s="207" t="s">
        <v>5059</v>
      </c>
      <c r="S1831" s="207">
        <v>701036</v>
      </c>
      <c r="T1831" s="207" t="s">
        <v>430</v>
      </c>
      <c r="U1831" s="207"/>
      <c r="V1831" s="207">
        <v>3</v>
      </c>
      <c r="W1831" s="106" t="str">
        <f t="shared" si="56"/>
        <v>NETA BR</v>
      </c>
      <c r="X1831" s="207" t="s">
        <v>431</v>
      </c>
      <c r="Y1831" s="207"/>
    </row>
    <row r="1832" spans="1:25" x14ac:dyDescent="0.2">
      <c r="A1832" s="178"/>
      <c r="B1832" s="178"/>
      <c r="C1832" s="179" t="str">
        <f>VLOOKUP(G1832,TCR!$E$2:$K$332,2,0)</f>
        <v>TRASPV</v>
      </c>
      <c r="D1832" s="179" t="str">
        <f>VLOOKUP(G1832,TCR!$E$2:$K$332,3,0)</f>
        <v>Ricavi logistica primaria - Trasporto Energia Elettrica - variabile</v>
      </c>
      <c r="E1832" s="179" t="str">
        <f>VLOOKUP(G1832,TCR!$E$2:$K$332,4,0)</f>
        <v>DISPV</v>
      </c>
      <c r="F1832" s="179" t="str">
        <f>VLOOKUP(G1832,TCR!$E$2:$K$332,5,0)</f>
        <v>Dispacciamento variabile</v>
      </c>
      <c r="G1832" s="179" t="s">
        <v>290</v>
      </c>
      <c r="H1832" s="179" t="str">
        <f>VLOOKUP(G1832,TCR!$E$2:$K$332,7,0)</f>
        <v>Art 44 bis Del 111/06</v>
      </c>
      <c r="I1832" s="137" t="str">
        <f t="shared" si="57"/>
        <v>NE_PM_QART44B#NE_Q_PM_QART44B#NE_C_PM_QART44B#NETA BR</v>
      </c>
      <c r="J1832" s="207" t="s">
        <v>4054</v>
      </c>
      <c r="K1832" s="207" t="s">
        <v>4055</v>
      </c>
      <c r="L1832" s="207" t="s">
        <v>4056</v>
      </c>
      <c r="M1832" s="207" t="s">
        <v>424</v>
      </c>
      <c r="N1832" s="207" t="s">
        <v>4057</v>
      </c>
      <c r="O1832" s="207"/>
      <c r="P1832" s="207" t="s">
        <v>4058</v>
      </c>
      <c r="Q1832" s="207" t="s">
        <v>4059</v>
      </c>
      <c r="R1832" s="207" t="s">
        <v>4060</v>
      </c>
      <c r="S1832" s="207">
        <v>701036</v>
      </c>
      <c r="T1832" s="207" t="s">
        <v>430</v>
      </c>
      <c r="U1832" s="207"/>
      <c r="V1832" s="207">
        <v>3</v>
      </c>
      <c r="W1832" s="106" t="str">
        <f t="shared" si="56"/>
        <v>NETA BR</v>
      </c>
      <c r="X1832" s="207" t="s">
        <v>431</v>
      </c>
      <c r="Y1832" s="207"/>
    </row>
    <row r="1833" spans="1:25" x14ac:dyDescent="0.2">
      <c r="A1833" s="178" t="s">
        <v>244</v>
      </c>
      <c r="B1833" s="178"/>
      <c r="C1833" s="98" t="str">
        <f>VLOOKUP(G1833,TCR!$E$2:$K$332,2,0)</f>
        <v>TRASPV</v>
      </c>
      <c r="D1833" s="98" t="str">
        <f>VLOOKUP(G1833,TCR!$E$2:$K$332,3,0)</f>
        <v>Ricavi logistica primaria - Trasporto Energia Elettrica - variabile</v>
      </c>
      <c r="E1833" s="98" t="str">
        <f>VLOOKUP(G1833,TCR!$E$2:$K$332,4,0)</f>
        <v>DISPV</v>
      </c>
      <c r="F1833" s="98" t="str">
        <f>VLOOKUP(G1833,TCR!$E$2:$K$332,5,0)</f>
        <v>Dispacciamento variabile</v>
      </c>
      <c r="G1833" s="141" t="s">
        <v>294</v>
      </c>
      <c r="H1833" s="98" t="str">
        <f>VLOOKUP(G1833,TCR!$E$2:$K$332,7,0)</f>
        <v>Art 25 bis TIS</v>
      </c>
      <c r="I1833" s="137" t="str">
        <f t="shared" si="57"/>
        <v>NE_PM_QART25B#NE_Q_PM_QART25B#NE_C_PM_QART25B#NETA BR</v>
      </c>
      <c r="J1833" s="207" t="s">
        <v>5232</v>
      </c>
      <c r="K1833" s="207" t="s">
        <v>5233</v>
      </c>
      <c r="L1833" s="207" t="s">
        <v>5234</v>
      </c>
      <c r="M1833" s="207" t="s">
        <v>424</v>
      </c>
      <c r="N1833" s="207" t="s">
        <v>5235</v>
      </c>
      <c r="O1833" s="207"/>
      <c r="P1833" s="207" t="s">
        <v>5236</v>
      </c>
      <c r="Q1833" s="207" t="s">
        <v>5237</v>
      </c>
      <c r="R1833" s="207" t="s">
        <v>5238</v>
      </c>
      <c r="S1833" s="207">
        <v>701036</v>
      </c>
      <c r="T1833" s="207" t="s">
        <v>430</v>
      </c>
      <c r="U1833" s="207"/>
      <c r="V1833" s="207">
        <v>3</v>
      </c>
      <c r="W1833" s="106" t="str">
        <f t="shared" si="56"/>
        <v>NETA BR</v>
      </c>
      <c r="X1833" s="207" t="s">
        <v>431</v>
      </c>
      <c r="Y1833" s="207"/>
    </row>
    <row r="1834" spans="1:25" x14ac:dyDescent="0.2">
      <c r="A1834" s="69" t="s">
        <v>244</v>
      </c>
      <c r="B1834" s="178"/>
      <c r="C1834" s="141" t="str">
        <f>VLOOKUP(G1834,TCR!$E$2:$K$332,2,0)</f>
        <v>TRASPF</v>
      </c>
      <c r="D1834" s="141" t="str">
        <f>VLOOKUP(G1834,TCR!$E$2:$K$332,3,0)</f>
        <v>Ricavi logistica primaria - Trasporto Energia Elettrica - fisso</v>
      </c>
      <c r="E1834" s="141" t="str">
        <f>VLOOKUP(G1834,TCR!$E$2:$K$332,4,0)</f>
        <v>DISPF</v>
      </c>
      <c r="F1834" s="141" t="str">
        <f>VLOOKUP(G1834,TCR!$E$2:$K$332,5,0)</f>
        <v>Dispacciamento fisso</v>
      </c>
      <c r="G1834" s="141" t="s">
        <v>305</v>
      </c>
      <c r="H1834" s="141" t="str">
        <f>VLOOKUP(G1834,TCR!$E$2:$K$332,7,0)</f>
        <v>Art 24 bis TIS</v>
      </c>
      <c r="I1834" s="137" t="str">
        <f t="shared" si="57"/>
        <v>NE_PM_QART24B#NE_Q_PM_QART24B#NE_C_PM_QART24B#NETA BR</v>
      </c>
      <c r="J1834" s="207" t="s">
        <v>5026</v>
      </c>
      <c r="K1834" s="207" t="s">
        <v>5027</v>
      </c>
      <c r="L1834" s="207" t="s">
        <v>5028</v>
      </c>
      <c r="M1834" s="207" t="s">
        <v>424</v>
      </c>
      <c r="N1834" s="207" t="s">
        <v>5029</v>
      </c>
      <c r="O1834" s="207"/>
      <c r="P1834" s="207" t="s">
        <v>5030</v>
      </c>
      <c r="Q1834" s="207" t="s">
        <v>5031</v>
      </c>
      <c r="R1834" s="207" t="s">
        <v>5032</v>
      </c>
      <c r="S1834" s="207">
        <v>701036</v>
      </c>
      <c r="T1834" s="207" t="s">
        <v>430</v>
      </c>
      <c r="U1834" s="207"/>
      <c r="V1834" s="207">
        <v>3</v>
      </c>
      <c r="W1834" s="106" t="str">
        <f t="shared" si="56"/>
        <v>NETA BR</v>
      </c>
      <c r="X1834" s="207" t="s">
        <v>431</v>
      </c>
      <c r="Y1834" s="207"/>
    </row>
    <row r="1835" spans="1:25" x14ac:dyDescent="0.2">
      <c r="A1835" s="178"/>
      <c r="B1835" s="178" t="s">
        <v>65</v>
      </c>
      <c r="C1835" s="179" t="str">
        <f>VLOOKUP(G1835,TCR!$E$2:$K$332,2,0)</f>
        <v>TRASPV</v>
      </c>
      <c r="D1835" s="179" t="str">
        <f>VLOOKUP(G1835,TCR!$E$2:$K$332,3,0)</f>
        <v>Ricavi logistica primaria - Trasporto Energia Elettrica - variabile</v>
      </c>
      <c r="E1835" s="179" t="str">
        <f>VLOOKUP(G1835,TCR!$E$2:$K$332,4,0)</f>
        <v>DISPV</v>
      </c>
      <c r="F1835" s="179" t="str">
        <f>VLOOKUP(G1835,TCR!$E$2:$K$332,5,0)</f>
        <v>Dispacciamento variabile</v>
      </c>
      <c r="G1835" s="179" t="s">
        <v>176</v>
      </c>
      <c r="H1835" s="179" t="str">
        <f>VLOOKUP(G1835,TCR!$E$2:$K$332,7,0)</f>
        <v>Altri oneri dispacciamento quota var</v>
      </c>
      <c r="I1835" s="137" t="str">
        <f t="shared" si="57"/>
        <v>EE_MLODAPPRRIS#EEQMLODAPPRRIS#EECMLODAPPRRIS#NETA BR</v>
      </c>
      <c r="J1835" s="207" t="s">
        <v>1433</v>
      </c>
      <c r="K1835" s="207" t="s">
        <v>1434</v>
      </c>
      <c r="L1835" s="207" t="s">
        <v>1435</v>
      </c>
      <c r="M1835" s="207" t="s">
        <v>488</v>
      </c>
      <c r="N1835" s="207" t="s">
        <v>1436</v>
      </c>
      <c r="O1835" s="207"/>
      <c r="P1835" s="207" t="s">
        <v>1437</v>
      </c>
      <c r="Q1835" s="207" t="s">
        <v>1438</v>
      </c>
      <c r="R1835" s="207" t="s">
        <v>1439</v>
      </c>
      <c r="S1835" s="207">
        <v>702144</v>
      </c>
      <c r="T1835" s="207" t="s">
        <v>1106</v>
      </c>
      <c r="U1835" s="207"/>
      <c r="V1835" s="207">
        <v>3</v>
      </c>
      <c r="W1835" s="106" t="str">
        <f t="shared" si="56"/>
        <v>NETA BR</v>
      </c>
      <c r="X1835" s="207" t="s">
        <v>495</v>
      </c>
      <c r="Y1835" s="207"/>
    </row>
    <row r="1836" spans="1:25" x14ac:dyDescent="0.2">
      <c r="A1836" s="178"/>
      <c r="B1836" s="178" t="s">
        <v>65</v>
      </c>
      <c r="C1836" s="179" t="str">
        <f>VLOOKUP(G1836,TCR!$E$2:$K$332,2,0)</f>
        <v>TRASPV</v>
      </c>
      <c r="D1836" s="179" t="str">
        <f>VLOOKUP(G1836,TCR!$E$2:$K$332,3,0)</f>
        <v>Ricavi logistica primaria - Trasporto Energia Elettrica - variabile</v>
      </c>
      <c r="E1836" s="179" t="str">
        <f>VLOOKUP(G1836,TCR!$E$2:$K$332,4,0)</f>
        <v>DISPV</v>
      </c>
      <c r="F1836" s="179" t="str">
        <f>VLOOKUP(G1836,TCR!$E$2:$K$332,5,0)</f>
        <v>Dispacciamento variabile</v>
      </c>
      <c r="G1836" s="179" t="s">
        <v>302</v>
      </c>
      <c r="H1836" s="179" t="str">
        <f>VLOOKUP(G1836,TCR!$E$2:$K$332,7,0)</f>
        <v>Art 44 Del 111/06</v>
      </c>
      <c r="I1836" s="137" t="str">
        <f t="shared" si="57"/>
        <v>VOCE_EM222#QUOTA_EM222#COMP_EM222#NETA BR</v>
      </c>
      <c r="J1836" s="207" t="s">
        <v>6705</v>
      </c>
      <c r="K1836" s="207" t="s">
        <v>6706</v>
      </c>
      <c r="L1836" s="207" t="s">
        <v>6707</v>
      </c>
      <c r="M1836" s="207" t="s">
        <v>488</v>
      </c>
      <c r="N1836" s="207" t="s">
        <v>6708</v>
      </c>
      <c r="O1836" s="207"/>
      <c r="P1836" s="207" t="s">
        <v>6709</v>
      </c>
      <c r="Q1836" s="207" t="s">
        <v>6710</v>
      </c>
      <c r="R1836" s="207" t="s">
        <v>6711</v>
      </c>
      <c r="S1836" s="207">
        <v>702144</v>
      </c>
      <c r="T1836" s="207" t="s">
        <v>1106</v>
      </c>
      <c r="U1836" s="207"/>
      <c r="V1836" s="207">
        <v>3</v>
      </c>
      <c r="W1836" s="106" t="str">
        <f t="shared" si="56"/>
        <v>NETA BR</v>
      </c>
      <c r="X1836" s="207" t="s">
        <v>495</v>
      </c>
      <c r="Y1836" s="207"/>
    </row>
    <row r="1837" spans="1:25" x14ac:dyDescent="0.2">
      <c r="A1837" s="178"/>
      <c r="B1837" s="178"/>
      <c r="C1837" s="71" t="str">
        <f>VLOOKUP(G1837,TCR!$E$2:$K$332,2,0)</f>
        <v>PPVV</v>
      </c>
      <c r="D1837" s="71" t="str">
        <f>VLOOKUP(G1837,TCR!$E$2:$K$332,3,0)</f>
        <v>Partite Varie</v>
      </c>
      <c r="E1837" s="71" t="str">
        <f>VLOOKUP(G1837,TCR!$E$2:$K$332,4,0)</f>
        <v>CMOR</v>
      </c>
      <c r="F1837" s="71" t="str">
        <f>VLOOKUP(G1837,TCR!$E$2:$K$332,5,0)</f>
        <v>corrispettivo Morosità</v>
      </c>
      <c r="G1837" s="71" t="s">
        <v>111</v>
      </c>
      <c r="H1837" s="71" t="str">
        <f>VLOOKUP(G1837,TCR!$E$2:$K$332,7,0)</f>
        <v>corrispettivo Morosità</v>
      </c>
      <c r="I1837" s="137" t="str">
        <f t="shared" si="57"/>
        <v>EECMOR#EECMOR#EECMOR#NETA BR</v>
      </c>
      <c r="J1837" s="207" t="s">
        <v>3806</v>
      </c>
      <c r="K1837" s="207" t="s">
        <v>3807</v>
      </c>
      <c r="L1837" s="207" t="s">
        <v>3808</v>
      </c>
      <c r="M1837" s="207" t="s">
        <v>442</v>
      </c>
      <c r="N1837" s="207" t="s">
        <v>3807</v>
      </c>
      <c r="O1837" s="207"/>
      <c r="P1837" s="207" t="s">
        <v>3809</v>
      </c>
      <c r="Q1837" s="207" t="s">
        <v>3807</v>
      </c>
      <c r="R1837" s="207" t="s">
        <v>3810</v>
      </c>
      <c r="S1837" s="207">
        <v>702015</v>
      </c>
      <c r="T1837" s="207" t="s">
        <v>3811</v>
      </c>
      <c r="U1837" s="207" t="s">
        <v>3812</v>
      </c>
      <c r="V1837" s="207">
        <v>3</v>
      </c>
      <c r="W1837" s="106" t="str">
        <f t="shared" si="56"/>
        <v>NETA BR</v>
      </c>
      <c r="X1837" s="207" t="s">
        <v>442</v>
      </c>
      <c r="Y1837" s="207"/>
    </row>
    <row r="1838" spans="1:25" x14ac:dyDescent="0.2">
      <c r="A1838" s="178"/>
      <c r="B1838" s="178"/>
      <c r="C1838" s="71" t="str">
        <f>VLOOKUP(G1838,TCR!$E$2:$K$332,2,0)</f>
        <v>BSO</v>
      </c>
      <c r="D1838" s="71" t="str">
        <f>VLOOKUP(G1838,TCR!$E$2:$K$332,3,0)</f>
        <v>Bonus sociale</v>
      </c>
      <c r="E1838" s="71" t="str">
        <f>VLOOKUP(G1838,TCR!$E$2:$K$332,4,0)</f>
        <v>BSO</v>
      </c>
      <c r="F1838" s="71" t="str">
        <f>VLOOKUP(G1838,TCR!$E$2:$K$332,5,0)</f>
        <v>Bonus sociale</v>
      </c>
      <c r="G1838" s="71" t="s">
        <v>110</v>
      </c>
      <c r="H1838" s="71" t="str">
        <f>VLOOKUP(G1838,TCR!$E$2:$K$332,7,0)</f>
        <v>Bonus sociale economico ele</v>
      </c>
      <c r="I1838" s="137" t="str">
        <f t="shared" si="57"/>
        <v>ANT_BONUS_EE#ANT_BONUS_EE#ANT_BONUS_EE#NETA BR</v>
      </c>
      <c r="J1838" s="207" t="s">
        <v>1389</v>
      </c>
      <c r="K1838" s="207" t="s">
        <v>1390</v>
      </c>
      <c r="L1838" s="207" t="s">
        <v>1391</v>
      </c>
      <c r="M1838" s="207" t="s">
        <v>488</v>
      </c>
      <c r="N1838" s="207" t="s">
        <v>1390</v>
      </c>
      <c r="O1838" s="207"/>
      <c r="P1838" s="207" t="s">
        <v>1392</v>
      </c>
      <c r="Q1838" s="207" t="s">
        <v>1390</v>
      </c>
      <c r="R1838" s="207" t="s">
        <v>1393</v>
      </c>
      <c r="S1838" s="207">
        <v>701017</v>
      </c>
      <c r="T1838" s="207" t="s">
        <v>1263</v>
      </c>
      <c r="U1838" s="207" t="s">
        <v>1264</v>
      </c>
      <c r="V1838" s="207">
        <v>3</v>
      </c>
      <c r="W1838" s="106" t="str">
        <f t="shared" si="56"/>
        <v>NETA BR</v>
      </c>
      <c r="X1838" s="207" t="s">
        <v>1265</v>
      </c>
      <c r="Y1838" s="207"/>
    </row>
    <row r="1839" spans="1:25" x14ac:dyDescent="0.2">
      <c r="A1839" s="178"/>
      <c r="B1839" s="178"/>
      <c r="C1839" s="71" t="str">
        <f>VLOOKUP(G1839,TCR!$E$2:$K$332,2,0)</f>
        <v>PPVV</v>
      </c>
      <c r="D1839" s="71" t="str">
        <f>VLOOKUP(G1839,TCR!$E$2:$K$332,3,0)</f>
        <v>Partite Varie</v>
      </c>
      <c r="E1839" s="71" t="str">
        <f>VLOOKUP(G1839,TCR!$E$2:$K$332,4,0)</f>
        <v>CMOR</v>
      </c>
      <c r="F1839" s="71" t="str">
        <f>VLOOKUP(G1839,TCR!$E$2:$K$332,5,0)</f>
        <v>corrispettivo Morosità</v>
      </c>
      <c r="G1839" s="71" t="s">
        <v>111</v>
      </c>
      <c r="H1839" s="71" t="str">
        <f>VLOOKUP(G1839,TCR!$E$2:$K$332,7,0)</f>
        <v>corrispettivo Morosità</v>
      </c>
      <c r="I1839" s="137" t="str">
        <f t="shared" si="57"/>
        <v>EECMORANN#EECMORANN#EECMORANN#NETA BR</v>
      </c>
      <c r="J1839" s="207" t="s">
        <v>4596</v>
      </c>
      <c r="K1839" s="207" t="s">
        <v>4597</v>
      </c>
      <c r="L1839" s="207" t="s">
        <v>4598</v>
      </c>
      <c r="M1839" s="207" t="s">
        <v>442</v>
      </c>
      <c r="N1839" s="207" t="s">
        <v>4597</v>
      </c>
      <c r="O1839" s="207"/>
      <c r="P1839" s="207" t="s">
        <v>4599</v>
      </c>
      <c r="Q1839" s="207" t="s">
        <v>4597</v>
      </c>
      <c r="R1839" s="207" t="s">
        <v>4600</v>
      </c>
      <c r="S1839" s="207">
        <v>702015</v>
      </c>
      <c r="T1839" s="207" t="s">
        <v>3811</v>
      </c>
      <c r="U1839" s="207" t="s">
        <v>3812</v>
      </c>
      <c r="V1839" s="207">
        <v>3</v>
      </c>
      <c r="W1839" s="106" t="str">
        <f t="shared" si="56"/>
        <v>NETA BR</v>
      </c>
      <c r="X1839" s="207" t="s">
        <v>442</v>
      </c>
      <c r="Y1839" s="207"/>
    </row>
    <row r="1840" spans="1:25" x14ac:dyDescent="0.2">
      <c r="A1840" s="178"/>
      <c r="B1840" s="178" t="s">
        <v>66</v>
      </c>
      <c r="C1840" s="181" t="str">
        <f>VLOOKUP(G1840,TCR!$E$2:$K$332,2,0)</f>
        <v>DISTF</v>
      </c>
      <c r="D1840" s="181" t="str">
        <f>VLOOKUP(G1840,TCR!$E$2:$K$332,3,0)</f>
        <v>Ricavi logistica secondaria - distribuzione Energia Elettrica - fisso</v>
      </c>
      <c r="E1840" s="181" t="str">
        <f>VLOOKUP(G1840,TCR!$E$2:$K$332,4,0)</f>
        <v>DIST</v>
      </c>
      <c r="F1840" s="181" t="str">
        <f>VLOOKUP(G1840,TCR!$E$2:$K$332,5,0)</f>
        <v>Quota Distribuzione (Generica)</v>
      </c>
      <c r="G1840" s="181" t="s">
        <v>271</v>
      </c>
      <c r="H1840" s="181" t="str">
        <f>VLOOKUP(G1840,TCR!$E$2:$K$332,7,0)</f>
        <v>Altri Oneri Distribuzione</v>
      </c>
      <c r="I1840" s="137" t="str">
        <f t="shared" si="57"/>
        <v>VOCE_EM049#QUOTA_EM049#COMP_EM049#NETA BR</v>
      </c>
      <c r="J1840" s="207" t="s">
        <v>4341</v>
      </c>
      <c r="K1840" s="207" t="s">
        <v>4342</v>
      </c>
      <c r="L1840" s="207" t="s">
        <v>4343</v>
      </c>
      <c r="M1840" s="207" t="s">
        <v>488</v>
      </c>
      <c r="N1840" s="207" t="s">
        <v>4344</v>
      </c>
      <c r="O1840" s="207"/>
      <c r="P1840" s="207" t="s">
        <v>4345</v>
      </c>
      <c r="Q1840" s="207" t="s">
        <v>4346</v>
      </c>
      <c r="R1840" s="207" t="s">
        <v>4347</v>
      </c>
      <c r="S1840" s="207">
        <v>702095</v>
      </c>
      <c r="T1840" s="207" t="s">
        <v>4349</v>
      </c>
      <c r="U1840" s="207"/>
      <c r="V1840" s="207">
        <v>3</v>
      </c>
      <c r="W1840" s="106" t="str">
        <f t="shared" si="56"/>
        <v>NETA BR</v>
      </c>
      <c r="X1840" s="207" t="s">
        <v>495</v>
      </c>
      <c r="Y1840" s="207" t="s">
        <v>244</v>
      </c>
    </row>
    <row r="1841" spans="1:25" x14ac:dyDescent="0.2">
      <c r="A1841" s="178"/>
      <c r="B1841" s="178"/>
      <c r="C1841" s="98" t="str">
        <f>VLOOKUP(G1841,TCR!$E$2:$K$332,2,0)</f>
        <v>VENDF</v>
      </c>
      <c r="D1841" s="98" t="str">
        <f>VLOOKUP(G1841,TCR!$E$2:$K$332,3,0)</f>
        <v>Ricavi commodity - componente fissa Energia Elettrica</v>
      </c>
      <c r="E1841" s="98" t="str">
        <f>VLOOKUP(G1841,TCR!$E$2:$K$332,4,0)</f>
        <v>SCONF</v>
      </c>
      <c r="F1841" s="98" t="str">
        <f>VLOOKUP(G1841,TCR!$E$2:$K$332,5,0)</f>
        <v>Sconti Fissi</v>
      </c>
      <c r="G1841" s="98" t="s">
        <v>9526</v>
      </c>
      <c r="H1841" s="98" t="str">
        <f>VLOOKUP(G1841,TCR!$E$2:$K$332,7,0)</f>
        <v>sconti quote fisse</v>
      </c>
      <c r="I1841" s="137" t="str">
        <f t="shared" si="57"/>
        <v>VOCE_ABRUZ#QUOTA_ABRUZ#COMP_ABRUZ#NETA BR</v>
      </c>
      <c r="J1841" s="207" t="s">
        <v>6368</v>
      </c>
      <c r="K1841" s="207" t="s">
        <v>6369</v>
      </c>
      <c r="L1841" s="207" t="s">
        <v>6370</v>
      </c>
      <c r="M1841" s="207" t="s">
        <v>424</v>
      </c>
      <c r="N1841" s="207" t="s">
        <v>6371</v>
      </c>
      <c r="O1841" s="207"/>
      <c r="P1841" s="207" t="s">
        <v>6372</v>
      </c>
      <c r="Q1841" s="207" t="s">
        <v>6373</v>
      </c>
      <c r="R1841" s="207" t="s">
        <v>6374</v>
      </c>
      <c r="S1841" s="207">
        <v>704103</v>
      </c>
      <c r="T1841" s="207" t="s">
        <v>462</v>
      </c>
      <c r="U1841" s="207"/>
      <c r="V1841" s="207">
        <v>3</v>
      </c>
      <c r="W1841" s="106" t="str">
        <f t="shared" si="56"/>
        <v>NETA BR</v>
      </c>
      <c r="X1841" s="207" t="s">
        <v>463</v>
      </c>
      <c r="Y1841" s="207"/>
    </row>
    <row r="1842" spans="1:25" x14ac:dyDescent="0.2">
      <c r="A1842" s="178"/>
      <c r="B1842" s="178"/>
      <c r="C1842" s="98" t="str">
        <f>VLOOKUP(G1842,TCR!$E$2:$K$332,2,0)</f>
        <v>VENDV</v>
      </c>
      <c r="D1842" s="98" t="str">
        <f>VLOOKUP(G1842,TCR!$E$2:$K$332,3,0)</f>
        <v>Ricavi variabili commodity al PCE - Energia Elettrica</v>
      </c>
      <c r="E1842" s="98" t="str">
        <f>VLOOKUP(G1842,TCR!$E$2:$K$332,4,0)</f>
        <v>SCONV</v>
      </c>
      <c r="F1842" s="98" t="str">
        <f>VLOOKUP(G1842,TCR!$E$2:$K$332,5,0)</f>
        <v>Sconti Variabili</v>
      </c>
      <c r="G1842" s="98" t="s">
        <v>11436</v>
      </c>
      <c r="H1842" s="98" t="str">
        <f>VLOOKUP(G1842,TCR!$E$2:$K$332,7,0)</f>
        <v>sconti perdite materia prima</v>
      </c>
      <c r="I1842" s="137" t="str">
        <f t="shared" si="57"/>
        <v>NE_SC_PRD_CASLAV#NE_Q_SC_CAS_LAV#NE_C_SC_CAS_LAV#NETA BR</v>
      </c>
      <c r="J1842" s="207" t="s">
        <v>2733</v>
      </c>
      <c r="K1842" s="207" t="s">
        <v>2734</v>
      </c>
      <c r="L1842" s="207" t="s">
        <v>2735</v>
      </c>
      <c r="M1842" s="207"/>
      <c r="N1842" s="207" t="s">
        <v>2736</v>
      </c>
      <c r="O1842" s="207"/>
      <c r="P1842" s="207" t="s">
        <v>2737</v>
      </c>
      <c r="Q1842" s="207" t="s">
        <v>2738</v>
      </c>
      <c r="R1842" s="207" t="s">
        <v>2739</v>
      </c>
      <c r="S1842" s="207"/>
      <c r="T1842" s="207"/>
      <c r="U1842" s="207"/>
      <c r="V1842" s="207">
        <v>3</v>
      </c>
      <c r="W1842" s="106" t="str">
        <f t="shared" si="56"/>
        <v>NETA BR</v>
      </c>
      <c r="X1842" s="207"/>
      <c r="Y1842" s="207"/>
    </row>
    <row r="1843" spans="1:25" x14ac:dyDescent="0.2">
      <c r="A1843" s="178"/>
      <c r="B1843" s="178"/>
      <c r="C1843" s="98" t="str">
        <f>VLOOKUP(G1843,TCR!$E$2:$K$332,2,0)</f>
        <v>VENDV</v>
      </c>
      <c r="D1843" s="98" t="str">
        <f>VLOOKUP(G1843,TCR!$E$2:$K$332,3,0)</f>
        <v>Ricavi variabili commodity al PCE - Energia Elettrica</v>
      </c>
      <c r="E1843" s="98" t="str">
        <f>VLOOKUP(G1843,TCR!$E$2:$K$332,4,0)</f>
        <v>SCONV</v>
      </c>
      <c r="F1843" s="98" t="str">
        <f>VLOOKUP(G1843,TCR!$E$2:$K$332,5,0)</f>
        <v>Sconti Variabili</v>
      </c>
      <c r="G1843" s="98" t="s">
        <v>10944</v>
      </c>
      <c r="H1843" s="98" t="str">
        <f>VLOOKUP(G1843,TCR!$E$2:$K$332,7,0)</f>
        <v>sconti perdite</v>
      </c>
      <c r="I1843" s="137" t="str">
        <f t="shared" si="57"/>
        <v>NE_SC_PER_CONRID#NE_Q_SC_CONS_RID#NE_C_SC_CONS_RID#NETA BR</v>
      </c>
      <c r="J1843" s="207" t="s">
        <v>4985</v>
      </c>
      <c r="K1843" s="207" t="s">
        <v>4986</v>
      </c>
      <c r="L1843" s="207" t="s">
        <v>4987</v>
      </c>
      <c r="M1843" s="207" t="s">
        <v>424</v>
      </c>
      <c r="N1843" s="207" t="s">
        <v>3401</v>
      </c>
      <c r="O1843" s="207"/>
      <c r="P1843" s="207" t="s">
        <v>3402</v>
      </c>
      <c r="Q1843" s="207" t="s">
        <v>3403</v>
      </c>
      <c r="R1843" s="207" t="s">
        <v>3404</v>
      </c>
      <c r="S1843" s="207">
        <v>704103</v>
      </c>
      <c r="T1843" s="207" t="s">
        <v>462</v>
      </c>
      <c r="U1843" s="207"/>
      <c r="V1843" s="207">
        <v>3</v>
      </c>
      <c r="W1843" s="106" t="str">
        <f t="shared" si="56"/>
        <v>NETA BR</v>
      </c>
      <c r="X1843" s="207" t="s">
        <v>463</v>
      </c>
      <c r="Y1843" s="207"/>
    </row>
    <row r="1844" spans="1:25" x14ac:dyDescent="0.2">
      <c r="A1844" s="70"/>
      <c r="B1844" s="178"/>
      <c r="C1844" s="98" t="str">
        <f>VLOOKUP(G1844,TCR!$E$2:$K$332,2,0)</f>
        <v>VENDV</v>
      </c>
      <c r="D1844" s="98" t="str">
        <f>VLOOKUP(G1844,TCR!$E$2:$K$332,3,0)</f>
        <v>Ricavi variabili commodity al PCE - Energia Elettrica</v>
      </c>
      <c r="E1844" s="98" t="str">
        <f>VLOOKUP(G1844,TCR!$E$2:$K$332,4,0)</f>
        <v>SCONV</v>
      </c>
      <c r="F1844" s="98" t="str">
        <f>VLOOKUP(G1844,TCR!$E$2:$K$332,5,0)</f>
        <v>Sconti Variabili</v>
      </c>
      <c r="G1844" s="98" t="s">
        <v>10828</v>
      </c>
      <c r="H1844" s="98" t="str">
        <f>VLOOKUP(G1844,TCR!$E$2:$K$332,7,0)</f>
        <v>sconto rid</v>
      </c>
      <c r="I1844" s="137" t="str">
        <f t="shared" si="57"/>
        <v>NE_SC_EU_CON_RID#NE_Q_SC_CONS_RID#NE_C_SC_CONS_RID#NETA BR</v>
      </c>
      <c r="J1844" s="207" t="s">
        <v>3398</v>
      </c>
      <c r="K1844" s="207" t="s">
        <v>3399</v>
      </c>
      <c r="L1844" s="207" t="s">
        <v>3400</v>
      </c>
      <c r="M1844" s="207" t="s">
        <v>424</v>
      </c>
      <c r="N1844" s="207" t="s">
        <v>3401</v>
      </c>
      <c r="O1844" s="207"/>
      <c r="P1844" s="207" t="s">
        <v>3402</v>
      </c>
      <c r="Q1844" s="207" t="s">
        <v>3403</v>
      </c>
      <c r="R1844" s="207" t="s">
        <v>3404</v>
      </c>
      <c r="S1844" s="207">
        <v>704103</v>
      </c>
      <c r="T1844" s="207" t="s">
        <v>462</v>
      </c>
      <c r="U1844" s="207"/>
      <c r="V1844" s="207">
        <v>3</v>
      </c>
      <c r="W1844" s="106" t="str">
        <f t="shared" si="56"/>
        <v>NETA BR</v>
      </c>
      <c r="X1844" s="207" t="s">
        <v>463</v>
      </c>
      <c r="Y1844" s="207"/>
    </row>
    <row r="1845" spans="1:25" x14ac:dyDescent="0.2">
      <c r="A1845" s="178"/>
      <c r="B1845" s="178"/>
      <c r="C1845" s="98" t="str">
        <f>VLOOKUP(G1845,TCR!$E$2:$K$332,2,0)</f>
        <v>VENDV</v>
      </c>
      <c r="D1845" s="98" t="str">
        <f>VLOOKUP(G1845,TCR!$E$2:$K$332,3,0)</f>
        <v>Ricavi variabili commodity al PCE - Energia Elettrica</v>
      </c>
      <c r="E1845" s="98" t="str">
        <f>VLOOKUP(G1845,TCR!$E$2:$K$332,4,0)</f>
        <v>SCONV</v>
      </c>
      <c r="F1845" s="98" t="str">
        <f>VLOOKUP(G1845,TCR!$E$2:$K$332,5,0)</f>
        <v>Sconti Variabili</v>
      </c>
      <c r="G1845" s="98" t="s">
        <v>10944</v>
      </c>
      <c r="H1845" s="98" t="str">
        <f>VLOOKUP(G1845,TCR!$E$2:$K$332,7,0)</f>
        <v>sconti perdite</v>
      </c>
      <c r="I1845" s="137" t="str">
        <f t="shared" si="57"/>
        <v>NE_V_SC_PRDCONS1#NE_Q_SC_CONS1#NE_C_SC_CONS1#NETA BR</v>
      </c>
      <c r="J1845" s="207" t="s">
        <v>3714</v>
      </c>
      <c r="K1845" s="207" t="s">
        <v>3715</v>
      </c>
      <c r="L1845" s="207" t="s">
        <v>3716</v>
      </c>
      <c r="M1845" s="207"/>
      <c r="N1845" s="207" t="s">
        <v>3365</v>
      </c>
      <c r="O1845" s="207"/>
      <c r="P1845" s="207" t="s">
        <v>3366</v>
      </c>
      <c r="Q1845" s="207" t="s">
        <v>3367</v>
      </c>
      <c r="R1845" s="207" t="s">
        <v>3364</v>
      </c>
      <c r="S1845" s="207"/>
      <c r="T1845" s="207"/>
      <c r="U1845" s="207"/>
      <c r="V1845" s="207">
        <v>3</v>
      </c>
      <c r="W1845" s="106" t="str">
        <f t="shared" si="56"/>
        <v>NETA BR</v>
      </c>
      <c r="X1845" s="207"/>
      <c r="Y1845" s="207"/>
    </row>
    <row r="1846" spans="1:25" x14ac:dyDescent="0.2">
      <c r="A1846" s="178"/>
      <c r="B1846" s="178"/>
      <c r="C1846" s="98" t="str">
        <f>VLOOKUP(G1846,TCR!$E$2:$K$332,2,0)</f>
        <v>VENDV</v>
      </c>
      <c r="D1846" s="98" t="str">
        <f>VLOOKUP(G1846,TCR!$E$2:$K$332,3,0)</f>
        <v>Ricavi variabili commodity al PCE - Energia Elettrica</v>
      </c>
      <c r="E1846" s="98" t="str">
        <f>VLOOKUP(G1846,TCR!$E$2:$K$332,4,0)</f>
        <v>SCONV</v>
      </c>
      <c r="F1846" s="98" t="str">
        <f>VLOOKUP(G1846,TCR!$E$2:$K$332,5,0)</f>
        <v>Sconti Variabili</v>
      </c>
      <c r="G1846" s="98" t="s">
        <v>10944</v>
      </c>
      <c r="H1846" s="98" t="str">
        <f>VLOOKUP(G1846,TCR!$E$2:$K$332,7,0)</f>
        <v>sconti perdite</v>
      </c>
      <c r="I1846" s="137" t="str">
        <f t="shared" si="57"/>
        <v>NE_V_SC_PRDCONS2#NE_Q_SC_CONS2#NE_C_SC_CONS2#NETA BR</v>
      </c>
      <c r="J1846" s="207" t="s">
        <v>3705</v>
      </c>
      <c r="K1846" s="207" t="s">
        <v>3706</v>
      </c>
      <c r="L1846" s="207" t="s">
        <v>3707</v>
      </c>
      <c r="M1846" s="207"/>
      <c r="N1846" s="207" t="s">
        <v>3371</v>
      </c>
      <c r="O1846" s="207"/>
      <c r="P1846" s="207" t="s">
        <v>3372</v>
      </c>
      <c r="Q1846" s="207" t="s">
        <v>3373</v>
      </c>
      <c r="R1846" s="207" t="s">
        <v>3374</v>
      </c>
      <c r="S1846" s="207"/>
      <c r="T1846" s="207"/>
      <c r="U1846" s="207"/>
      <c r="V1846" s="207">
        <v>3</v>
      </c>
      <c r="W1846" s="106" t="str">
        <f t="shared" si="56"/>
        <v>NETA BR</v>
      </c>
      <c r="X1846" s="207"/>
      <c r="Y1846" s="207"/>
    </row>
    <row r="1847" spans="1:25" x14ac:dyDescent="0.2">
      <c r="A1847" s="178"/>
      <c r="B1847" s="178"/>
      <c r="C1847" s="98" t="str">
        <f>VLOOKUP(G1847,TCR!$E$2:$K$332,2,0)</f>
        <v>VENDV</v>
      </c>
      <c r="D1847" s="98" t="str">
        <f>VLOOKUP(G1847,TCR!$E$2:$K$332,3,0)</f>
        <v>Ricavi variabili commodity al PCE - Energia Elettrica</v>
      </c>
      <c r="E1847" s="98" t="str">
        <f>VLOOKUP(G1847,TCR!$E$2:$K$332,4,0)</f>
        <v>SCONV</v>
      </c>
      <c r="F1847" s="98" t="str">
        <f>VLOOKUP(G1847,TCR!$E$2:$K$332,5,0)</f>
        <v>Sconti Variabili</v>
      </c>
      <c r="G1847" s="98" t="s">
        <v>10944</v>
      </c>
      <c r="H1847" s="98" t="str">
        <f>VLOOKUP(G1847,TCR!$E$2:$K$332,7,0)</f>
        <v>sconti perdite</v>
      </c>
      <c r="I1847" s="137" t="str">
        <f t="shared" si="57"/>
        <v>NE_V_SC_PRDBEN#NE_Q_SC_CONSBENV#NE_C_SC_CONSBENV#NETA BR</v>
      </c>
      <c r="J1847" s="207" t="s">
        <v>3711</v>
      </c>
      <c r="K1847" s="207" t="s">
        <v>3712</v>
      </c>
      <c r="L1847" s="207" t="s">
        <v>3713</v>
      </c>
      <c r="M1847" s="207"/>
      <c r="N1847" s="207" t="s">
        <v>3358</v>
      </c>
      <c r="O1847" s="207"/>
      <c r="P1847" s="207" t="s">
        <v>3359</v>
      </c>
      <c r="Q1847" s="207" t="s">
        <v>3360</v>
      </c>
      <c r="R1847" s="207" t="s">
        <v>3361</v>
      </c>
      <c r="S1847" s="207"/>
      <c r="T1847" s="207"/>
      <c r="U1847" s="207"/>
      <c r="V1847" s="207">
        <v>3</v>
      </c>
      <c r="W1847" s="106" t="str">
        <f t="shared" si="56"/>
        <v>NETA BR</v>
      </c>
      <c r="X1847" s="207" t="s">
        <v>463</v>
      </c>
      <c r="Y1847" s="207"/>
    </row>
    <row r="1848" spans="1:25" x14ac:dyDescent="0.2">
      <c r="A1848" s="178"/>
      <c r="B1848" s="178"/>
      <c r="C1848" s="98" t="str">
        <f>VLOOKUP(G1848,TCR!$E$2:$K$332,2,0)</f>
        <v>VENDV</v>
      </c>
      <c r="D1848" s="98" t="str">
        <f>VLOOKUP(G1848,TCR!$E$2:$K$332,3,0)</f>
        <v>Ricavi variabili commodity al PCE - Energia Elettrica</v>
      </c>
      <c r="E1848" s="98" t="str">
        <f>VLOOKUP(G1848,TCR!$E$2:$K$332,4,0)</f>
        <v>SCONV</v>
      </c>
      <c r="F1848" s="98" t="str">
        <f>VLOOKUP(G1848,TCR!$E$2:$K$332,5,0)</f>
        <v>Sconti Variabili</v>
      </c>
      <c r="G1848" s="98" t="s">
        <v>10944</v>
      </c>
      <c r="H1848" s="98" t="str">
        <f>VLOOKUP(G1848,TCR!$E$2:$K$332,7,0)</f>
        <v>sconti perdite</v>
      </c>
      <c r="I1848" s="137" t="str">
        <f t="shared" si="57"/>
        <v>NE_V_SC_PRDANN#NE_Q_SC_CONSANN#NE_C_SC_CONSANN#NETA BR</v>
      </c>
      <c r="J1848" s="207" t="s">
        <v>3708</v>
      </c>
      <c r="K1848" s="207" t="s">
        <v>3709</v>
      </c>
      <c r="L1848" s="207" t="s">
        <v>3710</v>
      </c>
      <c r="M1848" s="207"/>
      <c r="N1848" s="207" t="s">
        <v>3351</v>
      </c>
      <c r="O1848" s="207"/>
      <c r="P1848" s="207" t="s">
        <v>3352</v>
      </c>
      <c r="Q1848" s="207" t="s">
        <v>3353</v>
      </c>
      <c r="R1848" s="207" t="s">
        <v>3354</v>
      </c>
      <c r="S1848" s="207"/>
      <c r="T1848" s="207"/>
      <c r="U1848" s="207"/>
      <c r="V1848" s="207">
        <v>3</v>
      </c>
      <c r="W1848" s="106" t="str">
        <f t="shared" si="56"/>
        <v>NETA BR</v>
      </c>
      <c r="X1848" s="207"/>
      <c r="Y1848" s="207"/>
    </row>
    <row r="1849" spans="1:25" x14ac:dyDescent="0.2">
      <c r="A1849" s="178"/>
      <c r="B1849" s="178"/>
      <c r="C1849" s="179" t="str">
        <f>VLOOKUP(G1849,TCR!$E$2:$K$332,2,0)</f>
        <v>VENDV</v>
      </c>
      <c r="D1849" s="179" t="str">
        <f>VLOOKUP(G1849,TCR!$E$2:$K$332,3,0)</f>
        <v>Ricavi variabili commodity al PCE - Energia Elettrica</v>
      </c>
      <c r="E1849" s="179" t="str">
        <f>VLOOKUP(G1849,TCR!$E$2:$K$332,4,0)</f>
        <v>SCONV</v>
      </c>
      <c r="F1849" s="179" t="str">
        <f>VLOOKUP(G1849,TCR!$E$2:$K$332,5,0)</f>
        <v>Sconti Variabili</v>
      </c>
      <c r="G1849" s="179" t="s">
        <v>10944</v>
      </c>
      <c r="H1849" s="179" t="str">
        <f>VLOOKUP(G1849,TCR!$E$2:$K$332,7,0)</f>
        <v>sconti perdite</v>
      </c>
      <c r="I1849" s="137" t="str">
        <f t="shared" si="57"/>
        <v>NE_V_SC_PRDAGG#NE_Q_SC_CONSAGG#NE_C_SC_CONSAGG#NETA BR</v>
      </c>
      <c r="J1849" s="207" t="s">
        <v>3717</v>
      </c>
      <c r="K1849" s="207" t="s">
        <v>3718</v>
      </c>
      <c r="L1849" s="207" t="s">
        <v>3719</v>
      </c>
      <c r="M1849" s="207"/>
      <c r="N1849" s="207" t="s">
        <v>3344</v>
      </c>
      <c r="O1849" s="207"/>
      <c r="P1849" s="207" t="s">
        <v>3345</v>
      </c>
      <c r="Q1849" s="207" t="s">
        <v>3346</v>
      </c>
      <c r="R1849" s="207" t="s">
        <v>3347</v>
      </c>
      <c r="S1849" s="207"/>
      <c r="T1849" s="207"/>
      <c r="U1849" s="207"/>
      <c r="V1849" s="207">
        <v>3</v>
      </c>
      <c r="W1849" s="106" t="str">
        <f t="shared" si="56"/>
        <v>NETA BR</v>
      </c>
      <c r="X1849" s="207"/>
      <c r="Y1849" s="207"/>
    </row>
    <row r="1850" spans="1:25" x14ac:dyDescent="0.2">
      <c r="A1850" s="178"/>
      <c r="B1850" s="178"/>
      <c r="C1850" s="179" t="str">
        <f>VLOOKUP(G1850,TCR!$E$2:$K$332,2,0)</f>
        <v>VENDV</v>
      </c>
      <c r="D1850" s="179" t="str">
        <f>VLOOKUP(G1850,TCR!$E$2:$K$332,3,0)</f>
        <v>Ricavi variabili commodity al PCE - Energia Elettrica</v>
      </c>
      <c r="E1850" s="179" t="str">
        <f>VLOOKUP(G1850,TCR!$E$2:$K$332,4,0)</f>
        <v>SCONV</v>
      </c>
      <c r="F1850" s="179" t="str">
        <f>VLOOKUP(G1850,TCR!$E$2:$K$332,5,0)</f>
        <v>Sconti Variabili</v>
      </c>
      <c r="G1850" s="179" t="s">
        <v>10944</v>
      </c>
      <c r="H1850" s="179" t="str">
        <f>VLOOKUP(G1850,TCR!$E$2:$K$332,7,0)</f>
        <v>sconti perdite</v>
      </c>
      <c r="I1850" s="137" t="str">
        <f t="shared" si="57"/>
        <v>NE_SC_PRD_PERCFX#NE_SC_QPERCFIX#NE_SC_PERCFIX#NETA BR</v>
      </c>
      <c r="J1850" s="207" t="s">
        <v>2726</v>
      </c>
      <c r="K1850" s="207" t="s">
        <v>2727</v>
      </c>
      <c r="L1850" s="207" t="s">
        <v>2728</v>
      </c>
      <c r="M1850" s="207" t="s">
        <v>424</v>
      </c>
      <c r="N1850" s="207" t="s">
        <v>2729</v>
      </c>
      <c r="O1850" s="207"/>
      <c r="P1850" s="207" t="s">
        <v>2730</v>
      </c>
      <c r="Q1850" s="207" t="s">
        <v>2731</v>
      </c>
      <c r="R1850" s="207" t="s">
        <v>2732</v>
      </c>
      <c r="S1850" s="207">
        <v>704103</v>
      </c>
      <c r="T1850" s="207" t="s">
        <v>462</v>
      </c>
      <c r="U1850" s="207"/>
      <c r="V1850" s="207">
        <v>3</v>
      </c>
      <c r="W1850" s="106" t="str">
        <f t="shared" si="56"/>
        <v>NETA BR</v>
      </c>
      <c r="X1850" s="207" t="s">
        <v>463</v>
      </c>
      <c r="Y1850" s="207"/>
    </row>
    <row r="1851" spans="1:25" x14ac:dyDescent="0.2">
      <c r="A1851" s="178"/>
      <c r="B1851" s="178"/>
      <c r="C1851" s="179" t="str">
        <f>VLOOKUP(G1851,TCR!$E$2:$K$332,2,0)</f>
        <v>VENDV</v>
      </c>
      <c r="D1851" s="179" t="str">
        <f>VLOOKUP(G1851,TCR!$E$2:$K$332,3,0)</f>
        <v>Ricavi variabili commodity al PCE - Energia Elettrica</v>
      </c>
      <c r="E1851" s="179" t="str">
        <f>VLOOKUP(G1851,TCR!$E$2:$K$332,4,0)</f>
        <v>SCONV</v>
      </c>
      <c r="F1851" s="179" t="str">
        <f>VLOOKUP(G1851,TCR!$E$2:$K$332,5,0)</f>
        <v>Sconti Variabili</v>
      </c>
      <c r="G1851" s="179" t="s">
        <v>10944</v>
      </c>
      <c r="H1851" s="179" t="str">
        <f>VLOOKUP(G1851,TCR!$E$2:$K$332,7,0)</f>
        <v>sconti perdite</v>
      </c>
      <c r="I1851" s="137" t="str">
        <f t="shared" si="57"/>
        <v>NE_SC_PRD_PERCFX#NE_PE_FIX#NE_PE_FIX#NETA BR</v>
      </c>
      <c r="J1851" s="207" t="s">
        <v>2726</v>
      </c>
      <c r="K1851" s="207" t="s">
        <v>2727</v>
      </c>
      <c r="L1851" s="207" t="s">
        <v>2728</v>
      </c>
      <c r="M1851" s="207" t="s">
        <v>424</v>
      </c>
      <c r="N1851" s="207" t="s">
        <v>662</v>
      </c>
      <c r="O1851" s="207"/>
      <c r="P1851" s="207" t="s">
        <v>664</v>
      </c>
      <c r="Q1851" s="207" t="s">
        <v>662</v>
      </c>
      <c r="R1851" s="207" t="s">
        <v>665</v>
      </c>
      <c r="S1851" s="207">
        <v>704103</v>
      </c>
      <c r="T1851" s="207" t="s">
        <v>462</v>
      </c>
      <c r="U1851" s="207"/>
      <c r="V1851" s="207">
        <v>3</v>
      </c>
      <c r="W1851" s="106" t="str">
        <f t="shared" si="56"/>
        <v>NETA BR</v>
      </c>
      <c r="X1851" s="207" t="s">
        <v>463</v>
      </c>
      <c r="Y1851" s="207"/>
    </row>
    <row r="1852" spans="1:25" x14ac:dyDescent="0.2">
      <c r="A1852" s="178"/>
      <c r="B1852" s="178"/>
      <c r="C1852" s="179" t="str">
        <f>VLOOKUP(G1852,TCR!$E$2:$K$332,2,0)</f>
        <v>VENDV</v>
      </c>
      <c r="D1852" s="179" t="str">
        <f>VLOOKUP(G1852,TCR!$E$2:$K$332,3,0)</f>
        <v>Ricavi variabili commodity al PCE - Energia Elettrica</v>
      </c>
      <c r="E1852" s="179" t="str">
        <f>VLOOKUP(G1852,TCR!$E$2:$K$332,4,0)</f>
        <v>SCONV</v>
      </c>
      <c r="F1852" s="179" t="str">
        <f>VLOOKUP(G1852,TCR!$E$2:$K$332,5,0)</f>
        <v>Sconti Variabili</v>
      </c>
      <c r="G1852" s="179" t="s">
        <v>10944</v>
      </c>
      <c r="H1852" s="179" t="str">
        <f>VLOOKUP(G1852,TCR!$E$2:$K$332,7,0)</f>
        <v>sconti perdite</v>
      </c>
      <c r="I1852" s="137" t="str">
        <f t="shared" si="57"/>
        <v>NE_SC_PRD_PERCFX#NE_PE_FIX_2#NE_PE_FIX#NETA BR</v>
      </c>
      <c r="J1852" s="207" t="s">
        <v>2726</v>
      </c>
      <c r="K1852" s="207" t="s">
        <v>2727</v>
      </c>
      <c r="L1852" s="207" t="s">
        <v>2728</v>
      </c>
      <c r="M1852" s="207" t="s">
        <v>424</v>
      </c>
      <c r="N1852" s="207" t="s">
        <v>2207</v>
      </c>
      <c r="O1852" s="207"/>
      <c r="P1852" s="207" t="s">
        <v>664</v>
      </c>
      <c r="Q1852" s="207" t="s">
        <v>662</v>
      </c>
      <c r="R1852" s="207" t="s">
        <v>665</v>
      </c>
      <c r="S1852" s="207">
        <v>704103</v>
      </c>
      <c r="T1852" s="207" t="s">
        <v>462</v>
      </c>
      <c r="U1852" s="207"/>
      <c r="V1852" s="207">
        <v>3</v>
      </c>
      <c r="W1852" s="106" t="str">
        <f t="shared" si="56"/>
        <v>NETA BR</v>
      </c>
      <c r="X1852" s="207" t="s">
        <v>463</v>
      </c>
      <c r="Y1852" s="207"/>
    </row>
    <row r="1853" spans="1:25" x14ac:dyDescent="0.2">
      <c r="A1853" s="178"/>
      <c r="B1853" s="178"/>
      <c r="C1853" s="179" t="str">
        <f>VLOOKUP(G1853,TCR!$E$2:$K$332,2,0)</f>
        <v>VENDV</v>
      </c>
      <c r="D1853" s="179" t="str">
        <f>VLOOKUP(G1853,TCR!$E$2:$K$332,3,0)</f>
        <v>Ricavi variabili commodity al PCE - Energia Elettrica</v>
      </c>
      <c r="E1853" s="179" t="str">
        <f>VLOOKUP(G1853,TCR!$E$2:$K$332,4,0)</f>
        <v>SCONV</v>
      </c>
      <c r="F1853" s="179" t="str">
        <f>VLOOKUP(G1853,TCR!$E$2:$K$332,5,0)</f>
        <v>Sconti Variabili</v>
      </c>
      <c r="G1853" s="179" t="s">
        <v>32</v>
      </c>
      <c r="H1853" s="179" t="str">
        <f>VLOOKUP(G1853,TCR!$E$2:$K$332,7,0)</f>
        <v>sconti</v>
      </c>
      <c r="I1853" s="137" t="str">
        <f t="shared" si="57"/>
        <v>NE_SC_PERC_3#NE_SC_PERC3#NE_SC_PERC#NETA BR</v>
      </c>
      <c r="J1853" s="207" t="s">
        <v>5265</v>
      </c>
      <c r="K1853" s="207" t="s">
        <v>5266</v>
      </c>
      <c r="L1853" s="207" t="s">
        <v>5267</v>
      </c>
      <c r="M1853" s="207" t="s">
        <v>424</v>
      </c>
      <c r="N1853" s="207" t="s">
        <v>5268</v>
      </c>
      <c r="O1853" s="207"/>
      <c r="P1853" s="207" t="s">
        <v>3779</v>
      </c>
      <c r="Q1853" s="207" t="s">
        <v>3780</v>
      </c>
      <c r="R1853" s="207" t="s">
        <v>3781</v>
      </c>
      <c r="S1853" s="207">
        <v>704103</v>
      </c>
      <c r="T1853" s="207" t="s">
        <v>462</v>
      </c>
      <c r="U1853" s="207"/>
      <c r="V1853" s="207">
        <v>3</v>
      </c>
      <c r="W1853" s="106" t="str">
        <f t="shared" si="56"/>
        <v>NETA BR</v>
      </c>
      <c r="X1853" s="207" t="s">
        <v>463</v>
      </c>
      <c r="Y1853" s="207"/>
    </row>
    <row r="1854" spans="1:25" x14ac:dyDescent="0.2">
      <c r="A1854" s="178"/>
      <c r="B1854" s="178"/>
      <c r="C1854" s="98" t="str">
        <f>VLOOKUP(G1854,TCR!$E$2:$K$332,2,0)</f>
        <v>VENDV</v>
      </c>
      <c r="D1854" s="98" t="str">
        <f>VLOOKUP(G1854,TCR!$E$2:$K$332,3,0)</f>
        <v>Ricavi variabili commodity al PCE - Energia Elettrica</v>
      </c>
      <c r="E1854" s="98" t="str">
        <f>VLOOKUP(G1854,TCR!$E$2:$K$332,4,0)</f>
        <v>SCONV</v>
      </c>
      <c r="F1854" s="98" t="str">
        <f>VLOOKUP(G1854,TCR!$E$2:$K$332,5,0)</f>
        <v>Sconti Variabili</v>
      </c>
      <c r="G1854" s="98" t="s">
        <v>32</v>
      </c>
      <c r="H1854" s="98" t="str">
        <f>VLOOKUP(G1854,TCR!$E$2:$K$332,7,0)</f>
        <v>sconti</v>
      </c>
      <c r="I1854" s="137" t="str">
        <f t="shared" si="57"/>
        <v>NE_SC_PERC_2#NE_SC_PERC2#NE_SC_PERC#NETA BR</v>
      </c>
      <c r="J1854" s="207" t="s">
        <v>4625</v>
      </c>
      <c r="K1854" s="207" t="s">
        <v>4626</v>
      </c>
      <c r="L1854" s="207" t="s">
        <v>4627</v>
      </c>
      <c r="M1854" s="207" t="s">
        <v>424</v>
      </c>
      <c r="N1854" s="207" t="s">
        <v>4628</v>
      </c>
      <c r="O1854" s="207"/>
      <c r="P1854" s="207" t="s">
        <v>3779</v>
      </c>
      <c r="Q1854" s="207" t="s">
        <v>3780</v>
      </c>
      <c r="R1854" s="207" t="s">
        <v>3781</v>
      </c>
      <c r="S1854" s="207">
        <v>704103</v>
      </c>
      <c r="T1854" s="207" t="s">
        <v>462</v>
      </c>
      <c r="U1854" s="207"/>
      <c r="V1854" s="207">
        <v>3</v>
      </c>
      <c r="W1854" s="106" t="str">
        <f t="shared" si="56"/>
        <v>NETA BR</v>
      </c>
      <c r="X1854" s="207" t="s">
        <v>463</v>
      </c>
      <c r="Y1854" s="207"/>
    </row>
    <row r="1855" spans="1:25" x14ac:dyDescent="0.2">
      <c r="A1855" s="178"/>
      <c r="B1855" s="178"/>
      <c r="C1855" s="179" t="str">
        <f>VLOOKUP(G1855,TCR!$E$2:$K$332,2,0)</f>
        <v>VENDV</v>
      </c>
      <c r="D1855" s="179" t="str">
        <f>VLOOKUP(G1855,TCR!$E$2:$K$332,3,0)</f>
        <v>Ricavi variabili commodity al PCE - Energia Elettrica</v>
      </c>
      <c r="E1855" s="179" t="str">
        <f>VLOOKUP(G1855,TCR!$E$2:$K$332,4,0)</f>
        <v>SCONV</v>
      </c>
      <c r="F1855" s="179" t="str">
        <f>VLOOKUP(G1855,TCR!$E$2:$K$332,5,0)</f>
        <v>Sconti Variabili</v>
      </c>
      <c r="G1855" s="179" t="s">
        <v>32</v>
      </c>
      <c r="H1855" s="179" t="str">
        <f>VLOOKUP(G1855,TCR!$E$2:$K$332,7,0)</f>
        <v>sconti</v>
      </c>
      <c r="I1855" s="137" t="str">
        <f t="shared" si="57"/>
        <v>NE_SC_PERC_1#NE_SC_PERC1#NE_SC_PERC#NETA BR</v>
      </c>
      <c r="J1855" s="207" t="s">
        <v>3775</v>
      </c>
      <c r="K1855" s="207" t="s">
        <v>3776</v>
      </c>
      <c r="L1855" s="207" t="s">
        <v>3777</v>
      </c>
      <c r="M1855" s="207" t="s">
        <v>424</v>
      </c>
      <c r="N1855" s="207" t="s">
        <v>3778</v>
      </c>
      <c r="O1855" s="207"/>
      <c r="P1855" s="207" t="s">
        <v>3779</v>
      </c>
      <c r="Q1855" s="207" t="s">
        <v>3780</v>
      </c>
      <c r="R1855" s="207" t="s">
        <v>3781</v>
      </c>
      <c r="S1855" s="207">
        <v>704103</v>
      </c>
      <c r="T1855" s="207" t="s">
        <v>462</v>
      </c>
      <c r="U1855" s="207"/>
      <c r="V1855" s="207">
        <v>3</v>
      </c>
      <c r="W1855" s="106" t="str">
        <f t="shared" si="56"/>
        <v>NETA BR</v>
      </c>
      <c r="X1855" s="207" t="s">
        <v>463</v>
      </c>
      <c r="Y1855" s="207"/>
    </row>
    <row r="1856" spans="1:25" x14ac:dyDescent="0.2">
      <c r="A1856" s="178"/>
      <c r="B1856" s="178"/>
      <c r="C1856" s="179" t="str">
        <f>VLOOKUP(G1856,TCR!$E$2:$K$332,2,0)</f>
        <v>VENDV</v>
      </c>
      <c r="D1856" s="179" t="str">
        <f>VLOOKUP(G1856,TCR!$E$2:$K$332,3,0)</f>
        <v>Ricavi variabili commodity al PCE - Energia Elettrica</v>
      </c>
      <c r="E1856" s="179" t="str">
        <f>VLOOKUP(G1856,TCR!$E$2:$K$332,4,0)</f>
        <v>SCONV</v>
      </c>
      <c r="F1856" s="179" t="str">
        <f>VLOOKUP(G1856,TCR!$E$2:$K$332,5,0)</f>
        <v>Sconti Variabili</v>
      </c>
      <c r="G1856" s="179" t="s">
        <v>32</v>
      </c>
      <c r="H1856" s="179" t="str">
        <f>VLOOKUP(G1856,TCR!$E$2:$K$332,7,0)</f>
        <v>sconti</v>
      </c>
      <c r="I1856" s="137" t="str">
        <f t="shared" si="57"/>
        <v>NE_SC_PERC_FIX#NE_SC_QPERCFIX#NE_SC_PERCFIX#NETA BR</v>
      </c>
      <c r="J1856" s="207" t="s">
        <v>3782</v>
      </c>
      <c r="K1856" s="207" t="s">
        <v>3783</v>
      </c>
      <c r="L1856" s="207" t="s">
        <v>3784</v>
      </c>
      <c r="M1856" s="207" t="s">
        <v>424</v>
      </c>
      <c r="N1856" s="207" t="s">
        <v>2729</v>
      </c>
      <c r="O1856" s="207"/>
      <c r="P1856" s="207" t="s">
        <v>2730</v>
      </c>
      <c r="Q1856" s="207" t="s">
        <v>2731</v>
      </c>
      <c r="R1856" s="207" t="s">
        <v>2732</v>
      </c>
      <c r="S1856" s="207">
        <v>704103</v>
      </c>
      <c r="T1856" s="207" t="s">
        <v>462</v>
      </c>
      <c r="U1856" s="207"/>
      <c r="V1856" s="207">
        <v>3</v>
      </c>
      <c r="W1856" s="106" t="str">
        <f t="shared" si="56"/>
        <v>NETA BR</v>
      </c>
      <c r="X1856" s="207" t="s">
        <v>463</v>
      </c>
      <c r="Y1856" s="207"/>
    </row>
    <row r="1857" spans="1:25" x14ac:dyDescent="0.2">
      <c r="A1857" s="178"/>
      <c r="B1857" s="178"/>
      <c r="C1857" s="98" t="str">
        <f>VLOOKUP(G1857,TCR!$E$2:$K$332,2,0)</f>
        <v>VENDV</v>
      </c>
      <c r="D1857" s="98" t="str">
        <f>VLOOKUP(G1857,TCR!$E$2:$K$332,3,0)</f>
        <v>Ricavi variabili commodity al PCE - Energia Elettrica</v>
      </c>
      <c r="E1857" s="98" t="str">
        <f>VLOOKUP(G1857,TCR!$E$2:$K$332,4,0)</f>
        <v>SCONV</v>
      </c>
      <c r="F1857" s="98" t="str">
        <f>VLOOKUP(G1857,TCR!$E$2:$K$332,5,0)</f>
        <v>Sconti Variabili</v>
      </c>
      <c r="G1857" s="98" t="s">
        <v>32</v>
      </c>
      <c r="H1857" s="98" t="str">
        <f>VLOOKUP(G1857,TCR!$E$2:$K$332,7,0)</f>
        <v>sconti</v>
      </c>
      <c r="I1857" s="137" t="str">
        <f t="shared" si="57"/>
        <v>NE_SC_PERC_FIX#NE_PE_FIX#NE_PE_FIX#NETA BR</v>
      </c>
      <c r="J1857" s="207" t="s">
        <v>3782</v>
      </c>
      <c r="K1857" s="207" t="s">
        <v>3783</v>
      </c>
      <c r="L1857" s="207" t="s">
        <v>3784</v>
      </c>
      <c r="M1857" s="207" t="s">
        <v>424</v>
      </c>
      <c r="N1857" s="207" t="s">
        <v>662</v>
      </c>
      <c r="O1857" s="207"/>
      <c r="P1857" s="207" t="s">
        <v>664</v>
      </c>
      <c r="Q1857" s="207" t="s">
        <v>662</v>
      </c>
      <c r="R1857" s="207" t="s">
        <v>665</v>
      </c>
      <c r="S1857" s="207">
        <v>704103</v>
      </c>
      <c r="T1857" s="207" t="s">
        <v>462</v>
      </c>
      <c r="U1857" s="207"/>
      <c r="V1857" s="207">
        <v>3</v>
      </c>
      <c r="W1857" s="106" t="str">
        <f t="shared" si="56"/>
        <v>NETA BR</v>
      </c>
      <c r="X1857" s="207" t="s">
        <v>463</v>
      </c>
      <c r="Y1857" s="207"/>
    </row>
    <row r="1858" spans="1:25" x14ac:dyDescent="0.2">
      <c r="A1858" s="70"/>
      <c r="B1858" s="178"/>
      <c r="C1858" s="98" t="str">
        <f>VLOOKUP(G1858,TCR!$E$2:$K$332,2,0)</f>
        <v>VENDV</v>
      </c>
      <c r="D1858" s="98" t="str">
        <f>VLOOKUP(G1858,TCR!$E$2:$K$332,3,0)</f>
        <v>Ricavi variabili commodity al PCE - Energia Elettrica</v>
      </c>
      <c r="E1858" s="98" t="str">
        <f>VLOOKUP(G1858,TCR!$E$2:$K$332,4,0)</f>
        <v>SCONV</v>
      </c>
      <c r="F1858" s="98" t="str">
        <f>VLOOKUP(G1858,TCR!$E$2:$K$332,5,0)</f>
        <v>Sconti Variabili</v>
      </c>
      <c r="G1858" s="98" t="s">
        <v>32</v>
      </c>
      <c r="H1858" s="98" t="str">
        <f>VLOOKUP(G1858,TCR!$E$2:$K$332,7,0)</f>
        <v>sconti</v>
      </c>
      <c r="I1858" s="137" t="str">
        <f t="shared" si="57"/>
        <v>NE_V_SC_CONS1#NE_Q_SC_CONS1#NE_C_SC_CONS1#NETA BR</v>
      </c>
      <c r="J1858" s="207" t="s">
        <v>3362</v>
      </c>
      <c r="K1858" s="207" t="s">
        <v>3363</v>
      </c>
      <c r="L1858" s="207" t="s">
        <v>3364</v>
      </c>
      <c r="M1858" s="207"/>
      <c r="N1858" s="207" t="s">
        <v>3365</v>
      </c>
      <c r="O1858" s="207"/>
      <c r="P1858" s="207" t="s">
        <v>3366</v>
      </c>
      <c r="Q1858" s="207" t="s">
        <v>3367</v>
      </c>
      <c r="R1858" s="207" t="s">
        <v>3364</v>
      </c>
      <c r="S1858" s="207"/>
      <c r="T1858" s="207"/>
      <c r="U1858" s="207"/>
      <c r="V1858" s="207">
        <v>3</v>
      </c>
      <c r="W1858" s="106" t="str">
        <f t="shared" ref="W1858:W1898" si="58">IF(V1858=3,"NETA BR",IF(V1858=8,"NETA BM"))</f>
        <v>NETA BR</v>
      </c>
      <c r="X1858" s="207"/>
      <c r="Y1858" s="207"/>
    </row>
    <row r="1859" spans="1:25" x14ac:dyDescent="0.2">
      <c r="A1859" s="70"/>
      <c r="B1859" s="178"/>
      <c r="C1859" s="98" t="str">
        <f>VLOOKUP(G1859,TCR!$E$2:$K$332,2,0)</f>
        <v>VENDV</v>
      </c>
      <c r="D1859" s="98" t="str">
        <f>VLOOKUP(G1859,TCR!$E$2:$K$332,3,0)</f>
        <v>Ricavi variabili commodity al PCE - Energia Elettrica</v>
      </c>
      <c r="E1859" s="98" t="str">
        <f>VLOOKUP(G1859,TCR!$E$2:$K$332,4,0)</f>
        <v>SCONV</v>
      </c>
      <c r="F1859" s="98" t="str">
        <f>VLOOKUP(G1859,TCR!$E$2:$K$332,5,0)</f>
        <v>Sconti Variabili</v>
      </c>
      <c r="G1859" s="98" t="s">
        <v>32</v>
      </c>
      <c r="H1859" s="98" t="str">
        <f>VLOOKUP(G1859,TCR!$E$2:$K$332,7,0)</f>
        <v>sconti</v>
      </c>
      <c r="I1859" s="137" t="str">
        <f t="shared" ref="I1859:I1922" si="59">IF(LEFT($G1859,7)="CONSUMO","CONSUMO",CONCATENATE(K1859,"#",N1859,"#",Q1859,"#",W1859))</f>
        <v>NE_V_SC_CONS2#NE_Q_SC_CONS2#NE_C_SC_CONS2#NETA BR</v>
      </c>
      <c r="J1859" s="207" t="s">
        <v>3368</v>
      </c>
      <c r="K1859" s="207" t="s">
        <v>3369</v>
      </c>
      <c r="L1859" s="207" t="s">
        <v>3370</v>
      </c>
      <c r="M1859" s="207"/>
      <c r="N1859" s="207" t="s">
        <v>3371</v>
      </c>
      <c r="O1859" s="207"/>
      <c r="P1859" s="207" t="s">
        <v>3372</v>
      </c>
      <c r="Q1859" s="207" t="s">
        <v>3373</v>
      </c>
      <c r="R1859" s="207" t="s">
        <v>3374</v>
      </c>
      <c r="S1859" s="207"/>
      <c r="T1859" s="207"/>
      <c r="U1859" s="207"/>
      <c r="V1859" s="207">
        <v>3</v>
      </c>
      <c r="W1859" s="106" t="str">
        <f t="shared" si="58"/>
        <v>NETA BR</v>
      </c>
      <c r="X1859" s="207"/>
      <c r="Y1859" s="207"/>
    </row>
    <row r="1860" spans="1:25" x14ac:dyDescent="0.2">
      <c r="A1860" s="70"/>
      <c r="B1860" s="178"/>
      <c r="C1860" s="98" t="str">
        <f>VLOOKUP(G1860,TCR!$E$2:$K$332,2,0)</f>
        <v>VENDV</v>
      </c>
      <c r="D1860" s="98" t="str">
        <f>VLOOKUP(G1860,TCR!$E$2:$K$332,3,0)</f>
        <v>Ricavi variabili commodity al PCE - Energia Elettrica</v>
      </c>
      <c r="E1860" s="98" t="str">
        <f>VLOOKUP(G1860,TCR!$E$2:$K$332,4,0)</f>
        <v>SCONV</v>
      </c>
      <c r="F1860" s="98" t="str">
        <f>VLOOKUP(G1860,TCR!$E$2:$K$332,5,0)</f>
        <v>Sconti Variabili</v>
      </c>
      <c r="G1860" s="98" t="s">
        <v>10830</v>
      </c>
      <c r="H1860" s="98" t="str">
        <f>VLOOKUP(G1860,TCR!$E$2:$K$332,7,0)</f>
        <v>sconti bonus</v>
      </c>
      <c r="I1860" s="137" t="str">
        <f t="shared" si="59"/>
        <v>NE_V_SC_CONSBEN#NE_Q_SC_CONSBENV#NE_C_SC_CONSBENV#NETA BR</v>
      </c>
      <c r="J1860" s="207" t="s">
        <v>3355</v>
      </c>
      <c r="K1860" s="207" t="s">
        <v>3356</v>
      </c>
      <c r="L1860" s="207" t="s">
        <v>3357</v>
      </c>
      <c r="M1860" s="207"/>
      <c r="N1860" s="207" t="s">
        <v>3358</v>
      </c>
      <c r="O1860" s="207"/>
      <c r="P1860" s="207" t="s">
        <v>3359</v>
      </c>
      <c r="Q1860" s="207" t="s">
        <v>3360</v>
      </c>
      <c r="R1860" s="207" t="s">
        <v>3361</v>
      </c>
      <c r="S1860" s="207"/>
      <c r="T1860" s="207"/>
      <c r="U1860" s="207"/>
      <c r="V1860" s="207">
        <v>3</v>
      </c>
      <c r="W1860" s="106" t="str">
        <f t="shared" si="58"/>
        <v>NETA BR</v>
      </c>
      <c r="X1860" s="207" t="s">
        <v>463</v>
      </c>
      <c r="Y1860" s="207"/>
    </row>
    <row r="1861" spans="1:25" x14ac:dyDescent="0.2">
      <c r="A1861" s="178"/>
      <c r="B1861" s="178"/>
      <c r="C1861" s="98" t="str">
        <f>VLOOKUP(G1861,TCR!$E$2:$K$332,2,0)</f>
        <v>VENDV</v>
      </c>
      <c r="D1861" s="98" t="str">
        <f>VLOOKUP(G1861,TCR!$E$2:$K$332,3,0)</f>
        <v>Ricavi variabili commodity al PCE - Energia Elettrica</v>
      </c>
      <c r="E1861" s="98" t="str">
        <f>VLOOKUP(G1861,TCR!$E$2:$K$332,4,0)</f>
        <v>SCONV</v>
      </c>
      <c r="F1861" s="98" t="str">
        <f>VLOOKUP(G1861,TCR!$E$2:$K$332,5,0)</f>
        <v>Sconti Variabili</v>
      </c>
      <c r="G1861" s="98" t="s">
        <v>10944</v>
      </c>
      <c r="H1861" s="98" t="str">
        <f>VLOOKUP(G1861,TCR!$E$2:$K$332,7,0)</f>
        <v>sconti perdite</v>
      </c>
      <c r="I1861" s="137" t="str">
        <f t="shared" si="59"/>
        <v>NE_V_SC_PRDBIE#NE_Q_SC_CONSBI#NE_C_SC_CONSBI#NETA BR</v>
      </c>
      <c r="J1861" s="207" t="s">
        <v>3720</v>
      </c>
      <c r="K1861" s="207" t="s">
        <v>3721</v>
      </c>
      <c r="L1861" s="207" t="s">
        <v>3722</v>
      </c>
      <c r="M1861" s="207"/>
      <c r="N1861" s="207" t="s">
        <v>3378</v>
      </c>
      <c r="O1861" s="207"/>
      <c r="P1861" s="207" t="s">
        <v>3379</v>
      </c>
      <c r="Q1861" s="207" t="s">
        <v>3380</v>
      </c>
      <c r="R1861" s="207" t="s">
        <v>3381</v>
      </c>
      <c r="S1861" s="207"/>
      <c r="T1861" s="207"/>
      <c r="U1861" s="207"/>
      <c r="V1861" s="207">
        <v>3</v>
      </c>
      <c r="W1861" s="106" t="str">
        <f t="shared" si="58"/>
        <v>NETA BR</v>
      </c>
      <c r="X1861" s="207"/>
      <c r="Y1861" s="207"/>
    </row>
    <row r="1862" spans="1:25" x14ac:dyDescent="0.2">
      <c r="A1862" s="70"/>
      <c r="B1862" s="178"/>
      <c r="C1862" s="98" t="str">
        <f>VLOOKUP(G1862,TCR!$E$2:$K$332,2,0)</f>
        <v>VENDV</v>
      </c>
      <c r="D1862" s="98" t="str">
        <f>VLOOKUP(G1862,TCR!$E$2:$K$332,3,0)</f>
        <v>Ricavi variabili commodity al PCE - Energia Elettrica</v>
      </c>
      <c r="E1862" s="98" t="str">
        <f>VLOOKUP(G1862,TCR!$E$2:$K$332,4,0)</f>
        <v>SCONV</v>
      </c>
      <c r="F1862" s="98" t="str">
        <f>VLOOKUP(G1862,TCR!$E$2:$K$332,5,0)</f>
        <v>Sconti Variabili</v>
      </c>
      <c r="G1862" s="98" t="s">
        <v>32</v>
      </c>
      <c r="H1862" s="98" t="str">
        <f>VLOOKUP(G1862,TCR!$E$2:$K$332,7,0)</f>
        <v>sconti</v>
      </c>
      <c r="I1862" s="137" t="str">
        <f t="shared" si="59"/>
        <v>NE_V_SC_CONSBIE#NE_Q_SC_CONSBI#NE_C_SC_CONSBI#NETA BR</v>
      </c>
      <c r="J1862" s="207" t="s">
        <v>3375</v>
      </c>
      <c r="K1862" s="207" t="s">
        <v>3376</v>
      </c>
      <c r="L1862" s="207" t="s">
        <v>3377</v>
      </c>
      <c r="M1862" s="207"/>
      <c r="N1862" s="207" t="s">
        <v>3378</v>
      </c>
      <c r="O1862" s="207"/>
      <c r="P1862" s="207" t="s">
        <v>3379</v>
      </c>
      <c r="Q1862" s="207" t="s">
        <v>3380</v>
      </c>
      <c r="R1862" s="207" t="s">
        <v>3381</v>
      </c>
      <c r="S1862" s="207"/>
      <c r="T1862" s="207"/>
      <c r="U1862" s="207"/>
      <c r="V1862" s="207">
        <v>3</v>
      </c>
      <c r="W1862" s="106" t="str">
        <f t="shared" si="58"/>
        <v>NETA BR</v>
      </c>
      <c r="X1862" s="207"/>
      <c r="Y1862" s="207"/>
    </row>
    <row r="1863" spans="1:25" x14ac:dyDescent="0.2">
      <c r="A1863" s="70"/>
      <c r="B1863" s="178"/>
      <c r="C1863" s="98" t="str">
        <f>VLOOKUP(G1863,TCR!$E$2:$K$332,2,0)</f>
        <v>VENDV</v>
      </c>
      <c r="D1863" s="98" t="str">
        <f>VLOOKUP(G1863,TCR!$E$2:$K$332,3,0)</f>
        <v>Ricavi variabili commodity al PCE - Energia Elettrica</v>
      </c>
      <c r="E1863" s="98" t="str">
        <f>VLOOKUP(G1863,TCR!$E$2:$K$332,4,0)</f>
        <v>SCONV</v>
      </c>
      <c r="F1863" s="98" t="str">
        <f>VLOOKUP(G1863,TCR!$E$2:$K$332,5,0)</f>
        <v>Sconti Variabili</v>
      </c>
      <c r="G1863" s="141" t="s">
        <v>32</v>
      </c>
      <c r="H1863" s="98" t="str">
        <f>VLOOKUP(G1863,TCR!$E$2:$K$332,7,0)</f>
        <v>sconti</v>
      </c>
      <c r="I1863" s="137" t="str">
        <f t="shared" si="59"/>
        <v>NE_V_SC_CONSANN#NE_Q_SC_CONSANN#NE_C_SC_CONSANN#NETA BR</v>
      </c>
      <c r="J1863" s="207" t="s">
        <v>3348</v>
      </c>
      <c r="K1863" s="207" t="s">
        <v>3349</v>
      </c>
      <c r="L1863" s="207" t="s">
        <v>3350</v>
      </c>
      <c r="M1863" s="207"/>
      <c r="N1863" s="207" t="s">
        <v>3351</v>
      </c>
      <c r="O1863" s="207"/>
      <c r="P1863" s="207" t="s">
        <v>3352</v>
      </c>
      <c r="Q1863" s="207" t="s">
        <v>3353</v>
      </c>
      <c r="R1863" s="207" t="s">
        <v>3354</v>
      </c>
      <c r="S1863" s="207"/>
      <c r="T1863" s="207"/>
      <c r="U1863" s="207"/>
      <c r="V1863" s="207">
        <v>3</v>
      </c>
      <c r="W1863" s="106" t="str">
        <f t="shared" si="58"/>
        <v>NETA BR</v>
      </c>
      <c r="X1863" s="207"/>
      <c r="Y1863" s="207"/>
    </row>
    <row r="1864" spans="1:25" x14ac:dyDescent="0.2">
      <c r="A1864" s="70"/>
      <c r="B1864" s="178"/>
      <c r="C1864" s="98" t="str">
        <f>VLOOKUP(G1864,TCR!$E$2:$K$332,2,0)</f>
        <v>VENDV</v>
      </c>
      <c r="D1864" s="98" t="str">
        <f>VLOOKUP(G1864,TCR!$E$2:$K$332,3,0)</f>
        <v>Ricavi variabili commodity al PCE - Energia Elettrica</v>
      </c>
      <c r="E1864" s="98" t="str">
        <f>VLOOKUP(G1864,TCR!$E$2:$K$332,4,0)</f>
        <v>SCONV</v>
      </c>
      <c r="F1864" s="98" t="str">
        <f>VLOOKUP(G1864,TCR!$E$2:$K$332,5,0)</f>
        <v>Sconti Variabili</v>
      </c>
      <c r="G1864" s="98" t="s">
        <v>32</v>
      </c>
      <c r="H1864" s="98" t="str">
        <f>VLOOKUP(G1864,TCR!$E$2:$K$332,7,0)</f>
        <v>sconti</v>
      </c>
      <c r="I1864" s="137" t="str">
        <f t="shared" si="59"/>
        <v>NE_V_SC_CONSAGG#NE_Q_SC_CONSAGG#NE_C_SC_CONSAGG#NETA BR</v>
      </c>
      <c r="J1864" s="207" t="s">
        <v>3341</v>
      </c>
      <c r="K1864" s="207" t="s">
        <v>3342</v>
      </c>
      <c r="L1864" s="207" t="s">
        <v>3343</v>
      </c>
      <c r="M1864" s="207"/>
      <c r="N1864" s="207" t="s">
        <v>3344</v>
      </c>
      <c r="O1864" s="207"/>
      <c r="P1864" s="207" t="s">
        <v>3345</v>
      </c>
      <c r="Q1864" s="207" t="s">
        <v>3346</v>
      </c>
      <c r="R1864" s="207" t="s">
        <v>3347</v>
      </c>
      <c r="S1864" s="207"/>
      <c r="T1864" s="207"/>
      <c r="U1864" s="207"/>
      <c r="V1864" s="207">
        <v>3</v>
      </c>
      <c r="W1864" s="106" t="str">
        <f t="shared" si="58"/>
        <v>NETA BR</v>
      </c>
      <c r="X1864" s="207"/>
      <c r="Y1864" s="207"/>
    </row>
    <row r="1865" spans="1:25" x14ac:dyDescent="0.2">
      <c r="A1865" s="178"/>
      <c r="B1865" s="178"/>
      <c r="C1865" s="179" t="str">
        <f>VLOOKUP(G1865,TCR!$E$2:$K$332,2,0)</f>
        <v>VENDV</v>
      </c>
      <c r="D1865" s="179" t="str">
        <f>VLOOKUP(G1865,TCR!$E$2:$K$332,3,0)</f>
        <v>Ricavi variabili commodity al PCE - Energia Elettrica</v>
      </c>
      <c r="E1865" s="179" t="str">
        <f>VLOOKUP(G1865,TCR!$E$2:$K$332,4,0)</f>
        <v>SCONV</v>
      </c>
      <c r="F1865" s="179" t="str">
        <f>VLOOKUP(G1865,TCR!$E$2:$K$332,5,0)</f>
        <v>Sconti Variabili</v>
      </c>
      <c r="G1865" s="179" t="s">
        <v>11436</v>
      </c>
      <c r="H1865" s="179" t="str">
        <f>VLOOKUP(G1865,TCR!$E$2:$K$332,7,0)</f>
        <v>sconti perdite materia prima</v>
      </c>
      <c r="I1865" s="137" t="str">
        <f t="shared" si="59"/>
        <v>NE_PERD_SCO_DUAL#NE_Q_SCO_DUAL#NE_C_SCO_DUAL#NETA BR</v>
      </c>
      <c r="J1865" s="207" t="s">
        <v>3731</v>
      </c>
      <c r="K1865" s="207" t="s">
        <v>3732</v>
      </c>
      <c r="L1865" s="207" t="s">
        <v>3733</v>
      </c>
      <c r="M1865" s="207" t="s">
        <v>424</v>
      </c>
      <c r="N1865" s="207" t="s">
        <v>3385</v>
      </c>
      <c r="O1865" s="207"/>
      <c r="P1865" s="207" t="s">
        <v>3386</v>
      </c>
      <c r="Q1865" s="207" t="s">
        <v>3387</v>
      </c>
      <c r="R1865" s="207" t="s">
        <v>3388</v>
      </c>
      <c r="S1865" s="207">
        <v>701036</v>
      </c>
      <c r="T1865" s="207" t="s">
        <v>430</v>
      </c>
      <c r="U1865" s="207"/>
      <c r="V1865" s="207">
        <v>3</v>
      </c>
      <c r="W1865" s="106" t="str">
        <f t="shared" si="58"/>
        <v>NETA BR</v>
      </c>
      <c r="X1865" s="207" t="s">
        <v>431</v>
      </c>
      <c r="Y1865" s="207"/>
    </row>
    <row r="1866" spans="1:25" x14ac:dyDescent="0.2">
      <c r="A1866" s="178"/>
      <c r="B1866" s="178"/>
      <c r="C1866" s="179" t="str">
        <f>VLOOKUP(G1866,TCR!$E$2:$K$332,2,0)</f>
        <v>VENDV</v>
      </c>
      <c r="D1866" s="179" t="str">
        <f>VLOOKUP(G1866,TCR!$E$2:$K$332,3,0)</f>
        <v>Ricavi variabili commodity al PCE - Energia Elettrica</v>
      </c>
      <c r="E1866" s="179" t="str">
        <f>VLOOKUP(G1866,TCR!$E$2:$K$332,4,0)</f>
        <v>MTPRV</v>
      </c>
      <c r="F1866" s="179" t="str">
        <f>VLOOKUP(G1866,TCR!$E$2:$K$332,5,0)</f>
        <v>Materia prima variabile</v>
      </c>
      <c r="G1866" s="179" t="s">
        <v>192</v>
      </c>
      <c r="H1866" s="179" t="str">
        <f>VLOOKUP(G1866,TCR!$E$2:$K$332,7,0)</f>
        <v>Perdite</v>
      </c>
      <c r="I1866" s="137" t="str">
        <f t="shared" si="59"/>
        <v>NE_PER_VLCAPINDR#NE_Q_LCAPIND_R#NE_C_LCAPINDR#NETA BR</v>
      </c>
      <c r="J1866" s="207" t="s">
        <v>2661</v>
      </c>
      <c r="K1866" s="207" t="s">
        <v>2662</v>
      </c>
      <c r="L1866" s="207" t="s">
        <v>2663</v>
      </c>
      <c r="M1866" s="207"/>
      <c r="N1866" s="207" t="s">
        <v>2664</v>
      </c>
      <c r="O1866" s="207"/>
      <c r="P1866" s="207" t="s">
        <v>2665</v>
      </c>
      <c r="Q1866" s="207" t="s">
        <v>2666</v>
      </c>
      <c r="R1866" s="207" t="s">
        <v>2667</v>
      </c>
      <c r="S1866" s="207"/>
      <c r="T1866" s="207"/>
      <c r="U1866" s="207"/>
      <c r="V1866" s="207">
        <v>3</v>
      </c>
      <c r="W1866" s="106" t="str">
        <f t="shared" si="58"/>
        <v>NETA BR</v>
      </c>
      <c r="X1866" s="207"/>
      <c r="Y1866" s="207"/>
    </row>
    <row r="1867" spans="1:25" x14ac:dyDescent="0.2">
      <c r="A1867" s="178"/>
      <c r="B1867" s="178"/>
      <c r="C1867" s="179" t="str">
        <f>VLOOKUP(G1867,TCR!$E$2:$K$332,2,0)</f>
        <v>VENDV</v>
      </c>
      <c r="D1867" s="179" t="str">
        <f>VLOOKUP(G1867,TCR!$E$2:$K$332,3,0)</f>
        <v>Ricavi variabili commodity al PCE - Energia Elettrica</v>
      </c>
      <c r="E1867" s="179" t="str">
        <f>VLOOKUP(G1867,TCR!$E$2:$K$332,4,0)</f>
        <v>MTPRV</v>
      </c>
      <c r="F1867" s="179" t="str">
        <f>VLOOKUP(G1867,TCR!$E$2:$K$332,5,0)</f>
        <v>Materia prima variabile</v>
      </c>
      <c r="G1867" s="179" t="s">
        <v>192</v>
      </c>
      <c r="H1867" s="179" t="str">
        <f>VLOOKUP(G1867,TCR!$E$2:$K$332,7,0)</f>
        <v>Perdite</v>
      </c>
      <c r="I1867" s="137" t="str">
        <f t="shared" si="59"/>
        <v>NE_PER_V_LCAPIND#NE_Q_LCAPIND#NE_C_LCAPIND#NETA BR</v>
      </c>
      <c r="J1867" s="207" t="s">
        <v>2111</v>
      </c>
      <c r="K1867" s="207" t="s">
        <v>2112</v>
      </c>
      <c r="L1867" s="207" t="s">
        <v>2113</v>
      </c>
      <c r="M1867" s="207"/>
      <c r="N1867" s="207" t="s">
        <v>1485</v>
      </c>
      <c r="O1867" s="207"/>
      <c r="P1867" s="207" t="s">
        <v>1486</v>
      </c>
      <c r="Q1867" s="207" t="s">
        <v>1487</v>
      </c>
      <c r="R1867" s="207" t="s">
        <v>1488</v>
      </c>
      <c r="S1867" s="207"/>
      <c r="T1867" s="207"/>
      <c r="U1867" s="207"/>
      <c r="V1867" s="207">
        <v>3</v>
      </c>
      <c r="W1867" s="106" t="str">
        <f t="shared" si="58"/>
        <v>NETA BR</v>
      </c>
      <c r="X1867" s="207"/>
      <c r="Y1867" s="207"/>
    </row>
    <row r="1868" spans="1:25" x14ac:dyDescent="0.2">
      <c r="A1868" s="70"/>
      <c r="B1868" s="178"/>
      <c r="C1868" s="71" t="str">
        <f>VLOOKUP(G1868,TCR!$E$2:$K$332,2,0)</f>
        <v>LAVO</v>
      </c>
      <c r="D1868" s="71" t="str">
        <f>VLOOKUP(G1868,TCR!$E$2:$K$332,3,0)</f>
        <v>Lavori</v>
      </c>
      <c r="E1868" s="71" t="str">
        <f>VLOOKUP(G1868,TCR!$E$2:$K$332,4,0)</f>
        <v>LAVO</v>
      </c>
      <c r="F1868" s="71" t="str">
        <f>VLOOKUP(G1868,TCR!$E$2:$K$332,5,0)</f>
        <v>Lavori</v>
      </c>
      <c r="G1868" s="71" t="s">
        <v>38</v>
      </c>
      <c r="H1868" s="71" t="str">
        <f>VLOOKUP(G1868,TCR!$E$2:$K$332,7,0)</f>
        <v>recupero spese per verifiche tecniche</v>
      </c>
      <c r="I1868" s="137" t="str">
        <f t="shared" si="59"/>
        <v>EE_FUOR_IVA#EE-QFUOR_IVA#EE-CFUOR_IVA#NETA BR</v>
      </c>
      <c r="J1868" s="207" t="s">
        <v>3316</v>
      </c>
      <c r="K1868" s="207" t="s">
        <v>3317</v>
      </c>
      <c r="L1868" s="207" t="s">
        <v>3318</v>
      </c>
      <c r="M1868" s="207" t="s">
        <v>442</v>
      </c>
      <c r="N1868" s="207" t="s">
        <v>3319</v>
      </c>
      <c r="O1868" s="207"/>
      <c r="P1868" s="207" t="s">
        <v>3320</v>
      </c>
      <c r="Q1868" s="207" t="s">
        <v>3321</v>
      </c>
      <c r="R1868" s="207" t="s">
        <v>3322</v>
      </c>
      <c r="S1868" s="207">
        <v>730825</v>
      </c>
      <c r="T1868" s="207" t="s">
        <v>834</v>
      </c>
      <c r="U1868" s="207"/>
      <c r="V1868" s="207">
        <v>3</v>
      </c>
      <c r="W1868" s="106" t="str">
        <f t="shared" si="58"/>
        <v>NETA BR</v>
      </c>
      <c r="X1868" s="207" t="s">
        <v>835</v>
      </c>
      <c r="Y1868" s="207"/>
    </row>
    <row r="1869" spans="1:25" x14ac:dyDescent="0.2">
      <c r="A1869" s="178"/>
      <c r="B1869" s="178"/>
      <c r="C1869" s="98" t="str">
        <f>VLOOKUP(G1869,TCR!$E$2:$K$332,2,0)</f>
        <v>VENDV</v>
      </c>
      <c r="D1869" s="98" t="str">
        <f>VLOOKUP(G1869,TCR!$E$2:$K$332,3,0)</f>
        <v>Ricavi variabili commodity al PCE - Energia Elettrica</v>
      </c>
      <c r="E1869" s="98" t="str">
        <f>VLOOKUP(G1869,TCR!$E$2:$K$332,4,0)</f>
        <v>MTPRV</v>
      </c>
      <c r="F1869" s="98" t="str">
        <f>VLOOKUP(G1869,TCR!$E$2:$K$332,5,0)</f>
        <v>Materia prima variabile</v>
      </c>
      <c r="G1869" s="98" t="s">
        <v>255</v>
      </c>
      <c r="H1869" s="98" t="str">
        <f>VLOOKUP(G1869,TCR!$E$2:$K$332,7,0)</f>
        <v>Materia prima</v>
      </c>
      <c r="I1869" s="137" t="str">
        <f t="shared" si="59"/>
        <v>NE_CLGOL14#NE_Q_LGOL14#NE_CLGOL14#NETA BR</v>
      </c>
      <c r="J1869" s="207" t="s">
        <v>1679</v>
      </c>
      <c r="K1869" s="207" t="s">
        <v>1677</v>
      </c>
      <c r="L1869" s="207" t="s">
        <v>1680</v>
      </c>
      <c r="M1869" s="207" t="s">
        <v>424</v>
      </c>
      <c r="N1869" s="207" t="s">
        <v>1675</v>
      </c>
      <c r="O1869" s="207"/>
      <c r="P1869" s="207" t="s">
        <v>1676</v>
      </c>
      <c r="Q1869" s="207" t="s">
        <v>1677</v>
      </c>
      <c r="R1869" s="207" t="s">
        <v>1678</v>
      </c>
      <c r="S1869" s="207">
        <v>701036</v>
      </c>
      <c r="T1869" s="207" t="s">
        <v>430</v>
      </c>
      <c r="U1869" s="207"/>
      <c r="V1869" s="207">
        <v>3</v>
      </c>
      <c r="W1869" s="106" t="str">
        <f t="shared" si="58"/>
        <v>NETA BR</v>
      </c>
      <c r="X1869" s="207" t="s">
        <v>431</v>
      </c>
      <c r="Y1869" s="207"/>
    </row>
    <row r="1870" spans="1:25" x14ac:dyDescent="0.2">
      <c r="A1870" s="178"/>
      <c r="B1870" s="178"/>
      <c r="C1870" s="179" t="str">
        <f>VLOOKUP(G1870,TCR!$E$2:$K$332,2,0)</f>
        <v>VENDV</v>
      </c>
      <c r="D1870" s="179" t="str">
        <f>VLOOKUP(G1870,TCR!$E$2:$K$332,3,0)</f>
        <v>Ricavi variabili commodity al PCE - Energia Elettrica</v>
      </c>
      <c r="E1870" s="179" t="str">
        <f>VLOOKUP(G1870,TCR!$E$2:$K$332,4,0)</f>
        <v>SCONV</v>
      </c>
      <c r="F1870" s="179" t="str">
        <f>VLOOKUP(G1870,TCR!$E$2:$K$332,5,0)</f>
        <v>Sconti Variabili</v>
      </c>
      <c r="G1870" s="179" t="s">
        <v>32</v>
      </c>
      <c r="H1870" s="179" t="str">
        <f>VLOOKUP(G1870,TCR!$E$2:$K$332,7,0)</f>
        <v>sconti</v>
      </c>
      <c r="I1870" s="137" t="str">
        <f t="shared" si="59"/>
        <v>NE_SCONTO_SEMI#NE_SCONTO_SEMI#NE_SCONTO_SEMI#NETA BR</v>
      </c>
      <c r="J1870" s="207" t="s">
        <v>5527</v>
      </c>
      <c r="K1870" s="207" t="s">
        <v>5117</v>
      </c>
      <c r="L1870" s="207" t="s">
        <v>5528</v>
      </c>
      <c r="M1870" s="207" t="s">
        <v>488</v>
      </c>
      <c r="N1870" s="207" t="s">
        <v>5117</v>
      </c>
      <c r="O1870" s="207"/>
      <c r="P1870" s="207" t="s">
        <v>5118</v>
      </c>
      <c r="Q1870" s="207" t="s">
        <v>5117</v>
      </c>
      <c r="R1870" s="207" t="s">
        <v>5119</v>
      </c>
      <c r="S1870" s="207">
        <v>702357</v>
      </c>
      <c r="T1870" s="207" t="s">
        <v>706</v>
      </c>
      <c r="U1870" s="207"/>
      <c r="V1870" s="207">
        <v>3</v>
      </c>
      <c r="W1870" s="106" t="str">
        <f t="shared" si="58"/>
        <v>NETA BR</v>
      </c>
      <c r="X1870" s="207" t="s">
        <v>495</v>
      </c>
      <c r="Y1870" s="207"/>
    </row>
    <row r="1871" spans="1:25" x14ac:dyDescent="0.2">
      <c r="A1871" s="178"/>
      <c r="B1871" s="178"/>
      <c r="C1871" s="179" t="str">
        <f>VLOOKUP(G1871,TCR!$E$2:$K$332,2,0)</f>
        <v>VENDV</v>
      </c>
      <c r="D1871" s="179" t="str">
        <f>VLOOKUP(G1871,TCR!$E$2:$K$332,3,0)</f>
        <v>Ricavi variabili commodity al PCE - Energia Elettrica</v>
      </c>
      <c r="E1871" s="179" t="str">
        <f>VLOOKUP(G1871,TCR!$E$2:$K$332,4,0)</f>
        <v>SCONV</v>
      </c>
      <c r="F1871" s="179" t="str">
        <f>VLOOKUP(G1871,TCR!$E$2:$K$332,5,0)</f>
        <v>Sconti Variabili</v>
      </c>
      <c r="G1871" s="179" t="s">
        <v>32</v>
      </c>
      <c r="H1871" s="179" t="str">
        <f>VLOOKUP(G1871,TCR!$E$2:$K$332,7,0)</f>
        <v>sconti</v>
      </c>
      <c r="I1871" s="137" t="str">
        <f t="shared" si="59"/>
        <v>NE_V_SC_FIN_SM#NE_Q_SCNT_FIN_SM#NE_C_SCNT_FI_SM#NETA BR</v>
      </c>
      <c r="J1871" s="207" t="s">
        <v>5534</v>
      </c>
      <c r="K1871" s="207" t="s">
        <v>5535</v>
      </c>
      <c r="L1871" s="207" t="s">
        <v>5536</v>
      </c>
      <c r="M1871" s="207" t="s">
        <v>424</v>
      </c>
      <c r="N1871" s="207" t="s">
        <v>808</v>
      </c>
      <c r="O1871" s="207"/>
      <c r="P1871" s="207" t="s">
        <v>809</v>
      </c>
      <c r="Q1871" s="207" t="s">
        <v>810</v>
      </c>
      <c r="R1871" s="207" t="s">
        <v>811</v>
      </c>
      <c r="S1871" s="207">
        <v>704103</v>
      </c>
      <c r="T1871" s="207" t="s">
        <v>462</v>
      </c>
      <c r="U1871" s="207"/>
      <c r="V1871" s="207">
        <v>3</v>
      </c>
      <c r="W1871" s="106" t="str">
        <f t="shared" si="58"/>
        <v>NETA BR</v>
      </c>
      <c r="X1871" s="207" t="s">
        <v>463</v>
      </c>
      <c r="Y1871" s="207"/>
    </row>
    <row r="1872" spans="1:25" x14ac:dyDescent="0.2">
      <c r="A1872" s="178"/>
      <c r="B1872" s="178"/>
      <c r="C1872" s="98" t="str">
        <f>VLOOKUP(G1872,TCR!$E$2:$K$332,2,0)</f>
        <v>VENDV</v>
      </c>
      <c r="D1872" s="98" t="str">
        <f>VLOOKUP(G1872,TCR!$E$2:$K$332,3,0)</f>
        <v>Ricavi variabili commodity al PCE - Energia Elettrica</v>
      </c>
      <c r="E1872" s="98" t="str">
        <f>VLOOKUP(G1872,TCR!$E$2:$K$332,4,0)</f>
        <v>SCONV</v>
      </c>
      <c r="F1872" s="98" t="str">
        <f>VLOOKUP(G1872,TCR!$E$2:$K$332,5,0)</f>
        <v>Sconti Variabili</v>
      </c>
      <c r="G1872" s="98" t="s">
        <v>32</v>
      </c>
      <c r="H1872" s="98" t="str">
        <f>VLOOKUP(G1872,TCR!$E$2:$K$332,7,0)</f>
        <v>sconti</v>
      </c>
      <c r="I1872" s="137" t="str">
        <f t="shared" si="59"/>
        <v>NE_V_SC_FID_SM#NE_Q_SCNT_FID_SM#NE_C_SCNT_FI_SM#NETA BR</v>
      </c>
      <c r="J1872" s="207" t="s">
        <v>5531</v>
      </c>
      <c r="K1872" s="207" t="s">
        <v>5532</v>
      </c>
      <c r="L1872" s="207" t="s">
        <v>5533</v>
      </c>
      <c r="M1872" s="207" t="s">
        <v>424</v>
      </c>
      <c r="N1872" s="207" t="s">
        <v>3663</v>
      </c>
      <c r="O1872" s="207"/>
      <c r="P1872" s="207" t="s">
        <v>809</v>
      </c>
      <c r="Q1872" s="207" t="s">
        <v>810</v>
      </c>
      <c r="R1872" s="207" t="s">
        <v>811</v>
      </c>
      <c r="S1872" s="207">
        <v>704103</v>
      </c>
      <c r="T1872" s="207" t="s">
        <v>462</v>
      </c>
      <c r="U1872" s="207"/>
      <c r="V1872" s="207">
        <v>3</v>
      </c>
      <c r="W1872" s="106" t="str">
        <f t="shared" si="58"/>
        <v>NETA BR</v>
      </c>
      <c r="X1872" s="207" t="s">
        <v>463</v>
      </c>
      <c r="Y1872" s="207"/>
    </row>
    <row r="1873" spans="1:25" x14ac:dyDescent="0.2">
      <c r="A1873" s="178"/>
      <c r="B1873" s="178"/>
      <c r="C1873" s="179" t="str">
        <f>VLOOKUP(G1873,TCR!$E$2:$K$332,2,0)</f>
        <v>VENDV</v>
      </c>
      <c r="D1873" s="179" t="str">
        <f>VLOOKUP(G1873,TCR!$E$2:$K$332,3,0)</f>
        <v>Ricavi variabili commodity al PCE - Energia Elettrica</v>
      </c>
      <c r="E1873" s="179" t="str">
        <f>VLOOKUP(G1873,TCR!$E$2:$K$332,4,0)</f>
        <v>SCONV</v>
      </c>
      <c r="F1873" s="179" t="str">
        <f>VLOOKUP(G1873,TCR!$E$2:$K$332,5,0)</f>
        <v>Sconti Variabili</v>
      </c>
      <c r="G1873" s="200" t="s">
        <v>32</v>
      </c>
      <c r="H1873" s="179" t="str">
        <f>VLOOKUP(G1873,TCR!$E$2:$K$332,7,0)</f>
        <v>sconti</v>
      </c>
      <c r="I1873" s="137" t="str">
        <f t="shared" si="59"/>
        <v>NE_SCONTO_CONSIP#NE_SCONTO_CONSIP#NE_SCONTO_CONSIP#NETA BR</v>
      </c>
      <c r="J1873" s="207" t="s">
        <v>5529</v>
      </c>
      <c r="K1873" s="207" t="s">
        <v>5123</v>
      </c>
      <c r="L1873" s="207" t="s">
        <v>5530</v>
      </c>
      <c r="M1873" s="207" t="s">
        <v>424</v>
      </c>
      <c r="N1873" s="207" t="s">
        <v>5123</v>
      </c>
      <c r="O1873" s="207"/>
      <c r="P1873" s="207" t="s">
        <v>5124</v>
      </c>
      <c r="Q1873" s="207" t="s">
        <v>5123</v>
      </c>
      <c r="R1873" s="207" t="s">
        <v>5125</v>
      </c>
      <c r="S1873" s="207">
        <v>704103</v>
      </c>
      <c r="T1873" s="207" t="s">
        <v>462</v>
      </c>
      <c r="U1873" s="207"/>
      <c r="V1873" s="207">
        <v>3</v>
      </c>
      <c r="W1873" s="106" t="str">
        <f t="shared" si="58"/>
        <v>NETA BR</v>
      </c>
      <c r="X1873" s="207" t="s">
        <v>463</v>
      </c>
      <c r="Y1873" s="207"/>
    </row>
    <row r="1874" spans="1:25" x14ac:dyDescent="0.2">
      <c r="A1874" s="178"/>
      <c r="B1874" s="178"/>
      <c r="C1874" s="98" t="str">
        <f>VLOOKUP(G1874,TCR!$E$2:$K$332,2,0)</f>
        <v>VENDV</v>
      </c>
      <c r="D1874" s="98" t="str">
        <f>VLOOKUP(G1874,TCR!$E$2:$K$332,3,0)</f>
        <v>Ricavi variabili commodity al PCE - Energia Elettrica</v>
      </c>
      <c r="E1874" s="98" t="str">
        <f>VLOOKUP(G1874,TCR!$E$2:$K$332,4,0)</f>
        <v>SCONV</v>
      </c>
      <c r="F1874" s="98" t="str">
        <f>VLOOKUP(G1874,TCR!$E$2:$K$332,5,0)</f>
        <v>Sconti Variabili</v>
      </c>
      <c r="G1874" s="98" t="s">
        <v>32</v>
      </c>
      <c r="H1874" s="98" t="str">
        <f>VLOOKUP(G1874,TCR!$E$2:$K$332,7,0)</f>
        <v>sconti</v>
      </c>
      <c r="I1874" s="137" t="str">
        <f t="shared" si="59"/>
        <v>NE_SC_CONSUMO#NE_Q_SC_CONSUMO#NE_C_SC_CONSUMO#NETA BR</v>
      </c>
      <c r="J1874" s="207" t="s">
        <v>4229</v>
      </c>
      <c r="K1874" s="207" t="s">
        <v>4230</v>
      </c>
      <c r="L1874" s="207" t="s">
        <v>4231</v>
      </c>
      <c r="M1874" s="207" t="s">
        <v>424</v>
      </c>
      <c r="N1874" s="207" t="s">
        <v>4232</v>
      </c>
      <c r="O1874" s="207"/>
      <c r="P1874" s="207" t="s">
        <v>4233</v>
      </c>
      <c r="Q1874" s="207" t="s">
        <v>4234</v>
      </c>
      <c r="R1874" s="207" t="s">
        <v>4235</v>
      </c>
      <c r="S1874" s="207">
        <v>704103</v>
      </c>
      <c r="T1874" s="207" t="s">
        <v>462</v>
      </c>
      <c r="U1874" s="207"/>
      <c r="V1874" s="207">
        <v>3</v>
      </c>
      <c r="W1874" s="106" t="str">
        <f t="shared" si="58"/>
        <v>NETA BR</v>
      </c>
      <c r="X1874" s="207" t="s">
        <v>463</v>
      </c>
      <c r="Y1874" s="207"/>
    </row>
    <row r="1875" spans="1:25" x14ac:dyDescent="0.2">
      <c r="A1875" s="70"/>
      <c r="B1875" s="178"/>
      <c r="C1875" s="98" t="str">
        <f>VLOOKUP(G1875,TCR!$E$2:$K$332,2,0)</f>
        <v>VENDV</v>
      </c>
      <c r="D1875" s="98" t="str">
        <f>VLOOKUP(G1875,TCR!$E$2:$K$332,3,0)</f>
        <v>Ricavi variabili commodity al PCE - Energia Elettrica</v>
      </c>
      <c r="E1875" s="98" t="str">
        <f>VLOOKUP(G1875,TCR!$E$2:$K$332,4,0)</f>
        <v>SCONV</v>
      </c>
      <c r="F1875" s="98" t="str">
        <f>VLOOKUP(G1875,TCR!$E$2:$K$332,5,0)</f>
        <v>Sconti Variabili</v>
      </c>
      <c r="G1875" s="98" t="s">
        <v>10828</v>
      </c>
      <c r="H1875" s="98" t="str">
        <f>VLOOKUP(G1875,TCR!$E$2:$K$332,7,0)</f>
        <v>sconto rid</v>
      </c>
      <c r="I1875" s="137" t="str">
        <f t="shared" si="59"/>
        <v>NE_SC_PERC_RID#NE_Q_SC_PERC_RID#NE_C_SC_PERC_RID#NETA BR</v>
      </c>
      <c r="J1875" s="207" t="s">
        <v>3420</v>
      </c>
      <c r="K1875" s="207" t="s">
        <v>3421</v>
      </c>
      <c r="L1875" s="207" t="s">
        <v>3422</v>
      </c>
      <c r="M1875" s="207" t="s">
        <v>424</v>
      </c>
      <c r="N1875" s="207" t="s">
        <v>3423</v>
      </c>
      <c r="O1875" s="207"/>
      <c r="P1875" s="207" t="s">
        <v>3424</v>
      </c>
      <c r="Q1875" s="207" t="s">
        <v>3425</v>
      </c>
      <c r="R1875" s="207" t="s">
        <v>3426</v>
      </c>
      <c r="S1875" s="207">
        <v>704103</v>
      </c>
      <c r="T1875" s="207" t="s">
        <v>462</v>
      </c>
      <c r="U1875" s="207"/>
      <c r="V1875" s="207">
        <v>3</v>
      </c>
      <c r="W1875" s="106" t="str">
        <f t="shared" si="58"/>
        <v>NETA BR</v>
      </c>
      <c r="X1875" s="207" t="s">
        <v>463</v>
      </c>
      <c r="Y1875" s="207"/>
    </row>
    <row r="1876" spans="1:25" x14ac:dyDescent="0.2">
      <c r="A1876" s="178"/>
      <c r="B1876" s="178"/>
      <c r="C1876" s="179" t="str">
        <f>VLOOKUP(G1876,TCR!$E$2:$K$332,2,0)</f>
        <v>VENDV</v>
      </c>
      <c r="D1876" s="179" t="str">
        <f>VLOOKUP(G1876,TCR!$E$2:$K$332,3,0)</f>
        <v>Ricavi variabili commodity al PCE - Energia Elettrica</v>
      </c>
      <c r="E1876" s="179" t="str">
        <f>VLOOKUP(G1876,TCR!$E$2:$K$332,4,0)</f>
        <v>SCONV</v>
      </c>
      <c r="F1876" s="179" t="str">
        <f>VLOOKUP(G1876,TCR!$E$2:$K$332,5,0)</f>
        <v>Sconti Variabili</v>
      </c>
      <c r="G1876" s="179" t="s">
        <v>10944</v>
      </c>
      <c r="H1876" s="179" t="str">
        <f>VLOOKUP(G1876,TCR!$E$2:$K$332,7,0)</f>
        <v>sconti perdite</v>
      </c>
      <c r="I1876" s="137" t="str">
        <f t="shared" si="59"/>
        <v>NE_SC_PRD_PR_RID#NE_Q_SC_PERC_RID#NE_C_SC_PERC_RID#NETA BR</v>
      </c>
      <c r="J1876" s="207" t="s">
        <v>5010</v>
      </c>
      <c r="K1876" s="207" t="s">
        <v>5011</v>
      </c>
      <c r="L1876" s="207" t="s">
        <v>5012</v>
      </c>
      <c r="M1876" s="207" t="s">
        <v>424</v>
      </c>
      <c r="N1876" s="207" t="s">
        <v>3423</v>
      </c>
      <c r="O1876" s="207"/>
      <c r="P1876" s="207" t="s">
        <v>3424</v>
      </c>
      <c r="Q1876" s="207" t="s">
        <v>3425</v>
      </c>
      <c r="R1876" s="207" t="s">
        <v>3426</v>
      </c>
      <c r="S1876" s="207">
        <v>704103</v>
      </c>
      <c r="T1876" s="207" t="s">
        <v>462</v>
      </c>
      <c r="U1876" s="207"/>
      <c r="V1876" s="207">
        <v>3</v>
      </c>
      <c r="W1876" s="106" t="str">
        <f t="shared" si="58"/>
        <v>NETA BR</v>
      </c>
      <c r="X1876" s="207" t="s">
        <v>463</v>
      </c>
      <c r="Y1876" s="207"/>
    </row>
    <row r="1877" spans="1:25" x14ac:dyDescent="0.2">
      <c r="A1877" s="178" t="s">
        <v>244</v>
      </c>
      <c r="B1877" s="178" t="s">
        <v>65</v>
      </c>
      <c r="C1877" s="98" t="str">
        <f>VLOOKUP(G1877,TCR!$E$2:$K$332,2,0)</f>
        <v>TRASPV</v>
      </c>
      <c r="D1877" s="98" t="str">
        <f>VLOOKUP(G1877,TCR!$E$2:$K$332,3,0)</f>
        <v>Ricavi logistica primaria - Trasporto Energia Elettrica - variabile</v>
      </c>
      <c r="E1877" s="98" t="str">
        <f>VLOOKUP(G1877,TCR!$E$2:$K$332,4,0)</f>
        <v>DISPV</v>
      </c>
      <c r="F1877" s="98" t="str">
        <f>VLOOKUP(G1877,TCR!$E$2:$K$332,5,0)</f>
        <v>Dispacciamento variabile</v>
      </c>
      <c r="G1877" s="98" t="s">
        <v>294</v>
      </c>
      <c r="H1877" s="98" t="str">
        <f>VLOOKUP(G1877,TCR!$E$2:$K$332,7,0)</f>
        <v>Art 25 bis TIS</v>
      </c>
      <c r="I1877" s="137" t="str">
        <f t="shared" si="59"/>
        <v>NE_SALV_TRAN#NE_SALV_TRAN#NE_SALV_TRAN#NETA BR</v>
      </c>
      <c r="J1877" s="207" t="s">
        <v>1189</v>
      </c>
      <c r="K1877" s="207" t="s">
        <v>1190</v>
      </c>
      <c r="L1877" s="207" t="s">
        <v>1191</v>
      </c>
      <c r="M1877" s="207" t="s">
        <v>488</v>
      </c>
      <c r="N1877" s="207" t="s">
        <v>1190</v>
      </c>
      <c r="O1877" s="207"/>
      <c r="P1877" s="207" t="s">
        <v>1192</v>
      </c>
      <c r="Q1877" s="207" t="s">
        <v>1190</v>
      </c>
      <c r="R1877" s="207" t="s">
        <v>1193</v>
      </c>
      <c r="S1877" s="207">
        <v>702144</v>
      </c>
      <c r="T1877" s="207" t="s">
        <v>1106</v>
      </c>
      <c r="U1877" s="207"/>
      <c r="V1877" s="207">
        <v>3</v>
      </c>
      <c r="W1877" s="106" t="str">
        <f t="shared" si="58"/>
        <v>NETA BR</v>
      </c>
      <c r="X1877" s="207" t="s">
        <v>495</v>
      </c>
      <c r="Y1877" s="207"/>
    </row>
    <row r="1878" spans="1:25" x14ac:dyDescent="0.2">
      <c r="A1878" s="178"/>
      <c r="B1878" s="178" t="s">
        <v>65</v>
      </c>
      <c r="C1878" s="179" t="str">
        <f>VLOOKUP(G1878,TCR!$E$2:$K$332,2,0)</f>
        <v>TRASPV</v>
      </c>
      <c r="D1878" s="179" t="str">
        <f>VLOOKUP(G1878,TCR!$E$2:$K$332,3,0)</f>
        <v>Ricavi logistica primaria - Trasporto Energia Elettrica - variabile</v>
      </c>
      <c r="E1878" s="179" t="str">
        <f>VLOOKUP(G1878,TCR!$E$2:$K$332,4,0)</f>
        <v>DISPV</v>
      </c>
      <c r="F1878" s="179" t="str">
        <f>VLOOKUP(G1878,TCR!$E$2:$K$332,5,0)</f>
        <v>Dispacciamento variabile</v>
      </c>
      <c r="G1878" s="179" t="s">
        <v>299</v>
      </c>
      <c r="H1878" s="179" t="str">
        <f>VLOOKUP(G1878,TCR!$E$2:$K$332,7,0)</f>
        <v>Art 73 Del 111/06</v>
      </c>
      <c r="I1878" s="137" t="str">
        <f t="shared" si="59"/>
        <v>NE_SERV_INTER#NE_SERV_INTER#NE_SERV_INTER#NETA BR</v>
      </c>
      <c r="J1878" s="207" t="s">
        <v>1216</v>
      </c>
      <c r="K1878" s="207" t="s">
        <v>1217</v>
      </c>
      <c r="L1878" s="207" t="s">
        <v>1218</v>
      </c>
      <c r="M1878" s="207" t="s">
        <v>488</v>
      </c>
      <c r="N1878" s="207" t="s">
        <v>1217</v>
      </c>
      <c r="O1878" s="207"/>
      <c r="P1878" s="207" t="s">
        <v>1219</v>
      </c>
      <c r="Q1878" s="207" t="s">
        <v>1217</v>
      </c>
      <c r="R1878" s="207" t="s">
        <v>1220</v>
      </c>
      <c r="S1878" s="207">
        <v>702144</v>
      </c>
      <c r="T1878" s="207" t="s">
        <v>1106</v>
      </c>
      <c r="U1878" s="207"/>
      <c r="V1878" s="207">
        <v>3</v>
      </c>
      <c r="W1878" s="106" t="str">
        <f t="shared" si="58"/>
        <v>NETA BR</v>
      </c>
      <c r="X1878" s="207" t="s">
        <v>495</v>
      </c>
      <c r="Y1878" s="207"/>
    </row>
    <row r="1879" spans="1:25" x14ac:dyDescent="0.2">
      <c r="A1879" s="178"/>
      <c r="B1879" s="178" t="s">
        <v>65</v>
      </c>
      <c r="C1879" s="179" t="str">
        <f>VLOOKUP(G1879,TCR!$E$2:$K$332,2,0)</f>
        <v>TRASPV</v>
      </c>
      <c r="D1879" s="179" t="str">
        <f>VLOOKUP(G1879,TCR!$E$2:$K$332,3,0)</f>
        <v>Ricavi logistica primaria - Trasporto Energia Elettrica - variabile</v>
      </c>
      <c r="E1879" s="179" t="str">
        <f>VLOOKUP(G1879,TCR!$E$2:$K$332,4,0)</f>
        <v>DISPV</v>
      </c>
      <c r="F1879" s="179" t="str">
        <f>VLOOKUP(G1879,TCR!$E$2:$K$332,5,0)</f>
        <v>Dispacciamento variabile</v>
      </c>
      <c r="G1879" s="179" t="s">
        <v>284</v>
      </c>
      <c r="H1879" s="179" t="str">
        <f>VLOOKUP(G1879,TCR!$E$2:$K$332,7,0)</f>
        <v>Art 48 Del 111/06</v>
      </c>
      <c r="I1879" s="137" t="str">
        <f t="shared" si="59"/>
        <v>NE_CAPAC_PRODUT#NE_CAPAC_PRODUT#NE_CAPAC_PRODUT#NETA BR</v>
      </c>
      <c r="J1879" s="207" t="s">
        <v>1199</v>
      </c>
      <c r="K1879" s="207" t="s">
        <v>1200</v>
      </c>
      <c r="L1879" s="207" t="s">
        <v>1201</v>
      </c>
      <c r="M1879" s="207" t="s">
        <v>488</v>
      </c>
      <c r="N1879" s="207" t="s">
        <v>1200</v>
      </c>
      <c r="O1879" s="207"/>
      <c r="P1879" s="207" t="s">
        <v>1202</v>
      </c>
      <c r="Q1879" s="207" t="s">
        <v>1200</v>
      </c>
      <c r="R1879" s="207" t="s">
        <v>1203</v>
      </c>
      <c r="S1879" s="207">
        <v>702144</v>
      </c>
      <c r="T1879" s="207" t="s">
        <v>1106</v>
      </c>
      <c r="U1879" s="207"/>
      <c r="V1879" s="207">
        <v>3</v>
      </c>
      <c r="W1879" s="106" t="str">
        <f t="shared" si="58"/>
        <v>NETA BR</v>
      </c>
      <c r="X1879" s="207" t="s">
        <v>495</v>
      </c>
      <c r="Y1879" s="207"/>
    </row>
    <row r="1880" spans="1:25" x14ac:dyDescent="0.2">
      <c r="A1880" s="178"/>
      <c r="B1880" s="178" t="s">
        <v>65</v>
      </c>
      <c r="C1880" s="179" t="str">
        <f>VLOOKUP(G1880,TCR!$E$2:$K$332,2,0)</f>
        <v>TRASPV</v>
      </c>
      <c r="D1880" s="179" t="str">
        <f>VLOOKUP(G1880,TCR!$E$2:$K$332,3,0)</f>
        <v>Ricavi logistica primaria - Trasporto Energia Elettrica - variabile</v>
      </c>
      <c r="E1880" s="179" t="str">
        <f>VLOOKUP(G1880,TCR!$E$2:$K$332,4,0)</f>
        <v>DISPV</v>
      </c>
      <c r="F1880" s="179" t="str">
        <f>VLOOKUP(G1880,TCR!$E$2:$K$332,5,0)</f>
        <v>Dispacciamento variabile</v>
      </c>
      <c r="G1880" s="179" t="s">
        <v>296</v>
      </c>
      <c r="H1880" s="179" t="str">
        <f>VLOOKUP(G1880,TCR!$E$2:$K$332,7,0)</f>
        <v>Art 46 Del 111/06</v>
      </c>
      <c r="I1880" s="137" t="str">
        <f t="shared" si="59"/>
        <v>NE_FUNZ_TERNA#NE_FUNZ_TERNA#NE_FUNZ_TERNA#NETA BR</v>
      </c>
      <c r="J1880" s="207" t="s">
        <v>1184</v>
      </c>
      <c r="K1880" s="207" t="s">
        <v>1185</v>
      </c>
      <c r="L1880" s="207" t="s">
        <v>1186</v>
      </c>
      <c r="M1880" s="207" t="s">
        <v>488</v>
      </c>
      <c r="N1880" s="207" t="s">
        <v>1185</v>
      </c>
      <c r="O1880" s="207"/>
      <c r="P1880" s="207" t="s">
        <v>1187</v>
      </c>
      <c r="Q1880" s="207" t="s">
        <v>1185</v>
      </c>
      <c r="R1880" s="207" t="s">
        <v>1188</v>
      </c>
      <c r="S1880" s="207">
        <v>702144</v>
      </c>
      <c r="T1880" s="207" t="s">
        <v>1106</v>
      </c>
      <c r="U1880" s="207"/>
      <c r="V1880" s="207">
        <v>3</v>
      </c>
      <c r="W1880" s="106" t="str">
        <f t="shared" si="58"/>
        <v>NETA BR</v>
      </c>
      <c r="X1880" s="207" t="s">
        <v>495</v>
      </c>
      <c r="Y1880" s="207"/>
    </row>
    <row r="1881" spans="1:25" x14ac:dyDescent="0.2">
      <c r="A1881" s="178"/>
      <c r="B1881" s="178" t="s">
        <v>65</v>
      </c>
      <c r="C1881" s="179" t="str">
        <f>VLOOKUP(G1881,TCR!$E$2:$K$332,2,0)</f>
        <v>TRASPV</v>
      </c>
      <c r="D1881" s="179" t="str">
        <f>VLOOKUP(G1881,TCR!$E$2:$K$332,3,0)</f>
        <v>Ricavi logistica primaria - Trasporto Energia Elettrica - variabile</v>
      </c>
      <c r="E1881" s="179" t="str">
        <f>VLOOKUP(G1881,TCR!$E$2:$K$332,4,0)</f>
        <v>DISPV</v>
      </c>
      <c r="F1881" s="179" t="str">
        <f>VLOOKUP(G1881,TCR!$E$2:$K$332,5,0)</f>
        <v>Dispacciamento variabile</v>
      </c>
      <c r="G1881" s="179" t="s">
        <v>286</v>
      </c>
      <c r="H1881" s="179" t="str">
        <f>VLOOKUP(G1881,TCR!$E$2:$K$332,7,0)</f>
        <v>Art 45 Del 111/06</v>
      </c>
      <c r="I1881" s="137" t="str">
        <f t="shared" si="59"/>
        <v>NE_COSTI_SICUR#NE_COSTI_SICUR#NE_COSTI_SICUR#NETA BR</v>
      </c>
      <c r="J1881" s="207" t="s">
        <v>1173</v>
      </c>
      <c r="K1881" s="207" t="s">
        <v>1174</v>
      </c>
      <c r="L1881" s="207" t="s">
        <v>1175</v>
      </c>
      <c r="M1881" s="207" t="s">
        <v>488</v>
      </c>
      <c r="N1881" s="207" t="s">
        <v>1174</v>
      </c>
      <c r="O1881" s="207"/>
      <c r="P1881" s="207" t="s">
        <v>1176</v>
      </c>
      <c r="Q1881" s="207" t="s">
        <v>1174</v>
      </c>
      <c r="R1881" s="207" t="s">
        <v>1177</v>
      </c>
      <c r="S1881" s="207">
        <v>702144</v>
      </c>
      <c r="T1881" s="207" t="s">
        <v>1106</v>
      </c>
      <c r="U1881" s="207"/>
      <c r="V1881" s="207">
        <v>3</v>
      </c>
      <c r="W1881" s="106" t="str">
        <f t="shared" si="58"/>
        <v>NETA BR</v>
      </c>
      <c r="X1881" s="207" t="s">
        <v>495</v>
      </c>
      <c r="Y1881" s="207"/>
    </row>
    <row r="1882" spans="1:25" x14ac:dyDescent="0.2">
      <c r="A1882" s="178"/>
      <c r="B1882" s="178" t="s">
        <v>65</v>
      </c>
      <c r="C1882" s="179" t="str">
        <f>VLOOKUP(G1882,TCR!$E$2:$K$332,2,0)</f>
        <v>TRASPV</v>
      </c>
      <c r="D1882" s="179" t="str">
        <f>VLOOKUP(G1882,TCR!$E$2:$K$332,3,0)</f>
        <v>Ricavi logistica primaria - Trasporto Energia Elettrica - variabile</v>
      </c>
      <c r="E1882" s="179" t="str">
        <f>VLOOKUP(G1882,TCR!$E$2:$K$332,4,0)</f>
        <v>DISPV</v>
      </c>
      <c r="F1882" s="179" t="str">
        <f>VLOOKUP(G1882,TCR!$E$2:$K$332,5,0)</f>
        <v>Dispacciamento variabile</v>
      </c>
      <c r="G1882" s="179" t="s">
        <v>302</v>
      </c>
      <c r="H1882" s="179" t="str">
        <f>VLOOKUP(G1882,TCR!$E$2:$K$332,7,0)</f>
        <v>Art 44 Del 111/06</v>
      </c>
      <c r="I1882" s="137" t="str">
        <f t="shared" si="59"/>
        <v>NE_APPR_RISORSE#NE_APPR_RISORSE#NE_APPR_RISORSE#NETA BR</v>
      </c>
      <c r="J1882" s="207" t="s">
        <v>1194</v>
      </c>
      <c r="K1882" s="207" t="s">
        <v>1195</v>
      </c>
      <c r="L1882" s="207" t="s">
        <v>1196</v>
      </c>
      <c r="M1882" s="207" t="s">
        <v>488</v>
      </c>
      <c r="N1882" s="207" t="s">
        <v>1195</v>
      </c>
      <c r="O1882" s="207"/>
      <c r="P1882" s="207" t="s">
        <v>1197</v>
      </c>
      <c r="Q1882" s="207" t="s">
        <v>1195</v>
      </c>
      <c r="R1882" s="207" t="s">
        <v>1198</v>
      </c>
      <c r="S1882" s="207">
        <v>702144</v>
      </c>
      <c r="T1882" s="207" t="s">
        <v>1106</v>
      </c>
      <c r="U1882" s="207"/>
      <c r="V1882" s="207">
        <v>3</v>
      </c>
      <c r="W1882" s="106" t="str">
        <f t="shared" si="58"/>
        <v>NETA BR</v>
      </c>
      <c r="X1882" s="207" t="s">
        <v>495</v>
      </c>
      <c r="Y1882" s="207"/>
    </row>
    <row r="1883" spans="1:25" x14ac:dyDescent="0.2">
      <c r="A1883" s="178"/>
      <c r="B1883" s="178" t="s">
        <v>65</v>
      </c>
      <c r="C1883" s="179" t="str">
        <f>VLOOKUP(G1883,TCR!$E$2:$K$332,2,0)</f>
        <v>TRASPV</v>
      </c>
      <c r="D1883" s="179" t="str">
        <f>VLOOKUP(G1883,TCR!$E$2:$K$332,3,0)</f>
        <v>Ricavi logistica primaria - Trasporto Energia Elettrica - variabile</v>
      </c>
      <c r="E1883" s="179" t="str">
        <f>VLOOKUP(G1883,TCR!$E$2:$K$332,4,0)</f>
        <v>DISPV</v>
      </c>
      <c r="F1883" s="179" t="str">
        <f>VLOOKUP(G1883,TCR!$E$2:$K$332,5,0)</f>
        <v>Dispacciamento variabile</v>
      </c>
      <c r="G1883" s="179" t="s">
        <v>290</v>
      </c>
      <c r="H1883" s="179" t="str">
        <f>VLOOKUP(G1883,TCR!$E$2:$K$332,7,0)</f>
        <v>Art 44 bis Del 111/06</v>
      </c>
      <c r="I1883" s="137" t="str">
        <f t="shared" si="59"/>
        <v>NE_EOL#NE_EOL_QE#NE_EOL#NETA BR</v>
      </c>
      <c r="J1883" s="207" t="s">
        <v>1178</v>
      </c>
      <c r="K1883" s="207" t="s">
        <v>1179</v>
      </c>
      <c r="L1883" s="207" t="s">
        <v>1180</v>
      </c>
      <c r="M1883" s="207" t="s">
        <v>488</v>
      </c>
      <c r="N1883" s="207" t="s">
        <v>1181</v>
      </c>
      <c r="O1883" s="207"/>
      <c r="P1883" s="207" t="s">
        <v>1182</v>
      </c>
      <c r="Q1883" s="207" t="s">
        <v>1179</v>
      </c>
      <c r="R1883" s="207" t="s">
        <v>1183</v>
      </c>
      <c r="S1883" s="207">
        <v>702144</v>
      </c>
      <c r="T1883" s="207" t="s">
        <v>1106</v>
      </c>
      <c r="U1883" s="207"/>
      <c r="V1883" s="207">
        <v>3</v>
      </c>
      <c r="W1883" s="106" t="str">
        <f t="shared" si="58"/>
        <v>NETA BR</v>
      </c>
      <c r="X1883" s="207" t="s">
        <v>495</v>
      </c>
      <c r="Y1883" s="207"/>
    </row>
    <row r="1884" spans="1:25" x14ac:dyDescent="0.2">
      <c r="A1884" s="178"/>
      <c r="B1884" s="178" t="s">
        <v>65</v>
      </c>
      <c r="C1884" s="98" t="str">
        <f>VLOOKUP(G1884,TCR!$E$2:$K$332,2,0)</f>
        <v>TRASPF</v>
      </c>
      <c r="D1884" s="98" t="str">
        <f>VLOOKUP(G1884,TCR!$E$2:$K$332,3,0)</f>
        <v>Ricavi logistica primaria - Trasporto Energia Elettrica - fisso</v>
      </c>
      <c r="E1884" s="98" t="str">
        <f>VLOOKUP(G1884,TCR!$E$2:$K$332,4,0)</f>
        <v>DISPF</v>
      </c>
      <c r="F1884" s="98" t="str">
        <f>VLOOKUP(G1884,TCR!$E$2:$K$332,5,0)</f>
        <v>Dispacciamento fisso</v>
      </c>
      <c r="G1884" s="98" t="s">
        <v>9521</v>
      </c>
      <c r="H1884" s="98" t="str">
        <f>VLOOKUP(G1884,TCR!$E$2:$K$332,7,0)</f>
        <v>Art 36 Del 111/06</v>
      </c>
      <c r="I1884" s="137" t="str">
        <f t="shared" si="59"/>
        <v>NE_AGGR_MIS#NE_QARROTOND#NE_ARROTOND#NETA BR</v>
      </c>
      <c r="J1884" s="207" t="s">
        <v>2431</v>
      </c>
      <c r="K1884" s="207" t="s">
        <v>2432</v>
      </c>
      <c r="L1884" s="207" t="s">
        <v>2433</v>
      </c>
      <c r="M1884" s="207" t="s">
        <v>488</v>
      </c>
      <c r="N1884" s="207" t="s">
        <v>2434</v>
      </c>
      <c r="O1884" s="207"/>
      <c r="P1884" s="207" t="s">
        <v>2435</v>
      </c>
      <c r="Q1884" s="207" t="s">
        <v>2436</v>
      </c>
      <c r="R1884" s="207" t="s">
        <v>2437</v>
      </c>
      <c r="S1884" s="207">
        <v>702144</v>
      </c>
      <c r="T1884" s="207" t="s">
        <v>1106</v>
      </c>
      <c r="U1884" s="207"/>
      <c r="V1884" s="207">
        <v>3</v>
      </c>
      <c r="W1884" s="106" t="str">
        <f t="shared" si="58"/>
        <v>NETA BR</v>
      </c>
      <c r="X1884" s="207" t="s">
        <v>495</v>
      </c>
      <c r="Y1884" s="207"/>
    </row>
    <row r="1885" spans="1:25" x14ac:dyDescent="0.2">
      <c r="A1885" s="178"/>
      <c r="B1885" s="178" t="s">
        <v>65</v>
      </c>
      <c r="C1885" s="98" t="str">
        <f>VLOOKUP(G1885,TCR!$E$2:$K$332,2,0)</f>
        <v>TRASPF</v>
      </c>
      <c r="D1885" s="98" t="str">
        <f>VLOOKUP(G1885,TCR!$E$2:$K$332,3,0)</f>
        <v>Ricavi logistica primaria - Trasporto Energia Elettrica - fisso</v>
      </c>
      <c r="E1885" s="98" t="str">
        <f>VLOOKUP(G1885,TCR!$E$2:$K$332,4,0)</f>
        <v>DISPF</v>
      </c>
      <c r="F1885" s="98" t="str">
        <f>VLOOKUP(G1885,TCR!$E$2:$K$332,5,0)</f>
        <v>Dispacciamento fisso</v>
      </c>
      <c r="G1885" s="141" t="s">
        <v>9521</v>
      </c>
      <c r="H1885" s="98" t="str">
        <f>VLOOKUP(G1885,TCR!$E$2:$K$332,7,0)</f>
        <v>Art 36 Del 111/06</v>
      </c>
      <c r="I1885" s="137" t="str">
        <f t="shared" si="59"/>
        <v>NE_AGGR_MIS#NE_RAG_DISP_CAP#NE_RAG_DISP_CAP#NETA BR</v>
      </c>
      <c r="J1885" s="207" t="s">
        <v>2431</v>
      </c>
      <c r="K1885" s="207" t="s">
        <v>2432</v>
      </c>
      <c r="L1885" s="207" t="s">
        <v>2433</v>
      </c>
      <c r="M1885" s="207" t="s">
        <v>488</v>
      </c>
      <c r="N1885" s="207" t="s">
        <v>2438</v>
      </c>
      <c r="O1885" s="207"/>
      <c r="P1885" s="207" t="s">
        <v>2439</v>
      </c>
      <c r="Q1885" s="207" t="s">
        <v>2438</v>
      </c>
      <c r="R1885" s="207" t="s">
        <v>2440</v>
      </c>
      <c r="S1885" s="207">
        <v>702144</v>
      </c>
      <c r="T1885" s="207" t="s">
        <v>1106</v>
      </c>
      <c r="U1885" s="207"/>
      <c r="V1885" s="207">
        <v>3</v>
      </c>
      <c r="W1885" s="106" t="str">
        <f t="shared" si="58"/>
        <v>NETA BR</v>
      </c>
      <c r="X1885" s="207" t="s">
        <v>495</v>
      </c>
      <c r="Y1885" s="207"/>
    </row>
    <row r="1886" spans="1:25" x14ac:dyDescent="0.2">
      <c r="A1886" s="178"/>
      <c r="B1886" s="178" t="s">
        <v>65</v>
      </c>
      <c r="C1886" s="179" t="str">
        <f>VLOOKUP(G1886,TCR!$E$2:$K$332,2,0)</f>
        <v>TRASPF</v>
      </c>
      <c r="D1886" s="179" t="str">
        <f>VLOOKUP(G1886,TCR!$E$2:$K$332,3,0)</f>
        <v>Ricavi logistica primaria - Trasporto Energia Elettrica - fisso</v>
      </c>
      <c r="E1886" s="179" t="str">
        <f>VLOOKUP(G1886,TCR!$E$2:$K$332,4,0)</f>
        <v>DISPF</v>
      </c>
      <c r="F1886" s="179" t="str">
        <f>VLOOKUP(G1886,TCR!$E$2:$K$332,5,0)</f>
        <v>Dispacciamento fisso</v>
      </c>
      <c r="G1886" s="179" t="s">
        <v>9521</v>
      </c>
      <c r="H1886" s="179" t="str">
        <f>VLOOKUP(G1886,TCR!$E$2:$K$332,7,0)</f>
        <v>Art 36 Del 111/06</v>
      </c>
      <c r="I1886" s="137" t="str">
        <f t="shared" si="59"/>
        <v>NE_AGGR_MIS#NE_CAPD#NE_AGGR_MIS#NETA BR</v>
      </c>
      <c r="J1886" s="207" t="s">
        <v>2431</v>
      </c>
      <c r="K1886" s="207" t="s">
        <v>2432</v>
      </c>
      <c r="L1886" s="207" t="s">
        <v>2433</v>
      </c>
      <c r="M1886" s="207" t="s">
        <v>488</v>
      </c>
      <c r="N1886" s="207" t="s">
        <v>7298</v>
      </c>
      <c r="O1886" s="207"/>
      <c r="P1886" s="207" t="s">
        <v>7299</v>
      </c>
      <c r="Q1886" s="207" t="s">
        <v>2432</v>
      </c>
      <c r="R1886" s="207" t="s">
        <v>7300</v>
      </c>
      <c r="S1886" s="207">
        <v>702144</v>
      </c>
      <c r="T1886" s="207" t="s">
        <v>1106</v>
      </c>
      <c r="U1886" s="207"/>
      <c r="V1886" s="207">
        <v>3</v>
      </c>
      <c r="W1886" s="106" t="str">
        <f t="shared" si="58"/>
        <v>NETA BR</v>
      </c>
      <c r="X1886" s="207" t="s">
        <v>495</v>
      </c>
      <c r="Y1886" s="207"/>
    </row>
    <row r="1887" spans="1:25" x14ac:dyDescent="0.2">
      <c r="A1887" s="178"/>
      <c r="B1887" s="178" t="s">
        <v>65</v>
      </c>
      <c r="C1887" s="98" t="str">
        <f>VLOOKUP(G1887,TCR!$E$2:$K$332,2,0)</f>
        <v>TRASPF</v>
      </c>
      <c r="D1887" s="98" t="str">
        <f>VLOOKUP(G1887,TCR!$E$2:$K$332,3,0)</f>
        <v>Ricavi logistica primaria - Trasporto Energia Elettrica - fisso</v>
      </c>
      <c r="E1887" s="98" t="str">
        <f>VLOOKUP(G1887,TCR!$E$2:$K$332,4,0)</f>
        <v>DISPF</v>
      </c>
      <c r="F1887" s="98" t="str">
        <f>VLOOKUP(G1887,TCR!$E$2:$K$332,5,0)</f>
        <v>Dispacciamento fisso</v>
      </c>
      <c r="G1887" s="98" t="s">
        <v>9521</v>
      </c>
      <c r="H1887" s="98" t="str">
        <f>VLOOKUP(G1887,TCR!$E$2:$K$332,7,0)</f>
        <v>Art 36 Del 111/06</v>
      </c>
      <c r="I1887" s="137" t="str">
        <f t="shared" si="59"/>
        <v>NE_AGGR_MIS#NE_CAPG#NE_AGGR_MIS#NETA BR</v>
      </c>
      <c r="J1887" s="207" t="s">
        <v>2431</v>
      </c>
      <c r="K1887" s="207" t="s">
        <v>2432</v>
      </c>
      <c r="L1887" s="207" t="s">
        <v>2433</v>
      </c>
      <c r="M1887" s="207" t="s">
        <v>488</v>
      </c>
      <c r="N1887" s="207" t="s">
        <v>7301</v>
      </c>
      <c r="O1887" s="207"/>
      <c r="P1887" s="207" t="s">
        <v>7299</v>
      </c>
      <c r="Q1887" s="207" t="s">
        <v>2432</v>
      </c>
      <c r="R1887" s="207" t="s">
        <v>7300</v>
      </c>
      <c r="S1887" s="207">
        <v>702144</v>
      </c>
      <c r="T1887" s="207" t="s">
        <v>1106</v>
      </c>
      <c r="U1887" s="207"/>
      <c r="V1887" s="207">
        <v>3</v>
      </c>
      <c r="W1887" s="106" t="str">
        <f t="shared" si="58"/>
        <v>NETA BR</v>
      </c>
      <c r="X1887" s="207" t="s">
        <v>495</v>
      </c>
      <c r="Y1887" s="207"/>
    </row>
    <row r="1888" spans="1:25" x14ac:dyDescent="0.2">
      <c r="A1888" s="178"/>
      <c r="B1888" s="178"/>
      <c r="C1888" s="98" t="str">
        <f>VLOOKUP(G1888,TCR!$E$2:$K$332,2,0)</f>
        <v>TRASPF</v>
      </c>
      <c r="D1888" s="98" t="str">
        <f>VLOOKUP(G1888,TCR!$E$2:$K$332,3,0)</f>
        <v>Ricavi logistica primaria - Trasporto Energia Elettrica - fisso</v>
      </c>
      <c r="E1888" s="98" t="str">
        <f>VLOOKUP(G1888,TCR!$E$2:$K$332,4,0)</f>
        <v>DISPF</v>
      </c>
      <c r="F1888" s="98" t="str">
        <f>VLOOKUP(G1888,TCR!$E$2:$K$332,5,0)</f>
        <v>Dispacciamento fisso</v>
      </c>
      <c r="G1888" s="98" t="s">
        <v>9521</v>
      </c>
      <c r="H1888" s="98" t="str">
        <f>VLOOKUP(G1888,TCR!$E$2:$K$332,7,0)</f>
        <v>Art 36 Del 111/06</v>
      </c>
      <c r="I1888" s="137" t="str">
        <f t="shared" si="59"/>
        <v>EE_DISP_CAP#EE_RAG_DISP_CAP#EE_RAG_DISP_CAP#NETA BM</v>
      </c>
      <c r="J1888" s="207" t="s">
        <v>2431</v>
      </c>
      <c r="K1888" s="207" t="s">
        <v>9551</v>
      </c>
      <c r="L1888" s="207" t="s">
        <v>9552</v>
      </c>
      <c r="M1888" s="207" t="s">
        <v>488</v>
      </c>
      <c r="N1888" s="207" t="s">
        <v>9553</v>
      </c>
      <c r="O1888" s="207"/>
      <c r="P1888" s="207" t="s">
        <v>2439</v>
      </c>
      <c r="Q1888" s="207" t="s">
        <v>9553</v>
      </c>
      <c r="R1888" s="207" t="s">
        <v>2440</v>
      </c>
      <c r="S1888" s="207" t="s">
        <v>9554</v>
      </c>
      <c r="T1888" s="207" t="s">
        <v>9555</v>
      </c>
      <c r="U1888" s="207"/>
      <c r="V1888" s="207">
        <v>8</v>
      </c>
      <c r="W1888" s="106" t="str">
        <f t="shared" si="58"/>
        <v>NETA BM</v>
      </c>
      <c r="X1888" s="207" t="s">
        <v>9550</v>
      </c>
      <c r="Y1888" s="207"/>
    </row>
    <row r="1889" spans="1:25" x14ac:dyDescent="0.2">
      <c r="A1889" s="178"/>
      <c r="B1889" s="178"/>
      <c r="C1889" s="98" t="str">
        <f>VLOOKUP(G1889,TCR!$E$2:$K$332,2,0)</f>
        <v>TRASPF</v>
      </c>
      <c r="D1889" s="98" t="str">
        <f>VLOOKUP(G1889,TCR!$E$2:$K$332,3,0)</f>
        <v>Ricavi logistica primaria - Trasporto Energia Elettrica - fisso</v>
      </c>
      <c r="E1889" s="98" t="str">
        <f>VLOOKUP(G1889,TCR!$E$2:$K$332,4,0)</f>
        <v>DISPF</v>
      </c>
      <c r="F1889" s="98" t="str">
        <f>VLOOKUP(G1889,TCR!$E$2:$K$332,5,0)</f>
        <v>Dispacciamento fisso</v>
      </c>
      <c r="G1889" s="98" t="s">
        <v>9521</v>
      </c>
      <c r="H1889" s="98" t="str">
        <f>VLOOKUP(G1889,TCR!$E$2:$K$332,7,0)</f>
        <v>Art 36 Del 111/06</v>
      </c>
      <c r="I1889" s="137" t="str">
        <f t="shared" si="59"/>
        <v>EE_DISP_CAP#EE_RAG_DISP_CSII#EE_RAG_DISP_CAP#NETA BM</v>
      </c>
      <c r="J1889" s="207" t="s">
        <v>2431</v>
      </c>
      <c r="K1889" s="207" t="s">
        <v>9551</v>
      </c>
      <c r="L1889" s="207" t="s">
        <v>9552</v>
      </c>
      <c r="M1889" s="207" t="s">
        <v>488</v>
      </c>
      <c r="N1889" s="207" t="s">
        <v>9556</v>
      </c>
      <c r="O1889" s="207"/>
      <c r="P1889" s="207" t="s">
        <v>2439</v>
      </c>
      <c r="Q1889" s="207" t="s">
        <v>9553</v>
      </c>
      <c r="R1889" s="207" t="s">
        <v>2440</v>
      </c>
      <c r="S1889" s="207" t="s">
        <v>9554</v>
      </c>
      <c r="T1889" s="207" t="s">
        <v>9555</v>
      </c>
      <c r="U1889" s="207"/>
      <c r="V1889" s="207">
        <v>8</v>
      </c>
      <c r="W1889" s="106" t="str">
        <f t="shared" si="58"/>
        <v>NETA BM</v>
      </c>
      <c r="X1889" s="207" t="s">
        <v>9550</v>
      </c>
      <c r="Y1889" s="207"/>
    </row>
    <row r="1890" spans="1:25" x14ac:dyDescent="0.2">
      <c r="A1890" s="178"/>
      <c r="B1890" s="178"/>
      <c r="C1890" s="179" t="str">
        <f>VLOOKUP(G1890,TCR!$E$2:$K$332,2,0)</f>
        <v>VENDF</v>
      </c>
      <c r="D1890" s="179" t="str">
        <f>VLOOKUP(G1890,TCR!$E$2:$K$332,3,0)</f>
        <v>Ricavi commodity - componente fissa Energia Elettrica</v>
      </c>
      <c r="E1890" s="179" t="str">
        <f>VLOOKUP(G1890,TCR!$E$2:$K$332,4,0)</f>
        <v>MTPRF</v>
      </c>
      <c r="F1890" s="179" t="str">
        <f>VLOOKUP(G1890,TCR!$E$2:$K$332,5,0)</f>
        <v>Materia prima fissa</v>
      </c>
      <c r="G1890" s="179" t="s">
        <v>320</v>
      </c>
      <c r="H1890" s="179" t="str">
        <f>VLOOKUP(G1890,TCR!$E$2:$K$332,7,0)</f>
        <v>componente generica ven fissa</v>
      </c>
      <c r="I1890" s="137" t="str">
        <f t="shared" si="59"/>
        <v>NE_CORR_FIX_SA#NE_Q_CORRFIS_SA#NE_CORR_FIX_SA#NETA BR</v>
      </c>
      <c r="J1890" s="207" t="s">
        <v>3272</v>
      </c>
      <c r="K1890" s="207" t="s">
        <v>3273</v>
      </c>
      <c r="L1890" s="207" t="s">
        <v>3274</v>
      </c>
      <c r="M1890" s="207" t="s">
        <v>424</v>
      </c>
      <c r="N1890" s="207" t="s">
        <v>3275</v>
      </c>
      <c r="O1890" s="207"/>
      <c r="P1890" s="207" t="s">
        <v>3276</v>
      </c>
      <c r="Q1890" s="207" t="s">
        <v>3273</v>
      </c>
      <c r="R1890" s="207" t="s">
        <v>3277</v>
      </c>
      <c r="S1890" s="207">
        <v>701036</v>
      </c>
      <c r="T1890" s="207" t="s">
        <v>430</v>
      </c>
      <c r="U1890" s="207"/>
      <c r="V1890" s="207">
        <v>3</v>
      </c>
      <c r="W1890" s="106" t="str">
        <f t="shared" si="58"/>
        <v>NETA BR</v>
      </c>
      <c r="X1890" s="207" t="s">
        <v>431</v>
      </c>
      <c r="Y1890" s="207"/>
    </row>
    <row r="1891" spans="1:25" x14ac:dyDescent="0.2">
      <c r="A1891" s="178"/>
      <c r="B1891" s="178"/>
      <c r="C1891" s="98" t="str">
        <f>VLOOKUP(G1891,TCR!$E$2:$K$332,2,0)</f>
        <v>VENDF</v>
      </c>
      <c r="D1891" s="98" t="str">
        <f>VLOOKUP(G1891,TCR!$E$2:$K$332,3,0)</f>
        <v>Ricavi commodity - componente fissa Energia Elettrica</v>
      </c>
      <c r="E1891" s="98" t="str">
        <f>VLOOKUP(G1891,TCR!$E$2:$K$332,4,0)</f>
        <v>MTPRF</v>
      </c>
      <c r="F1891" s="98" t="str">
        <f>VLOOKUP(G1891,TCR!$E$2:$K$332,5,0)</f>
        <v>Materia prima fissa</v>
      </c>
      <c r="G1891" s="98" t="s">
        <v>320</v>
      </c>
      <c r="H1891" s="98" t="str">
        <f>VLOOKUP(G1891,TCR!$E$2:$K$332,7,0)</f>
        <v>componente generica ven fissa</v>
      </c>
      <c r="I1891" s="137" t="str">
        <f t="shared" si="59"/>
        <v>NE_CORR_FIX#NE_CORR_FIX#NE_CORR_FIX#NETA BR</v>
      </c>
      <c r="J1891" s="207" t="s">
        <v>4806</v>
      </c>
      <c r="K1891" s="207" t="s">
        <v>4807</v>
      </c>
      <c r="L1891" s="207" t="s">
        <v>4808</v>
      </c>
      <c r="M1891" s="207" t="s">
        <v>424</v>
      </c>
      <c r="N1891" s="207" t="s">
        <v>4807</v>
      </c>
      <c r="O1891" s="207"/>
      <c r="P1891" s="207" t="s">
        <v>4809</v>
      </c>
      <c r="Q1891" s="207" t="s">
        <v>4807</v>
      </c>
      <c r="R1891" s="207" t="s">
        <v>4810</v>
      </c>
      <c r="S1891" s="207">
        <v>701036</v>
      </c>
      <c r="T1891" s="207" t="s">
        <v>430</v>
      </c>
      <c r="U1891" s="207"/>
      <c r="V1891" s="207">
        <v>3</v>
      </c>
      <c r="W1891" s="106" t="str">
        <f t="shared" si="58"/>
        <v>NETA BR</v>
      </c>
      <c r="X1891" s="207" t="s">
        <v>431</v>
      </c>
      <c r="Y1891" s="207"/>
    </row>
    <row r="1892" spans="1:25" x14ac:dyDescent="0.2">
      <c r="A1892" s="178"/>
      <c r="B1892" s="178"/>
      <c r="C1892" s="179" t="str">
        <f>VLOOKUP(G1892,TCR!$E$2:$K$332,2,0)</f>
        <v>VENDF</v>
      </c>
      <c r="D1892" s="179" t="str">
        <f>VLOOKUP(G1892,TCR!$E$2:$K$332,3,0)</f>
        <v>Ricavi commodity - componente fissa Energia Elettrica</v>
      </c>
      <c r="E1892" s="179" t="str">
        <f>VLOOKUP(G1892,TCR!$E$2:$K$332,4,0)</f>
        <v>EV_F</v>
      </c>
      <c r="F1892" s="179" t="str">
        <f>VLOOKUP(G1892,TCR!$E$2:$K$332,5,0)</f>
        <v>Energia verde fissa</v>
      </c>
      <c r="G1892" s="179" t="s">
        <v>11960</v>
      </c>
      <c r="H1892" s="179" t="str">
        <f>VLOOKUP(G1892,TCR!$E$2:$K$332,7,0)</f>
        <v>Energia verde fissa</v>
      </c>
      <c r="I1892" s="137" t="str">
        <f t="shared" si="59"/>
        <v>NE_V_GREEN_FIX#NE_Q_GREEN_FIX#NE_C_GREEN_FIX#NETA BR</v>
      </c>
      <c r="J1892" s="207" t="s">
        <v>4799</v>
      </c>
      <c r="K1892" s="207" t="s">
        <v>4800</v>
      </c>
      <c r="L1892" s="207" t="s">
        <v>4801</v>
      </c>
      <c r="M1892" s="207" t="s">
        <v>424</v>
      </c>
      <c r="N1892" s="207" t="s">
        <v>4802</v>
      </c>
      <c r="O1892" s="207"/>
      <c r="P1892" s="207" t="s">
        <v>4803</v>
      </c>
      <c r="Q1892" s="207" t="s">
        <v>4804</v>
      </c>
      <c r="R1892" s="207" t="s">
        <v>4805</v>
      </c>
      <c r="S1892" s="207">
        <v>701036</v>
      </c>
      <c r="T1892" s="207" t="s">
        <v>430</v>
      </c>
      <c r="U1892" s="207"/>
      <c r="V1892" s="207">
        <v>3</v>
      </c>
      <c r="W1892" s="106" t="str">
        <f t="shared" si="58"/>
        <v>NETA BR</v>
      </c>
      <c r="X1892" s="207" t="s">
        <v>431</v>
      </c>
      <c r="Y1892" s="207"/>
    </row>
    <row r="1893" spans="1:25" x14ac:dyDescent="0.2">
      <c r="A1893" s="178"/>
      <c r="B1893" s="178" t="s">
        <v>69</v>
      </c>
      <c r="C1893" s="121" t="str">
        <f>VLOOKUP(G1893,TCR!$E$2:$K$332,2,0)</f>
        <v>SOPS</v>
      </c>
      <c r="D1893" s="121" t="str">
        <f>VLOOKUP(G1893,TCR!$E$2:$K$332,3,0)</f>
        <v>Service OPS</v>
      </c>
      <c r="E1893" s="121" t="str">
        <f>VLOOKUP(G1893,TCR!$E$2:$K$332,4,0)</f>
        <v>SOPS</v>
      </c>
      <c r="F1893" s="121" t="str">
        <f>VLOOKUP(G1893,TCR!$E$2:$K$332,5,0)</f>
        <v>Service OPS</v>
      </c>
      <c r="G1893" s="121" t="s">
        <v>13060</v>
      </c>
      <c r="H1893" s="121" t="str">
        <f>VLOOKUP(G1893,TCR!$E$2:$K$332,7,0)</f>
        <v>Service OPS - Altri Servizi</v>
      </c>
      <c r="I1893" s="137" t="str">
        <f t="shared" si="59"/>
        <v>NA_V_AGGR_POSTA#NA_Q_AGGR_POSTA#NA_C_AGGR_POSTA#NETA BR</v>
      </c>
      <c r="J1893" s="207" t="s">
        <v>1580</v>
      </c>
      <c r="K1893" s="207" t="s">
        <v>1581</v>
      </c>
      <c r="L1893" s="207" t="s">
        <v>1582</v>
      </c>
      <c r="M1893" s="207" t="s">
        <v>442</v>
      </c>
      <c r="N1893" s="207" t="s">
        <v>1583</v>
      </c>
      <c r="O1893" s="207"/>
      <c r="P1893" s="207" t="s">
        <v>1584</v>
      </c>
      <c r="Q1893" s="207" t="s">
        <v>1585</v>
      </c>
      <c r="R1893" s="207" t="s">
        <v>1586</v>
      </c>
      <c r="S1893" s="207">
        <v>738152</v>
      </c>
      <c r="T1893" s="207" t="s">
        <v>762</v>
      </c>
      <c r="U1893" s="207"/>
      <c r="V1893" s="207">
        <v>3</v>
      </c>
      <c r="W1893" s="106" t="str">
        <f t="shared" si="58"/>
        <v>NETA BR</v>
      </c>
      <c r="X1893" s="207" t="s">
        <v>442</v>
      </c>
      <c r="Y1893" s="207" t="s">
        <v>9691</v>
      </c>
    </row>
    <row r="1894" spans="1:25" x14ac:dyDescent="0.2">
      <c r="A1894" s="70"/>
      <c r="B1894" s="178"/>
      <c r="C1894" s="179" t="str">
        <f>VLOOKUP(G1894,TCR!$E$2:$K$332,2,0)</f>
        <v>VENDF</v>
      </c>
      <c r="D1894" s="179" t="str">
        <f>VLOOKUP(G1894,TCR!$E$2:$K$332,3,0)</f>
        <v>Ricavi commodity - componente fissa Energia Elettrica</v>
      </c>
      <c r="E1894" s="179" t="str">
        <f>VLOOKUP(G1894,TCR!$E$2:$K$332,4,0)</f>
        <v>SCONF</v>
      </c>
      <c r="F1894" s="179" t="str">
        <f>VLOOKUP(G1894,TCR!$E$2:$K$332,5,0)</f>
        <v>Sconti Fissi</v>
      </c>
      <c r="G1894" s="179" t="s">
        <v>9526</v>
      </c>
      <c r="H1894" s="179" t="str">
        <f>VLOOKUP(G1894,TCR!$E$2:$K$332,7,0)</f>
        <v>sconti quote fisse</v>
      </c>
      <c r="I1894" s="137" t="str">
        <f t="shared" si="59"/>
        <v>VOCE_CONDAGE#QUOTA_CONDAGE#COMP_CONDAGE#NETA BR</v>
      </c>
      <c r="J1894" s="207" t="s">
        <v>3593</v>
      </c>
      <c r="K1894" s="207" t="s">
        <v>3594</v>
      </c>
      <c r="L1894" s="207" t="s">
        <v>3595</v>
      </c>
      <c r="M1894" s="207" t="s">
        <v>424</v>
      </c>
      <c r="N1894" s="207" t="s">
        <v>3596</v>
      </c>
      <c r="O1894" s="207"/>
      <c r="P1894" s="207" t="s">
        <v>3597</v>
      </c>
      <c r="Q1894" s="207" t="s">
        <v>3598</v>
      </c>
      <c r="R1894" s="207" t="s">
        <v>3599</v>
      </c>
      <c r="S1894" s="207">
        <v>704103</v>
      </c>
      <c r="T1894" s="207" t="s">
        <v>462</v>
      </c>
      <c r="U1894" s="207"/>
      <c r="V1894" s="207">
        <v>3</v>
      </c>
      <c r="W1894" s="106" t="str">
        <f t="shared" si="58"/>
        <v>NETA BR</v>
      </c>
      <c r="X1894" s="207" t="s">
        <v>463</v>
      </c>
      <c r="Y1894" s="207"/>
    </row>
    <row r="1895" spans="1:25" x14ac:dyDescent="0.2">
      <c r="A1895" s="178"/>
      <c r="B1895" s="178" t="s">
        <v>65</v>
      </c>
      <c r="C1895" s="98" t="str">
        <f>VLOOKUP(G1895,TCR!$E$2:$K$332,2,0)</f>
        <v>VENDV</v>
      </c>
      <c r="D1895" s="98" t="str">
        <f>VLOOKUP(G1895,TCR!$E$2:$K$332,3,0)</f>
        <v>Ricavi variabili commodity al PCE - Energia Elettrica</v>
      </c>
      <c r="E1895" s="98" t="str">
        <f>VLOOKUP(G1895,TCR!$E$2:$K$332,4,0)</f>
        <v>MTPRV</v>
      </c>
      <c r="F1895" s="98" t="str">
        <f>VLOOKUP(G1895,TCR!$E$2:$K$332,5,0)</f>
        <v>Materia prima variabile</v>
      </c>
      <c r="G1895" s="141" t="s">
        <v>100</v>
      </c>
      <c r="H1895" s="98" t="str">
        <f>VLOOKUP(G1895,TCR!$E$2:$K$332,7,0)</f>
        <v>PPE</v>
      </c>
      <c r="I1895" s="137" t="str">
        <f t="shared" si="59"/>
        <v>NE_CPRQ_BTAU#NE_PPE_QE_BTAU#NE_PPE#NETA BR</v>
      </c>
      <c r="J1895" s="207" t="s">
        <v>886</v>
      </c>
      <c r="K1895" s="207" t="s">
        <v>887</v>
      </c>
      <c r="L1895" s="207" t="s">
        <v>888</v>
      </c>
      <c r="M1895" s="207" t="s">
        <v>488</v>
      </c>
      <c r="N1895" s="207" t="s">
        <v>889</v>
      </c>
      <c r="O1895" s="207"/>
      <c r="P1895" s="207" t="s">
        <v>890</v>
      </c>
      <c r="Q1895" s="207" t="s">
        <v>891</v>
      </c>
      <c r="R1895" s="207" t="s">
        <v>892</v>
      </c>
      <c r="S1895" s="207">
        <v>702143</v>
      </c>
      <c r="T1895" s="207" t="s">
        <v>494</v>
      </c>
      <c r="U1895" s="207"/>
      <c r="V1895" s="207">
        <v>3</v>
      </c>
      <c r="W1895" s="106" t="str">
        <f t="shared" si="58"/>
        <v>NETA BR</v>
      </c>
      <c r="X1895" s="207" t="s">
        <v>495</v>
      </c>
      <c r="Y1895" s="207"/>
    </row>
    <row r="1896" spans="1:25" x14ac:dyDescent="0.2">
      <c r="A1896" s="178"/>
      <c r="B1896" s="178" t="s">
        <v>65</v>
      </c>
      <c r="C1896" s="89" t="str">
        <f>VLOOKUP(G1896,TCR!$E$2:$K$332,2,0)</f>
        <v>VENDV</v>
      </c>
      <c r="D1896" s="89" t="str">
        <f>VLOOKUP(G1896,TCR!$E$2:$K$332,3,0)</f>
        <v>Ricavi variabili commodity al PCE - Energia Elettrica</v>
      </c>
      <c r="E1896" s="89" t="str">
        <f>VLOOKUP(G1896,TCR!$E$2:$K$332,4,0)</f>
        <v>UC1</v>
      </c>
      <c r="F1896" s="89" t="str">
        <f>VLOOKUP(G1896,TCR!$E$2:$K$332,5,0)</f>
        <v>UC1</v>
      </c>
      <c r="G1896" s="89" t="s">
        <v>101</v>
      </c>
      <c r="H1896" s="89" t="str">
        <f>VLOOKUP(G1896,TCR!$E$2:$K$332,7,0)</f>
        <v>UC1</v>
      </c>
      <c r="I1896" s="137" t="str">
        <f t="shared" si="59"/>
        <v>NE_CPRQ_BTAU#NE_UC1_QE_BTAU#NE_UC1#NETA BR</v>
      </c>
      <c r="J1896" s="207" t="s">
        <v>886</v>
      </c>
      <c r="K1896" s="207" t="s">
        <v>887</v>
      </c>
      <c r="L1896" s="207" t="s">
        <v>888</v>
      </c>
      <c r="M1896" s="207" t="s">
        <v>488</v>
      </c>
      <c r="N1896" s="207" t="s">
        <v>893</v>
      </c>
      <c r="O1896" s="207"/>
      <c r="P1896" s="207" t="s">
        <v>894</v>
      </c>
      <c r="Q1896" s="207" t="s">
        <v>895</v>
      </c>
      <c r="R1896" s="207" t="s">
        <v>896</v>
      </c>
      <c r="S1896" s="207">
        <v>702143</v>
      </c>
      <c r="T1896" s="207" t="s">
        <v>494</v>
      </c>
      <c r="U1896" s="207"/>
      <c r="V1896" s="207">
        <v>3</v>
      </c>
      <c r="W1896" s="106" t="str">
        <f t="shared" si="58"/>
        <v>NETA BR</v>
      </c>
      <c r="X1896" s="207" t="s">
        <v>495</v>
      </c>
      <c r="Y1896" s="207" t="s">
        <v>9690</v>
      </c>
    </row>
    <row r="1897" spans="1:25" x14ac:dyDescent="0.2">
      <c r="A1897" s="178"/>
      <c r="B1897" s="178"/>
      <c r="C1897" s="179" t="str">
        <f>VLOOKUP(G1897,TCR!$E$2:$K$332,2,0)</f>
        <v>VENDV</v>
      </c>
      <c r="D1897" s="179" t="str">
        <f>VLOOKUP(G1897,TCR!$E$2:$K$332,3,0)</f>
        <v>Ricavi variabili commodity al PCE - Energia Elettrica</v>
      </c>
      <c r="E1897" s="179" t="str">
        <f>VLOOKUP(G1897,TCR!$E$2:$K$332,4,0)</f>
        <v>MTPRV</v>
      </c>
      <c r="F1897" s="179" t="str">
        <f>VLOOKUP(G1897,TCR!$E$2:$K$332,5,0)</f>
        <v>Materia prima variabile</v>
      </c>
      <c r="G1897" s="179" t="s">
        <v>100</v>
      </c>
      <c r="H1897" s="179" t="str">
        <f>VLOOKUP(G1897,TCR!$E$2:$K$332,7,0)</f>
        <v>PPE</v>
      </c>
      <c r="I1897" s="137" t="str">
        <f t="shared" si="59"/>
        <v>NE_CPRQ_DOM#NE_RAG_CPRQ_DOM#NE_RAG_CPRQ_DOM#NETA BR</v>
      </c>
      <c r="J1897" s="207" t="s">
        <v>4716</v>
      </c>
      <c r="K1897" s="207" t="s">
        <v>4717</v>
      </c>
      <c r="L1897" s="207" t="s">
        <v>4718</v>
      </c>
      <c r="M1897" s="207" t="s">
        <v>424</v>
      </c>
      <c r="N1897" s="207" t="s">
        <v>4719</v>
      </c>
      <c r="O1897" s="207"/>
      <c r="P1897" s="207" t="s">
        <v>4720</v>
      </c>
      <c r="Q1897" s="207" t="s">
        <v>4719</v>
      </c>
      <c r="R1897" s="207" t="s">
        <v>4721</v>
      </c>
      <c r="S1897" s="207">
        <v>701036</v>
      </c>
      <c r="T1897" s="207" t="s">
        <v>430</v>
      </c>
      <c r="U1897" s="207"/>
      <c r="V1897" s="207">
        <v>3</v>
      </c>
      <c r="W1897" s="106" t="str">
        <f t="shared" si="58"/>
        <v>NETA BR</v>
      </c>
      <c r="X1897" s="207" t="s">
        <v>431</v>
      </c>
      <c r="Y1897" s="207"/>
    </row>
    <row r="1898" spans="1:25" x14ac:dyDescent="0.2">
      <c r="A1898" s="178"/>
      <c r="B1898" s="178" t="s">
        <v>69</v>
      </c>
      <c r="C1898" s="121" t="str">
        <f>VLOOKUP(G1898,TCR!$E$2:$K$332,2,0)</f>
        <v>SOPS</v>
      </c>
      <c r="D1898" s="121" t="str">
        <f>VLOOKUP(G1898,TCR!$E$2:$K$332,3,0)</f>
        <v>Service OPS</v>
      </c>
      <c r="E1898" s="121" t="str">
        <f>VLOOKUP(G1898,TCR!$E$2:$K$332,4,0)</f>
        <v>SOPS</v>
      </c>
      <c r="F1898" s="121" t="str">
        <f>VLOOKUP(G1898,TCR!$E$2:$K$332,5,0)</f>
        <v>Service OPS</v>
      </c>
      <c r="G1898" s="121" t="s">
        <v>13060</v>
      </c>
      <c r="H1898" s="121" t="str">
        <f>VLOOKUP(G1898,TCR!$E$2:$K$332,7,0)</f>
        <v>Service OPS - Altri Servizi</v>
      </c>
      <c r="I1898" s="137" t="str">
        <f t="shared" si="59"/>
        <v>ADD_RISTAMPA#Q_ADD_RIST#C_ADD_RIST#NETA BR</v>
      </c>
      <c r="J1898" s="207" t="s">
        <v>755</v>
      </c>
      <c r="K1898" s="207" t="s">
        <v>756</v>
      </c>
      <c r="L1898" s="207" t="s">
        <v>757</v>
      </c>
      <c r="M1898" s="207" t="s">
        <v>442</v>
      </c>
      <c r="N1898" s="207" t="s">
        <v>758</v>
      </c>
      <c r="O1898" s="207"/>
      <c r="P1898" s="207" t="s">
        <v>759</v>
      </c>
      <c r="Q1898" s="207" t="s">
        <v>760</v>
      </c>
      <c r="R1898" s="207" t="s">
        <v>761</v>
      </c>
      <c r="S1898" s="207">
        <v>738152</v>
      </c>
      <c r="T1898" s="207" t="s">
        <v>762</v>
      </c>
      <c r="U1898" s="207"/>
      <c r="V1898" s="207">
        <v>3</v>
      </c>
      <c r="W1898" s="106" t="str">
        <f t="shared" si="58"/>
        <v>NETA BR</v>
      </c>
      <c r="X1898" s="207" t="s">
        <v>442</v>
      </c>
      <c r="Y1898" s="207"/>
    </row>
    <row r="1899" spans="1:25" x14ac:dyDescent="0.2">
      <c r="A1899" s="70"/>
      <c r="B1899" s="70"/>
      <c r="C1899" s="25" t="str">
        <f>VLOOKUP(G1899,TCR!$E$2:$K$332,2,0)</f>
        <v>CONSUMO</v>
      </c>
      <c r="D1899" s="25" t="str">
        <f>VLOOKUP(G1899,TCR!$E$2:$K$332,3,0)</f>
        <v>Energia attiva in kWh</v>
      </c>
      <c r="E1899" s="25" t="str">
        <f>VLOOKUP(G1899,TCR!$E$2:$K$332,4,0)</f>
        <v>CONSUMO</v>
      </c>
      <c r="F1899" s="25" t="str">
        <f>VLOOKUP(G1899,TCR!$E$2:$K$332,5,0)</f>
        <v>Energia attiva in kWh</v>
      </c>
      <c r="G1899" s="25" t="s">
        <v>83</v>
      </c>
      <c r="H1899" s="25" t="str">
        <f>VLOOKUP(G1899,TCR!$E$2:$K$332,7,0)</f>
        <v>Energia attiva</v>
      </c>
      <c r="I1899" s="137" t="str">
        <f t="shared" si="59"/>
        <v>CONSUMO</v>
      </c>
      <c r="J1899" s="207"/>
      <c r="K1899" s="207"/>
      <c r="L1899" s="207"/>
      <c r="M1899" s="207"/>
      <c r="N1899" s="207"/>
      <c r="O1899" s="207"/>
      <c r="P1899" s="207"/>
      <c r="Q1899" s="207"/>
      <c r="R1899" s="207"/>
      <c r="S1899" s="207"/>
      <c r="T1899" s="207"/>
      <c r="U1899" s="207"/>
      <c r="V1899" s="207"/>
      <c r="W1899" s="106"/>
      <c r="X1899" s="207"/>
      <c r="Y1899" s="207"/>
    </row>
    <row r="1900" spans="1:25" x14ac:dyDescent="0.2">
      <c r="A1900" s="178" t="s">
        <v>11424</v>
      </c>
      <c r="B1900" s="70">
        <v>2017</v>
      </c>
      <c r="C1900" s="84" t="str">
        <f>VLOOKUP(G1900,TCR!$E$2:$K$332,2,0)</f>
        <v>DISTV</v>
      </c>
      <c r="D1900" s="84" t="str">
        <f>VLOOKUP(G1900,TCR!$E$2:$K$332,3,0)</f>
        <v>Ricavi logistica secondaria - distribuzione Energia Elettrica - variabile</v>
      </c>
      <c r="E1900" s="84" t="str">
        <f>VLOOKUP(G1900,TCR!$E$2:$K$332,4,0)</f>
        <v>SCTRV</v>
      </c>
      <c r="F1900" s="84" t="str">
        <f>VLOOKUP(G1900,TCR!$E$2:$K$332,5,0)</f>
        <v>Sonto terremotati variabile</v>
      </c>
      <c r="G1900" s="84" t="s">
        <v>11374</v>
      </c>
      <c r="H1900" s="84" t="str">
        <f>VLOOKUP(G1900,TCR!$E$2:$K$332,7,0)</f>
        <v>Sonto terremotati variabile</v>
      </c>
      <c r="I1900" s="137" t="str">
        <f t="shared" si="59"/>
        <v>EE_SC_RETQE_BTAU#EE_SC_SO_QE_BTAU#EE_RETE_QE_BTAU#NETA BM</v>
      </c>
      <c r="J1900" s="117" t="s">
        <v>9776</v>
      </c>
      <c r="K1900" s="117" t="s">
        <v>9777</v>
      </c>
      <c r="L1900" s="117" t="s">
        <v>9778</v>
      </c>
      <c r="M1900" s="117"/>
      <c r="N1900" s="118" t="s">
        <v>9779</v>
      </c>
      <c r="O1900" s="117"/>
      <c r="P1900" s="119" t="s">
        <v>9570</v>
      </c>
      <c r="Q1900" s="119" t="s">
        <v>9568</v>
      </c>
      <c r="R1900" s="120" t="s">
        <v>9571</v>
      </c>
      <c r="S1900" s="117"/>
      <c r="T1900" s="117"/>
      <c r="U1900" s="117"/>
      <c r="V1900" s="117">
        <v>8</v>
      </c>
      <c r="W1900" s="106" t="str">
        <f t="shared" ref="W1900:W1963" si="60">IF(V1900=3,"NETA BR",IF(V1900=8,"NETA BM"))</f>
        <v>NETA BM</v>
      </c>
      <c r="X1900" s="117"/>
      <c r="Y1900" s="117"/>
    </row>
    <row r="1901" spans="1:25" x14ac:dyDescent="0.2">
      <c r="A1901" s="178" t="s">
        <v>11424</v>
      </c>
      <c r="B1901" s="70">
        <v>2017</v>
      </c>
      <c r="C1901" s="84" t="str">
        <f>VLOOKUP(G1901,TCR!$E$2:$K$332,2,0)</f>
        <v>DISTV</v>
      </c>
      <c r="D1901" s="84" t="str">
        <f>VLOOKUP(G1901,TCR!$E$2:$K$332,3,0)</f>
        <v>Ricavi logistica secondaria - distribuzione Energia Elettrica - variabile</v>
      </c>
      <c r="E1901" s="84" t="str">
        <f>VLOOKUP(G1901,TCR!$E$2:$K$332,4,0)</f>
        <v>SCTRV</v>
      </c>
      <c r="F1901" s="84" t="str">
        <f>VLOOKUP(G1901,TCR!$E$2:$K$332,5,0)</f>
        <v>Sonto terremotati variabile</v>
      </c>
      <c r="G1901" s="84" t="s">
        <v>11374</v>
      </c>
      <c r="H1901" s="84" t="str">
        <f>VLOOKUP(G1901,TCR!$E$2:$K$332,7,0)</f>
        <v>Sonto terremotati variabile</v>
      </c>
      <c r="I1901" s="137" t="str">
        <f t="shared" si="59"/>
        <v>EE_SC_RETQE_BTAU#EE_SC_ST_QE_BTAU#EE_RETE_QE_BTAU#NETA BM</v>
      </c>
      <c r="J1901" s="117" t="s">
        <v>9776</v>
      </c>
      <c r="K1901" s="117" t="s">
        <v>9777</v>
      </c>
      <c r="L1901" s="117" t="s">
        <v>9778</v>
      </c>
      <c r="M1901" s="117"/>
      <c r="N1901" s="118" t="s">
        <v>9780</v>
      </c>
      <c r="O1901" s="117"/>
      <c r="P1901" s="119" t="s">
        <v>9570</v>
      </c>
      <c r="Q1901" s="119" t="s">
        <v>9568</v>
      </c>
      <c r="R1901" s="120" t="s">
        <v>9571</v>
      </c>
      <c r="S1901" s="117"/>
      <c r="T1901" s="117"/>
      <c r="U1901" s="117"/>
      <c r="V1901" s="117">
        <v>8</v>
      </c>
      <c r="W1901" s="106" t="str">
        <f t="shared" si="60"/>
        <v>NETA BM</v>
      </c>
      <c r="X1901" s="117"/>
      <c r="Y1901" s="117"/>
    </row>
    <row r="1902" spans="1:25" x14ac:dyDescent="0.2">
      <c r="A1902" s="178" t="s">
        <v>11424</v>
      </c>
      <c r="B1902" s="70" t="s">
        <v>10571</v>
      </c>
      <c r="C1902" s="179" t="str">
        <f>VLOOKUP(G1902,TCR!$E$2:$K$332,2,0)</f>
        <v>VENDF</v>
      </c>
      <c r="D1902" s="179" t="str">
        <f>VLOOKUP(G1902,TCR!$E$2:$K$332,3,0)</f>
        <v>Ricavi commodity - componente fissa Energia Elettrica</v>
      </c>
      <c r="E1902" s="179" t="str">
        <f>VLOOKUP(G1902,TCR!$E$2:$K$332,4,0)</f>
        <v>SCTRF_E</v>
      </c>
      <c r="F1902" s="179" t="str">
        <f>VLOOKUP(G1902,TCR!$E$2:$K$332,5,0)</f>
        <v>Sonto terremotati fisso Emilia</v>
      </c>
      <c r="G1902" s="179" t="s">
        <v>11439</v>
      </c>
      <c r="H1902" s="179" t="str">
        <f>VLOOKUP(G1902,TCR!$E$2:$K$332,7,0)</f>
        <v>Sonto terremotati fisso Emilia</v>
      </c>
      <c r="I1902" s="137" t="str">
        <f t="shared" si="59"/>
        <v>NE_SCTE_RETE_QF#NE_A3_QF#NE_A3#NETA BR</v>
      </c>
      <c r="J1902" s="117" t="s">
        <v>763</v>
      </c>
      <c r="K1902" s="117" t="s">
        <v>764</v>
      </c>
      <c r="L1902" s="117" t="s">
        <v>765</v>
      </c>
      <c r="M1902" s="117" t="s">
        <v>424</v>
      </c>
      <c r="N1902" s="118" t="s">
        <v>9795</v>
      </c>
      <c r="O1902" s="117"/>
      <c r="P1902" s="119" t="s">
        <v>9796</v>
      </c>
      <c r="Q1902" s="119" t="s">
        <v>9797</v>
      </c>
      <c r="R1902" s="120" t="s">
        <v>9798</v>
      </c>
      <c r="S1902" s="117" t="s">
        <v>461</v>
      </c>
      <c r="T1902" s="117" t="s">
        <v>462</v>
      </c>
      <c r="U1902" s="117"/>
      <c r="V1902" s="117">
        <v>3</v>
      </c>
      <c r="W1902" s="106" t="str">
        <f t="shared" si="60"/>
        <v>NETA BR</v>
      </c>
      <c r="X1902" s="117" t="s">
        <v>463</v>
      </c>
      <c r="Y1902" s="117"/>
    </row>
    <row r="1903" spans="1:25" x14ac:dyDescent="0.2">
      <c r="A1903" s="70"/>
      <c r="B1903" s="70">
        <v>2017</v>
      </c>
      <c r="C1903" s="179" t="str">
        <f>VLOOKUP(G1903,TCR!$E$2:$K$332,2,0)</f>
        <v>VENDV</v>
      </c>
      <c r="D1903" s="179" t="str">
        <f>VLOOKUP(G1903,TCR!$E$2:$K$332,3,0)</f>
        <v>Ricavi variabili commodity al PCE - Energia Elettrica</v>
      </c>
      <c r="E1903" s="179" t="str">
        <f>VLOOKUP(G1903,TCR!$E$2:$K$332,4,0)</f>
        <v>MTPRV</v>
      </c>
      <c r="F1903" s="179" t="str">
        <f>VLOOKUP(G1903,TCR!$E$2:$K$332,5,0)</f>
        <v>Materia prima variabile</v>
      </c>
      <c r="G1903" s="179" t="s">
        <v>255</v>
      </c>
      <c r="H1903" s="179" t="str">
        <f>VLOOKUP(G1903,TCR!$E$2:$K$332,7,0)</f>
        <v>Materia prima</v>
      </c>
      <c r="I1903" s="137" t="str">
        <f t="shared" si="59"/>
        <v>EE_FPATMIC09#EEQFPATMIC09#EECFPATMIC09#NETA BR</v>
      </c>
      <c r="J1903" s="3" t="s">
        <v>9800</v>
      </c>
      <c r="K1903" s="3" t="s">
        <v>9801</v>
      </c>
      <c r="L1903" s="3" t="s">
        <v>8268</v>
      </c>
      <c r="M1903" s="3" t="s">
        <v>424</v>
      </c>
      <c r="N1903" s="31" t="s">
        <v>9802</v>
      </c>
      <c r="P1903" s="13" t="s">
        <v>9803</v>
      </c>
      <c r="Q1903" s="13" t="s">
        <v>9804</v>
      </c>
      <c r="R1903" s="10" t="s">
        <v>8272</v>
      </c>
      <c r="S1903" s="3" t="s">
        <v>429</v>
      </c>
      <c r="T1903" s="3" t="s">
        <v>430</v>
      </c>
      <c r="V1903" s="3">
        <v>3</v>
      </c>
      <c r="W1903" s="106" t="str">
        <f t="shared" si="60"/>
        <v>NETA BR</v>
      </c>
      <c r="X1903" s="3" t="s">
        <v>431</v>
      </c>
    </row>
    <row r="1904" spans="1:25" x14ac:dyDescent="0.2">
      <c r="A1904" s="70" t="s">
        <v>11424</v>
      </c>
      <c r="B1904" s="70"/>
      <c r="C1904" s="179" t="str">
        <f>VLOOKUP(G1904,TCR!$E$2:$K$332,2,0)</f>
        <v>TRASPV</v>
      </c>
      <c r="D1904" s="179" t="str">
        <f>VLOOKUP(G1904,TCR!$E$2:$K$332,3,0)</f>
        <v>Ricavi logistica primaria - Trasporto Energia Elettrica - variabile</v>
      </c>
      <c r="E1904" s="179" t="str">
        <f>VLOOKUP(G1904,TCR!$E$2:$K$332,4,0)</f>
        <v>DISPV</v>
      </c>
      <c r="F1904" s="179" t="str">
        <f>VLOOKUP(G1904,TCR!$E$2:$K$332,5,0)</f>
        <v>Dispacciamento variabile</v>
      </c>
      <c r="G1904" s="179" t="s">
        <v>174</v>
      </c>
      <c r="H1904" s="179" t="str">
        <f>VLOOKUP(G1904,TCR!$E$2:$K$332,7,0)</f>
        <v>DISP bt quota variabile</v>
      </c>
      <c r="I1904" s="137" t="str">
        <f t="shared" si="59"/>
        <v>NE_V_DISP3#NE_Q_RAG_DISP3#NE_RAG_DISP3#NETA BR</v>
      </c>
      <c r="J1904" s="117" t="s">
        <v>9811</v>
      </c>
      <c r="K1904" s="117" t="s">
        <v>9812</v>
      </c>
      <c r="L1904" s="117" t="s">
        <v>9813</v>
      </c>
      <c r="M1904" s="117" t="s">
        <v>488</v>
      </c>
      <c r="N1904" s="118" t="s">
        <v>9814</v>
      </c>
      <c r="O1904" s="117"/>
      <c r="P1904" s="119" t="s">
        <v>9815</v>
      </c>
      <c r="Q1904" s="119" t="s">
        <v>9816</v>
      </c>
      <c r="R1904" s="120" t="s">
        <v>9817</v>
      </c>
      <c r="S1904" s="117" t="s">
        <v>9818</v>
      </c>
      <c r="T1904" s="117" t="s">
        <v>9819</v>
      </c>
      <c r="U1904" s="117" t="s">
        <v>9788</v>
      </c>
      <c r="V1904" s="117">
        <v>3</v>
      </c>
      <c r="W1904" s="106" t="str">
        <f t="shared" si="60"/>
        <v>NETA BR</v>
      </c>
      <c r="X1904" s="117" t="s">
        <v>754</v>
      </c>
      <c r="Y1904" s="117"/>
    </row>
    <row r="1905" spans="1:25" x14ac:dyDescent="0.2">
      <c r="A1905" s="70"/>
      <c r="B1905" s="70">
        <v>2017</v>
      </c>
      <c r="C1905" s="98" t="str">
        <f>VLOOKUP(G1905,TCR!$E$2:$K$332,2,0)</f>
        <v>TRASPV</v>
      </c>
      <c r="D1905" s="98" t="str">
        <f>VLOOKUP(G1905,TCR!$E$2:$K$332,3,0)</f>
        <v>Ricavi logistica primaria - Trasporto Energia Elettrica - variabile</v>
      </c>
      <c r="E1905" s="98" t="str">
        <f>VLOOKUP(G1905,TCR!$E$2:$K$332,4,0)</f>
        <v>DISPV</v>
      </c>
      <c r="F1905" s="98" t="str">
        <f>VLOOKUP(G1905,TCR!$E$2:$K$332,5,0)</f>
        <v>Dispacciamento variabile</v>
      </c>
      <c r="G1905" s="98" t="s">
        <v>174</v>
      </c>
      <c r="H1905" s="98" t="str">
        <f>VLOOKUP(G1905,TCR!$E$2:$K$332,7,0)</f>
        <v>DISP bt quota variabile</v>
      </c>
      <c r="I1905" s="137" t="str">
        <f t="shared" si="59"/>
        <v>NE_DISP3_D2#NE_DISP1_BTIP#NE_DISPBT#NETA BR</v>
      </c>
      <c r="J1905" s="117" t="s">
        <v>1072</v>
      </c>
      <c r="K1905" s="117" t="s">
        <v>1073</v>
      </c>
      <c r="L1905" s="117" t="s">
        <v>1074</v>
      </c>
      <c r="M1905" s="117" t="s">
        <v>488</v>
      </c>
      <c r="N1905" s="118" t="s">
        <v>8527</v>
      </c>
      <c r="O1905" s="117"/>
      <c r="P1905" s="119" t="s">
        <v>4469</v>
      </c>
      <c r="Q1905" s="119" t="s">
        <v>4470</v>
      </c>
      <c r="R1905" s="120" t="s">
        <v>4471</v>
      </c>
      <c r="S1905" s="117" t="s">
        <v>493</v>
      </c>
      <c r="T1905" s="117" t="s">
        <v>494</v>
      </c>
      <c r="U1905" s="117"/>
      <c r="V1905" s="117">
        <v>3</v>
      </c>
      <c r="W1905" s="106" t="str">
        <f t="shared" si="60"/>
        <v>NETA BR</v>
      </c>
      <c r="X1905" s="117" t="s">
        <v>495</v>
      </c>
      <c r="Y1905" s="117"/>
    </row>
    <row r="1906" spans="1:25" x14ac:dyDescent="0.2">
      <c r="A1906" s="70"/>
      <c r="B1906" s="139">
        <v>2017</v>
      </c>
      <c r="C1906" s="98" t="str">
        <f>VLOOKUP(G1906,TCR!$E$2:$K$332,2,0)</f>
        <v>TRASPV</v>
      </c>
      <c r="D1906" s="98" t="str">
        <f>VLOOKUP(G1906,TCR!$E$2:$K$332,3,0)</f>
        <v>Ricavi logistica primaria - Trasporto Energia Elettrica - variabile</v>
      </c>
      <c r="E1906" s="98" t="str">
        <f>VLOOKUP(G1906,TCR!$E$2:$K$332,4,0)</f>
        <v>DISPV</v>
      </c>
      <c r="F1906" s="98" t="str">
        <f>VLOOKUP(G1906,TCR!$E$2:$K$332,5,0)</f>
        <v>Dispacciamento variabile</v>
      </c>
      <c r="G1906" s="98" t="s">
        <v>174</v>
      </c>
      <c r="H1906" s="98" t="str">
        <f>VLOOKUP(G1906,TCR!$E$2:$K$332,7,0)</f>
        <v>DISP bt quota variabile</v>
      </c>
      <c r="I1906" s="137" t="str">
        <f t="shared" si="59"/>
        <v>NE_DISP3_D2#NE_QARR_TRASP_QE#NE_ARR#NETA BR</v>
      </c>
      <c r="J1906" s="117" t="s">
        <v>1072</v>
      </c>
      <c r="K1906" s="117" t="s">
        <v>1073</v>
      </c>
      <c r="L1906" s="117" t="s">
        <v>1074</v>
      </c>
      <c r="M1906" s="117" t="s">
        <v>488</v>
      </c>
      <c r="N1906" s="118" t="s">
        <v>6839</v>
      </c>
      <c r="O1906" s="117"/>
      <c r="P1906" s="119" t="s">
        <v>4473</v>
      </c>
      <c r="Q1906" s="119" t="s">
        <v>4474</v>
      </c>
      <c r="R1906" s="120" t="s">
        <v>4475</v>
      </c>
      <c r="S1906" s="117" t="s">
        <v>493</v>
      </c>
      <c r="T1906" s="117" t="s">
        <v>494</v>
      </c>
      <c r="U1906" s="117"/>
      <c r="V1906" s="117">
        <v>3</v>
      </c>
      <c r="W1906" s="106" t="str">
        <f t="shared" si="60"/>
        <v>NETA BR</v>
      </c>
      <c r="X1906" s="117" t="s">
        <v>495</v>
      </c>
      <c r="Y1906" s="117"/>
    </row>
    <row r="1907" spans="1:25" x14ac:dyDescent="0.2">
      <c r="A1907" s="178" t="s">
        <v>11424</v>
      </c>
      <c r="B1907" s="70">
        <v>2017</v>
      </c>
      <c r="C1907" s="181" t="str">
        <f>VLOOKUP(G1907,TCR!$E$2:$K$332,2,0)</f>
        <v>DISTF</v>
      </c>
      <c r="D1907" s="181" t="str">
        <f>VLOOKUP(G1907,TCR!$E$2:$K$332,3,0)</f>
        <v>Ricavi logistica secondaria - distribuzione Energia Elettrica - fisso</v>
      </c>
      <c r="E1907" s="181" t="str">
        <f>VLOOKUP(G1907,TCR!$E$2:$K$332,4,0)</f>
        <v>SCTRF</v>
      </c>
      <c r="F1907" s="181" t="str">
        <f>VLOOKUP(G1907,TCR!$E$2:$K$332,5,0)</f>
        <v>Sonto terremotati fisso</v>
      </c>
      <c r="G1907" s="181" t="s">
        <v>11373</v>
      </c>
      <c r="H1907" s="181" t="str">
        <f>VLOOKUP(G1907,TCR!$E$2:$K$332,7,0)</f>
        <v>Sonto terremotati fisso</v>
      </c>
      <c r="I1907" s="137" t="str">
        <f t="shared" si="59"/>
        <v>EE_SC_RETQP_BTAU#EE_SC_ST_QP_BTAU#EE_RETE_QP_BTAU#NETA BM</v>
      </c>
      <c r="J1907" s="117" t="s">
        <v>9821</v>
      </c>
      <c r="K1907" s="117" t="s">
        <v>9822</v>
      </c>
      <c r="L1907" s="117" t="s">
        <v>9778</v>
      </c>
      <c r="M1907" s="117"/>
      <c r="N1907" s="118" t="s">
        <v>9823</v>
      </c>
      <c r="O1907" s="117"/>
      <c r="P1907" s="119" t="s">
        <v>9548</v>
      </c>
      <c r="Q1907" s="119" t="s">
        <v>9546</v>
      </c>
      <c r="R1907" s="120" t="s">
        <v>9549</v>
      </c>
      <c r="S1907" s="117"/>
      <c r="T1907" s="117"/>
      <c r="U1907" s="117"/>
      <c r="V1907" s="117">
        <v>8</v>
      </c>
      <c r="W1907" s="106" t="str">
        <f t="shared" si="60"/>
        <v>NETA BM</v>
      </c>
      <c r="X1907" s="117"/>
      <c r="Y1907" s="117"/>
    </row>
    <row r="1908" spans="1:25" x14ac:dyDescent="0.2">
      <c r="A1908" s="70"/>
      <c r="B1908" s="70">
        <v>2017</v>
      </c>
      <c r="C1908" s="98" t="str">
        <f>VLOOKUP(G1908,TCR!$E$2:$K$332,2,0)</f>
        <v>VENDV</v>
      </c>
      <c r="D1908" s="98" t="str">
        <f>VLOOKUP(G1908,TCR!$E$2:$K$332,3,0)</f>
        <v>Ricavi variabili commodity al PCE - Energia Elettrica</v>
      </c>
      <c r="E1908" s="98" t="str">
        <f>VLOOKUP(G1908,TCR!$E$2:$K$332,4,0)</f>
        <v>MTPRV</v>
      </c>
      <c r="F1908" s="98" t="str">
        <f>VLOOKUP(G1908,TCR!$E$2:$K$332,5,0)</f>
        <v>Materia prima variabile</v>
      </c>
      <c r="G1908" s="98" t="s">
        <v>255</v>
      </c>
      <c r="H1908" s="98" t="str">
        <f>VLOOKUP(G1908,TCR!$E$2:$K$332,7,0)</f>
        <v>Materia prima</v>
      </c>
      <c r="I1908" s="137" t="str">
        <f t="shared" si="59"/>
        <v>EE_FPQFPA03#EEQ_FPQFPA03#EEC_FPQFPA03#NETA BR</v>
      </c>
      <c r="J1908" s="3" t="s">
        <v>9830</v>
      </c>
      <c r="K1908" s="3" t="s">
        <v>9831</v>
      </c>
      <c r="L1908" s="3" t="s">
        <v>8859</v>
      </c>
      <c r="M1908" s="3" t="s">
        <v>424</v>
      </c>
      <c r="N1908" s="31" t="s">
        <v>9832</v>
      </c>
      <c r="P1908" s="13" t="s">
        <v>9833</v>
      </c>
      <c r="Q1908" s="13" t="s">
        <v>9834</v>
      </c>
      <c r="R1908" s="10" t="s">
        <v>8863</v>
      </c>
      <c r="S1908" s="3" t="s">
        <v>429</v>
      </c>
      <c r="T1908" s="3" t="s">
        <v>430</v>
      </c>
      <c r="V1908" s="3">
        <v>3</v>
      </c>
      <c r="W1908" s="106" t="str">
        <f t="shared" si="60"/>
        <v>NETA BR</v>
      </c>
      <c r="X1908" s="3" t="s">
        <v>431</v>
      </c>
    </row>
    <row r="1909" spans="1:25" x14ac:dyDescent="0.2">
      <c r="A1909" s="70"/>
      <c r="B1909" s="70">
        <v>2017</v>
      </c>
      <c r="C1909" s="98" t="str">
        <f>VLOOKUP(G1909,TCR!$E$2:$K$332,2,0)</f>
        <v>VENDV</v>
      </c>
      <c r="D1909" s="98" t="str">
        <f>VLOOKUP(G1909,TCR!$E$2:$K$332,3,0)</f>
        <v>Ricavi variabili commodity al PCE - Energia Elettrica</v>
      </c>
      <c r="E1909" s="98" t="str">
        <f>VLOOKUP(G1909,TCR!$E$2:$K$332,4,0)</f>
        <v>MTPRV</v>
      </c>
      <c r="F1909" s="98" t="str">
        <f>VLOOKUP(G1909,TCR!$E$2:$K$332,5,0)</f>
        <v>Materia prima variabile</v>
      </c>
      <c r="G1909" s="98" t="s">
        <v>192</v>
      </c>
      <c r="H1909" s="98" t="str">
        <f>VLOOKUP(G1909,TCR!$E$2:$K$332,7,0)</f>
        <v>Perdite</v>
      </c>
      <c r="I1909" s="137" t="str">
        <f t="shared" si="59"/>
        <v>EE_PERD_PTCSV14M#EEQ_FPTCSV14#EEC_FPTCSV14#NETA BR</v>
      </c>
      <c r="J1909" s="3" t="s">
        <v>9836</v>
      </c>
      <c r="K1909" s="3" t="s">
        <v>9837</v>
      </c>
      <c r="L1909" s="3" t="s">
        <v>9838</v>
      </c>
      <c r="M1909" s="3" t="s">
        <v>424</v>
      </c>
      <c r="N1909" s="31" t="s">
        <v>9839</v>
      </c>
      <c r="P1909" s="13" t="s">
        <v>9840</v>
      </c>
      <c r="Q1909" s="13" t="s">
        <v>9841</v>
      </c>
      <c r="R1909" s="10" t="s">
        <v>9842</v>
      </c>
      <c r="S1909" s="3" t="s">
        <v>429</v>
      </c>
      <c r="T1909" s="3" t="s">
        <v>430</v>
      </c>
      <c r="V1909" s="3">
        <v>3</v>
      </c>
      <c r="W1909" s="106" t="str">
        <f t="shared" si="60"/>
        <v>NETA BR</v>
      </c>
      <c r="X1909" s="3" t="s">
        <v>431</v>
      </c>
    </row>
    <row r="1910" spans="1:25" x14ac:dyDescent="0.2">
      <c r="A1910" s="70"/>
      <c r="B1910" s="70">
        <v>2017</v>
      </c>
      <c r="C1910" s="179" t="str">
        <f>VLOOKUP(G1910,TCR!$E$2:$K$332,2,0)</f>
        <v>VENDV</v>
      </c>
      <c r="D1910" s="179" t="str">
        <f>VLOOKUP(G1910,TCR!$E$2:$K$332,3,0)</f>
        <v>Ricavi variabili commodity al PCE - Energia Elettrica</v>
      </c>
      <c r="E1910" s="179" t="str">
        <f>VLOOKUP(G1910,TCR!$E$2:$K$332,4,0)</f>
        <v>MTPRV</v>
      </c>
      <c r="F1910" s="179" t="str">
        <f>VLOOKUP(G1910,TCR!$E$2:$K$332,5,0)</f>
        <v>Materia prima variabile</v>
      </c>
      <c r="G1910" s="179" t="s">
        <v>255</v>
      </c>
      <c r="H1910" s="179" t="str">
        <f>VLOOKUP(G1910,TCR!$E$2:$K$332,7,0)</f>
        <v>Materia prima</v>
      </c>
      <c r="I1910" s="137" t="str">
        <f t="shared" si="59"/>
        <v>EEAFPPPC15#EEQAFPPPC15#EECAFPPPC15#NETA BR</v>
      </c>
      <c r="J1910" s="3" t="s">
        <v>9843</v>
      </c>
      <c r="K1910" s="3" t="s">
        <v>9844</v>
      </c>
      <c r="L1910" s="3" t="s">
        <v>4139</v>
      </c>
      <c r="M1910" s="3" t="s">
        <v>424</v>
      </c>
      <c r="N1910" s="31" t="s">
        <v>9845</v>
      </c>
      <c r="P1910" s="13" t="s">
        <v>9846</v>
      </c>
      <c r="Q1910" s="13" t="s">
        <v>9847</v>
      </c>
      <c r="R1910" s="10" t="s">
        <v>535</v>
      </c>
      <c r="S1910" s="3" t="s">
        <v>429</v>
      </c>
      <c r="T1910" s="3" t="s">
        <v>430</v>
      </c>
      <c r="V1910" s="3">
        <v>3</v>
      </c>
      <c r="W1910" s="106" t="str">
        <f t="shared" si="60"/>
        <v>NETA BR</v>
      </c>
      <c r="X1910" s="3" t="s">
        <v>431</v>
      </c>
    </row>
    <row r="1911" spans="1:25" x14ac:dyDescent="0.2">
      <c r="A1911" s="70"/>
      <c r="B1911" s="70">
        <v>2017</v>
      </c>
      <c r="C1911" s="98" t="str">
        <f>VLOOKUP(G1911,TCR!$E$2:$K$332,2,0)</f>
        <v>VENDV</v>
      </c>
      <c r="D1911" s="98" t="str">
        <f>VLOOKUP(G1911,TCR!$E$2:$K$332,3,0)</f>
        <v>Ricavi variabili commodity al PCE - Energia Elettrica</v>
      </c>
      <c r="E1911" s="98" t="str">
        <f>VLOOKUP(G1911,TCR!$E$2:$K$332,4,0)</f>
        <v>SCONV</v>
      </c>
      <c r="F1911" s="98" t="str">
        <f>VLOOKUP(G1911,TCR!$E$2:$K$332,5,0)</f>
        <v>Sconti Variabili</v>
      </c>
      <c r="G1911" s="98" t="s">
        <v>32</v>
      </c>
      <c r="H1911" s="98" t="str">
        <f>VLOOKUP(G1911,TCR!$E$2:$K$332,7,0)</f>
        <v>sconti</v>
      </c>
      <c r="I1911" s="137" t="str">
        <f t="shared" si="59"/>
        <v>EE_SPMOD0031#EEQ_SPMOD0031#EEC_SPMOD0031#NETA BR</v>
      </c>
      <c r="J1911" s="3" t="s">
        <v>9848</v>
      </c>
      <c r="K1911" s="3" t="s">
        <v>9849</v>
      </c>
      <c r="L1911" s="3" t="s">
        <v>9850</v>
      </c>
      <c r="M1911" s="3" t="s">
        <v>424</v>
      </c>
      <c r="N1911" s="31" t="s">
        <v>9851</v>
      </c>
      <c r="P1911" s="13" t="s">
        <v>9852</v>
      </c>
      <c r="Q1911" s="13" t="s">
        <v>9853</v>
      </c>
      <c r="R1911" s="10" t="s">
        <v>9854</v>
      </c>
      <c r="S1911" s="3" t="s">
        <v>461</v>
      </c>
      <c r="T1911" s="3" t="s">
        <v>462</v>
      </c>
      <c r="V1911" s="3">
        <v>3</v>
      </c>
      <c r="W1911" s="106" t="str">
        <f t="shared" si="60"/>
        <v>NETA BR</v>
      </c>
      <c r="X1911" s="3" t="s">
        <v>463</v>
      </c>
    </row>
    <row r="1912" spans="1:25" x14ac:dyDescent="0.2">
      <c r="A1912" s="70"/>
      <c r="B1912" s="70">
        <v>2017</v>
      </c>
      <c r="C1912" s="179" t="str">
        <f>VLOOKUP(G1912,TCR!$E$2:$K$332,2,0)</f>
        <v>VENDV</v>
      </c>
      <c r="D1912" s="179" t="str">
        <f>VLOOKUP(G1912,TCR!$E$2:$K$332,3,0)</f>
        <v>Ricavi variabili commodity al PCE - Energia Elettrica</v>
      </c>
      <c r="E1912" s="179" t="str">
        <f>VLOOKUP(G1912,TCR!$E$2:$K$332,4,0)</f>
        <v>MTPRV</v>
      </c>
      <c r="F1912" s="179" t="str">
        <f>VLOOKUP(G1912,TCR!$E$2:$K$332,5,0)</f>
        <v>Materia prima variabile</v>
      </c>
      <c r="G1912" s="179" t="s">
        <v>255</v>
      </c>
      <c r="H1912" s="179" t="str">
        <f>VLOOKUP(G1912,TCR!$E$2:$K$332,7,0)</f>
        <v>Materia prima</v>
      </c>
      <c r="I1912" s="137" t="str">
        <f t="shared" si="59"/>
        <v>EE_QFPMI02#EEQ_FPQFPMI02#EEC_FPQFPMI02#NETA BR</v>
      </c>
      <c r="J1912" s="3" t="s">
        <v>9855</v>
      </c>
      <c r="K1912" s="3" t="s">
        <v>9856</v>
      </c>
      <c r="L1912" s="3" t="s">
        <v>7571</v>
      </c>
      <c r="M1912" s="3" t="s">
        <v>424</v>
      </c>
      <c r="N1912" s="31" t="s">
        <v>9857</v>
      </c>
      <c r="P1912" s="13" t="s">
        <v>9858</v>
      </c>
      <c r="Q1912" s="13" t="s">
        <v>9859</v>
      </c>
      <c r="R1912" s="10" t="s">
        <v>6907</v>
      </c>
      <c r="S1912" s="3" t="s">
        <v>429</v>
      </c>
      <c r="T1912" s="3" t="s">
        <v>430</v>
      </c>
      <c r="V1912" s="3">
        <v>3</v>
      </c>
      <c r="W1912" s="106" t="str">
        <f t="shared" si="60"/>
        <v>NETA BR</v>
      </c>
      <c r="X1912" s="3" t="s">
        <v>431</v>
      </c>
    </row>
    <row r="1913" spans="1:25" x14ac:dyDescent="0.2">
      <c r="A1913" s="70"/>
      <c r="B1913" s="70">
        <v>2017</v>
      </c>
      <c r="C1913" s="179" t="str">
        <f>VLOOKUP(G1913,TCR!$E$2:$K$332,2,0)</f>
        <v>VENDV</v>
      </c>
      <c r="D1913" s="179" t="str">
        <f>VLOOKUP(G1913,TCR!$E$2:$K$332,3,0)</f>
        <v>Ricavi variabili commodity al PCE - Energia Elettrica</v>
      </c>
      <c r="E1913" s="179" t="str">
        <f>VLOOKUP(G1913,TCR!$E$2:$K$332,4,0)</f>
        <v>MTPRV</v>
      </c>
      <c r="F1913" s="179" t="str">
        <f>VLOOKUP(G1913,TCR!$E$2:$K$332,5,0)</f>
        <v>Materia prima variabile</v>
      </c>
      <c r="G1913" s="179" t="s">
        <v>100</v>
      </c>
      <c r="H1913" s="179" t="str">
        <f>VLOOKUP(G1913,TCR!$E$2:$K$332,7,0)</f>
        <v>PPE</v>
      </c>
      <c r="I1913" s="137" t="str">
        <f t="shared" si="59"/>
        <v>NE_V_PPE_TS_DOM#NE_Q_PPE_TS#NE_C_PPE#NETA BR</v>
      </c>
      <c r="J1913" s="3" t="s">
        <v>9860</v>
      </c>
      <c r="K1913" s="3" t="s">
        <v>9861</v>
      </c>
      <c r="L1913" s="3" t="s">
        <v>9862</v>
      </c>
      <c r="M1913" s="3" t="s">
        <v>424</v>
      </c>
      <c r="N1913" s="31" t="s">
        <v>9863</v>
      </c>
      <c r="P1913" s="13" t="s">
        <v>9864</v>
      </c>
      <c r="Q1913" s="13" t="s">
        <v>9865</v>
      </c>
      <c r="R1913" s="10" t="s">
        <v>9866</v>
      </c>
      <c r="S1913" s="3" t="s">
        <v>9867</v>
      </c>
      <c r="T1913" s="3" t="s">
        <v>2865</v>
      </c>
      <c r="U1913" s="3" t="s">
        <v>9868</v>
      </c>
      <c r="V1913" s="3">
        <v>3</v>
      </c>
      <c r="W1913" s="106" t="str">
        <f t="shared" si="60"/>
        <v>NETA BR</v>
      </c>
      <c r="X1913" s="3" t="s">
        <v>463</v>
      </c>
    </row>
    <row r="1914" spans="1:25" x14ac:dyDescent="0.2">
      <c r="A1914" s="70"/>
      <c r="B1914" s="70">
        <v>2017</v>
      </c>
      <c r="C1914" s="98" t="str">
        <f>VLOOKUP(G1914,TCR!$E$2:$K$332,2,0)</f>
        <v>VENDV</v>
      </c>
      <c r="D1914" s="98" t="str">
        <f>VLOOKUP(G1914,TCR!$E$2:$K$332,3,0)</f>
        <v>Ricavi variabili commodity al PCE - Energia Elettrica</v>
      </c>
      <c r="E1914" s="98" t="str">
        <f>VLOOKUP(G1914,TCR!$E$2:$K$332,4,0)</f>
        <v>MTPRV</v>
      </c>
      <c r="F1914" s="98" t="str">
        <f>VLOOKUP(G1914,TCR!$E$2:$K$332,5,0)</f>
        <v>Materia prima variabile</v>
      </c>
      <c r="G1914" s="98" t="s">
        <v>192</v>
      </c>
      <c r="H1914" s="98" t="str">
        <f>VLOOKUP(G1914,TCR!$E$2:$K$332,7,0)</f>
        <v>Perdite</v>
      </c>
      <c r="I1914" s="137" t="str">
        <f t="shared" si="59"/>
        <v>EE_PRD_QFPMI01_M#EEQ_FPQFPMI01#EEC_FPQFPMI01#NETA BR</v>
      </c>
      <c r="J1914" s="3" t="s">
        <v>9877</v>
      </c>
      <c r="K1914" s="3" t="s">
        <v>9878</v>
      </c>
      <c r="L1914" s="3" t="s">
        <v>9879</v>
      </c>
      <c r="M1914" s="3" t="s">
        <v>424</v>
      </c>
      <c r="N1914" s="31" t="s">
        <v>9880</v>
      </c>
      <c r="P1914" s="13" t="s">
        <v>9881</v>
      </c>
      <c r="Q1914" s="13" t="s">
        <v>9882</v>
      </c>
      <c r="R1914" s="10" t="s">
        <v>9883</v>
      </c>
      <c r="S1914" s="3" t="s">
        <v>429</v>
      </c>
      <c r="T1914" s="3" t="s">
        <v>430</v>
      </c>
      <c r="V1914" s="3">
        <v>3</v>
      </c>
      <c r="W1914" s="106" t="str">
        <f t="shared" si="60"/>
        <v>NETA BR</v>
      </c>
      <c r="X1914" s="3" t="s">
        <v>431</v>
      </c>
    </row>
    <row r="1915" spans="1:25" x14ac:dyDescent="0.2">
      <c r="A1915" s="70"/>
      <c r="B1915" s="70">
        <v>2017</v>
      </c>
      <c r="C1915" s="181" t="str">
        <f>VLOOKUP(G1915,TCR!$E$2:$K$332,2,0)</f>
        <v>DISTF</v>
      </c>
      <c r="D1915" s="181" t="str">
        <f>VLOOKUP(G1915,TCR!$E$2:$K$332,3,0)</f>
        <v>Ricavi logistica secondaria - distribuzione Energia Elettrica - fisso</v>
      </c>
      <c r="E1915" s="181" t="str">
        <f>VLOOKUP(G1915,TCR!$E$2:$K$332,4,0)</f>
        <v>QP</v>
      </c>
      <c r="F1915" s="181" t="str">
        <f>VLOOKUP(G1915,TCR!$E$2:$K$332,5,0)</f>
        <v>Potenza</v>
      </c>
      <c r="G1915" s="181" t="s">
        <v>166</v>
      </c>
      <c r="H1915" s="181" t="str">
        <f>VLOOKUP(G1915,TCR!$E$2:$K$332,7,0)</f>
        <v>Quota fissa potenza</v>
      </c>
      <c r="I1915" s="137" t="str">
        <f t="shared" si="59"/>
        <v>EE_RETE_QP_BTAU#EE_SO_QP_BTAU#EE_RETE_QP_BTAU#NETA BM</v>
      </c>
      <c r="J1915" s="117" t="s">
        <v>9545</v>
      </c>
      <c r="K1915" s="117" t="s">
        <v>9546</v>
      </c>
      <c r="L1915" s="117" t="s">
        <v>9547</v>
      </c>
      <c r="M1915" s="117" t="s">
        <v>488</v>
      </c>
      <c r="N1915" s="118" t="s">
        <v>9890</v>
      </c>
      <c r="O1915" s="117"/>
      <c r="P1915" s="119" t="s">
        <v>9548</v>
      </c>
      <c r="Q1915" s="119" t="s">
        <v>9546</v>
      </c>
      <c r="R1915" s="120" t="s">
        <v>9549</v>
      </c>
      <c r="S1915" s="117" t="s">
        <v>4348</v>
      </c>
      <c r="T1915" s="117" t="s">
        <v>4349</v>
      </c>
      <c r="U1915" s="117"/>
      <c r="V1915" s="117">
        <v>8</v>
      </c>
      <c r="W1915" s="106" t="str">
        <f t="shared" si="60"/>
        <v>NETA BM</v>
      </c>
      <c r="X1915" s="117" t="s">
        <v>9550</v>
      </c>
      <c r="Y1915" s="117"/>
    </row>
    <row r="1916" spans="1:25" x14ac:dyDescent="0.2">
      <c r="A1916" s="70"/>
      <c r="B1916" s="70">
        <v>2017</v>
      </c>
      <c r="C1916" s="181" t="str">
        <f>VLOOKUP(G1916,TCR!$E$2:$K$332,2,0)</f>
        <v>DISTF</v>
      </c>
      <c r="D1916" s="181" t="str">
        <f>VLOOKUP(G1916,TCR!$E$2:$K$332,3,0)</f>
        <v>Ricavi logistica secondaria - distribuzione Energia Elettrica - fisso</v>
      </c>
      <c r="E1916" s="181" t="str">
        <f>VLOOKUP(G1916,TCR!$E$2:$K$332,4,0)</f>
        <v>QP</v>
      </c>
      <c r="F1916" s="181" t="str">
        <f>VLOOKUP(G1916,TCR!$E$2:$K$332,5,0)</f>
        <v>Potenza</v>
      </c>
      <c r="G1916" s="181" t="s">
        <v>166</v>
      </c>
      <c r="H1916" s="181" t="str">
        <f>VLOOKUP(G1916,TCR!$E$2:$K$332,7,0)</f>
        <v>Quota fissa potenza</v>
      </c>
      <c r="I1916" s="137" t="str">
        <f t="shared" si="59"/>
        <v>EE_RETE_QP_BTAU#EE_ST_QP_BTAU#EE_RETE_QP_BTAU#NETA BM</v>
      </c>
      <c r="J1916" s="117" t="s">
        <v>9545</v>
      </c>
      <c r="K1916" s="117" t="s">
        <v>9546</v>
      </c>
      <c r="L1916" s="117" t="s">
        <v>9547</v>
      </c>
      <c r="M1916" s="117" t="s">
        <v>488</v>
      </c>
      <c r="N1916" s="118" t="s">
        <v>9891</v>
      </c>
      <c r="O1916" s="117"/>
      <c r="P1916" s="119" t="s">
        <v>9548</v>
      </c>
      <c r="Q1916" s="119" t="s">
        <v>9546</v>
      </c>
      <c r="R1916" s="120" t="s">
        <v>9549</v>
      </c>
      <c r="S1916" s="117" t="s">
        <v>4348</v>
      </c>
      <c r="T1916" s="117" t="s">
        <v>4349</v>
      </c>
      <c r="U1916" s="117"/>
      <c r="V1916" s="117">
        <v>8</v>
      </c>
      <c r="W1916" s="106" t="str">
        <f t="shared" si="60"/>
        <v>NETA BM</v>
      </c>
      <c r="X1916" s="117" t="s">
        <v>9550</v>
      </c>
      <c r="Y1916" s="117"/>
    </row>
    <row r="1917" spans="1:25" x14ac:dyDescent="0.2">
      <c r="A1917" s="70"/>
      <c r="B1917" s="70">
        <v>2017</v>
      </c>
      <c r="C1917" s="179" t="str">
        <f>VLOOKUP(G1917,TCR!$E$2:$K$332,2,0)</f>
        <v>VENDV</v>
      </c>
      <c r="D1917" s="179" t="str">
        <f>VLOOKUP(G1917,TCR!$E$2:$K$332,3,0)</f>
        <v>Ricavi variabili commodity al PCE - Energia Elettrica</v>
      </c>
      <c r="E1917" s="179" t="str">
        <f>VLOOKUP(G1917,TCR!$E$2:$K$332,4,0)</f>
        <v>SCONV</v>
      </c>
      <c r="F1917" s="179" t="str">
        <f>VLOOKUP(G1917,TCR!$E$2:$K$332,5,0)</f>
        <v>Sconti Variabili</v>
      </c>
      <c r="G1917" s="179" t="s">
        <v>32</v>
      </c>
      <c r="H1917" s="179" t="str">
        <f>VLOOKUP(G1917,TCR!$E$2:$K$332,7,0)</f>
        <v>sconti</v>
      </c>
      <c r="I1917" s="137" t="str">
        <f t="shared" si="59"/>
        <v>EESP0060_PE_B#EEQSP0060_PE_B#EECSP0060_PE_B#NETA BR</v>
      </c>
      <c r="J1917" s="3" t="s">
        <v>9897</v>
      </c>
      <c r="K1917" s="3" t="s">
        <v>9898</v>
      </c>
      <c r="L1917" s="3" t="s">
        <v>1477</v>
      </c>
      <c r="M1917" s="3" t="s">
        <v>424</v>
      </c>
      <c r="N1917" s="31" t="s">
        <v>9899</v>
      </c>
      <c r="P1917" s="13" t="s">
        <v>9900</v>
      </c>
      <c r="Q1917" s="13" t="s">
        <v>9901</v>
      </c>
      <c r="R1917" s="10" t="s">
        <v>1481</v>
      </c>
      <c r="S1917" s="3" t="s">
        <v>461</v>
      </c>
      <c r="T1917" s="3" t="s">
        <v>462</v>
      </c>
      <c r="V1917" s="3">
        <v>3</v>
      </c>
      <c r="W1917" s="106" t="str">
        <f t="shared" si="60"/>
        <v>NETA BR</v>
      </c>
      <c r="X1917" s="3" t="s">
        <v>463</v>
      </c>
    </row>
    <row r="1918" spans="1:25" x14ac:dyDescent="0.2">
      <c r="A1918" s="178" t="s">
        <v>11424</v>
      </c>
      <c r="B1918" s="70" t="s">
        <v>10571</v>
      </c>
      <c r="C1918" s="179" t="str">
        <f>VLOOKUP(G1918,TCR!$E$2:$K$332,2,0)</f>
        <v>VENDV</v>
      </c>
      <c r="D1918" s="179" t="str">
        <f>VLOOKUP(G1918,TCR!$E$2:$K$332,3,0)</f>
        <v>Ricavi variabili commodity al PCE - Energia Elettrica</v>
      </c>
      <c r="E1918" s="179" t="str">
        <f>VLOOKUP(G1918,TCR!$E$2:$K$332,4,0)</f>
        <v>SCTRV_E</v>
      </c>
      <c r="F1918" s="179" t="str">
        <f>VLOOKUP(G1918,TCR!$E$2:$K$332,5,0)</f>
        <v>Sonto terremotati variabile Emilia</v>
      </c>
      <c r="G1918" s="179" t="s">
        <v>11438</v>
      </c>
      <c r="H1918" s="179" t="str">
        <f>VLOOKUP(G1918,TCR!$E$2:$K$332,7,0)</f>
        <v>Sonto terremotati variabile Emilia</v>
      </c>
      <c r="I1918" s="137" t="str">
        <f t="shared" si="59"/>
        <v>NE_SCTE_RETE_QE#NE_A3_QE#NE_A3#NETA BR</v>
      </c>
      <c r="J1918" s="117" t="s">
        <v>1819</v>
      </c>
      <c r="K1918" s="117" t="s">
        <v>1820</v>
      </c>
      <c r="L1918" s="117" t="s">
        <v>1821</v>
      </c>
      <c r="M1918" s="117" t="s">
        <v>424</v>
      </c>
      <c r="N1918" s="118" t="s">
        <v>9902</v>
      </c>
      <c r="O1918" s="117"/>
      <c r="P1918" s="119" t="s">
        <v>9796</v>
      </c>
      <c r="Q1918" s="119" t="s">
        <v>9797</v>
      </c>
      <c r="R1918" s="120" t="s">
        <v>9798</v>
      </c>
      <c r="S1918" s="117" t="s">
        <v>461</v>
      </c>
      <c r="T1918" s="117" t="s">
        <v>462</v>
      </c>
      <c r="U1918" s="117"/>
      <c r="V1918" s="117">
        <v>3</v>
      </c>
      <c r="W1918" s="106" t="str">
        <f t="shared" si="60"/>
        <v>NETA BR</v>
      </c>
      <c r="X1918" s="117" t="s">
        <v>463</v>
      </c>
      <c r="Y1918" s="117"/>
    </row>
    <row r="1919" spans="1:25" x14ac:dyDescent="0.2">
      <c r="A1919" s="178" t="s">
        <v>11424</v>
      </c>
      <c r="B1919" s="70" t="s">
        <v>10571</v>
      </c>
      <c r="C1919" s="98" t="str">
        <f>VLOOKUP(G1919,TCR!$E$2:$K$332,2,0)</f>
        <v>VENDV</v>
      </c>
      <c r="D1919" s="98" t="str">
        <f>VLOOKUP(G1919,TCR!$E$2:$K$332,3,0)</f>
        <v>Ricavi variabili commodity al PCE - Energia Elettrica</v>
      </c>
      <c r="E1919" s="98" t="str">
        <f>VLOOKUP(G1919,TCR!$E$2:$K$332,4,0)</f>
        <v>SCTRV_E</v>
      </c>
      <c r="F1919" s="98" t="str">
        <f>VLOOKUP(G1919,TCR!$E$2:$K$332,5,0)</f>
        <v>Sonto terremotati variabile Emilia</v>
      </c>
      <c r="G1919" s="98" t="s">
        <v>11438</v>
      </c>
      <c r="H1919" s="98" t="str">
        <f>VLOOKUP(G1919,TCR!$E$2:$K$332,7,0)</f>
        <v>Sonto terremotati variabile Emilia</v>
      </c>
      <c r="I1919" s="137" t="str">
        <f t="shared" si="59"/>
        <v>NE_SCTE_RETE_QE#NE_UC3_QE#NE_UC3#NETA BR</v>
      </c>
      <c r="J1919" s="117" t="s">
        <v>1819</v>
      </c>
      <c r="K1919" s="117" t="s">
        <v>1820</v>
      </c>
      <c r="L1919" s="117" t="s">
        <v>1821</v>
      </c>
      <c r="M1919" s="117" t="s">
        <v>424</v>
      </c>
      <c r="N1919" s="118" t="s">
        <v>9903</v>
      </c>
      <c r="O1919" s="117"/>
      <c r="P1919" s="119" t="s">
        <v>9904</v>
      </c>
      <c r="Q1919" s="119" t="s">
        <v>9905</v>
      </c>
      <c r="R1919" s="120" t="s">
        <v>9906</v>
      </c>
      <c r="S1919" s="117" t="s">
        <v>461</v>
      </c>
      <c r="T1919" s="117" t="s">
        <v>462</v>
      </c>
      <c r="U1919" s="117"/>
      <c r="V1919" s="117">
        <v>3</v>
      </c>
      <c r="W1919" s="106" t="str">
        <f t="shared" si="60"/>
        <v>NETA BR</v>
      </c>
      <c r="X1919" s="117" t="s">
        <v>463</v>
      </c>
      <c r="Y1919" s="117"/>
    </row>
    <row r="1920" spans="1:25" x14ac:dyDescent="0.2">
      <c r="A1920" s="70"/>
      <c r="B1920" s="70">
        <v>2017</v>
      </c>
      <c r="C1920" s="179" t="str">
        <f>VLOOKUP(G1920,TCR!$E$2:$K$332,2,0)</f>
        <v>VENDV</v>
      </c>
      <c r="D1920" s="179" t="str">
        <f>VLOOKUP(G1920,TCR!$E$2:$K$332,3,0)</f>
        <v>Ricavi variabili commodity al PCE - Energia Elettrica</v>
      </c>
      <c r="E1920" s="179" t="str">
        <f>VLOOKUP(G1920,TCR!$E$2:$K$332,4,0)</f>
        <v>MTPRV</v>
      </c>
      <c r="F1920" s="179" t="str">
        <f>VLOOKUP(G1920,TCR!$E$2:$K$332,5,0)</f>
        <v>Materia prima variabile</v>
      </c>
      <c r="G1920" s="179" t="s">
        <v>100</v>
      </c>
      <c r="H1920" s="179" t="str">
        <f>VLOOKUP(G1920,TCR!$E$2:$K$332,7,0)</f>
        <v>PPE</v>
      </c>
      <c r="I1920" s="137" t="str">
        <f t="shared" si="59"/>
        <v>NE_V_PPE_TS_AU#NE_Q_PPE_TS#NE_C_PPE#NETA BR</v>
      </c>
      <c r="J1920" s="3" t="s">
        <v>9907</v>
      </c>
      <c r="K1920" s="3" t="s">
        <v>9908</v>
      </c>
      <c r="L1920" s="3" t="s">
        <v>9909</v>
      </c>
      <c r="M1920" s="3" t="s">
        <v>424</v>
      </c>
      <c r="N1920" s="31" t="s">
        <v>9863</v>
      </c>
      <c r="P1920" s="13" t="s">
        <v>9864</v>
      </c>
      <c r="Q1920" s="13" t="s">
        <v>9865</v>
      </c>
      <c r="R1920" s="10" t="s">
        <v>9866</v>
      </c>
      <c r="S1920" s="3" t="s">
        <v>9867</v>
      </c>
      <c r="T1920" s="3" t="s">
        <v>2865</v>
      </c>
      <c r="V1920" s="3">
        <v>3</v>
      </c>
      <c r="W1920" s="106" t="str">
        <f t="shared" si="60"/>
        <v>NETA BR</v>
      </c>
      <c r="X1920" s="3" t="s">
        <v>463</v>
      </c>
    </row>
    <row r="1921" spans="1:25" x14ac:dyDescent="0.2">
      <c r="A1921" s="70"/>
      <c r="B1921" s="70">
        <v>2017</v>
      </c>
      <c r="C1921" s="98" t="str">
        <f>VLOOKUP(G1921,TCR!$E$2:$K$332,2,0)</f>
        <v>VENDV</v>
      </c>
      <c r="D1921" s="98" t="str">
        <f>VLOOKUP(G1921,TCR!$E$2:$K$332,3,0)</f>
        <v>Ricavi variabili commodity al PCE - Energia Elettrica</v>
      </c>
      <c r="E1921" s="98" t="str">
        <f>VLOOKUP(G1921,TCR!$E$2:$K$332,4,0)</f>
        <v>SCONV</v>
      </c>
      <c r="F1921" s="98" t="str">
        <f>VLOOKUP(G1921,TCR!$E$2:$K$332,5,0)</f>
        <v>Sconti Variabili</v>
      </c>
      <c r="G1921" s="98" t="s">
        <v>32</v>
      </c>
      <c r="H1921" s="98" t="str">
        <f>VLOOKUP(G1921,TCR!$E$2:$K$332,7,0)</f>
        <v>sconti</v>
      </c>
      <c r="I1921" s="137" t="str">
        <f t="shared" si="59"/>
        <v>EE_SPMOD0030#EEQ_SPMOD0030#EEC_SPMOD0030#NETA BR</v>
      </c>
      <c r="J1921" s="3" t="s">
        <v>9921</v>
      </c>
      <c r="K1921" s="3" t="s">
        <v>9922</v>
      </c>
      <c r="L1921" s="3" t="s">
        <v>9923</v>
      </c>
      <c r="M1921" s="3" t="s">
        <v>424</v>
      </c>
      <c r="N1921" s="31" t="s">
        <v>9924</v>
      </c>
      <c r="P1921" s="13" t="s">
        <v>9925</v>
      </c>
      <c r="Q1921" s="13" t="s">
        <v>9926</v>
      </c>
      <c r="R1921" s="10" t="s">
        <v>9927</v>
      </c>
      <c r="S1921" s="3" t="s">
        <v>461</v>
      </c>
      <c r="T1921" s="3" t="s">
        <v>462</v>
      </c>
      <c r="V1921" s="3">
        <v>3</v>
      </c>
      <c r="W1921" s="106" t="str">
        <f t="shared" si="60"/>
        <v>NETA BR</v>
      </c>
      <c r="X1921" s="3" t="s">
        <v>463</v>
      </c>
    </row>
    <row r="1922" spans="1:25" x14ac:dyDescent="0.2">
      <c r="A1922" s="70"/>
      <c r="B1922" s="70">
        <v>2017</v>
      </c>
      <c r="C1922" s="98" t="str">
        <f>VLOOKUP(G1922,TCR!$E$2:$K$332,2,0)</f>
        <v>VENDV</v>
      </c>
      <c r="D1922" s="98" t="str">
        <f>VLOOKUP(G1922,TCR!$E$2:$K$332,3,0)</f>
        <v>Ricavi variabili commodity al PCE - Energia Elettrica</v>
      </c>
      <c r="E1922" s="98" t="str">
        <f>VLOOKUP(G1922,TCR!$E$2:$K$332,4,0)</f>
        <v>MTPRV</v>
      </c>
      <c r="F1922" s="98" t="str">
        <f>VLOOKUP(G1922,TCR!$E$2:$K$332,5,0)</f>
        <v>Materia prima variabile</v>
      </c>
      <c r="G1922" s="98" t="s">
        <v>255</v>
      </c>
      <c r="H1922" s="98" t="str">
        <f>VLOOKUP(G1922,TCR!$E$2:$K$332,7,0)</f>
        <v>Materia prima</v>
      </c>
      <c r="I1922" s="137" t="str">
        <f t="shared" si="59"/>
        <v>EEAFPRSPMI21#EEQAFPRSPMI21#EECAFPRSPMI21#NETA BR</v>
      </c>
      <c r="J1922" s="3" t="s">
        <v>9928</v>
      </c>
      <c r="K1922" s="3" t="s">
        <v>9929</v>
      </c>
      <c r="L1922" s="3" t="s">
        <v>5966</v>
      </c>
      <c r="M1922" s="3" t="s">
        <v>424</v>
      </c>
      <c r="N1922" s="31" t="s">
        <v>9930</v>
      </c>
      <c r="P1922" s="13" t="s">
        <v>9931</v>
      </c>
      <c r="Q1922" s="13" t="s">
        <v>9932</v>
      </c>
      <c r="R1922" s="10" t="s">
        <v>5970</v>
      </c>
      <c r="S1922" s="3" t="s">
        <v>429</v>
      </c>
      <c r="T1922" s="3" t="s">
        <v>430</v>
      </c>
      <c r="V1922" s="3">
        <v>3</v>
      </c>
      <c r="W1922" s="106" t="str">
        <f t="shared" si="60"/>
        <v>NETA BR</v>
      </c>
      <c r="X1922" s="3" t="s">
        <v>431</v>
      </c>
    </row>
    <row r="1923" spans="1:25" x14ac:dyDescent="0.2">
      <c r="A1923" s="70"/>
      <c r="B1923" s="70">
        <v>2017</v>
      </c>
      <c r="C1923" s="179" t="str">
        <f>VLOOKUP(G1923,TCR!$E$2:$K$332,2,0)</f>
        <v>VENDV</v>
      </c>
      <c r="D1923" s="179" t="str">
        <f>VLOOKUP(G1923,TCR!$E$2:$K$332,3,0)</f>
        <v>Ricavi variabili commodity al PCE - Energia Elettrica</v>
      </c>
      <c r="E1923" s="179" t="str">
        <f>VLOOKUP(G1923,TCR!$E$2:$K$332,4,0)</f>
        <v>MTPRV</v>
      </c>
      <c r="F1923" s="179" t="str">
        <f>VLOOKUP(G1923,TCR!$E$2:$K$332,5,0)</f>
        <v>Materia prima variabile</v>
      </c>
      <c r="G1923" s="179" t="s">
        <v>255</v>
      </c>
      <c r="H1923" s="179" t="str">
        <f>VLOOKUP(G1923,TCR!$E$2:$K$332,7,0)</f>
        <v>Materia prima</v>
      </c>
      <c r="I1923" s="137" t="str">
        <f t="shared" ref="I1923:I1986" si="61">IF(LEFT($G1923,7)="CONSUMO","CONSUMO",CONCATENATE(K1923,"#",N1923,"#",Q1923,"#",W1923))</f>
        <v>EEAFPAEES01#EEQAFPAEES01#EECAFPAEES01#NETA BR</v>
      </c>
      <c r="J1923" s="3" t="s">
        <v>9939</v>
      </c>
      <c r="K1923" s="3" t="s">
        <v>9940</v>
      </c>
      <c r="L1923" s="3" t="s">
        <v>9941</v>
      </c>
      <c r="M1923" s="3" t="s">
        <v>424</v>
      </c>
      <c r="N1923" s="31" t="s">
        <v>9942</v>
      </c>
      <c r="P1923" s="13" t="s">
        <v>9943</v>
      </c>
      <c r="Q1923" s="13" t="s">
        <v>9944</v>
      </c>
      <c r="R1923" s="10" t="s">
        <v>9945</v>
      </c>
      <c r="S1923" s="3" t="s">
        <v>429</v>
      </c>
      <c r="T1923" s="3" t="s">
        <v>430</v>
      </c>
      <c r="V1923" s="3">
        <v>3</v>
      </c>
      <c r="W1923" s="106" t="str">
        <f t="shared" si="60"/>
        <v>NETA BR</v>
      </c>
      <c r="X1923" s="3" t="s">
        <v>431</v>
      </c>
    </row>
    <row r="1924" spans="1:25" x14ac:dyDescent="0.2">
      <c r="A1924" s="70"/>
      <c r="B1924" s="70">
        <v>2017</v>
      </c>
      <c r="C1924" s="98" t="str">
        <f>VLOOKUP(G1924,TCR!$E$2:$K$332,2,0)</f>
        <v>VENDV</v>
      </c>
      <c r="D1924" s="98" t="str">
        <f>VLOOKUP(G1924,TCR!$E$2:$K$332,3,0)</f>
        <v>Ricavi variabili commodity al PCE - Energia Elettrica</v>
      </c>
      <c r="E1924" s="98" t="str">
        <f>VLOOKUP(G1924,TCR!$E$2:$K$332,4,0)</f>
        <v>SCONV</v>
      </c>
      <c r="F1924" s="98" t="str">
        <f>VLOOKUP(G1924,TCR!$E$2:$K$332,5,0)</f>
        <v>Sconti Variabili</v>
      </c>
      <c r="G1924" s="98" t="s">
        <v>32</v>
      </c>
      <c r="H1924" s="98" t="str">
        <f>VLOOKUP(G1924,TCR!$E$2:$K$332,7,0)</f>
        <v>sconti</v>
      </c>
      <c r="I1924" s="137" t="str">
        <f t="shared" si="61"/>
        <v>EE_SPMOD0025#EEQ_SPMOD0025#EEC_SPMOD0025#NETA BR</v>
      </c>
      <c r="J1924" s="3" t="s">
        <v>9946</v>
      </c>
      <c r="K1924" s="3" t="s">
        <v>9947</v>
      </c>
      <c r="L1924" s="3" t="s">
        <v>9948</v>
      </c>
      <c r="M1924" s="3" t="s">
        <v>424</v>
      </c>
      <c r="N1924" s="31" t="s">
        <v>9949</v>
      </c>
      <c r="P1924" s="13" t="s">
        <v>9950</v>
      </c>
      <c r="Q1924" s="13" t="s">
        <v>9951</v>
      </c>
      <c r="R1924" s="10" t="s">
        <v>9952</v>
      </c>
      <c r="S1924" s="3" t="s">
        <v>461</v>
      </c>
      <c r="T1924" s="3" t="s">
        <v>462</v>
      </c>
      <c r="V1924" s="3">
        <v>3</v>
      </c>
      <c r="W1924" s="106" t="str">
        <f t="shared" si="60"/>
        <v>NETA BR</v>
      </c>
      <c r="X1924" s="3" t="s">
        <v>463</v>
      </c>
    </row>
    <row r="1925" spans="1:25" x14ac:dyDescent="0.2">
      <c r="A1925" s="70"/>
      <c r="B1925" s="70">
        <v>2017</v>
      </c>
      <c r="C1925" s="179" t="str">
        <f>VLOOKUP(G1925,TCR!$E$2:$K$332,2,0)</f>
        <v>VENDV</v>
      </c>
      <c r="D1925" s="179" t="str">
        <f>VLOOKUP(G1925,TCR!$E$2:$K$332,3,0)</f>
        <v>Ricavi variabili commodity al PCE - Energia Elettrica</v>
      </c>
      <c r="E1925" s="179" t="str">
        <f>VLOOKUP(G1925,TCR!$E$2:$K$332,4,0)</f>
        <v>MTPRV</v>
      </c>
      <c r="F1925" s="179" t="str">
        <f>VLOOKUP(G1925,TCR!$E$2:$K$332,5,0)</f>
        <v>Materia prima variabile</v>
      </c>
      <c r="G1925" s="179" t="s">
        <v>192</v>
      </c>
      <c r="H1925" s="179" t="str">
        <f>VLOOKUP(G1925,TCR!$E$2:$K$332,7,0)</f>
        <v>Perdite</v>
      </c>
      <c r="I1925" s="137" t="str">
        <f t="shared" si="61"/>
        <v>EE_PERD_PPPC12_B#EEQBFPPPC12#EECBFPPPC12#NETA BR</v>
      </c>
      <c r="J1925" s="3" t="s">
        <v>9957</v>
      </c>
      <c r="K1925" s="3" t="s">
        <v>9958</v>
      </c>
      <c r="L1925" s="3" t="s">
        <v>9959</v>
      </c>
      <c r="M1925" s="3" t="s">
        <v>424</v>
      </c>
      <c r="N1925" s="31" t="s">
        <v>9960</v>
      </c>
      <c r="P1925" s="13" t="s">
        <v>9961</v>
      </c>
      <c r="Q1925" s="13" t="s">
        <v>9962</v>
      </c>
      <c r="R1925" s="10" t="s">
        <v>9963</v>
      </c>
      <c r="S1925" s="3" t="s">
        <v>429</v>
      </c>
      <c r="T1925" s="3" t="s">
        <v>430</v>
      </c>
      <c r="V1925" s="3">
        <v>3</v>
      </c>
      <c r="W1925" s="106" t="str">
        <f t="shared" si="60"/>
        <v>NETA BR</v>
      </c>
      <c r="X1925" s="3" t="s">
        <v>431</v>
      </c>
    </row>
    <row r="1926" spans="1:25" x14ac:dyDescent="0.2">
      <c r="A1926" s="70"/>
      <c r="B1926" s="70" t="s">
        <v>10562</v>
      </c>
      <c r="C1926" s="179" t="str">
        <f>VLOOKUP(G1926,TCR!$E$2:$K$332,2,0)</f>
        <v>VENDF</v>
      </c>
      <c r="D1926" s="179" t="str">
        <f>VLOOKUP(G1926,TCR!$E$2:$K$332,3,0)</f>
        <v>Ricavi commodity - componente fissa Energia Elettrica</v>
      </c>
      <c r="E1926" s="179" t="str">
        <f>VLOOKUP(G1926,TCR!$E$2:$K$332,4,0)</f>
        <v>MTPRF</v>
      </c>
      <c r="F1926" s="179" t="str">
        <f>VLOOKUP(G1926,TCR!$E$2:$K$332,5,0)</f>
        <v>Materia prima fissa</v>
      </c>
      <c r="G1926" s="179" t="s">
        <v>11434</v>
      </c>
      <c r="H1926" s="179" t="str">
        <f>VLOOKUP(G1926,TCR!$E$2:$K$332,7,0)</f>
        <v>PCR fissa</v>
      </c>
      <c r="I1926" s="137" t="str">
        <f t="shared" si="61"/>
        <v>NE_V_PCR_QF_AU#NE_Q_PCR_QFAU#NE_C_PCR_QFAU#NETA BR</v>
      </c>
      <c r="J1926" s="3" t="s">
        <v>9969</v>
      </c>
      <c r="K1926" s="3" t="s">
        <v>9970</v>
      </c>
      <c r="L1926" s="3" t="s">
        <v>9971</v>
      </c>
      <c r="M1926" s="3" t="s">
        <v>424</v>
      </c>
      <c r="N1926" s="31" t="s">
        <v>9972</v>
      </c>
      <c r="P1926" s="13" t="s">
        <v>9973</v>
      </c>
      <c r="Q1926" s="13" t="s">
        <v>9974</v>
      </c>
      <c r="R1926" s="10" t="s">
        <v>9975</v>
      </c>
      <c r="S1926" s="3" t="s">
        <v>10388</v>
      </c>
      <c r="T1926" s="3" t="s">
        <v>5779</v>
      </c>
      <c r="V1926" s="3">
        <v>3</v>
      </c>
      <c r="W1926" s="106" t="str">
        <f t="shared" si="60"/>
        <v>NETA BR</v>
      </c>
      <c r="X1926" s="3" t="s">
        <v>463</v>
      </c>
    </row>
    <row r="1927" spans="1:25" x14ac:dyDescent="0.2">
      <c r="A1927" s="70"/>
      <c r="B1927" s="70">
        <v>2017</v>
      </c>
      <c r="C1927" s="179" t="str">
        <f>VLOOKUP(G1927,TCR!$E$2:$K$332,2,0)</f>
        <v>VENDV</v>
      </c>
      <c r="D1927" s="179" t="str">
        <f>VLOOKUP(G1927,TCR!$E$2:$K$332,3,0)</f>
        <v>Ricavi variabili commodity al PCE - Energia Elettrica</v>
      </c>
      <c r="E1927" s="179" t="str">
        <f>VLOOKUP(G1927,TCR!$E$2:$K$332,4,0)</f>
        <v>MTPRV</v>
      </c>
      <c r="F1927" s="179" t="str">
        <f>VLOOKUP(G1927,TCR!$E$2:$K$332,5,0)</f>
        <v>Materia prima variabile</v>
      </c>
      <c r="G1927" s="179" t="s">
        <v>255</v>
      </c>
      <c r="H1927" s="179" t="str">
        <f>VLOOKUP(G1927,TCR!$E$2:$K$332,7,0)</f>
        <v>Materia prima</v>
      </c>
      <c r="I1927" s="137" t="str">
        <f t="shared" si="61"/>
        <v>NE_QV_IND_ATT_BR#NE_Q_IND_ATT_BR#NE_C_IND_ATT_BR#NETA BR</v>
      </c>
      <c r="J1927" s="3" t="s">
        <v>9976</v>
      </c>
      <c r="K1927" s="3" t="s">
        <v>9977</v>
      </c>
      <c r="L1927" s="3" t="s">
        <v>9978</v>
      </c>
      <c r="M1927" s="3" t="s">
        <v>424</v>
      </c>
      <c r="N1927" s="31" t="s">
        <v>9979</v>
      </c>
      <c r="P1927" s="13" t="s">
        <v>9980</v>
      </c>
      <c r="Q1927" s="13" t="s">
        <v>9981</v>
      </c>
      <c r="R1927" s="10" t="s">
        <v>9982</v>
      </c>
      <c r="S1927" s="3" t="s">
        <v>429</v>
      </c>
      <c r="T1927" s="3" t="s">
        <v>430</v>
      </c>
      <c r="V1927" s="3">
        <v>3</v>
      </c>
      <c r="W1927" s="106" t="str">
        <f t="shared" si="60"/>
        <v>NETA BR</v>
      </c>
      <c r="X1927" s="3" t="s">
        <v>431</v>
      </c>
    </row>
    <row r="1928" spans="1:25" x14ac:dyDescent="0.2">
      <c r="A1928" s="178" t="s">
        <v>11424</v>
      </c>
      <c r="B1928" s="70">
        <v>2017</v>
      </c>
      <c r="C1928" s="181" t="str">
        <f>VLOOKUP(G1928,TCR!$E$2:$K$332,2,0)</f>
        <v>DISTF</v>
      </c>
      <c r="D1928" s="181" t="str">
        <f>VLOOKUP(G1928,TCR!$E$2:$K$332,3,0)</f>
        <v>Ricavi logistica secondaria - distribuzione Energia Elettrica - fisso</v>
      </c>
      <c r="E1928" s="181" t="str">
        <f>VLOOKUP(G1928,TCR!$E$2:$K$332,4,0)</f>
        <v>SCTRF</v>
      </c>
      <c r="F1928" s="181" t="str">
        <f>VLOOKUP(G1928,TCR!$E$2:$K$332,5,0)</f>
        <v>Sonto terremotati fisso</v>
      </c>
      <c r="G1928" s="181" t="s">
        <v>11373</v>
      </c>
      <c r="H1928" s="181" t="str">
        <f>VLOOKUP(G1928,TCR!$E$2:$K$332,7,0)</f>
        <v>Sonto terremotati fisso</v>
      </c>
      <c r="I1928" s="137" t="str">
        <f t="shared" si="61"/>
        <v>EE_SC_RETQF_BTAU#EE_SC_SO_QF_BTAU#EE_RETE_QF_BTAU#NETA BM</v>
      </c>
      <c r="J1928" s="117" t="s">
        <v>9983</v>
      </c>
      <c r="K1928" s="117" t="s">
        <v>9984</v>
      </c>
      <c r="L1928" s="117" t="s">
        <v>9985</v>
      </c>
      <c r="M1928" s="117"/>
      <c r="N1928" s="118" t="s">
        <v>9986</v>
      </c>
      <c r="O1928" s="117"/>
      <c r="P1928" s="119" t="s">
        <v>9621</v>
      </c>
      <c r="Q1928" s="119" t="s">
        <v>9619</v>
      </c>
      <c r="R1928" s="120" t="s">
        <v>9571</v>
      </c>
      <c r="S1928" s="117"/>
      <c r="T1928" s="117"/>
      <c r="U1928" s="117"/>
      <c r="V1928" s="117">
        <v>8</v>
      </c>
      <c r="W1928" s="106" t="str">
        <f t="shared" si="60"/>
        <v>NETA BM</v>
      </c>
      <c r="X1928" s="117"/>
      <c r="Y1928" s="117"/>
    </row>
    <row r="1929" spans="1:25" x14ac:dyDescent="0.2">
      <c r="A1929" s="178" t="s">
        <v>11424</v>
      </c>
      <c r="B1929" s="70">
        <v>2017</v>
      </c>
      <c r="C1929" s="181" t="str">
        <f>VLOOKUP(G1929,TCR!$E$2:$K$332,2,0)</f>
        <v>DISTF</v>
      </c>
      <c r="D1929" s="181" t="str">
        <f>VLOOKUP(G1929,TCR!$E$2:$K$332,3,0)</f>
        <v>Ricavi logistica secondaria - distribuzione Energia Elettrica - fisso</v>
      </c>
      <c r="E1929" s="181" t="str">
        <f>VLOOKUP(G1929,TCR!$E$2:$K$332,4,0)</f>
        <v>SCTRF</v>
      </c>
      <c r="F1929" s="181" t="str">
        <f>VLOOKUP(G1929,TCR!$E$2:$K$332,5,0)</f>
        <v>Sonto terremotati fisso</v>
      </c>
      <c r="G1929" s="201" t="s">
        <v>11373</v>
      </c>
      <c r="H1929" s="181" t="str">
        <f>VLOOKUP(G1929,TCR!$E$2:$K$332,7,0)</f>
        <v>Sonto terremotati fisso</v>
      </c>
      <c r="I1929" s="137" t="str">
        <f t="shared" si="61"/>
        <v>EE_SC_RETQF_BTAU#EE_SC_ST_QF_BTAU#EE_RETE_QF_BTAU#NETA BM</v>
      </c>
      <c r="J1929" s="117" t="s">
        <v>9983</v>
      </c>
      <c r="K1929" s="117" t="s">
        <v>9984</v>
      </c>
      <c r="L1929" s="117" t="s">
        <v>9985</v>
      </c>
      <c r="M1929" s="117"/>
      <c r="N1929" s="118" t="s">
        <v>9987</v>
      </c>
      <c r="O1929" s="117"/>
      <c r="P1929" s="119" t="s">
        <v>9621</v>
      </c>
      <c r="Q1929" s="119" t="s">
        <v>9619</v>
      </c>
      <c r="R1929" s="120" t="s">
        <v>9571</v>
      </c>
      <c r="S1929" s="117"/>
      <c r="T1929" s="117"/>
      <c r="U1929" s="117"/>
      <c r="V1929" s="117">
        <v>8</v>
      </c>
      <c r="W1929" s="106" t="str">
        <f t="shared" si="60"/>
        <v>NETA BM</v>
      </c>
      <c r="X1929" s="117"/>
      <c r="Y1929" s="117"/>
    </row>
    <row r="1930" spans="1:25" x14ac:dyDescent="0.2">
      <c r="A1930" s="70"/>
      <c r="B1930" s="70">
        <v>2017</v>
      </c>
      <c r="C1930" s="181" t="str">
        <f>VLOOKUP(G1930,TCR!$E$2:$K$332,2,0)</f>
        <v>DISTF</v>
      </c>
      <c r="D1930" s="181" t="str">
        <f>VLOOKUP(G1930,TCR!$E$2:$K$332,3,0)</f>
        <v>Ricavi logistica secondaria - distribuzione Energia Elettrica - fisso</v>
      </c>
      <c r="E1930" s="181" t="str">
        <f>VLOOKUP(G1930,TCR!$E$2:$K$332,4,0)</f>
        <v>QFDS</v>
      </c>
      <c r="F1930" s="181" t="str">
        <f>VLOOKUP(G1930,TCR!$E$2:$K$332,5,0)</f>
        <v>Quota fissa distribuzione</v>
      </c>
      <c r="G1930" s="181" t="s">
        <v>2</v>
      </c>
      <c r="H1930" s="181" t="str">
        <f>VLOOKUP(G1930,TCR!$E$2:$K$332,7,0)</f>
        <v>Quota fissa dis</v>
      </c>
      <c r="I1930" s="137" t="str">
        <f t="shared" si="61"/>
        <v>NE_V_RETE_QF_ND#NE_ONERI_ND_QF#NE_RETE_ND#NETA BR</v>
      </c>
      <c r="J1930" s="117" t="s">
        <v>9988</v>
      </c>
      <c r="K1930" s="117" t="s">
        <v>9989</v>
      </c>
      <c r="L1930" s="117" t="s">
        <v>9990</v>
      </c>
      <c r="M1930" s="117" t="s">
        <v>488</v>
      </c>
      <c r="N1930" s="118" t="s">
        <v>9991</v>
      </c>
      <c r="O1930" s="117"/>
      <c r="P1930" s="119" t="s">
        <v>9992</v>
      </c>
      <c r="Q1930" s="119" t="s">
        <v>9993</v>
      </c>
      <c r="R1930" s="120" t="s">
        <v>9994</v>
      </c>
      <c r="S1930" s="117" t="s">
        <v>10563</v>
      </c>
      <c r="T1930" s="117" t="s">
        <v>10564</v>
      </c>
      <c r="U1930" s="117"/>
      <c r="V1930" s="117">
        <v>3</v>
      </c>
      <c r="W1930" s="106" t="str">
        <f t="shared" si="60"/>
        <v>NETA BR</v>
      </c>
      <c r="X1930" s="117" t="s">
        <v>488</v>
      </c>
      <c r="Y1930" s="117"/>
    </row>
    <row r="1931" spans="1:25" x14ac:dyDescent="0.2">
      <c r="A1931" s="70"/>
      <c r="B1931" s="70">
        <v>2017</v>
      </c>
      <c r="C1931" s="84" t="str">
        <f>VLOOKUP(G1931,TCR!$E$2:$K$332,2,0)</f>
        <v>DISTF</v>
      </c>
      <c r="D1931" s="84" t="str">
        <f>VLOOKUP(G1931,TCR!$E$2:$K$332,3,0)</f>
        <v>Ricavi logistica secondaria - distribuzione Energia Elettrica - fisso</v>
      </c>
      <c r="E1931" s="84" t="str">
        <f>VLOOKUP(G1931,TCR!$E$2:$K$332,4,0)</f>
        <v>QFDS</v>
      </c>
      <c r="F1931" s="84" t="str">
        <f>VLOOKUP(G1931,TCR!$E$2:$K$332,5,0)</f>
        <v>Quota fissa distribuzione</v>
      </c>
      <c r="G1931" s="84" t="s">
        <v>2</v>
      </c>
      <c r="H1931" s="84" t="str">
        <f>VLOOKUP(G1931,TCR!$E$2:$K$332,7,0)</f>
        <v>Quota fissa dis</v>
      </c>
      <c r="I1931" s="137" t="str">
        <f t="shared" si="61"/>
        <v>NE_V_RETE_QF_ND#NE_TRASP_ND_QF#NE_RETE_ND#NETA BR</v>
      </c>
      <c r="J1931" s="117" t="s">
        <v>9988</v>
      </c>
      <c r="K1931" s="117" t="s">
        <v>9989</v>
      </c>
      <c r="L1931" s="117" t="s">
        <v>9990</v>
      </c>
      <c r="M1931" s="117" t="s">
        <v>488</v>
      </c>
      <c r="N1931" s="118" t="s">
        <v>9995</v>
      </c>
      <c r="O1931" s="117"/>
      <c r="P1931" s="119" t="s">
        <v>9992</v>
      </c>
      <c r="Q1931" s="119" t="s">
        <v>9993</v>
      </c>
      <c r="R1931" s="120" t="s">
        <v>9994</v>
      </c>
      <c r="S1931" s="117" t="s">
        <v>10563</v>
      </c>
      <c r="T1931" s="117" t="s">
        <v>10564</v>
      </c>
      <c r="U1931" s="117"/>
      <c r="V1931" s="117">
        <v>3</v>
      </c>
      <c r="W1931" s="106" t="str">
        <f t="shared" si="60"/>
        <v>NETA BR</v>
      </c>
      <c r="X1931" s="117" t="s">
        <v>488</v>
      </c>
      <c r="Y1931" s="117"/>
    </row>
    <row r="1932" spans="1:25" x14ac:dyDescent="0.2">
      <c r="A1932" s="70"/>
      <c r="B1932" s="70">
        <v>2017</v>
      </c>
      <c r="C1932" s="71" t="str">
        <f>VLOOKUP(G1932,TCR!$E$2:$K$332,2,0)</f>
        <v>LAVO</v>
      </c>
      <c r="D1932" s="71" t="str">
        <f>VLOOKUP(G1932,TCR!$E$2:$K$332,3,0)</f>
        <v>Lavori</v>
      </c>
      <c r="E1932" s="71" t="str">
        <f>VLOOKUP(G1932,TCR!$E$2:$K$332,4,0)</f>
        <v>LAVO</v>
      </c>
      <c r="F1932" s="71" t="str">
        <f>VLOOKUP(G1932,TCR!$E$2:$K$332,5,0)</f>
        <v>Lavori</v>
      </c>
      <c r="G1932" s="71" t="s">
        <v>328</v>
      </c>
      <c r="H1932" s="71" t="str">
        <f>VLOOKUP(G1932,TCR!$E$2:$K$332,7,0)</f>
        <v>spese lavori</v>
      </c>
      <c r="I1932" s="137" t="str">
        <f t="shared" si="61"/>
        <v>EE_CHIUS_NEG#EE-QCHIUS_NEG#EE-CCHIUS_NEG#NETA BR</v>
      </c>
      <c r="J1932" s="117" t="s">
        <v>10008</v>
      </c>
      <c r="K1932" s="117" t="s">
        <v>10009</v>
      </c>
      <c r="L1932" s="117" t="s">
        <v>10010</v>
      </c>
      <c r="M1932" s="117" t="s">
        <v>442</v>
      </c>
      <c r="N1932" s="118" t="s">
        <v>10011</v>
      </c>
      <c r="O1932" s="117"/>
      <c r="P1932" s="119" t="s">
        <v>10012</v>
      </c>
      <c r="Q1932" s="119" t="s">
        <v>10013</v>
      </c>
      <c r="R1932" s="120" t="s">
        <v>10014</v>
      </c>
      <c r="S1932" s="117">
        <v>702157</v>
      </c>
      <c r="T1932" s="117" t="s">
        <v>861</v>
      </c>
      <c r="U1932" s="117"/>
      <c r="V1932" s="117">
        <v>3</v>
      </c>
      <c r="W1932" s="106" t="str">
        <f t="shared" si="60"/>
        <v>NETA BR</v>
      </c>
      <c r="X1932" s="117" t="s">
        <v>835</v>
      </c>
      <c r="Y1932" s="117"/>
    </row>
    <row r="1933" spans="1:25" x14ac:dyDescent="0.2">
      <c r="A1933" s="70"/>
      <c r="B1933" s="70">
        <v>2017</v>
      </c>
      <c r="C1933" s="84" t="str">
        <f>VLOOKUP(G1933,TCR!$E$2:$K$332,2,0)</f>
        <v>DISTV</v>
      </c>
      <c r="D1933" s="84" t="str">
        <f>VLOOKUP(G1933,TCR!$E$2:$K$332,3,0)</f>
        <v>Ricavi logistica secondaria - distribuzione Energia Elettrica - variabile</v>
      </c>
      <c r="E1933" s="84" t="str">
        <f>VLOOKUP(G1933,TCR!$E$2:$K$332,4,0)</f>
        <v>QVR</v>
      </c>
      <c r="F1933" s="84" t="str">
        <f>VLOOKUP(G1933,TCR!$E$2:$K$332,5,0)</f>
        <v>Energia reattiva</v>
      </c>
      <c r="G1933" s="84" t="s">
        <v>275</v>
      </c>
      <c r="H1933" s="84" t="str">
        <f>VLOOKUP(G1933,TCR!$E$2:$K$332,7,0)</f>
        <v>Quota energia reattiva</v>
      </c>
      <c r="I1933" s="137" t="str">
        <f t="shared" si="61"/>
        <v>NE_V_REATT_AU#NE_Q_REAT_33_75#NE_C_REAT_33_75#NETA BR</v>
      </c>
      <c r="J1933" s="117" t="s">
        <v>10021</v>
      </c>
      <c r="K1933" s="117" t="s">
        <v>10022</v>
      </c>
      <c r="L1933" s="117" t="s">
        <v>10023</v>
      </c>
      <c r="M1933" s="117" t="s">
        <v>488</v>
      </c>
      <c r="N1933" s="118" t="s">
        <v>10024</v>
      </c>
      <c r="O1933" s="117"/>
      <c r="P1933" s="119" t="s">
        <v>10025</v>
      </c>
      <c r="Q1933" s="119" t="s">
        <v>10026</v>
      </c>
      <c r="R1933" s="120" t="s">
        <v>10027</v>
      </c>
      <c r="S1933" s="117">
        <v>709008</v>
      </c>
      <c r="T1933" s="117" t="s">
        <v>10566</v>
      </c>
      <c r="U1933" s="117"/>
      <c r="V1933" s="117">
        <v>3</v>
      </c>
      <c r="W1933" s="106" t="str">
        <f t="shared" si="60"/>
        <v>NETA BR</v>
      </c>
      <c r="X1933" s="117" t="s">
        <v>10570</v>
      </c>
      <c r="Y1933" s="117"/>
    </row>
    <row r="1934" spans="1:25" x14ac:dyDescent="0.2">
      <c r="A1934" s="70"/>
      <c r="B1934" s="70">
        <v>2017</v>
      </c>
      <c r="C1934" s="179" t="str">
        <f>VLOOKUP(G1934,TCR!$E$2:$K$332,2,0)</f>
        <v>VENDV</v>
      </c>
      <c r="D1934" s="179" t="str">
        <f>VLOOKUP(G1934,TCR!$E$2:$K$332,3,0)</f>
        <v>Ricavi variabili commodity al PCE - Energia Elettrica</v>
      </c>
      <c r="E1934" s="179" t="str">
        <f>VLOOKUP(G1934,TCR!$E$2:$K$332,4,0)</f>
        <v>MTPRV</v>
      </c>
      <c r="F1934" s="179" t="str">
        <f>VLOOKUP(G1934,TCR!$E$2:$K$332,5,0)</f>
        <v>Materia prima variabile</v>
      </c>
      <c r="G1934" s="179" t="s">
        <v>255</v>
      </c>
      <c r="H1934" s="179" t="str">
        <f>VLOOKUP(G1934,TCR!$E$2:$K$332,7,0)</f>
        <v>Materia prima</v>
      </c>
      <c r="I1934" s="137" t="str">
        <f t="shared" si="61"/>
        <v>NE_PE#NE_Q_PE#NE_C_PE#NETA BR</v>
      </c>
      <c r="J1934" s="3" t="s">
        <v>2624</v>
      </c>
      <c r="K1934" s="117" t="s">
        <v>2625</v>
      </c>
      <c r="L1934" s="117" t="s">
        <v>2626</v>
      </c>
      <c r="M1934" s="117" t="s">
        <v>424</v>
      </c>
      <c r="N1934" s="118" t="s">
        <v>10028</v>
      </c>
      <c r="O1934" s="117"/>
      <c r="P1934" s="13" t="s">
        <v>10029</v>
      </c>
      <c r="Q1934" s="119" t="s">
        <v>10030</v>
      </c>
      <c r="R1934" s="120" t="s">
        <v>10031</v>
      </c>
      <c r="S1934" s="117" t="s">
        <v>429</v>
      </c>
      <c r="T1934" s="117" t="s">
        <v>430</v>
      </c>
      <c r="U1934" s="117"/>
      <c r="V1934" s="3">
        <v>3</v>
      </c>
      <c r="W1934" s="106" t="str">
        <f t="shared" si="60"/>
        <v>NETA BR</v>
      </c>
      <c r="X1934" s="117" t="s">
        <v>431</v>
      </c>
    </row>
    <row r="1935" spans="1:25" x14ac:dyDescent="0.2">
      <c r="A1935" s="70"/>
      <c r="B1935" s="70">
        <v>2017</v>
      </c>
      <c r="C1935" s="84" t="str">
        <f>VLOOKUP(G1935,TCR!$E$2:$K$332,2,0)</f>
        <v>DISTF</v>
      </c>
      <c r="D1935" s="84" t="str">
        <f>VLOOKUP(G1935,TCR!$E$2:$K$332,3,0)</f>
        <v>Ricavi logistica secondaria - distribuzione Energia Elettrica - fisso</v>
      </c>
      <c r="E1935" s="84" t="str">
        <f>VLOOKUP(G1935,TCR!$E$2:$K$332,4,0)</f>
        <v>QFDS</v>
      </c>
      <c r="F1935" s="84" t="str">
        <f>VLOOKUP(G1935,TCR!$E$2:$K$332,5,0)</f>
        <v>Quota fissa distribuzione</v>
      </c>
      <c r="G1935" s="84" t="s">
        <v>2</v>
      </c>
      <c r="H1935" s="84" t="str">
        <f>VLOOKUP(G1935,TCR!$E$2:$K$332,7,0)</f>
        <v>Quota fissa dis</v>
      </c>
      <c r="I1935" s="137" t="str">
        <f t="shared" si="61"/>
        <v>VOCE_EM053#QUOTA_EM053#COMP_EM053#NETA BR</v>
      </c>
      <c r="J1935" s="117" t="s">
        <v>10036</v>
      </c>
      <c r="K1935" s="117" t="s">
        <v>10037</v>
      </c>
      <c r="L1935" s="117" t="s">
        <v>10038</v>
      </c>
      <c r="M1935" s="117" t="s">
        <v>488</v>
      </c>
      <c r="N1935" s="118" t="s">
        <v>10039</v>
      </c>
      <c r="O1935" s="117"/>
      <c r="P1935" s="119" t="s">
        <v>10040</v>
      </c>
      <c r="Q1935" s="119" t="s">
        <v>10041</v>
      </c>
      <c r="R1935" s="120" t="s">
        <v>10042</v>
      </c>
      <c r="S1935" s="117" t="s">
        <v>515</v>
      </c>
      <c r="T1935" s="117" t="s">
        <v>516</v>
      </c>
      <c r="U1935" s="117"/>
      <c r="V1935" s="117">
        <v>3</v>
      </c>
      <c r="W1935" s="106" t="str">
        <f t="shared" si="60"/>
        <v>NETA BR</v>
      </c>
      <c r="X1935" s="117" t="s">
        <v>495</v>
      </c>
      <c r="Y1935" s="117"/>
    </row>
    <row r="1936" spans="1:25" x14ac:dyDescent="0.2">
      <c r="A1936" s="70"/>
      <c r="B1936" s="70">
        <v>2017</v>
      </c>
      <c r="C1936" s="179" t="str">
        <f>VLOOKUP(G1936,TCR!$E$2:$K$332,2,0)</f>
        <v>VENDV</v>
      </c>
      <c r="D1936" s="179" t="str">
        <f>VLOOKUP(G1936,TCR!$E$2:$K$332,3,0)</f>
        <v>Ricavi variabili commodity al PCE - Energia Elettrica</v>
      </c>
      <c r="E1936" s="179" t="str">
        <f>VLOOKUP(G1936,TCR!$E$2:$K$332,4,0)</f>
        <v>MTPRV</v>
      </c>
      <c r="F1936" s="179" t="str">
        <f>VLOOKUP(G1936,TCR!$E$2:$K$332,5,0)</f>
        <v>Materia prima variabile</v>
      </c>
      <c r="G1936" s="179" t="s">
        <v>255</v>
      </c>
      <c r="H1936" s="179" t="str">
        <f>VLOOKUP(G1936,TCR!$E$2:$K$332,7,0)</f>
        <v>Materia prima</v>
      </c>
      <c r="I1936" s="137" t="str">
        <f t="shared" si="61"/>
        <v>EEAFPSVMIC04#EEQAFPSVMIC04#EECAFPSVMIC04#NETA BR</v>
      </c>
      <c r="J1936" s="3" t="s">
        <v>10043</v>
      </c>
      <c r="K1936" s="117" t="s">
        <v>10044</v>
      </c>
      <c r="L1936" s="117" t="s">
        <v>10045</v>
      </c>
      <c r="M1936" s="117" t="s">
        <v>424</v>
      </c>
      <c r="N1936" s="118" t="s">
        <v>10046</v>
      </c>
      <c r="O1936" s="117"/>
      <c r="P1936" s="13" t="s">
        <v>10047</v>
      </c>
      <c r="Q1936" s="119" t="s">
        <v>10048</v>
      </c>
      <c r="R1936" s="120" t="s">
        <v>10049</v>
      </c>
      <c r="S1936" s="117" t="s">
        <v>429</v>
      </c>
      <c r="T1936" s="117" t="s">
        <v>430</v>
      </c>
      <c r="U1936" s="117"/>
      <c r="V1936" s="3">
        <v>3</v>
      </c>
      <c r="W1936" s="106" t="str">
        <f t="shared" si="60"/>
        <v>NETA BR</v>
      </c>
      <c r="X1936" s="117" t="s">
        <v>431</v>
      </c>
    </row>
    <row r="1937" spans="1:25" x14ac:dyDescent="0.2">
      <c r="A1937" s="70"/>
      <c r="B1937" s="70">
        <v>2017</v>
      </c>
      <c r="C1937" s="179" t="str">
        <f>VLOOKUP(G1937,TCR!$E$2:$K$332,2,0)</f>
        <v>VENDV</v>
      </c>
      <c r="D1937" s="179" t="str">
        <f>VLOOKUP(G1937,TCR!$E$2:$K$332,3,0)</f>
        <v>Ricavi variabili commodity al PCE - Energia Elettrica</v>
      </c>
      <c r="E1937" s="179" t="str">
        <f>VLOOKUP(G1937,TCR!$E$2:$K$332,4,0)</f>
        <v>SCONV</v>
      </c>
      <c r="F1937" s="179" t="str">
        <f>VLOOKUP(G1937,TCR!$E$2:$K$332,5,0)</f>
        <v>Sconti Variabili</v>
      </c>
      <c r="G1937" s="179" t="s">
        <v>11436</v>
      </c>
      <c r="H1937" s="179" t="str">
        <f>VLOOKUP(G1937,TCR!$E$2:$K$332,7,0)</f>
        <v>sconti perdite materia prima</v>
      </c>
      <c r="I1937" s="137" t="str">
        <f t="shared" si="61"/>
        <v>EE_PRD_SPMOD041#EEQ_SPMOD0041#EEC_SPMOD0041#NETA BR</v>
      </c>
      <c r="J1937" s="3" t="s">
        <v>10050</v>
      </c>
      <c r="K1937" s="117" t="s">
        <v>10051</v>
      </c>
      <c r="L1937" s="117" t="s">
        <v>10052</v>
      </c>
      <c r="M1937" s="117" t="s">
        <v>424</v>
      </c>
      <c r="N1937" s="118" t="s">
        <v>10053</v>
      </c>
      <c r="O1937" s="117"/>
      <c r="P1937" s="13" t="s">
        <v>10054</v>
      </c>
      <c r="Q1937" s="119" t="s">
        <v>10055</v>
      </c>
      <c r="R1937" s="120" t="s">
        <v>10056</v>
      </c>
      <c r="S1937" s="117" t="s">
        <v>461</v>
      </c>
      <c r="T1937" s="117" t="s">
        <v>462</v>
      </c>
      <c r="U1937" s="117"/>
      <c r="V1937" s="3">
        <v>3</v>
      </c>
      <c r="W1937" s="106" t="str">
        <f t="shared" si="60"/>
        <v>NETA BR</v>
      </c>
      <c r="X1937" s="117" t="s">
        <v>463</v>
      </c>
    </row>
    <row r="1938" spans="1:25" x14ac:dyDescent="0.2">
      <c r="A1938" s="70"/>
      <c r="B1938" s="70">
        <v>2017</v>
      </c>
      <c r="C1938" s="71" t="str">
        <f>VLOOKUP(G1938,TCR!$E$2:$K$332,2,0)</f>
        <v>BSO</v>
      </c>
      <c r="D1938" s="71" t="str">
        <f>VLOOKUP(G1938,TCR!$E$2:$K$332,3,0)</f>
        <v>Bonus sociale</v>
      </c>
      <c r="E1938" s="71" t="str">
        <f>VLOOKUP(G1938,TCR!$E$2:$K$332,4,0)</f>
        <v>BSO</v>
      </c>
      <c r="F1938" s="71" t="str">
        <f>VLOOKUP(G1938,TCR!$E$2:$K$332,5,0)</f>
        <v>Bonus sociale</v>
      </c>
      <c r="G1938" s="71" t="s">
        <v>110</v>
      </c>
      <c r="H1938" s="71" t="str">
        <f>VLOOKUP(G1938,TCR!$E$2:$K$332,7,0)</f>
        <v>Bonus sociale economico ele</v>
      </c>
      <c r="I1938" s="137" t="str">
        <f t="shared" si="61"/>
        <v>EC056S#EC056S#EC056S#NETA BR</v>
      </c>
      <c r="J1938" s="117" t="s">
        <v>10057</v>
      </c>
      <c r="K1938" s="117" t="s">
        <v>10058</v>
      </c>
      <c r="L1938" s="117" t="s">
        <v>10059</v>
      </c>
      <c r="M1938" s="117" t="s">
        <v>488</v>
      </c>
      <c r="N1938" s="118" t="s">
        <v>10058</v>
      </c>
      <c r="O1938" s="117"/>
      <c r="P1938" s="119" t="s">
        <v>10060</v>
      </c>
      <c r="Q1938" s="119" t="s">
        <v>10058</v>
      </c>
      <c r="R1938" s="120" t="s">
        <v>10059</v>
      </c>
      <c r="S1938" s="117">
        <v>701017</v>
      </c>
      <c r="T1938" s="117" t="s">
        <v>1263</v>
      </c>
      <c r="U1938" s="117"/>
      <c r="V1938" s="117">
        <v>3</v>
      </c>
      <c r="W1938" s="106" t="str">
        <f t="shared" si="60"/>
        <v>NETA BR</v>
      </c>
      <c r="X1938" s="117" t="s">
        <v>10568</v>
      </c>
      <c r="Y1938" s="117"/>
    </row>
    <row r="1939" spans="1:25" x14ac:dyDescent="0.2">
      <c r="A1939" s="70"/>
      <c r="B1939" s="70">
        <v>2017</v>
      </c>
      <c r="C1939" s="98" t="str">
        <f>VLOOKUP(G1939,TCR!$E$2:$K$332,2,0)</f>
        <v>VENDV</v>
      </c>
      <c r="D1939" s="98" t="str">
        <f>VLOOKUP(G1939,TCR!$E$2:$K$332,3,0)</f>
        <v>Ricavi variabili commodity al PCE - Energia Elettrica</v>
      </c>
      <c r="E1939" s="98" t="str">
        <f>VLOOKUP(G1939,TCR!$E$2:$K$332,4,0)</f>
        <v>MTPRV</v>
      </c>
      <c r="F1939" s="98" t="str">
        <f>VLOOKUP(G1939,TCR!$E$2:$K$332,5,0)</f>
        <v>Materia prima variabile</v>
      </c>
      <c r="G1939" s="141" t="s">
        <v>255</v>
      </c>
      <c r="H1939" s="98" t="str">
        <f>VLOOKUP(G1939,TCR!$E$2:$K$332,7,0)</f>
        <v>Materia prima</v>
      </c>
      <c r="I1939" s="137" t="str">
        <f t="shared" si="61"/>
        <v>NE_V_QVMIC_VAR#NE_Q_QVMIC_VAR#NE_C_QVMIC_VAR#NETA BR</v>
      </c>
      <c r="J1939" s="3" t="s">
        <v>10066</v>
      </c>
      <c r="K1939" s="117" t="s">
        <v>10067</v>
      </c>
      <c r="L1939" s="117" t="s">
        <v>10068</v>
      </c>
      <c r="M1939" s="117" t="s">
        <v>424</v>
      </c>
      <c r="N1939" s="118" t="s">
        <v>10069</v>
      </c>
      <c r="O1939" s="117"/>
      <c r="P1939" s="13" t="s">
        <v>10070</v>
      </c>
      <c r="Q1939" s="119" t="s">
        <v>10071</v>
      </c>
      <c r="R1939" s="120" t="s">
        <v>10072</v>
      </c>
      <c r="S1939" s="117" t="s">
        <v>9867</v>
      </c>
      <c r="T1939" s="117" t="s">
        <v>2865</v>
      </c>
      <c r="U1939" s="117" t="s">
        <v>9788</v>
      </c>
      <c r="V1939" s="3">
        <v>3</v>
      </c>
      <c r="W1939" s="106" t="str">
        <f t="shared" si="60"/>
        <v>NETA BR</v>
      </c>
      <c r="X1939" s="117" t="s">
        <v>463</v>
      </c>
    </row>
    <row r="1940" spans="1:25" x14ac:dyDescent="0.2">
      <c r="A1940" s="70"/>
      <c r="B1940" s="70" t="s">
        <v>10562</v>
      </c>
      <c r="C1940" s="179" t="str">
        <f>VLOOKUP(G1940,TCR!$E$2:$K$332,2,0)</f>
        <v>VENDF</v>
      </c>
      <c r="D1940" s="179" t="str">
        <f>VLOOKUP(G1940,TCR!$E$2:$K$332,3,0)</f>
        <v>Ricavi commodity - componente fissa Energia Elettrica</v>
      </c>
      <c r="E1940" s="179" t="str">
        <f>VLOOKUP(G1940,TCR!$E$2:$K$332,4,0)</f>
        <v>MTPRF</v>
      </c>
      <c r="F1940" s="179" t="str">
        <f>VLOOKUP(G1940,TCR!$E$2:$K$332,5,0)</f>
        <v>Materia prima fissa</v>
      </c>
      <c r="G1940" s="179" t="s">
        <v>11434</v>
      </c>
      <c r="H1940" s="179" t="str">
        <f>VLOOKUP(G1940,TCR!$E$2:$K$332,7,0)</f>
        <v>PCR fissa</v>
      </c>
      <c r="I1940" s="137" t="str">
        <f t="shared" si="61"/>
        <v>NE_V_PCR_QF_DOM#NE_Q_PCR_QFDOM#NE_C_PCR_QFDOM#NETA BR</v>
      </c>
      <c r="J1940" s="3" t="s">
        <v>10078</v>
      </c>
      <c r="K1940" s="117" t="s">
        <v>10079</v>
      </c>
      <c r="L1940" s="117" t="s">
        <v>10080</v>
      </c>
      <c r="M1940" s="117" t="s">
        <v>424</v>
      </c>
      <c r="N1940" s="118" t="s">
        <v>10081</v>
      </c>
      <c r="O1940" s="117"/>
      <c r="P1940" s="13" t="s">
        <v>10082</v>
      </c>
      <c r="Q1940" s="119" t="s">
        <v>10083</v>
      </c>
      <c r="R1940" s="120" t="s">
        <v>10084</v>
      </c>
      <c r="S1940" s="117" t="s">
        <v>10388</v>
      </c>
      <c r="T1940" s="117" t="s">
        <v>5779</v>
      </c>
      <c r="U1940" s="117"/>
      <c r="V1940" s="3">
        <v>3</v>
      </c>
      <c r="W1940" s="106" t="str">
        <f t="shared" si="60"/>
        <v>NETA BR</v>
      </c>
      <c r="X1940" s="117" t="s">
        <v>463</v>
      </c>
    </row>
    <row r="1941" spans="1:25" x14ac:dyDescent="0.2">
      <c r="A1941" s="178" t="s">
        <v>11424</v>
      </c>
      <c r="B1941" s="70" t="s">
        <v>10571</v>
      </c>
      <c r="C1941" s="179" t="str">
        <f>VLOOKUP(G1941,TCR!$E$2:$K$332,2,0)</f>
        <v>VENDF</v>
      </c>
      <c r="D1941" s="179" t="str">
        <f>VLOOKUP(G1941,TCR!$E$2:$K$332,3,0)</f>
        <v>Ricavi commodity - componente fissa Energia Elettrica</v>
      </c>
      <c r="E1941" s="179" t="str">
        <f>VLOOKUP(G1941,TCR!$E$2:$K$332,4,0)</f>
        <v>SCTRF_E</v>
      </c>
      <c r="F1941" s="179" t="str">
        <f>VLOOKUP(G1941,TCR!$E$2:$K$332,5,0)</f>
        <v>Sonto terremotati fisso Emilia</v>
      </c>
      <c r="G1941" s="179" t="s">
        <v>11439</v>
      </c>
      <c r="H1941" s="179" t="str">
        <f>VLOOKUP(G1941,TCR!$E$2:$K$332,7,0)</f>
        <v>Sonto terremotati fisso Emilia</v>
      </c>
      <c r="I1941" s="137" t="str">
        <f t="shared" si="61"/>
        <v>NE_SCTE_RETE_QP#NE_TAU2#NE_TAU2#NETA BR</v>
      </c>
      <c r="J1941" s="117" t="s">
        <v>767</v>
      </c>
      <c r="K1941" s="117" t="s">
        <v>3092</v>
      </c>
      <c r="L1941" s="117" t="s">
        <v>3093</v>
      </c>
      <c r="M1941" s="117" t="s">
        <v>424</v>
      </c>
      <c r="N1941" s="118" t="s">
        <v>5394</v>
      </c>
      <c r="O1941" s="117"/>
      <c r="P1941" s="119" t="s">
        <v>5395</v>
      </c>
      <c r="Q1941" s="119" t="s">
        <v>5394</v>
      </c>
      <c r="R1941" s="120" t="s">
        <v>5396</v>
      </c>
      <c r="S1941" s="117" t="s">
        <v>461</v>
      </c>
      <c r="T1941" s="117" t="s">
        <v>462</v>
      </c>
      <c r="U1941" s="117"/>
      <c r="V1941" s="117">
        <v>3</v>
      </c>
      <c r="W1941" s="106" t="str">
        <f t="shared" si="60"/>
        <v>NETA BR</v>
      </c>
      <c r="X1941" s="117" t="s">
        <v>463</v>
      </c>
      <c r="Y1941" s="117"/>
    </row>
    <row r="1942" spans="1:25" x14ac:dyDescent="0.2">
      <c r="A1942" s="70"/>
      <c r="B1942" s="70">
        <v>2017</v>
      </c>
      <c r="C1942" s="181" t="str">
        <f>VLOOKUP(G1942,TCR!$E$2:$K$332,2,0)</f>
        <v>DISTV</v>
      </c>
      <c r="D1942" s="181" t="str">
        <f>VLOOKUP(G1942,TCR!$E$2:$K$332,3,0)</f>
        <v>Ricavi logistica secondaria - distribuzione Energia Elettrica - variabile</v>
      </c>
      <c r="E1942" s="181" t="str">
        <f>VLOOKUP(G1942,TCR!$E$2:$K$332,4,0)</f>
        <v>QVA</v>
      </c>
      <c r="F1942" s="181" t="str">
        <f>VLOOKUP(G1942,TCR!$E$2:$K$332,5,0)</f>
        <v>Energia attiva</v>
      </c>
      <c r="G1942" s="181" t="s">
        <v>4</v>
      </c>
      <c r="H1942" s="181" t="str">
        <f>VLOOKUP(G1942,TCR!$E$2:$K$332,7,0)</f>
        <v>Quota energia</v>
      </c>
      <c r="I1942" s="137" t="str">
        <f t="shared" si="61"/>
        <v>EE_RETE_QE_ALTA#EE_SO_QE_ALTA#EE_RETE_QE_ALTA#NETA BM</v>
      </c>
      <c r="J1942" s="117" t="s">
        <v>9562</v>
      </c>
      <c r="K1942" s="117" t="s">
        <v>9563</v>
      </c>
      <c r="L1942" s="117" t="s">
        <v>9564</v>
      </c>
      <c r="M1942" s="117" t="s">
        <v>488</v>
      </c>
      <c r="N1942" s="117" t="s">
        <v>10102</v>
      </c>
      <c r="O1942" s="117"/>
      <c r="P1942" s="119" t="s">
        <v>9565</v>
      </c>
      <c r="Q1942" s="117" t="s">
        <v>9563</v>
      </c>
      <c r="R1942" s="120" t="s">
        <v>9566</v>
      </c>
      <c r="S1942" s="117" t="s">
        <v>4348</v>
      </c>
      <c r="T1942" s="117" t="s">
        <v>4349</v>
      </c>
      <c r="U1942" s="117"/>
      <c r="V1942" s="117">
        <v>8</v>
      </c>
      <c r="W1942" s="106" t="str">
        <f t="shared" si="60"/>
        <v>NETA BM</v>
      </c>
      <c r="X1942" s="117" t="s">
        <v>9550</v>
      </c>
      <c r="Y1942" s="117"/>
    </row>
    <row r="1943" spans="1:25" x14ac:dyDescent="0.2">
      <c r="A1943" s="70"/>
      <c r="B1943" s="70">
        <v>2017</v>
      </c>
      <c r="C1943" s="181" t="str">
        <f>VLOOKUP(G1943,TCR!$E$2:$K$332,2,0)</f>
        <v>DISTV</v>
      </c>
      <c r="D1943" s="181" t="str">
        <f>VLOOKUP(G1943,TCR!$E$2:$K$332,3,0)</f>
        <v>Ricavi logistica secondaria - distribuzione Energia Elettrica - variabile</v>
      </c>
      <c r="E1943" s="181" t="str">
        <f>VLOOKUP(G1943,TCR!$E$2:$K$332,4,0)</f>
        <v>QVA</v>
      </c>
      <c r="F1943" s="181" t="str">
        <f>VLOOKUP(G1943,TCR!$E$2:$K$332,5,0)</f>
        <v>Energia attiva</v>
      </c>
      <c r="G1943" s="181" t="s">
        <v>4</v>
      </c>
      <c r="H1943" s="181" t="str">
        <f>VLOOKUP(G1943,TCR!$E$2:$K$332,7,0)</f>
        <v>Quota energia</v>
      </c>
      <c r="I1943" s="137" t="str">
        <f t="shared" si="61"/>
        <v>EE_RETE_QE_ALTA#EE_ST_QE_ALTA#EE_RETE_QE_ALTA#NETA BM</v>
      </c>
      <c r="J1943" s="117" t="s">
        <v>9562</v>
      </c>
      <c r="K1943" s="117" t="s">
        <v>9563</v>
      </c>
      <c r="L1943" s="117" t="s">
        <v>9564</v>
      </c>
      <c r="M1943" s="117" t="s">
        <v>488</v>
      </c>
      <c r="N1943" s="117" t="s">
        <v>10103</v>
      </c>
      <c r="O1943" s="117"/>
      <c r="P1943" s="119" t="s">
        <v>9565</v>
      </c>
      <c r="Q1943" s="117" t="s">
        <v>9563</v>
      </c>
      <c r="R1943" s="120" t="s">
        <v>9566</v>
      </c>
      <c r="S1943" s="117" t="s">
        <v>4348</v>
      </c>
      <c r="T1943" s="117" t="s">
        <v>4349</v>
      </c>
      <c r="U1943" s="117"/>
      <c r="V1943" s="117">
        <v>8</v>
      </c>
      <c r="W1943" s="106" t="str">
        <f t="shared" si="60"/>
        <v>NETA BM</v>
      </c>
      <c r="X1943" s="117" t="s">
        <v>9550</v>
      </c>
      <c r="Y1943" s="117"/>
    </row>
    <row r="1944" spans="1:25" x14ac:dyDescent="0.2">
      <c r="A1944" s="70"/>
      <c r="B1944" s="70">
        <v>2017</v>
      </c>
      <c r="C1944" s="179" t="str">
        <f>VLOOKUP(G1944,TCR!$E$2:$K$332,2,0)</f>
        <v>PCVF</v>
      </c>
      <c r="D1944" s="179" t="str">
        <f>VLOOKUP(G1944,TCR!$E$2:$K$332,3,0)</f>
        <v>Ricavi da componente fissa PCV</v>
      </c>
      <c r="E1944" s="179" t="str">
        <f>VLOOKUP(G1944,TCR!$E$2:$K$332,4,0)</f>
        <v>COMMF</v>
      </c>
      <c r="F1944" s="179" t="str">
        <f>VLOOKUP(G1944,TCR!$E$2:$K$332,5,0)</f>
        <v>Componente fissa Costi Commercializzazione</v>
      </c>
      <c r="G1944" s="179" t="s">
        <v>189</v>
      </c>
      <c r="H1944" s="179" t="str">
        <f>VLOOKUP(G1944,TCR!$E$2:$K$332,7,0)</f>
        <v>PCV fissa</v>
      </c>
      <c r="I1944" s="137" t="str">
        <f t="shared" si="61"/>
        <v>NE_PCV_QF_AEEG_D#NE_Q_PCV1#NE_C_PCV#NETA BR</v>
      </c>
      <c r="J1944" s="117" t="s">
        <v>10104</v>
      </c>
      <c r="K1944" s="117" t="s">
        <v>10105</v>
      </c>
      <c r="L1944" s="117" t="s">
        <v>10106</v>
      </c>
      <c r="M1944" s="117" t="s">
        <v>424</v>
      </c>
      <c r="N1944" s="118" t="s">
        <v>10107</v>
      </c>
      <c r="O1944" s="117"/>
      <c r="P1944" s="119" t="s">
        <v>10108</v>
      </c>
      <c r="Q1944" s="119" t="s">
        <v>10109</v>
      </c>
      <c r="R1944" s="120" t="s">
        <v>10110</v>
      </c>
      <c r="S1944" s="117" t="s">
        <v>10111</v>
      </c>
      <c r="T1944" s="117" t="s">
        <v>10112</v>
      </c>
      <c r="U1944" s="117" t="s">
        <v>9788</v>
      </c>
      <c r="V1944" s="117">
        <v>3</v>
      </c>
      <c r="W1944" s="106" t="str">
        <f t="shared" si="60"/>
        <v>NETA BR</v>
      </c>
      <c r="X1944" s="117" t="s">
        <v>463</v>
      </c>
      <c r="Y1944" s="117"/>
    </row>
    <row r="1945" spans="1:25" x14ac:dyDescent="0.2">
      <c r="A1945" s="70"/>
      <c r="B1945" s="70">
        <v>2017</v>
      </c>
      <c r="C1945" s="179" t="str">
        <f>VLOOKUP(G1945,TCR!$E$2:$K$332,2,0)</f>
        <v>VENDV</v>
      </c>
      <c r="D1945" s="179" t="str">
        <f>VLOOKUP(G1945,TCR!$E$2:$K$332,3,0)</f>
        <v>Ricavi variabili commodity al PCE - Energia Elettrica</v>
      </c>
      <c r="E1945" s="179" t="str">
        <f>VLOOKUP(G1945,TCR!$E$2:$K$332,4,0)</f>
        <v>SCONV</v>
      </c>
      <c r="F1945" s="179" t="str">
        <f>VLOOKUP(G1945,TCR!$E$2:$K$332,5,0)</f>
        <v>Sconti Variabili</v>
      </c>
      <c r="G1945" s="179" t="s">
        <v>32</v>
      </c>
      <c r="H1945" s="179" t="str">
        <f>VLOOKUP(G1945,TCR!$E$2:$K$332,7,0)</f>
        <v>sconti</v>
      </c>
      <c r="I1945" s="137" t="str">
        <f t="shared" si="61"/>
        <v>NE_V_SC2_ALL#NE_Q_SC2ALL#NE_C_SC_ALL#NETA BR</v>
      </c>
      <c r="J1945" s="3" t="s">
        <v>10113</v>
      </c>
      <c r="K1945" s="117" t="s">
        <v>10114</v>
      </c>
      <c r="L1945" s="117" t="s">
        <v>10115</v>
      </c>
      <c r="M1945" s="117"/>
      <c r="N1945" s="118" t="s">
        <v>10116</v>
      </c>
      <c r="O1945" s="117"/>
      <c r="P1945" s="13" t="s">
        <v>3393</v>
      </c>
      <c r="Q1945" s="119" t="s">
        <v>3394</v>
      </c>
      <c r="R1945" s="120" t="s">
        <v>3395</v>
      </c>
      <c r="S1945" s="117"/>
      <c r="T1945" s="117"/>
      <c r="U1945" s="117"/>
      <c r="V1945" s="3">
        <v>3</v>
      </c>
      <c r="W1945" s="106" t="str">
        <f t="shared" si="60"/>
        <v>NETA BR</v>
      </c>
      <c r="X1945" s="117"/>
    </row>
    <row r="1946" spans="1:25" x14ac:dyDescent="0.2">
      <c r="A1946" s="70"/>
      <c r="B1946" s="70">
        <v>2017</v>
      </c>
      <c r="C1946" s="179" t="str">
        <f>VLOOKUP(G1946,TCR!$E$2:$K$332,2,0)</f>
        <v>VENDV</v>
      </c>
      <c r="D1946" s="179" t="str">
        <f>VLOOKUP(G1946,TCR!$E$2:$K$332,3,0)</f>
        <v>Ricavi variabili commodity al PCE - Energia Elettrica</v>
      </c>
      <c r="E1946" s="179" t="str">
        <f>VLOOKUP(G1946,TCR!$E$2:$K$332,4,0)</f>
        <v>SCONV</v>
      </c>
      <c r="F1946" s="179" t="str">
        <f>VLOOKUP(G1946,TCR!$E$2:$K$332,5,0)</f>
        <v>Sconti Variabili</v>
      </c>
      <c r="G1946" s="179" t="s">
        <v>32</v>
      </c>
      <c r="H1946" s="179" t="str">
        <f>VLOOKUP(G1946,TCR!$E$2:$K$332,7,0)</f>
        <v>sconti</v>
      </c>
      <c r="I1946" s="137" t="str">
        <f t="shared" si="61"/>
        <v>NE_V_SC3_ALL#NE_Q_SC3ALL#NE_C_SC_ALL#NETA BR</v>
      </c>
      <c r="J1946" s="3" t="s">
        <v>10117</v>
      </c>
      <c r="K1946" s="117" t="s">
        <v>10118</v>
      </c>
      <c r="L1946" s="117" t="s">
        <v>10119</v>
      </c>
      <c r="M1946" s="117"/>
      <c r="N1946" s="118" t="s">
        <v>10120</v>
      </c>
      <c r="O1946" s="117"/>
      <c r="P1946" s="13" t="s">
        <v>3393</v>
      </c>
      <c r="Q1946" s="119" t="s">
        <v>3394</v>
      </c>
      <c r="R1946" s="120" t="s">
        <v>3395</v>
      </c>
      <c r="S1946" s="117"/>
      <c r="T1946" s="117"/>
      <c r="U1946" s="117"/>
      <c r="V1946" s="3">
        <v>3</v>
      </c>
      <c r="W1946" s="106" t="str">
        <f t="shared" si="60"/>
        <v>NETA BR</v>
      </c>
      <c r="X1946" s="117"/>
    </row>
    <row r="1947" spans="1:25" x14ac:dyDescent="0.2">
      <c r="A1947" s="70"/>
      <c r="B1947" s="70">
        <v>2017</v>
      </c>
      <c r="C1947" s="179" t="str">
        <f>VLOOKUP(G1947,TCR!$E$2:$K$332,2,0)</f>
        <v>VENDV</v>
      </c>
      <c r="D1947" s="179" t="str">
        <f>VLOOKUP(G1947,TCR!$E$2:$K$332,3,0)</f>
        <v>Ricavi variabili commodity al PCE - Energia Elettrica</v>
      </c>
      <c r="E1947" s="179" t="str">
        <f>VLOOKUP(G1947,TCR!$E$2:$K$332,4,0)</f>
        <v>SCONV</v>
      </c>
      <c r="F1947" s="179" t="str">
        <f>VLOOKUP(G1947,TCR!$E$2:$K$332,5,0)</f>
        <v>Sconti Variabili</v>
      </c>
      <c r="G1947" s="179" t="s">
        <v>32</v>
      </c>
      <c r="H1947" s="179" t="str">
        <f>VLOOKUP(G1947,TCR!$E$2:$K$332,7,0)</f>
        <v>sconti</v>
      </c>
      <c r="I1947" s="137" t="str">
        <f t="shared" si="61"/>
        <v>NE_V_SC1_MIC_VAR#NE_Q_SC1_MIC_VAR#NE_C_SC_MIC_VAR#NETA BR</v>
      </c>
      <c r="J1947" s="3" t="s">
        <v>10121</v>
      </c>
      <c r="K1947" s="117" t="s">
        <v>10122</v>
      </c>
      <c r="L1947" s="117" t="s">
        <v>10123</v>
      </c>
      <c r="M1947" s="117" t="s">
        <v>424</v>
      </c>
      <c r="N1947" s="118" t="s">
        <v>10124</v>
      </c>
      <c r="O1947" s="117"/>
      <c r="P1947" s="13" t="s">
        <v>10125</v>
      </c>
      <c r="Q1947" s="119" t="s">
        <v>10126</v>
      </c>
      <c r="R1947" s="120" t="s">
        <v>10127</v>
      </c>
      <c r="S1947" s="117" t="s">
        <v>461</v>
      </c>
      <c r="T1947" s="117" t="s">
        <v>462</v>
      </c>
      <c r="U1947" s="117" t="s">
        <v>9788</v>
      </c>
      <c r="V1947" s="3">
        <v>3</v>
      </c>
      <c r="W1947" s="106" t="str">
        <f t="shared" si="60"/>
        <v>NETA BR</v>
      </c>
      <c r="X1947" s="117" t="s">
        <v>463</v>
      </c>
    </row>
    <row r="1948" spans="1:25" x14ac:dyDescent="0.2">
      <c r="A1948" s="70"/>
      <c r="B1948" s="70">
        <v>2017</v>
      </c>
      <c r="C1948" s="179" t="str">
        <f>VLOOKUP(G1948,TCR!$E$2:$K$332,2,0)</f>
        <v>VENDV</v>
      </c>
      <c r="D1948" s="179" t="str">
        <f>VLOOKUP(G1948,TCR!$E$2:$K$332,3,0)</f>
        <v>Ricavi variabili commodity al PCE - Energia Elettrica</v>
      </c>
      <c r="E1948" s="179" t="str">
        <f>VLOOKUP(G1948,TCR!$E$2:$K$332,4,0)</f>
        <v>SCONV</v>
      </c>
      <c r="F1948" s="179" t="str">
        <f>VLOOKUP(G1948,TCR!$E$2:$K$332,5,0)</f>
        <v>Sconti Variabili</v>
      </c>
      <c r="G1948" s="179" t="s">
        <v>10828</v>
      </c>
      <c r="H1948" s="179" t="str">
        <f>VLOOKUP(G1948,TCR!$E$2:$K$332,7,0)</f>
        <v>sconto rid</v>
      </c>
      <c r="I1948" s="137" t="str">
        <f t="shared" si="61"/>
        <v>NE_SC_PERC_RID#NE_PE_FIX#NE_PE_FIX#NETA BR</v>
      </c>
      <c r="J1948" s="3" t="s">
        <v>3420</v>
      </c>
      <c r="K1948" s="117" t="s">
        <v>3421</v>
      </c>
      <c r="L1948" s="117" t="s">
        <v>3422</v>
      </c>
      <c r="M1948" s="117" t="s">
        <v>424</v>
      </c>
      <c r="N1948" s="118" t="s">
        <v>662</v>
      </c>
      <c r="O1948" s="117"/>
      <c r="P1948" s="13" t="s">
        <v>664</v>
      </c>
      <c r="Q1948" s="119" t="s">
        <v>662</v>
      </c>
      <c r="R1948" s="120" t="s">
        <v>665</v>
      </c>
      <c r="S1948" s="117" t="s">
        <v>461</v>
      </c>
      <c r="T1948" s="117" t="s">
        <v>462</v>
      </c>
      <c r="U1948" s="117"/>
      <c r="V1948" s="3">
        <v>3</v>
      </c>
      <c r="W1948" s="106" t="str">
        <f t="shared" si="60"/>
        <v>NETA BR</v>
      </c>
      <c r="X1948" s="117" t="s">
        <v>463</v>
      </c>
    </row>
    <row r="1949" spans="1:25" x14ac:dyDescent="0.2">
      <c r="A1949" s="70"/>
      <c r="B1949" s="70">
        <v>2017</v>
      </c>
      <c r="C1949" s="179" t="str">
        <f>VLOOKUP(G1949,TCR!$E$2:$K$332,2,0)</f>
        <v>VENDV</v>
      </c>
      <c r="D1949" s="179" t="str">
        <f>VLOOKUP(G1949,TCR!$E$2:$K$332,3,0)</f>
        <v>Ricavi variabili commodity al PCE - Energia Elettrica</v>
      </c>
      <c r="E1949" s="179" t="str">
        <f>VLOOKUP(G1949,TCR!$E$2:$K$332,4,0)</f>
        <v>SCONV</v>
      </c>
      <c r="F1949" s="179" t="str">
        <f>VLOOKUP(G1949,TCR!$E$2:$K$332,5,0)</f>
        <v>Sconti Variabili</v>
      </c>
      <c r="G1949" s="179" t="s">
        <v>32</v>
      </c>
      <c r="H1949" s="179" t="str">
        <f>VLOOKUP(G1949,TCR!$E$2:$K$332,7,0)</f>
        <v>sconti</v>
      </c>
      <c r="I1949" s="137" t="str">
        <f t="shared" si="61"/>
        <v>EE_SPMOD0041#EEQ_SPMOD0041#EEC_SPMOD0041#NETA BR</v>
      </c>
      <c r="J1949" s="3" t="s">
        <v>10128</v>
      </c>
      <c r="K1949" s="117" t="s">
        <v>10129</v>
      </c>
      <c r="L1949" s="117" t="s">
        <v>10130</v>
      </c>
      <c r="M1949" s="117" t="s">
        <v>424</v>
      </c>
      <c r="N1949" s="118" t="s">
        <v>10053</v>
      </c>
      <c r="O1949" s="117"/>
      <c r="P1949" s="13" t="s">
        <v>10054</v>
      </c>
      <c r="Q1949" s="119" t="s">
        <v>10055</v>
      </c>
      <c r="R1949" s="120" t="s">
        <v>10056</v>
      </c>
      <c r="S1949" s="117" t="s">
        <v>461</v>
      </c>
      <c r="T1949" s="117" t="s">
        <v>462</v>
      </c>
      <c r="U1949" s="117"/>
      <c r="V1949" s="3">
        <v>3</v>
      </c>
      <c r="W1949" s="106" t="str">
        <f t="shared" si="60"/>
        <v>NETA BR</v>
      </c>
      <c r="X1949" s="117" t="s">
        <v>463</v>
      </c>
    </row>
    <row r="1950" spans="1:25" x14ac:dyDescent="0.2">
      <c r="A1950" s="70"/>
      <c r="B1950" s="70">
        <v>2017</v>
      </c>
      <c r="C1950" s="98" t="str">
        <f>VLOOKUP(G1950,TCR!$E$2:$K$332,2,0)</f>
        <v>VENDV</v>
      </c>
      <c r="D1950" s="98" t="str">
        <f>VLOOKUP(G1950,TCR!$E$2:$K$332,3,0)</f>
        <v>Ricavi variabili commodity al PCE - Energia Elettrica</v>
      </c>
      <c r="E1950" s="98" t="str">
        <f>VLOOKUP(G1950,TCR!$E$2:$K$332,4,0)</f>
        <v>MTPRV</v>
      </c>
      <c r="F1950" s="98" t="str">
        <f>VLOOKUP(G1950,TCR!$E$2:$K$332,5,0)</f>
        <v>Materia prima variabile</v>
      </c>
      <c r="G1950" s="141" t="s">
        <v>10560</v>
      </c>
      <c r="H1950" s="98" t="str">
        <f>VLOOKUP(G1950,TCR!$E$2:$K$332,7,0)</f>
        <v>PCR</v>
      </c>
      <c r="I1950" s="137" t="str">
        <f t="shared" si="61"/>
        <v>NE_V_PCR_QE_DOM#NE_Q_PCR_QEDOM#NE_C_PCR_QEDOM#NETA BR</v>
      </c>
      <c r="J1950" s="3" t="s">
        <v>10131</v>
      </c>
      <c r="K1950" s="117" t="s">
        <v>10132</v>
      </c>
      <c r="L1950" s="117" t="s">
        <v>10133</v>
      </c>
      <c r="M1950" s="117" t="s">
        <v>424</v>
      </c>
      <c r="N1950" s="118" t="s">
        <v>10134</v>
      </c>
      <c r="O1950" s="117"/>
      <c r="P1950" s="13" t="s">
        <v>10135</v>
      </c>
      <c r="Q1950" s="119" t="s">
        <v>10136</v>
      </c>
      <c r="R1950" s="120" t="s">
        <v>10137</v>
      </c>
      <c r="S1950" s="117" t="s">
        <v>9867</v>
      </c>
      <c r="T1950" s="117" t="s">
        <v>2865</v>
      </c>
      <c r="U1950" s="117" t="s">
        <v>9868</v>
      </c>
      <c r="V1950" s="3">
        <v>3</v>
      </c>
      <c r="W1950" s="106" t="str">
        <f t="shared" si="60"/>
        <v>NETA BR</v>
      </c>
      <c r="X1950" s="117" t="s">
        <v>463</v>
      </c>
    </row>
    <row r="1951" spans="1:25" x14ac:dyDescent="0.2">
      <c r="A1951" s="70"/>
      <c r="B1951" s="70">
        <v>2017</v>
      </c>
      <c r="C1951" s="98" t="str">
        <f>VLOOKUP(G1951,TCR!$E$2:$K$332,2,0)</f>
        <v>VENDV</v>
      </c>
      <c r="D1951" s="98" t="str">
        <f>VLOOKUP(G1951,TCR!$E$2:$K$332,3,0)</f>
        <v>Ricavi variabili commodity al PCE - Energia Elettrica</v>
      </c>
      <c r="E1951" s="98" t="str">
        <f>VLOOKUP(G1951,TCR!$E$2:$K$332,4,0)</f>
        <v>SCONV</v>
      </c>
      <c r="F1951" s="98" t="str">
        <f>VLOOKUP(G1951,TCR!$E$2:$K$332,5,0)</f>
        <v>Sconti Variabili</v>
      </c>
      <c r="G1951" s="98" t="s">
        <v>32</v>
      </c>
      <c r="H1951" s="98" t="str">
        <f>VLOOKUP(G1951,TCR!$E$2:$K$332,7,0)</f>
        <v>sconti</v>
      </c>
      <c r="I1951" s="137" t="str">
        <f t="shared" si="61"/>
        <v>EESP0061_PE_B#EEQSP0061_PE_B#EECSP0061_PE_B#NETA BR</v>
      </c>
      <c r="J1951" s="3" t="s">
        <v>10138</v>
      </c>
      <c r="K1951" s="117" t="s">
        <v>10139</v>
      </c>
      <c r="L1951" s="117" t="s">
        <v>7898</v>
      </c>
      <c r="M1951" s="117" t="s">
        <v>424</v>
      </c>
      <c r="N1951" s="118" t="s">
        <v>10140</v>
      </c>
      <c r="O1951" s="117"/>
      <c r="P1951" s="13" t="s">
        <v>10141</v>
      </c>
      <c r="Q1951" s="119" t="s">
        <v>10142</v>
      </c>
      <c r="R1951" s="120" t="s">
        <v>7902</v>
      </c>
      <c r="S1951" s="117" t="s">
        <v>461</v>
      </c>
      <c r="T1951" s="117" t="s">
        <v>462</v>
      </c>
      <c r="U1951" s="117"/>
      <c r="V1951" s="3">
        <v>3</v>
      </c>
      <c r="W1951" s="106" t="str">
        <f t="shared" si="60"/>
        <v>NETA BR</v>
      </c>
      <c r="X1951" s="117" t="s">
        <v>463</v>
      </c>
    </row>
    <row r="1952" spans="1:25" x14ac:dyDescent="0.2">
      <c r="A1952" s="70"/>
      <c r="B1952" s="70">
        <v>2017</v>
      </c>
      <c r="C1952" s="98" t="str">
        <f>VLOOKUP(G1952,TCR!$E$2:$K$332,2,0)</f>
        <v>VENDV</v>
      </c>
      <c r="D1952" s="98" t="str">
        <f>VLOOKUP(G1952,TCR!$E$2:$K$332,3,0)</f>
        <v>Ricavi variabili commodity al PCE - Energia Elettrica</v>
      </c>
      <c r="E1952" s="98" t="str">
        <f>VLOOKUP(G1952,TCR!$E$2:$K$332,4,0)</f>
        <v>MTPRV</v>
      </c>
      <c r="F1952" s="98" t="str">
        <f>VLOOKUP(G1952,TCR!$E$2:$K$332,5,0)</f>
        <v>Materia prima variabile</v>
      </c>
      <c r="G1952" s="98" t="s">
        <v>255</v>
      </c>
      <c r="H1952" s="98" t="str">
        <f>VLOOKUP(G1952,TCR!$E$2:$K$332,7,0)</f>
        <v>Materia prima</v>
      </c>
      <c r="I1952" s="137" t="str">
        <f t="shared" si="61"/>
        <v>EE_FPAGPMI801#EEQFPAGPMI801#EECFPAGPMI801#NETA BR</v>
      </c>
      <c r="J1952" s="3" t="s">
        <v>10143</v>
      </c>
      <c r="K1952" s="117" t="s">
        <v>10144</v>
      </c>
      <c r="L1952" s="117" t="s">
        <v>10145</v>
      </c>
      <c r="M1952" s="117" t="s">
        <v>424</v>
      </c>
      <c r="N1952" s="118" t="s">
        <v>10146</v>
      </c>
      <c r="O1952" s="117"/>
      <c r="P1952" s="13" t="s">
        <v>10147</v>
      </c>
      <c r="Q1952" s="119" t="s">
        <v>10148</v>
      </c>
      <c r="R1952" s="120" t="s">
        <v>10149</v>
      </c>
      <c r="S1952" s="117" t="s">
        <v>429</v>
      </c>
      <c r="T1952" s="117" t="s">
        <v>430</v>
      </c>
      <c r="U1952" s="117"/>
      <c r="V1952" s="3">
        <v>3</v>
      </c>
      <c r="W1952" s="106" t="str">
        <f t="shared" si="60"/>
        <v>NETA BR</v>
      </c>
      <c r="X1952" s="117" t="s">
        <v>431</v>
      </c>
    </row>
    <row r="1953" spans="1:25" x14ac:dyDescent="0.2">
      <c r="A1953" s="70"/>
      <c r="B1953" s="70">
        <v>2017</v>
      </c>
      <c r="C1953" s="181" t="str">
        <f>VLOOKUP(G1953,TCR!$E$2:$K$332,2,0)</f>
        <v>DISTV</v>
      </c>
      <c r="D1953" s="181" t="str">
        <f>VLOOKUP(G1953,TCR!$E$2:$K$332,3,0)</f>
        <v>Ricavi logistica secondaria - distribuzione Energia Elettrica - variabile</v>
      </c>
      <c r="E1953" s="181" t="str">
        <f>VLOOKUP(G1953,TCR!$E$2:$K$332,4,0)</f>
        <v>QVA</v>
      </c>
      <c r="F1953" s="181" t="str">
        <f>VLOOKUP(G1953,TCR!$E$2:$K$332,5,0)</f>
        <v>Energia attiva</v>
      </c>
      <c r="G1953" s="181" t="s">
        <v>4</v>
      </c>
      <c r="H1953" s="181" t="str">
        <f>VLOOKUP(G1953,TCR!$E$2:$K$332,7,0)</f>
        <v>Quota energia</v>
      </c>
      <c r="I1953" s="137" t="str">
        <f t="shared" si="61"/>
        <v>EE_RETE_QE_BTAU#EE_SO_QE_BTAU#EE_RETE_QE_BTAU#NETA BM</v>
      </c>
      <c r="J1953" s="117" t="s">
        <v>9567</v>
      </c>
      <c r="K1953" s="117" t="s">
        <v>9568</v>
      </c>
      <c r="L1953" s="117" t="s">
        <v>9569</v>
      </c>
      <c r="M1953" s="117" t="s">
        <v>488</v>
      </c>
      <c r="N1953" s="118" t="s">
        <v>10157</v>
      </c>
      <c r="O1953" s="117"/>
      <c r="P1953" s="119" t="s">
        <v>9570</v>
      </c>
      <c r="Q1953" s="119" t="s">
        <v>9568</v>
      </c>
      <c r="R1953" s="120" t="s">
        <v>9571</v>
      </c>
      <c r="S1953" s="117" t="s">
        <v>4348</v>
      </c>
      <c r="T1953" s="117" t="s">
        <v>4349</v>
      </c>
      <c r="U1953" s="117"/>
      <c r="V1953" s="117">
        <v>8</v>
      </c>
      <c r="W1953" s="106" t="str">
        <f t="shared" si="60"/>
        <v>NETA BM</v>
      </c>
      <c r="X1953" s="117" t="s">
        <v>9550</v>
      </c>
      <c r="Y1953" s="117"/>
    </row>
    <row r="1954" spans="1:25" x14ac:dyDescent="0.2">
      <c r="A1954" s="70"/>
      <c r="B1954" s="70">
        <v>2017</v>
      </c>
      <c r="C1954" s="181" t="str">
        <f>VLOOKUP(G1954,TCR!$E$2:$K$332,2,0)</f>
        <v>DISTV</v>
      </c>
      <c r="D1954" s="181" t="str">
        <f>VLOOKUP(G1954,TCR!$E$2:$K$332,3,0)</f>
        <v>Ricavi logistica secondaria - distribuzione Energia Elettrica - variabile</v>
      </c>
      <c r="E1954" s="181" t="str">
        <f>VLOOKUP(G1954,TCR!$E$2:$K$332,4,0)</f>
        <v>QVA</v>
      </c>
      <c r="F1954" s="181" t="str">
        <f>VLOOKUP(G1954,TCR!$E$2:$K$332,5,0)</f>
        <v>Energia attiva</v>
      </c>
      <c r="G1954" s="181" t="s">
        <v>4</v>
      </c>
      <c r="H1954" s="181" t="str">
        <f>VLOOKUP(G1954,TCR!$E$2:$K$332,7,0)</f>
        <v>Quota energia</v>
      </c>
      <c r="I1954" s="137" t="str">
        <f t="shared" si="61"/>
        <v>EE_RETE_QE_BTAU#EE_ST_QE_BTAU#EE_RETE_QE_BTAU#NETA BM</v>
      </c>
      <c r="J1954" s="117" t="s">
        <v>9567</v>
      </c>
      <c r="K1954" s="117" t="s">
        <v>9568</v>
      </c>
      <c r="L1954" s="117" t="s">
        <v>9569</v>
      </c>
      <c r="M1954" s="117" t="s">
        <v>488</v>
      </c>
      <c r="N1954" s="118" t="s">
        <v>10158</v>
      </c>
      <c r="O1954" s="117"/>
      <c r="P1954" s="119" t="s">
        <v>9570</v>
      </c>
      <c r="Q1954" s="119" t="s">
        <v>9568</v>
      </c>
      <c r="R1954" s="120" t="s">
        <v>9571</v>
      </c>
      <c r="S1954" s="117" t="s">
        <v>4348</v>
      </c>
      <c r="T1954" s="117" t="s">
        <v>4349</v>
      </c>
      <c r="U1954" s="117"/>
      <c r="V1954" s="117">
        <v>8</v>
      </c>
      <c r="W1954" s="106" t="str">
        <f t="shared" si="60"/>
        <v>NETA BM</v>
      </c>
      <c r="X1954" s="117" t="s">
        <v>9550</v>
      </c>
      <c r="Y1954" s="117"/>
    </row>
    <row r="1955" spans="1:25" x14ac:dyDescent="0.2">
      <c r="A1955" s="70"/>
      <c r="B1955" s="70">
        <v>2017</v>
      </c>
      <c r="C1955" s="98" t="str">
        <f>VLOOKUP(G1955,TCR!$E$2:$K$332,2,0)</f>
        <v>VENDV</v>
      </c>
      <c r="D1955" s="98" t="str">
        <f>VLOOKUP(G1955,TCR!$E$2:$K$332,3,0)</f>
        <v>Ricavi variabili commodity al PCE - Energia Elettrica</v>
      </c>
      <c r="E1955" s="98" t="str">
        <f>VLOOKUP(G1955,TCR!$E$2:$K$332,4,0)</f>
        <v>SCONV</v>
      </c>
      <c r="F1955" s="98" t="str">
        <f>VLOOKUP(G1955,TCR!$E$2:$K$332,5,0)</f>
        <v>Sconti Variabili</v>
      </c>
      <c r="G1955" s="98" t="s">
        <v>10944</v>
      </c>
      <c r="H1955" s="98" t="str">
        <f>VLOOKUP(G1955,TCR!$E$2:$K$332,7,0)</f>
        <v>sconti perdite</v>
      </c>
      <c r="I1955" s="137" t="str">
        <f t="shared" si="61"/>
        <v>NE_V_PRE_CONS_NP#NE_Q_PREMIO_CONS#NE_C_PREMIO_CONS#NETA BR</v>
      </c>
      <c r="J1955" s="3" t="s">
        <v>10170</v>
      </c>
      <c r="K1955" s="117" t="s">
        <v>10171</v>
      </c>
      <c r="L1955" s="117" t="s">
        <v>10172</v>
      </c>
      <c r="M1955" s="117" t="s">
        <v>424</v>
      </c>
      <c r="N1955" s="118" t="s">
        <v>3726</v>
      </c>
      <c r="O1955" s="117"/>
      <c r="P1955" s="13" t="s">
        <v>3727</v>
      </c>
      <c r="Q1955" s="119" t="s">
        <v>3728</v>
      </c>
      <c r="R1955" s="120" t="s">
        <v>3729</v>
      </c>
      <c r="S1955" s="117" t="s">
        <v>461</v>
      </c>
      <c r="T1955" s="117" t="s">
        <v>462</v>
      </c>
      <c r="U1955" s="117" t="s">
        <v>9788</v>
      </c>
      <c r="V1955" s="3">
        <v>3</v>
      </c>
      <c r="W1955" s="106" t="str">
        <f t="shared" si="60"/>
        <v>NETA BR</v>
      </c>
      <c r="X1955" s="117" t="s">
        <v>463</v>
      </c>
    </row>
    <row r="1956" spans="1:25" x14ac:dyDescent="0.2">
      <c r="A1956" s="70"/>
      <c r="B1956" s="70">
        <v>2017</v>
      </c>
      <c r="C1956" s="181" t="str">
        <f>VLOOKUP(G1956,TCR!$E$2:$K$332,2,0)</f>
        <v>DISTF</v>
      </c>
      <c r="D1956" s="181" t="str">
        <f>VLOOKUP(G1956,TCR!$E$2:$K$332,3,0)</f>
        <v>Ricavi logistica secondaria - distribuzione Energia Elettrica - fisso</v>
      </c>
      <c r="E1956" s="181" t="str">
        <f>VLOOKUP(G1956,TCR!$E$2:$K$332,4,0)</f>
        <v>QFDS</v>
      </c>
      <c r="F1956" s="181" t="str">
        <f>VLOOKUP(G1956,TCR!$E$2:$K$332,5,0)</f>
        <v>Quota fissa distribuzione</v>
      </c>
      <c r="G1956" s="181" t="s">
        <v>2</v>
      </c>
      <c r="H1956" s="181" t="str">
        <f>VLOOKUP(G1956,TCR!$E$2:$K$332,7,0)</f>
        <v>Quota fissa dis</v>
      </c>
      <c r="I1956" s="137" t="str">
        <f t="shared" si="61"/>
        <v>EE_RETE_QF_MTAU#EE_SO_QF_MTAU#EE_RETE_QF_MTAU#NETA BM</v>
      </c>
      <c r="J1956" s="117" t="s">
        <v>9572</v>
      </c>
      <c r="K1956" s="117" t="s">
        <v>9573</v>
      </c>
      <c r="L1956" s="117" t="s">
        <v>9574</v>
      </c>
      <c r="M1956" s="117" t="s">
        <v>488</v>
      </c>
      <c r="N1956" s="118" t="s">
        <v>10173</v>
      </c>
      <c r="O1956" s="117"/>
      <c r="P1956" s="119" t="s">
        <v>9575</v>
      </c>
      <c r="Q1956" s="119" t="s">
        <v>9573</v>
      </c>
      <c r="R1956" s="120" t="s">
        <v>9576</v>
      </c>
      <c r="S1956" s="117" t="s">
        <v>4348</v>
      </c>
      <c r="T1956" s="117" t="s">
        <v>4349</v>
      </c>
      <c r="U1956" s="117"/>
      <c r="V1956" s="117">
        <v>8</v>
      </c>
      <c r="W1956" s="106" t="str">
        <f t="shared" si="60"/>
        <v>NETA BM</v>
      </c>
      <c r="X1956" s="117" t="s">
        <v>9550</v>
      </c>
      <c r="Y1956" s="117"/>
    </row>
    <row r="1957" spans="1:25" x14ac:dyDescent="0.2">
      <c r="A1957" s="139"/>
      <c r="B1957" s="139">
        <v>2017</v>
      </c>
      <c r="C1957" s="181" t="str">
        <f>VLOOKUP(G1957,TCR!$E$2:$K$332,2,0)</f>
        <v>DISTF</v>
      </c>
      <c r="D1957" s="181" t="str">
        <f>VLOOKUP(G1957,TCR!$E$2:$K$332,3,0)</f>
        <v>Ricavi logistica secondaria - distribuzione Energia Elettrica - fisso</v>
      </c>
      <c r="E1957" s="181" t="str">
        <f>VLOOKUP(G1957,TCR!$E$2:$K$332,4,0)</f>
        <v>QFDS</v>
      </c>
      <c r="F1957" s="181" t="str">
        <f>VLOOKUP(G1957,TCR!$E$2:$K$332,5,0)</f>
        <v>Quota fissa distribuzione</v>
      </c>
      <c r="G1957" s="181" t="s">
        <v>2</v>
      </c>
      <c r="H1957" s="181" t="str">
        <f>VLOOKUP(G1957,TCR!$E$2:$K$332,7,0)</f>
        <v>Quota fissa dis</v>
      </c>
      <c r="I1957" s="137" t="str">
        <f t="shared" si="61"/>
        <v>EE_RETE_QF_MTAU#EE_ST_QF_MTAU#EE_RETE_QF_MTAU#NETA BM</v>
      </c>
      <c r="J1957" s="117" t="s">
        <v>9572</v>
      </c>
      <c r="K1957" s="134" t="s">
        <v>9573</v>
      </c>
      <c r="L1957" s="134" t="s">
        <v>9574</v>
      </c>
      <c r="M1957" s="134" t="s">
        <v>488</v>
      </c>
      <c r="N1957" s="212" t="s">
        <v>10174</v>
      </c>
      <c r="O1957" s="134"/>
      <c r="P1957" s="119" t="s">
        <v>9575</v>
      </c>
      <c r="Q1957" s="132" t="s">
        <v>9573</v>
      </c>
      <c r="R1957" s="217" t="s">
        <v>9576</v>
      </c>
      <c r="S1957" s="134" t="s">
        <v>4348</v>
      </c>
      <c r="T1957" s="134" t="s">
        <v>4349</v>
      </c>
      <c r="U1957" s="134"/>
      <c r="V1957" s="117">
        <v>8</v>
      </c>
      <c r="W1957" s="106" t="str">
        <f t="shared" si="60"/>
        <v>NETA BM</v>
      </c>
      <c r="X1957" s="134" t="s">
        <v>9550</v>
      </c>
      <c r="Y1957" s="117"/>
    </row>
    <row r="1958" spans="1:25" x14ac:dyDescent="0.2">
      <c r="A1958" s="139"/>
      <c r="B1958" s="19">
        <v>2017</v>
      </c>
      <c r="C1958" s="112" t="str">
        <f>VLOOKUP(G1958,TCR!$E$2:$K$332,2,0)</f>
        <v>VENDV</v>
      </c>
      <c r="D1958" s="112" t="str">
        <f>VLOOKUP(G1958,TCR!$E$2:$K$332,3,0)</f>
        <v>Ricavi variabili commodity al PCE - Energia Elettrica</v>
      </c>
      <c r="E1958" s="112" t="str">
        <f>VLOOKUP(G1958,TCR!$E$2:$K$332,4,0)</f>
        <v>SCONV</v>
      </c>
      <c r="F1958" s="112" t="str">
        <f>VLOOKUP(G1958,TCR!$E$2:$K$332,5,0)</f>
        <v>Sconti Variabili</v>
      </c>
      <c r="G1958" s="112" t="s">
        <v>32</v>
      </c>
      <c r="H1958" s="112" t="str">
        <f>VLOOKUP(G1958,TCR!$E$2:$K$332,7,0)</f>
        <v>sconti</v>
      </c>
      <c r="I1958" s="137" t="str">
        <f t="shared" si="61"/>
        <v>NE_SC_PERC_1#NE_PE#NE_PE#NETA BR</v>
      </c>
      <c r="J1958" s="3" t="s">
        <v>3775</v>
      </c>
      <c r="K1958" s="134" t="s">
        <v>3776</v>
      </c>
      <c r="L1958" s="134" t="s">
        <v>3777</v>
      </c>
      <c r="M1958" s="134" t="s">
        <v>424</v>
      </c>
      <c r="N1958" s="212" t="s">
        <v>2625</v>
      </c>
      <c r="O1958" s="134"/>
      <c r="P1958" s="13" t="s">
        <v>2627</v>
      </c>
      <c r="Q1958" s="132" t="s">
        <v>2625</v>
      </c>
      <c r="R1958" s="217" t="s">
        <v>2628</v>
      </c>
      <c r="S1958" s="134" t="s">
        <v>461</v>
      </c>
      <c r="T1958" s="134" t="s">
        <v>462</v>
      </c>
      <c r="U1958" s="134"/>
      <c r="V1958" s="3">
        <v>3</v>
      </c>
      <c r="W1958" s="106" t="str">
        <f t="shared" si="60"/>
        <v>NETA BR</v>
      </c>
      <c r="X1958" s="134" t="s">
        <v>463</v>
      </c>
    </row>
    <row r="1959" spans="1:25" x14ac:dyDescent="0.2">
      <c r="A1959" s="70"/>
      <c r="B1959" s="70">
        <v>2017</v>
      </c>
      <c r="C1959" s="179" t="str">
        <f>VLOOKUP(G1959,TCR!$E$2:$K$332,2,0)</f>
        <v>VENDV</v>
      </c>
      <c r="D1959" s="179" t="str">
        <f>VLOOKUP(G1959,TCR!$E$2:$K$332,3,0)</f>
        <v>Ricavi variabili commodity al PCE - Energia Elettrica</v>
      </c>
      <c r="E1959" s="179" t="str">
        <f>VLOOKUP(G1959,TCR!$E$2:$K$332,4,0)</f>
        <v>MTPRV</v>
      </c>
      <c r="F1959" s="179" t="str">
        <f>VLOOKUP(G1959,TCR!$E$2:$K$332,5,0)</f>
        <v>Materia prima variabile</v>
      </c>
      <c r="G1959" s="179" t="s">
        <v>255</v>
      </c>
      <c r="H1959" s="179" t="str">
        <f>VLOOKUP(G1959,TCR!$E$2:$K$332,7,0)</f>
        <v>Materia prima</v>
      </c>
      <c r="I1959" s="137" t="str">
        <f t="shared" si="61"/>
        <v>EE_FPAEES01#EEQFPAEES01#EECFPAEES01#NETA BR</v>
      </c>
      <c r="J1959" s="3" t="s">
        <v>10176</v>
      </c>
      <c r="K1959" s="134" t="s">
        <v>10177</v>
      </c>
      <c r="L1959" s="134" t="s">
        <v>9941</v>
      </c>
      <c r="M1959" s="134" t="s">
        <v>424</v>
      </c>
      <c r="N1959" s="212" t="s">
        <v>10178</v>
      </c>
      <c r="O1959" s="134"/>
      <c r="P1959" s="13" t="s">
        <v>10179</v>
      </c>
      <c r="Q1959" s="132" t="s">
        <v>10180</v>
      </c>
      <c r="R1959" s="217" t="s">
        <v>9945</v>
      </c>
      <c r="S1959" s="134" t="s">
        <v>429</v>
      </c>
      <c r="T1959" s="134" t="s">
        <v>430</v>
      </c>
      <c r="U1959" s="134"/>
      <c r="V1959" s="3">
        <v>3</v>
      </c>
      <c r="W1959" s="106" t="str">
        <f t="shared" si="60"/>
        <v>NETA BR</v>
      </c>
      <c r="X1959" s="134" t="s">
        <v>431</v>
      </c>
    </row>
    <row r="1960" spans="1:25" x14ac:dyDescent="0.2">
      <c r="A1960" s="70"/>
      <c r="B1960" s="70">
        <v>2017</v>
      </c>
      <c r="C1960" s="179" t="str">
        <f>VLOOKUP(G1960,TCR!$E$2:$K$332,2,0)</f>
        <v>VENDV</v>
      </c>
      <c r="D1960" s="179" t="str">
        <f>VLOOKUP(G1960,TCR!$E$2:$K$332,3,0)</f>
        <v>Ricavi variabili commodity al PCE - Energia Elettrica</v>
      </c>
      <c r="E1960" s="179" t="str">
        <f>VLOOKUP(G1960,TCR!$E$2:$K$332,4,0)</f>
        <v>MTPRV</v>
      </c>
      <c r="F1960" s="179" t="str">
        <f>VLOOKUP(G1960,TCR!$E$2:$K$332,5,0)</f>
        <v>Materia prima variabile</v>
      </c>
      <c r="G1960" s="179" t="s">
        <v>192</v>
      </c>
      <c r="H1960" s="179" t="str">
        <f>VLOOKUP(G1960,TCR!$E$2:$K$332,7,0)</f>
        <v>Perdite</v>
      </c>
      <c r="I1960" s="137" t="str">
        <f t="shared" si="61"/>
        <v>EE_PRD_QFPMI02_M#EEQ_FPQFPMI02#EEC_FPQFPMI02#NETA BR</v>
      </c>
      <c r="J1960" s="3" t="s">
        <v>10181</v>
      </c>
      <c r="K1960" s="134" t="s">
        <v>10182</v>
      </c>
      <c r="L1960" s="134" t="s">
        <v>10183</v>
      </c>
      <c r="M1960" s="134" t="s">
        <v>424</v>
      </c>
      <c r="N1960" s="212" t="s">
        <v>9857</v>
      </c>
      <c r="O1960" s="134"/>
      <c r="P1960" s="13" t="s">
        <v>9858</v>
      </c>
      <c r="Q1960" s="132" t="s">
        <v>9859</v>
      </c>
      <c r="R1960" s="217" t="s">
        <v>6907</v>
      </c>
      <c r="S1960" s="134" t="s">
        <v>429</v>
      </c>
      <c r="T1960" s="134" t="s">
        <v>430</v>
      </c>
      <c r="U1960" s="134"/>
      <c r="V1960" s="3">
        <v>3</v>
      </c>
      <c r="W1960" s="106" t="str">
        <f t="shared" si="60"/>
        <v>NETA BR</v>
      </c>
      <c r="X1960" s="134" t="s">
        <v>431</v>
      </c>
    </row>
    <row r="1961" spans="1:25" x14ac:dyDescent="0.2">
      <c r="A1961" s="70"/>
      <c r="B1961" s="70">
        <v>2017</v>
      </c>
      <c r="C1961" s="179" t="str">
        <f>VLOOKUP(G1961,TCR!$E$2:$K$332,2,0)</f>
        <v>VENDV</v>
      </c>
      <c r="D1961" s="179" t="str">
        <f>VLOOKUP(G1961,TCR!$E$2:$K$332,3,0)</f>
        <v>Ricavi variabili commodity al PCE - Energia Elettrica</v>
      </c>
      <c r="E1961" s="179" t="str">
        <f>VLOOKUP(G1961,TCR!$E$2:$K$332,4,0)</f>
        <v>MTPRV</v>
      </c>
      <c r="F1961" s="179" t="str">
        <f>VLOOKUP(G1961,TCR!$E$2:$K$332,5,0)</f>
        <v>Materia prima variabile</v>
      </c>
      <c r="G1961" s="179" t="s">
        <v>255</v>
      </c>
      <c r="H1961" s="179" t="str">
        <f>VLOOKUP(G1961,TCR!$E$2:$K$332,7,0)</f>
        <v>Materia prima</v>
      </c>
      <c r="I1961" s="137" t="str">
        <f t="shared" si="61"/>
        <v>EE_FPTCSV14#EEQ_FPTCSV14#EEC_FPTCSV14#NETA BR</v>
      </c>
      <c r="J1961" s="3" t="s">
        <v>10184</v>
      </c>
      <c r="K1961" s="134" t="s">
        <v>10185</v>
      </c>
      <c r="L1961" s="134" t="s">
        <v>10186</v>
      </c>
      <c r="M1961" s="134" t="s">
        <v>424</v>
      </c>
      <c r="N1961" s="212" t="s">
        <v>9839</v>
      </c>
      <c r="O1961" s="134"/>
      <c r="P1961" s="13" t="s">
        <v>9840</v>
      </c>
      <c r="Q1961" s="132" t="s">
        <v>9841</v>
      </c>
      <c r="R1961" s="217" t="s">
        <v>9842</v>
      </c>
      <c r="S1961" s="134" t="s">
        <v>429</v>
      </c>
      <c r="T1961" s="134" t="s">
        <v>430</v>
      </c>
      <c r="U1961" s="134"/>
      <c r="V1961" s="3">
        <v>3</v>
      </c>
      <c r="W1961" s="106" t="str">
        <f t="shared" si="60"/>
        <v>NETA BR</v>
      </c>
      <c r="X1961" s="134" t="s">
        <v>431</v>
      </c>
    </row>
    <row r="1962" spans="1:25" x14ac:dyDescent="0.2">
      <c r="A1962" s="70"/>
      <c r="B1962" s="70">
        <v>2017</v>
      </c>
      <c r="C1962" s="179" t="str">
        <f>VLOOKUP(G1962,TCR!$E$2:$K$332,2,0)</f>
        <v>VENDV</v>
      </c>
      <c r="D1962" s="179" t="str">
        <f>VLOOKUP(G1962,TCR!$E$2:$K$332,3,0)</f>
        <v>Ricavi variabili commodity al PCE - Energia Elettrica</v>
      </c>
      <c r="E1962" s="179" t="str">
        <f>VLOOKUP(G1962,TCR!$E$2:$K$332,4,0)</f>
        <v>MTPRV</v>
      </c>
      <c r="F1962" s="179" t="str">
        <f>VLOOKUP(G1962,TCR!$E$2:$K$332,5,0)</f>
        <v>Materia prima variabile</v>
      </c>
      <c r="G1962" s="179" t="s">
        <v>255</v>
      </c>
      <c r="H1962" s="179" t="str">
        <f>VLOOKUP(G1962,TCR!$E$2:$K$332,7,0)</f>
        <v>Materia prima</v>
      </c>
      <c r="I1962" s="137" t="str">
        <f t="shared" si="61"/>
        <v>EE_ATIPA1_IP#EEQ_ATIPA1_IP#EEC_ATIPA1_IP#NETA BR</v>
      </c>
      <c r="J1962" s="3" t="s">
        <v>10187</v>
      </c>
      <c r="K1962" s="134" t="s">
        <v>10188</v>
      </c>
      <c r="L1962" s="134" t="s">
        <v>2131</v>
      </c>
      <c r="M1962" s="134" t="s">
        <v>424</v>
      </c>
      <c r="N1962" s="212" t="s">
        <v>10189</v>
      </c>
      <c r="O1962" s="134"/>
      <c r="P1962" s="13" t="s">
        <v>10190</v>
      </c>
      <c r="Q1962" s="132" t="s">
        <v>10191</v>
      </c>
      <c r="R1962" s="217" t="s">
        <v>2135</v>
      </c>
      <c r="S1962" s="134" t="s">
        <v>429</v>
      </c>
      <c r="T1962" s="134" t="s">
        <v>430</v>
      </c>
      <c r="U1962" s="134"/>
      <c r="V1962" s="3">
        <v>3</v>
      </c>
      <c r="W1962" s="106" t="str">
        <f t="shared" si="60"/>
        <v>NETA BR</v>
      </c>
      <c r="X1962" s="134" t="s">
        <v>431</v>
      </c>
    </row>
    <row r="1963" spans="1:25" x14ac:dyDescent="0.2">
      <c r="A1963" s="70"/>
      <c r="B1963" s="70">
        <v>2017</v>
      </c>
      <c r="C1963" s="179" t="str">
        <f>VLOOKUP(G1963,TCR!$E$2:$K$332,2,0)</f>
        <v>VENDV</v>
      </c>
      <c r="D1963" s="179" t="str">
        <f>VLOOKUP(G1963,TCR!$E$2:$K$332,3,0)</f>
        <v>Ricavi variabili commodity al PCE - Energia Elettrica</v>
      </c>
      <c r="E1963" s="179" t="str">
        <f>VLOOKUP(G1963,TCR!$E$2:$K$332,4,0)</f>
        <v>MTPRV</v>
      </c>
      <c r="F1963" s="179" t="str">
        <f>VLOOKUP(G1963,TCR!$E$2:$K$332,5,0)</f>
        <v>Materia prima variabile</v>
      </c>
      <c r="G1963" s="179" t="s">
        <v>255</v>
      </c>
      <c r="H1963" s="179" t="str">
        <f>VLOOKUP(G1963,TCR!$E$2:$K$332,7,0)</f>
        <v>Materia prima</v>
      </c>
      <c r="I1963" s="137" t="str">
        <f t="shared" si="61"/>
        <v>EE_QFPMI01#EEQQFPMI01#EECQFPMI01#NETA BR</v>
      </c>
      <c r="J1963" s="3" t="s">
        <v>10192</v>
      </c>
      <c r="K1963" s="134" t="s">
        <v>10193</v>
      </c>
      <c r="L1963" s="134" t="s">
        <v>7155</v>
      </c>
      <c r="M1963" s="134" t="s">
        <v>424</v>
      </c>
      <c r="N1963" s="212" t="s">
        <v>10194</v>
      </c>
      <c r="O1963" s="134"/>
      <c r="P1963" s="13" t="s">
        <v>10195</v>
      </c>
      <c r="Q1963" s="132" t="s">
        <v>10196</v>
      </c>
      <c r="R1963" s="217" t="s">
        <v>7159</v>
      </c>
      <c r="S1963" s="134" t="s">
        <v>429</v>
      </c>
      <c r="T1963" s="134" t="s">
        <v>430</v>
      </c>
      <c r="U1963" s="134"/>
      <c r="V1963" s="3">
        <v>3</v>
      </c>
      <c r="W1963" s="106" t="str">
        <f t="shared" si="60"/>
        <v>NETA BR</v>
      </c>
      <c r="X1963" s="134" t="s">
        <v>431</v>
      </c>
    </row>
    <row r="1964" spans="1:25" x14ac:dyDescent="0.2">
      <c r="A1964" s="70"/>
      <c r="B1964" s="70">
        <v>2017</v>
      </c>
      <c r="C1964" s="179" t="str">
        <f>VLOOKUP(G1964,TCR!$E$2:$K$332,2,0)</f>
        <v>VENDV</v>
      </c>
      <c r="D1964" s="179" t="str">
        <f>VLOOKUP(G1964,TCR!$E$2:$K$332,3,0)</f>
        <v>Ricavi variabili commodity al PCE - Energia Elettrica</v>
      </c>
      <c r="E1964" s="179" t="str">
        <f>VLOOKUP(G1964,TCR!$E$2:$K$332,4,0)</f>
        <v>SCONV</v>
      </c>
      <c r="F1964" s="179" t="str">
        <f>VLOOKUP(G1964,TCR!$E$2:$K$332,5,0)</f>
        <v>Sconti Variabili</v>
      </c>
      <c r="G1964" s="179" t="s">
        <v>11436</v>
      </c>
      <c r="H1964" s="179" t="str">
        <f>VLOOKUP(G1964,TCR!$E$2:$K$332,7,0)</f>
        <v>sconti perdite materia prima</v>
      </c>
      <c r="I1964" s="137" t="str">
        <f t="shared" si="61"/>
        <v>EE_PRD_SPMOD025#EEQ_SPMOD0025#EEC_SPMOD0025#NETA BR</v>
      </c>
      <c r="J1964" s="3" t="s">
        <v>10197</v>
      </c>
      <c r="K1964" s="134" t="s">
        <v>10198</v>
      </c>
      <c r="L1964" s="134" t="s">
        <v>10199</v>
      </c>
      <c r="M1964" s="134" t="s">
        <v>424</v>
      </c>
      <c r="N1964" s="212" t="s">
        <v>9949</v>
      </c>
      <c r="O1964" s="134"/>
      <c r="P1964" s="13" t="s">
        <v>9950</v>
      </c>
      <c r="Q1964" s="132" t="s">
        <v>9951</v>
      </c>
      <c r="R1964" s="217" t="s">
        <v>9952</v>
      </c>
      <c r="S1964" s="134" t="s">
        <v>461</v>
      </c>
      <c r="T1964" s="134" t="s">
        <v>462</v>
      </c>
      <c r="U1964" s="134"/>
      <c r="V1964" s="3">
        <v>3</v>
      </c>
      <c r="W1964" s="106" t="str">
        <f t="shared" ref="W1964:W2027" si="62">IF(V1964=3,"NETA BR",IF(V1964=8,"NETA BM"))</f>
        <v>NETA BR</v>
      </c>
      <c r="X1964" s="134" t="s">
        <v>463</v>
      </c>
    </row>
    <row r="1965" spans="1:25" x14ac:dyDescent="0.2">
      <c r="A1965" s="70"/>
      <c r="B1965" s="70">
        <v>2017</v>
      </c>
      <c r="C1965" s="179" t="str">
        <f>VLOOKUP(G1965,TCR!$E$2:$K$332,2,0)</f>
        <v>VENDV</v>
      </c>
      <c r="D1965" s="179" t="str">
        <f>VLOOKUP(G1965,TCR!$E$2:$K$332,3,0)</f>
        <v>Ricavi variabili commodity al PCE - Energia Elettrica</v>
      </c>
      <c r="E1965" s="179" t="str">
        <f>VLOOKUP(G1965,TCR!$E$2:$K$332,4,0)</f>
        <v>MTPRV</v>
      </c>
      <c r="F1965" s="179" t="str">
        <f>VLOOKUP(G1965,TCR!$E$2:$K$332,5,0)</f>
        <v>Materia prima variabile</v>
      </c>
      <c r="G1965" s="179" t="s">
        <v>255</v>
      </c>
      <c r="H1965" s="179" t="str">
        <f>VLOOKUP(G1965,TCR!$E$2:$K$332,7,0)</f>
        <v>Materia prima</v>
      </c>
      <c r="I1965" s="137" t="str">
        <f t="shared" si="61"/>
        <v>EE_FPATPMI05#EEQFPATPMI05#EECFPATPMI05#NETA BR</v>
      </c>
      <c r="J1965" s="3" t="s">
        <v>10200</v>
      </c>
      <c r="K1965" s="134" t="s">
        <v>10201</v>
      </c>
      <c r="L1965" s="134" t="s">
        <v>10202</v>
      </c>
      <c r="M1965" s="134" t="s">
        <v>424</v>
      </c>
      <c r="N1965" s="212" t="s">
        <v>10203</v>
      </c>
      <c r="O1965" s="134"/>
      <c r="P1965" s="13" t="s">
        <v>10204</v>
      </c>
      <c r="Q1965" s="132" t="s">
        <v>10205</v>
      </c>
      <c r="R1965" s="217" t="s">
        <v>10206</v>
      </c>
      <c r="S1965" s="134" t="s">
        <v>429</v>
      </c>
      <c r="T1965" s="134" t="s">
        <v>430</v>
      </c>
      <c r="U1965" s="134"/>
      <c r="V1965" s="3">
        <v>3</v>
      </c>
      <c r="W1965" s="106" t="str">
        <f t="shared" si="62"/>
        <v>NETA BR</v>
      </c>
      <c r="X1965" s="134" t="s">
        <v>431</v>
      </c>
    </row>
    <row r="1966" spans="1:25" x14ac:dyDescent="0.2">
      <c r="A1966" s="70"/>
      <c r="B1966" s="70">
        <v>2017</v>
      </c>
      <c r="C1966" s="181" t="str">
        <f>VLOOKUP(G1966,TCR!$E$2:$K$332,2,0)</f>
        <v>DISTF</v>
      </c>
      <c r="D1966" s="181" t="str">
        <f>VLOOKUP(G1966,TCR!$E$2:$K$332,3,0)</f>
        <v>Ricavi logistica secondaria - distribuzione Energia Elettrica - fisso</v>
      </c>
      <c r="E1966" s="181" t="str">
        <f>VLOOKUP(G1966,TCR!$E$2:$K$332,4,0)</f>
        <v>QFDS</v>
      </c>
      <c r="F1966" s="181" t="str">
        <f>VLOOKUP(G1966,TCR!$E$2:$K$332,5,0)</f>
        <v>Quota fissa distribuzione</v>
      </c>
      <c r="G1966" s="181" t="s">
        <v>2</v>
      </c>
      <c r="H1966" s="181" t="str">
        <f>VLOOKUP(G1966,TCR!$E$2:$K$332,7,0)</f>
        <v>Quota fissa dis</v>
      </c>
      <c r="I1966" s="137" t="str">
        <f t="shared" si="61"/>
        <v>EE_RETE_QF_ALTA#EE_SO_QF_ALTA#EE_RETE_QF_ALTA#NETA BM</v>
      </c>
      <c r="J1966" s="117" t="s">
        <v>9579</v>
      </c>
      <c r="K1966" s="134" t="s">
        <v>9580</v>
      </c>
      <c r="L1966" s="134" t="s">
        <v>9581</v>
      </c>
      <c r="M1966" s="134" t="s">
        <v>488</v>
      </c>
      <c r="N1966" s="212" t="s">
        <v>10211</v>
      </c>
      <c r="O1966" s="134"/>
      <c r="P1966" s="119" t="s">
        <v>9582</v>
      </c>
      <c r="Q1966" s="132" t="s">
        <v>9580</v>
      </c>
      <c r="R1966" s="217" t="s">
        <v>9583</v>
      </c>
      <c r="S1966" s="134" t="s">
        <v>4348</v>
      </c>
      <c r="T1966" s="134" t="s">
        <v>4349</v>
      </c>
      <c r="U1966" s="134"/>
      <c r="V1966" s="117">
        <v>8</v>
      </c>
      <c r="W1966" s="106" t="str">
        <f t="shared" si="62"/>
        <v>NETA BM</v>
      </c>
      <c r="X1966" s="134" t="s">
        <v>9550</v>
      </c>
      <c r="Y1966" s="117"/>
    </row>
    <row r="1967" spans="1:25" x14ac:dyDescent="0.2">
      <c r="A1967" s="70"/>
      <c r="B1967" s="70">
        <v>2017</v>
      </c>
      <c r="C1967" s="181" t="str">
        <f>VLOOKUP(G1967,TCR!$E$2:$K$332,2,0)</f>
        <v>DISTF</v>
      </c>
      <c r="D1967" s="181" t="str">
        <f>VLOOKUP(G1967,TCR!$E$2:$K$332,3,0)</f>
        <v>Ricavi logistica secondaria - distribuzione Energia Elettrica - fisso</v>
      </c>
      <c r="E1967" s="181" t="str">
        <f>VLOOKUP(G1967,TCR!$E$2:$K$332,4,0)</f>
        <v>QFDS</v>
      </c>
      <c r="F1967" s="181" t="str">
        <f>VLOOKUP(G1967,TCR!$E$2:$K$332,5,0)</f>
        <v>Quota fissa distribuzione</v>
      </c>
      <c r="G1967" s="181" t="s">
        <v>2</v>
      </c>
      <c r="H1967" s="181" t="str">
        <f>VLOOKUP(G1967,TCR!$E$2:$K$332,7,0)</f>
        <v>Quota fissa dis</v>
      </c>
      <c r="I1967" s="137" t="str">
        <f t="shared" si="61"/>
        <v>EE_RETE_QF_ALTA#EE_ST_QF_ALTA#EE_RETE_QF_ALTA#NETA BM</v>
      </c>
      <c r="J1967" s="117" t="s">
        <v>9579</v>
      </c>
      <c r="K1967" s="134" t="s">
        <v>9580</v>
      </c>
      <c r="L1967" s="134" t="s">
        <v>9581</v>
      </c>
      <c r="M1967" s="134" t="s">
        <v>488</v>
      </c>
      <c r="N1967" s="212" t="s">
        <v>10212</v>
      </c>
      <c r="O1967" s="134"/>
      <c r="P1967" s="119" t="s">
        <v>9582</v>
      </c>
      <c r="Q1967" s="132" t="s">
        <v>9580</v>
      </c>
      <c r="R1967" s="217" t="s">
        <v>9583</v>
      </c>
      <c r="S1967" s="134" t="s">
        <v>4348</v>
      </c>
      <c r="T1967" s="134" t="s">
        <v>4349</v>
      </c>
      <c r="U1967" s="134"/>
      <c r="V1967" s="117">
        <v>8</v>
      </c>
      <c r="W1967" s="106" t="str">
        <f t="shared" si="62"/>
        <v>NETA BM</v>
      </c>
      <c r="X1967" s="134" t="s">
        <v>9550</v>
      </c>
      <c r="Y1967" s="117"/>
    </row>
    <row r="1968" spans="1:25" x14ac:dyDescent="0.2">
      <c r="A1968" s="70"/>
      <c r="B1968" s="70">
        <v>2017</v>
      </c>
      <c r="C1968" s="179" t="str">
        <f>VLOOKUP(G1968,TCR!$E$2:$K$332,2,0)</f>
        <v>VENDV</v>
      </c>
      <c r="D1968" s="179" t="str">
        <f>VLOOKUP(G1968,TCR!$E$2:$K$332,3,0)</f>
        <v>Ricavi variabili commodity al PCE - Energia Elettrica</v>
      </c>
      <c r="E1968" s="179" t="str">
        <f>VLOOKUP(G1968,TCR!$E$2:$K$332,4,0)</f>
        <v>MTPRV</v>
      </c>
      <c r="F1968" s="179" t="str">
        <f>VLOOKUP(G1968,TCR!$E$2:$K$332,5,0)</f>
        <v>Materia prima variabile</v>
      </c>
      <c r="G1968" s="179" t="s">
        <v>255</v>
      </c>
      <c r="H1968" s="179" t="str">
        <f>VLOOKUP(G1968,TCR!$E$2:$K$332,7,0)</f>
        <v>Materia prima</v>
      </c>
      <c r="I1968" s="137" t="str">
        <f t="shared" si="61"/>
        <v>EEAFPAGMIC801#EEQAFPAGMIC801#EECAFPAGMIC801#NETA BR</v>
      </c>
      <c r="J1968" s="3" t="s">
        <v>10213</v>
      </c>
      <c r="K1968" s="134" t="s">
        <v>10214</v>
      </c>
      <c r="L1968" s="134" t="s">
        <v>8612</v>
      </c>
      <c r="M1968" s="134" t="s">
        <v>424</v>
      </c>
      <c r="N1968" s="212" t="s">
        <v>10215</v>
      </c>
      <c r="O1968" s="134"/>
      <c r="P1968" s="13" t="s">
        <v>10216</v>
      </c>
      <c r="Q1968" s="132" t="s">
        <v>10217</v>
      </c>
      <c r="R1968" s="217" t="s">
        <v>8616</v>
      </c>
      <c r="S1968" s="134" t="s">
        <v>429</v>
      </c>
      <c r="T1968" s="134" t="s">
        <v>430</v>
      </c>
      <c r="U1968" s="134"/>
      <c r="V1968" s="3">
        <v>3</v>
      </c>
      <c r="W1968" s="106" t="str">
        <f t="shared" si="62"/>
        <v>NETA BR</v>
      </c>
      <c r="X1968" s="134" t="s">
        <v>431</v>
      </c>
    </row>
    <row r="1969" spans="1:25" x14ac:dyDescent="0.2">
      <c r="A1969" s="70"/>
      <c r="B1969" s="70">
        <v>2017</v>
      </c>
      <c r="C1969" s="179" t="str">
        <f>VLOOKUP(G1969,TCR!$E$2:$K$332,2,0)</f>
        <v>VENDV</v>
      </c>
      <c r="D1969" s="179" t="str">
        <f>VLOOKUP(G1969,TCR!$E$2:$K$332,3,0)</f>
        <v>Ricavi variabili commodity al PCE - Energia Elettrica</v>
      </c>
      <c r="E1969" s="179" t="str">
        <f>VLOOKUP(G1969,TCR!$E$2:$K$332,4,0)</f>
        <v>SCONV</v>
      </c>
      <c r="F1969" s="179" t="str">
        <f>VLOOKUP(G1969,TCR!$E$2:$K$332,5,0)</f>
        <v>Sconti Variabili</v>
      </c>
      <c r="G1969" s="179" t="s">
        <v>32</v>
      </c>
      <c r="H1969" s="179" t="str">
        <f>VLOOKUP(G1969,TCR!$E$2:$K$332,7,0)</f>
        <v>sconti</v>
      </c>
      <c r="I1969" s="137" t="str">
        <f t="shared" si="61"/>
        <v>EESP0045P_PED_A#EEQSP0045P_PED_A#EECSP0045P_PED_A#NETA BR</v>
      </c>
      <c r="J1969" s="3" t="s">
        <v>10218</v>
      </c>
      <c r="K1969" s="134" t="s">
        <v>10219</v>
      </c>
      <c r="L1969" s="134" t="s">
        <v>10220</v>
      </c>
      <c r="M1969" s="134" t="s">
        <v>424</v>
      </c>
      <c r="N1969" s="212" t="s">
        <v>10221</v>
      </c>
      <c r="O1969" s="134"/>
      <c r="P1969" s="13" t="s">
        <v>10222</v>
      </c>
      <c r="Q1969" s="132" t="s">
        <v>10223</v>
      </c>
      <c r="R1969" s="217" t="s">
        <v>10224</v>
      </c>
      <c r="S1969" s="134" t="s">
        <v>461</v>
      </c>
      <c r="T1969" s="134" t="s">
        <v>462</v>
      </c>
      <c r="U1969" s="134"/>
      <c r="V1969" s="3">
        <v>3</v>
      </c>
      <c r="W1969" s="106" t="str">
        <f t="shared" si="62"/>
        <v>NETA BR</v>
      </c>
      <c r="X1969" s="134" t="s">
        <v>463</v>
      </c>
    </row>
    <row r="1970" spans="1:25" x14ac:dyDescent="0.2">
      <c r="A1970" s="70"/>
      <c r="B1970" s="70">
        <v>2017</v>
      </c>
      <c r="C1970" s="179" t="str">
        <f>VLOOKUP(G1970,TCR!$E$2:$K$332,2,0)</f>
        <v>VENDV</v>
      </c>
      <c r="D1970" s="179" t="str">
        <f>VLOOKUP(G1970,TCR!$E$2:$K$332,3,0)</f>
        <v>Ricavi variabili commodity al PCE - Energia Elettrica</v>
      </c>
      <c r="E1970" s="179" t="str">
        <f>VLOOKUP(G1970,TCR!$E$2:$K$332,4,0)</f>
        <v>SCONV</v>
      </c>
      <c r="F1970" s="179" t="str">
        <f>VLOOKUP(G1970,TCR!$E$2:$K$332,5,0)</f>
        <v>Sconti Variabili</v>
      </c>
      <c r="G1970" s="179" t="s">
        <v>10828</v>
      </c>
      <c r="H1970" s="179" t="str">
        <f>VLOOKUP(G1970,TCR!$E$2:$K$332,7,0)</f>
        <v>sconto rid</v>
      </c>
      <c r="I1970" s="137" t="str">
        <f t="shared" si="61"/>
        <v>NE_V_SC_PCRID_PE#NE_PE#NE_PE#NETA BR</v>
      </c>
      <c r="J1970" s="3" t="s">
        <v>4111</v>
      </c>
      <c r="K1970" s="134" t="s">
        <v>4112</v>
      </c>
      <c r="L1970" s="134" t="s">
        <v>4113</v>
      </c>
      <c r="M1970" s="134" t="s">
        <v>424</v>
      </c>
      <c r="N1970" s="212" t="s">
        <v>2625</v>
      </c>
      <c r="O1970" s="134"/>
      <c r="P1970" s="13" t="s">
        <v>2627</v>
      </c>
      <c r="Q1970" s="132" t="s">
        <v>2625</v>
      </c>
      <c r="R1970" s="217" t="s">
        <v>2628</v>
      </c>
      <c r="S1970" s="134" t="s">
        <v>461</v>
      </c>
      <c r="T1970" s="134" t="s">
        <v>462</v>
      </c>
      <c r="U1970" s="134"/>
      <c r="V1970" s="3">
        <v>3</v>
      </c>
      <c r="W1970" s="106" t="str">
        <f t="shared" si="62"/>
        <v>NETA BR</v>
      </c>
      <c r="X1970" s="134" t="s">
        <v>463</v>
      </c>
    </row>
    <row r="1971" spans="1:25" x14ac:dyDescent="0.2">
      <c r="A1971" s="70"/>
      <c r="B1971" s="70">
        <v>2017</v>
      </c>
      <c r="C1971" s="179" t="str">
        <f>VLOOKUP(G1971,TCR!$E$2:$K$332,2,0)</f>
        <v>VENDV</v>
      </c>
      <c r="D1971" s="179" t="str">
        <f>VLOOKUP(G1971,TCR!$E$2:$K$332,3,0)</f>
        <v>Ricavi variabili commodity al PCE - Energia Elettrica</v>
      </c>
      <c r="E1971" s="179" t="str">
        <f>VLOOKUP(G1971,TCR!$E$2:$K$332,4,0)</f>
        <v>MTPRV</v>
      </c>
      <c r="F1971" s="179" t="str">
        <f>VLOOKUP(G1971,TCR!$E$2:$K$332,5,0)</f>
        <v>Materia prima variabile</v>
      </c>
      <c r="G1971" s="179" t="s">
        <v>255</v>
      </c>
      <c r="H1971" s="179" t="str">
        <f>VLOOKUP(G1971,TCR!$E$2:$K$332,7,0)</f>
        <v>Materia prima</v>
      </c>
      <c r="I1971" s="137" t="str">
        <f t="shared" si="61"/>
        <v>EE_FPATMIC02#EEQFPATMIC02#EECFPATMIC02#NETA BR</v>
      </c>
      <c r="J1971" s="3" t="s">
        <v>10240</v>
      </c>
      <c r="K1971" s="134" t="s">
        <v>10241</v>
      </c>
      <c r="L1971" s="134" t="s">
        <v>1515</v>
      </c>
      <c r="M1971" s="134" t="s">
        <v>424</v>
      </c>
      <c r="N1971" s="212" t="s">
        <v>10242</v>
      </c>
      <c r="O1971" s="134"/>
      <c r="P1971" s="13" t="s">
        <v>10243</v>
      </c>
      <c r="Q1971" s="132" t="s">
        <v>10244</v>
      </c>
      <c r="R1971" s="217" t="s">
        <v>1519</v>
      </c>
      <c r="S1971" s="134" t="s">
        <v>429</v>
      </c>
      <c r="T1971" s="134" t="s">
        <v>430</v>
      </c>
      <c r="U1971" s="134"/>
      <c r="V1971" s="3">
        <v>3</v>
      </c>
      <c r="W1971" s="106" t="str">
        <f t="shared" si="62"/>
        <v>NETA BR</v>
      </c>
      <c r="X1971" s="134" t="s">
        <v>431</v>
      </c>
    </row>
    <row r="1972" spans="1:25" x14ac:dyDescent="0.2">
      <c r="A1972" s="70"/>
      <c r="B1972" s="70">
        <v>2017</v>
      </c>
      <c r="C1972" s="179" t="str">
        <f>VLOOKUP(G1972,TCR!$E$2:$K$332,2,0)</f>
        <v>PCVV</v>
      </c>
      <c r="D1972" s="179" t="str">
        <f>VLOOKUP(G1972,TCR!$E$2:$K$332,3,0)</f>
        <v>Ricavi da PCV variabile</v>
      </c>
      <c r="E1972" s="179" t="str">
        <f>VLOOKUP(G1972,TCR!$E$2:$K$332,4,0)</f>
        <v>COMMV</v>
      </c>
      <c r="F1972" s="179" t="str">
        <f>VLOOKUP(G1972,TCR!$E$2:$K$332,5,0)</f>
        <v>Componente variabile Costi Commercializzazione</v>
      </c>
      <c r="G1972" s="179" t="s">
        <v>188</v>
      </c>
      <c r="H1972" s="179" t="str">
        <f>VLOOKUP(G1972,TCR!$E$2:$K$332,7,0)</f>
        <v>PCV variabile</v>
      </c>
      <c r="I1972" s="137" t="str">
        <f t="shared" si="61"/>
        <v>NE_V_PCV_QE_ENI#NE_Q_PCV_QE_ENI#NE_C_PCV_ENI#NETA BR</v>
      </c>
      <c r="J1972" s="117" t="s">
        <v>10245</v>
      </c>
      <c r="K1972" s="134" t="s">
        <v>10246</v>
      </c>
      <c r="L1972" s="134" t="s">
        <v>10247</v>
      </c>
      <c r="M1972" s="134"/>
      <c r="N1972" s="212" t="s">
        <v>10248</v>
      </c>
      <c r="O1972" s="134"/>
      <c r="P1972" s="119" t="s">
        <v>10249</v>
      </c>
      <c r="Q1972" s="132" t="s">
        <v>10250</v>
      </c>
      <c r="R1972" s="217" t="s">
        <v>10251</v>
      </c>
      <c r="S1972" s="134"/>
      <c r="T1972" s="134"/>
      <c r="U1972" s="134"/>
      <c r="V1972" s="117">
        <v>3</v>
      </c>
      <c r="W1972" s="106" t="str">
        <f t="shared" si="62"/>
        <v>NETA BR</v>
      </c>
      <c r="X1972" s="134"/>
      <c r="Y1972" s="117"/>
    </row>
    <row r="1973" spans="1:25" x14ac:dyDescent="0.2">
      <c r="A1973" s="70"/>
      <c r="B1973" s="70">
        <v>2017</v>
      </c>
      <c r="C1973" s="179" t="str">
        <f>VLOOKUP(G1973,TCR!$E$2:$K$332,2,0)</f>
        <v>VENDV</v>
      </c>
      <c r="D1973" s="179" t="str">
        <f>VLOOKUP(G1973,TCR!$E$2:$K$332,3,0)</f>
        <v>Ricavi variabili commodity al PCE - Energia Elettrica</v>
      </c>
      <c r="E1973" s="179" t="str">
        <f>VLOOKUP(G1973,TCR!$E$2:$K$332,4,0)</f>
        <v>MTPRV</v>
      </c>
      <c r="F1973" s="179" t="str">
        <f>VLOOKUP(G1973,TCR!$E$2:$K$332,5,0)</f>
        <v>Materia prima variabile</v>
      </c>
      <c r="G1973" s="179" t="s">
        <v>255</v>
      </c>
      <c r="H1973" s="179" t="str">
        <f>VLOOKUP(G1973,TCR!$E$2:$K$332,7,0)</f>
        <v>Materia prima</v>
      </c>
      <c r="I1973" s="137" t="str">
        <f t="shared" si="61"/>
        <v>EE_AFPSVPMI15#EEQAFPSVPMI15#EECAFPSVPMI15#NETA BR</v>
      </c>
      <c r="J1973" s="3" t="s">
        <v>10257</v>
      </c>
      <c r="K1973" s="134" t="s">
        <v>10258</v>
      </c>
      <c r="L1973" s="134" t="s">
        <v>9245</v>
      </c>
      <c r="M1973" s="134" t="s">
        <v>424</v>
      </c>
      <c r="N1973" s="212" t="s">
        <v>10259</v>
      </c>
      <c r="O1973" s="134"/>
      <c r="P1973" s="13" t="s">
        <v>10260</v>
      </c>
      <c r="Q1973" s="132" t="s">
        <v>10261</v>
      </c>
      <c r="R1973" s="217" t="s">
        <v>9249</v>
      </c>
      <c r="S1973" s="134" t="s">
        <v>429</v>
      </c>
      <c r="T1973" s="134" t="s">
        <v>430</v>
      </c>
      <c r="U1973" s="134"/>
      <c r="V1973" s="3">
        <v>3</v>
      </c>
      <c r="W1973" s="106" t="str">
        <f t="shared" si="62"/>
        <v>NETA BR</v>
      </c>
      <c r="X1973" s="134" t="s">
        <v>431</v>
      </c>
    </row>
    <row r="1974" spans="1:25" x14ac:dyDescent="0.2">
      <c r="A1974" s="70"/>
      <c r="B1974" s="70">
        <v>2017</v>
      </c>
      <c r="C1974" s="71" t="str">
        <f>VLOOKUP(G1974,TCR!$E$2:$K$332,2,0)</f>
        <v>ONFIN</v>
      </c>
      <c r="D1974" s="71" t="str">
        <f>VLOOKUP(G1974,TCR!$E$2:$K$332,3,0)</f>
        <v>Oneri finanziari</v>
      </c>
      <c r="E1974" s="71" t="str">
        <f>VLOOKUP(G1974,TCR!$E$2:$K$332,4,0)</f>
        <v>ONFIN</v>
      </c>
      <c r="F1974" s="71" t="str">
        <f>VLOOKUP(G1974,TCR!$E$2:$K$332,5,0)</f>
        <v>Oneri finanziari</v>
      </c>
      <c r="G1974" s="71" t="s">
        <v>9722</v>
      </c>
      <c r="H1974" s="71" t="str">
        <f>VLOOKUP(G1974,TCR!$E$2:$K$332,7,0)</f>
        <v>Oneri finanziari</v>
      </c>
      <c r="I1974" s="137" t="str">
        <f t="shared" si="61"/>
        <v>11751#11751#11751#NETA BR</v>
      </c>
      <c r="J1974" s="117" t="s">
        <v>10262</v>
      </c>
      <c r="K1974" s="134" t="s">
        <v>10263</v>
      </c>
      <c r="L1974" s="134" t="s">
        <v>10264</v>
      </c>
      <c r="M1974" s="134" t="s">
        <v>442</v>
      </c>
      <c r="N1974" s="212" t="s">
        <v>10263</v>
      </c>
      <c r="O1974" s="134"/>
      <c r="P1974" s="119" t="s">
        <v>10265</v>
      </c>
      <c r="Q1974" s="132" t="s">
        <v>10263</v>
      </c>
      <c r="R1974" s="217" t="s">
        <v>10266</v>
      </c>
      <c r="S1974" s="134" t="s">
        <v>9820</v>
      </c>
      <c r="T1974" s="134" t="s">
        <v>1139</v>
      </c>
      <c r="U1974" s="134"/>
      <c r="V1974" s="117">
        <v>3</v>
      </c>
      <c r="W1974" s="106" t="str">
        <f t="shared" si="62"/>
        <v>NETA BR</v>
      </c>
      <c r="X1974" s="134" t="s">
        <v>442</v>
      </c>
      <c r="Y1974" s="117"/>
    </row>
    <row r="1975" spans="1:25" x14ac:dyDescent="0.2">
      <c r="A1975" s="70"/>
      <c r="B1975" s="70">
        <v>2017</v>
      </c>
      <c r="C1975" s="181" t="str">
        <f>VLOOKUP(G1975,TCR!$E$2:$K$332,2,0)</f>
        <v>DISTV</v>
      </c>
      <c r="D1975" s="181" t="str">
        <f>VLOOKUP(G1975,TCR!$E$2:$K$332,3,0)</f>
        <v>Ricavi logistica secondaria - distribuzione Energia Elettrica - variabile</v>
      </c>
      <c r="E1975" s="181" t="str">
        <f>VLOOKUP(G1975,TCR!$E$2:$K$332,4,0)</f>
        <v>QVA</v>
      </c>
      <c r="F1975" s="181" t="str">
        <f>VLOOKUP(G1975,TCR!$E$2:$K$332,5,0)</f>
        <v>Energia attiva</v>
      </c>
      <c r="G1975" s="181" t="s">
        <v>4</v>
      </c>
      <c r="H1975" s="181" t="str">
        <f>VLOOKUP(G1975,TCR!$E$2:$K$332,7,0)</f>
        <v>Quota energia</v>
      </c>
      <c r="I1975" s="137" t="str">
        <f t="shared" si="61"/>
        <v>EE_RETE_QE_BTIP#EE_SO_QE_BTIP#EE_RETE_QE_BTIP#NETA BM</v>
      </c>
      <c r="J1975" s="117" t="s">
        <v>9591</v>
      </c>
      <c r="K1975" s="134" t="s">
        <v>9592</v>
      </c>
      <c r="L1975" s="134" t="s">
        <v>9593</v>
      </c>
      <c r="M1975" s="134" t="s">
        <v>488</v>
      </c>
      <c r="N1975" s="212" t="s">
        <v>10287</v>
      </c>
      <c r="O1975" s="134"/>
      <c r="P1975" s="119" t="s">
        <v>9594</v>
      </c>
      <c r="Q1975" s="132" t="s">
        <v>9592</v>
      </c>
      <c r="R1975" s="217" t="s">
        <v>9595</v>
      </c>
      <c r="S1975" s="134" t="s">
        <v>4348</v>
      </c>
      <c r="T1975" s="134" t="s">
        <v>4349</v>
      </c>
      <c r="U1975" s="134"/>
      <c r="V1975" s="117">
        <v>8</v>
      </c>
      <c r="W1975" s="106" t="str">
        <f t="shared" si="62"/>
        <v>NETA BM</v>
      </c>
      <c r="X1975" s="134" t="s">
        <v>9550</v>
      </c>
      <c r="Y1975" s="117"/>
    </row>
    <row r="1976" spans="1:25" x14ac:dyDescent="0.2">
      <c r="A1976" s="70"/>
      <c r="B1976" s="70">
        <v>2017</v>
      </c>
      <c r="C1976" s="181" t="str">
        <f>VLOOKUP(G1976,TCR!$E$2:$K$332,2,0)</f>
        <v>DISTV</v>
      </c>
      <c r="D1976" s="181" t="str">
        <f>VLOOKUP(G1976,TCR!$E$2:$K$332,3,0)</f>
        <v>Ricavi logistica secondaria - distribuzione Energia Elettrica - variabile</v>
      </c>
      <c r="E1976" s="181" t="str">
        <f>VLOOKUP(G1976,TCR!$E$2:$K$332,4,0)</f>
        <v>QVA</v>
      </c>
      <c r="F1976" s="181" t="str">
        <f>VLOOKUP(G1976,TCR!$E$2:$K$332,5,0)</f>
        <v>Energia attiva</v>
      </c>
      <c r="G1976" s="181" t="s">
        <v>4</v>
      </c>
      <c r="H1976" s="181" t="str">
        <f>VLOOKUP(G1976,TCR!$E$2:$K$332,7,0)</f>
        <v>Quota energia</v>
      </c>
      <c r="I1976" s="137" t="str">
        <f t="shared" si="61"/>
        <v>EE_RETE_QE_BTIP#EE_ST_QE_BTIP#EE_RETE_QE_BTIP#NETA BM</v>
      </c>
      <c r="J1976" s="117" t="s">
        <v>9591</v>
      </c>
      <c r="K1976" s="134" t="s">
        <v>9592</v>
      </c>
      <c r="L1976" s="134" t="s">
        <v>9593</v>
      </c>
      <c r="M1976" s="134" t="s">
        <v>488</v>
      </c>
      <c r="N1976" s="212" t="s">
        <v>10288</v>
      </c>
      <c r="O1976" s="134"/>
      <c r="P1976" s="119" t="s">
        <v>9594</v>
      </c>
      <c r="Q1976" s="132" t="s">
        <v>9592</v>
      </c>
      <c r="R1976" s="217" t="s">
        <v>9595</v>
      </c>
      <c r="S1976" s="134" t="s">
        <v>4348</v>
      </c>
      <c r="T1976" s="134" t="s">
        <v>4349</v>
      </c>
      <c r="U1976" s="134"/>
      <c r="V1976" s="117">
        <v>8</v>
      </c>
      <c r="W1976" s="106" t="str">
        <f t="shared" si="62"/>
        <v>NETA BM</v>
      </c>
      <c r="X1976" s="134" t="s">
        <v>9550</v>
      </c>
      <c r="Y1976" s="117"/>
    </row>
    <row r="1977" spans="1:25" x14ac:dyDescent="0.2">
      <c r="A1977" s="70"/>
      <c r="B1977" s="70">
        <v>2017</v>
      </c>
      <c r="C1977" s="179" t="str">
        <f>VLOOKUP(G1977,TCR!$E$2:$K$332,2,0)</f>
        <v>VENDV</v>
      </c>
      <c r="D1977" s="179" t="str">
        <f>VLOOKUP(G1977,TCR!$E$2:$K$332,3,0)</f>
        <v>Ricavi variabili commodity al PCE - Energia Elettrica</v>
      </c>
      <c r="E1977" s="179" t="str">
        <f>VLOOKUP(G1977,TCR!$E$2:$K$332,4,0)</f>
        <v>SCONV</v>
      </c>
      <c r="F1977" s="179" t="str">
        <f>VLOOKUP(G1977,TCR!$E$2:$K$332,5,0)</f>
        <v>Sconti Variabili</v>
      </c>
      <c r="G1977" s="179" t="s">
        <v>32</v>
      </c>
      <c r="H1977" s="179" t="str">
        <f>VLOOKUP(G1977,TCR!$E$2:$K$332,7,0)</f>
        <v>sconti</v>
      </c>
      <c r="I1977" s="137" t="str">
        <f t="shared" si="61"/>
        <v>NE_SC_PERC_2#NE_PE#NE_PE#NETA BR</v>
      </c>
      <c r="J1977" s="3" t="s">
        <v>4625</v>
      </c>
      <c r="K1977" s="134" t="s">
        <v>4626</v>
      </c>
      <c r="L1977" s="134" t="s">
        <v>4627</v>
      </c>
      <c r="M1977" s="134" t="s">
        <v>424</v>
      </c>
      <c r="N1977" s="212" t="s">
        <v>2625</v>
      </c>
      <c r="O1977" s="134"/>
      <c r="P1977" s="13" t="s">
        <v>2627</v>
      </c>
      <c r="Q1977" s="132" t="s">
        <v>2625</v>
      </c>
      <c r="R1977" s="217" t="s">
        <v>2628</v>
      </c>
      <c r="S1977" s="134" t="s">
        <v>461</v>
      </c>
      <c r="T1977" s="134" t="s">
        <v>462</v>
      </c>
      <c r="U1977" s="134"/>
      <c r="V1977" s="3">
        <v>3</v>
      </c>
      <c r="W1977" s="106" t="str">
        <f t="shared" si="62"/>
        <v>NETA BR</v>
      </c>
      <c r="X1977" s="134" t="s">
        <v>463</v>
      </c>
    </row>
    <row r="1978" spans="1:25" x14ac:dyDescent="0.2">
      <c r="A1978" s="70"/>
      <c r="B1978" s="70">
        <v>2017</v>
      </c>
      <c r="C1978" s="179" t="str">
        <f>VLOOKUP(G1978,TCR!$E$2:$K$332,2,0)</f>
        <v>VENDF</v>
      </c>
      <c r="D1978" s="179" t="str">
        <f>VLOOKUP(G1978,TCR!$E$2:$K$332,3,0)</f>
        <v>Ricavi commodity - componente fissa Energia Elettrica</v>
      </c>
      <c r="E1978" s="179" t="str">
        <f>VLOOKUP(G1978,TCR!$E$2:$K$332,4,0)</f>
        <v>MTPRF</v>
      </c>
      <c r="F1978" s="179" t="str">
        <f>VLOOKUP(G1978,TCR!$E$2:$K$332,5,0)</f>
        <v>Materia prima fissa</v>
      </c>
      <c r="G1978" s="179" t="s">
        <v>217</v>
      </c>
      <c r="H1978" s="179" t="str">
        <f>VLOOKUP(G1978,TCR!$E$2:$K$332,7,0)</f>
        <v>Materia prima altre voci fisse</v>
      </c>
      <c r="I1978" s="137" t="str">
        <f t="shared" si="61"/>
        <v>EE_FPTCSV14_FIX#EEQFPTCSV14_FIX#EECFPTCSV14_FIX#NETA BR</v>
      </c>
      <c r="J1978" s="3" t="s">
        <v>10289</v>
      </c>
      <c r="K1978" s="134" t="s">
        <v>10290</v>
      </c>
      <c r="L1978" s="134" t="s">
        <v>10291</v>
      </c>
      <c r="M1978" s="134" t="s">
        <v>424</v>
      </c>
      <c r="N1978" s="212" t="s">
        <v>10292</v>
      </c>
      <c r="O1978" s="134"/>
      <c r="P1978" s="13" t="s">
        <v>10293</v>
      </c>
      <c r="Q1978" s="132" t="s">
        <v>10294</v>
      </c>
      <c r="R1978" s="217" t="s">
        <v>10295</v>
      </c>
      <c r="S1978" s="134" t="s">
        <v>429</v>
      </c>
      <c r="T1978" s="134" t="s">
        <v>430</v>
      </c>
      <c r="U1978" s="134"/>
      <c r="V1978" s="3">
        <v>3</v>
      </c>
      <c r="W1978" s="106" t="str">
        <f t="shared" si="62"/>
        <v>NETA BR</v>
      </c>
      <c r="X1978" s="134" t="s">
        <v>431</v>
      </c>
    </row>
    <row r="1979" spans="1:25" x14ac:dyDescent="0.2">
      <c r="A1979" s="70"/>
      <c r="B1979" s="70">
        <v>2017</v>
      </c>
      <c r="C1979" s="179" t="str">
        <f>VLOOKUP(G1979,TCR!$E$2:$K$332,2,0)</f>
        <v>TRASPV</v>
      </c>
      <c r="D1979" s="179" t="str">
        <f>VLOOKUP(G1979,TCR!$E$2:$K$332,3,0)</f>
        <v>Ricavi logistica primaria - Trasporto Energia Elettrica - variabile</v>
      </c>
      <c r="E1979" s="179" t="str">
        <f>VLOOKUP(G1979,TCR!$E$2:$K$332,4,0)</f>
        <v>DISPV</v>
      </c>
      <c r="F1979" s="179" t="str">
        <f>VLOOKUP(G1979,TCR!$E$2:$K$332,5,0)</f>
        <v>Dispacciamento variabile</v>
      </c>
      <c r="G1979" s="179" t="s">
        <v>112</v>
      </c>
      <c r="H1979" s="179" t="str">
        <f>VLOOKUP(G1979,TCR!$E$2:$K$332,7,0)</f>
        <v>PD</v>
      </c>
      <c r="I1979" s="137" t="str">
        <f t="shared" si="61"/>
        <v>NE_PD#NE_Q_PD#NE_C_PD#NETA BR</v>
      </c>
      <c r="J1979" s="117" t="s">
        <v>4674</v>
      </c>
      <c r="K1979" s="134" t="s">
        <v>4675</v>
      </c>
      <c r="L1979" s="134" t="s">
        <v>4676</v>
      </c>
      <c r="M1979" s="134" t="s">
        <v>488</v>
      </c>
      <c r="N1979" s="212" t="s">
        <v>10301</v>
      </c>
      <c r="O1979" s="134"/>
      <c r="P1979" s="119" t="s">
        <v>10302</v>
      </c>
      <c r="Q1979" s="132" t="s">
        <v>10303</v>
      </c>
      <c r="R1979" s="217" t="s">
        <v>10304</v>
      </c>
      <c r="S1979" s="134" t="s">
        <v>1105</v>
      </c>
      <c r="T1979" s="134" t="s">
        <v>1106</v>
      </c>
      <c r="U1979" s="134"/>
      <c r="V1979" s="117">
        <v>3</v>
      </c>
      <c r="W1979" s="106" t="str">
        <f t="shared" si="62"/>
        <v>NETA BR</v>
      </c>
      <c r="X1979" s="134" t="s">
        <v>495</v>
      </c>
      <c r="Y1979" s="117"/>
    </row>
    <row r="1980" spans="1:25" x14ac:dyDescent="0.2">
      <c r="A1980" s="70"/>
      <c r="B1980" s="70">
        <v>2017</v>
      </c>
      <c r="C1980" s="179" t="str">
        <f>VLOOKUP(G1980,TCR!$E$2:$K$332,2,0)</f>
        <v>VENDV</v>
      </c>
      <c r="D1980" s="179" t="str">
        <f>VLOOKUP(G1980,TCR!$E$2:$K$332,3,0)</f>
        <v>Ricavi variabili commodity al PCE - Energia Elettrica</v>
      </c>
      <c r="E1980" s="179" t="str">
        <f>VLOOKUP(G1980,TCR!$E$2:$K$332,4,0)</f>
        <v>MTPRV</v>
      </c>
      <c r="F1980" s="179" t="str">
        <f>VLOOKUP(G1980,TCR!$E$2:$K$332,5,0)</f>
        <v>Materia prima variabile</v>
      </c>
      <c r="G1980" s="179" t="s">
        <v>100</v>
      </c>
      <c r="H1980" s="179" t="str">
        <f>VLOOKUP(G1980,TCR!$E$2:$K$332,7,0)</f>
        <v>PPE</v>
      </c>
      <c r="I1980" s="137" t="str">
        <f t="shared" si="61"/>
        <v>NE_CPRQ_DOM#NE_UC1_QE_BTAU#NE_UC1#NETA BR</v>
      </c>
      <c r="J1980" s="3" t="s">
        <v>4716</v>
      </c>
      <c r="K1980" s="134" t="s">
        <v>4717</v>
      </c>
      <c r="L1980" s="134" t="s">
        <v>4718</v>
      </c>
      <c r="M1980" s="134" t="s">
        <v>424</v>
      </c>
      <c r="N1980" s="212" t="s">
        <v>893</v>
      </c>
      <c r="O1980" s="134"/>
      <c r="P1980" s="13" t="s">
        <v>894</v>
      </c>
      <c r="Q1980" s="132" t="s">
        <v>895</v>
      </c>
      <c r="R1980" s="217" t="s">
        <v>896</v>
      </c>
      <c r="S1980" s="134" t="s">
        <v>429</v>
      </c>
      <c r="T1980" s="134" t="s">
        <v>430</v>
      </c>
      <c r="U1980" s="134"/>
      <c r="V1980" s="3">
        <v>3</v>
      </c>
      <c r="W1980" s="106" t="str">
        <f t="shared" si="62"/>
        <v>NETA BR</v>
      </c>
      <c r="X1980" s="134" t="s">
        <v>431</v>
      </c>
    </row>
    <row r="1981" spans="1:25" x14ac:dyDescent="0.2">
      <c r="A1981" s="139"/>
      <c r="B1981" s="139">
        <v>2017</v>
      </c>
      <c r="C1981" s="98" t="str">
        <f>VLOOKUP(G1981,TCR!$E$2:$K$332,2,0)</f>
        <v>VENDV</v>
      </c>
      <c r="D1981" s="98" t="str">
        <f>VLOOKUP(G1981,TCR!$E$2:$K$332,3,0)</f>
        <v>Ricavi variabili commodity al PCE - Energia Elettrica</v>
      </c>
      <c r="E1981" s="98" t="str">
        <f>VLOOKUP(G1981,TCR!$E$2:$K$332,4,0)</f>
        <v>MTPRV</v>
      </c>
      <c r="F1981" s="98" t="str">
        <f>VLOOKUP(G1981,TCR!$E$2:$K$332,5,0)</f>
        <v>Materia prima variabile</v>
      </c>
      <c r="G1981" s="98" t="s">
        <v>100</v>
      </c>
      <c r="H1981" s="98" t="str">
        <f>VLOOKUP(G1981,TCR!$E$2:$K$332,7,0)</f>
        <v>PPE</v>
      </c>
      <c r="I1981" s="137" t="str">
        <f t="shared" si="61"/>
        <v>NE_CPRQ_DOM#NE_UC1_QE_DOM#NE_UC1#NETA BR</v>
      </c>
      <c r="J1981" s="3" t="s">
        <v>4716</v>
      </c>
      <c r="K1981" s="134" t="s">
        <v>4717</v>
      </c>
      <c r="L1981" s="134" t="s">
        <v>4718</v>
      </c>
      <c r="M1981" s="134" t="s">
        <v>424</v>
      </c>
      <c r="N1981" s="212" t="s">
        <v>10305</v>
      </c>
      <c r="O1981" s="134"/>
      <c r="P1981" s="13" t="s">
        <v>894</v>
      </c>
      <c r="Q1981" s="132" t="s">
        <v>895</v>
      </c>
      <c r="R1981" s="217" t="s">
        <v>896</v>
      </c>
      <c r="S1981" s="134" t="s">
        <v>429</v>
      </c>
      <c r="T1981" s="134" t="s">
        <v>430</v>
      </c>
      <c r="U1981" s="134"/>
      <c r="V1981" s="3">
        <v>3</v>
      </c>
      <c r="W1981" s="106" t="str">
        <f t="shared" si="62"/>
        <v>NETA BR</v>
      </c>
      <c r="X1981" s="134" t="s">
        <v>431</v>
      </c>
    </row>
    <row r="1982" spans="1:25" x14ac:dyDescent="0.2">
      <c r="A1982" s="139"/>
      <c r="B1982" s="70">
        <v>2017</v>
      </c>
      <c r="C1982" s="179" t="str">
        <f>VLOOKUP(G1982,TCR!$E$2:$K$332,2,0)</f>
        <v>PCVF</v>
      </c>
      <c r="D1982" s="179" t="str">
        <f>VLOOKUP(G1982,TCR!$E$2:$K$332,3,0)</f>
        <v>Ricavi da componente fissa PCV</v>
      </c>
      <c r="E1982" s="179" t="str">
        <f>VLOOKUP(G1982,TCR!$E$2:$K$332,4,0)</f>
        <v>COMMF</v>
      </c>
      <c r="F1982" s="179" t="str">
        <f>VLOOKUP(G1982,TCR!$E$2:$K$332,5,0)</f>
        <v>Componente fissa Costi Commercializzazione</v>
      </c>
      <c r="G1982" s="179" t="s">
        <v>189</v>
      </c>
      <c r="H1982" s="179" t="str">
        <f>VLOOKUP(G1982,TCR!$E$2:$K$332,7,0)</f>
        <v>PCV fissa</v>
      </c>
      <c r="I1982" s="137" t="str">
        <f t="shared" si="61"/>
        <v>NE_V_PCV_QF_ENI#NE_Q_PCV_QF_ENI#NE_C_PCV_ENI#NETA BR</v>
      </c>
      <c r="J1982" s="117" t="s">
        <v>10310</v>
      </c>
      <c r="K1982" s="134" t="s">
        <v>10311</v>
      </c>
      <c r="L1982" s="134" t="s">
        <v>10312</v>
      </c>
      <c r="M1982" s="134"/>
      <c r="N1982" s="212" t="s">
        <v>10313</v>
      </c>
      <c r="O1982" s="134"/>
      <c r="P1982" s="119" t="s">
        <v>10249</v>
      </c>
      <c r="Q1982" s="132" t="s">
        <v>10250</v>
      </c>
      <c r="R1982" s="217" t="s">
        <v>10251</v>
      </c>
      <c r="S1982" s="134"/>
      <c r="T1982" s="134"/>
      <c r="U1982" s="134"/>
      <c r="V1982" s="117">
        <v>3</v>
      </c>
      <c r="W1982" s="106" t="str">
        <f t="shared" si="62"/>
        <v>NETA BR</v>
      </c>
      <c r="X1982" s="134"/>
      <c r="Y1982" s="117"/>
    </row>
    <row r="1983" spans="1:25" x14ac:dyDescent="0.2">
      <c r="A1983" s="70"/>
      <c r="B1983" s="70">
        <v>2017</v>
      </c>
      <c r="C1983" s="179" t="str">
        <f>VLOOKUP(G1983,TCR!$E$2:$K$332,2,0)</f>
        <v>VENDV</v>
      </c>
      <c r="D1983" s="179" t="str">
        <f>VLOOKUP(G1983,TCR!$E$2:$K$332,3,0)</f>
        <v>Ricavi variabili commodity al PCE - Energia Elettrica</v>
      </c>
      <c r="E1983" s="179" t="str">
        <f>VLOOKUP(G1983,TCR!$E$2:$K$332,4,0)</f>
        <v>SCONV</v>
      </c>
      <c r="F1983" s="179" t="str">
        <f>VLOOKUP(G1983,TCR!$E$2:$K$332,5,0)</f>
        <v>Sconti Variabili</v>
      </c>
      <c r="G1983" s="179" t="s">
        <v>32</v>
      </c>
      <c r="H1983" s="179" t="str">
        <f>VLOOKUP(G1983,TCR!$E$2:$K$332,7,0)</f>
        <v>sconti</v>
      </c>
      <c r="I1983" s="137" t="str">
        <f t="shared" si="61"/>
        <v>NE_V_SC_PRC_PE#NE_Q_PE#NE_C_PE#NETA BR</v>
      </c>
      <c r="J1983" s="3" t="s">
        <v>4742</v>
      </c>
      <c r="K1983" s="134" t="s">
        <v>4743</v>
      </c>
      <c r="L1983" s="134" t="s">
        <v>4744</v>
      </c>
      <c r="M1983" s="134" t="s">
        <v>424</v>
      </c>
      <c r="N1983" s="212" t="s">
        <v>10028</v>
      </c>
      <c r="O1983" s="134"/>
      <c r="P1983" s="13" t="s">
        <v>10029</v>
      </c>
      <c r="Q1983" s="132" t="s">
        <v>10030</v>
      </c>
      <c r="R1983" s="217" t="s">
        <v>10031</v>
      </c>
      <c r="S1983" s="134" t="s">
        <v>461</v>
      </c>
      <c r="T1983" s="134" t="s">
        <v>462</v>
      </c>
      <c r="U1983" s="134"/>
      <c r="V1983" s="3">
        <v>3</v>
      </c>
      <c r="W1983" s="106" t="str">
        <f t="shared" si="62"/>
        <v>NETA BR</v>
      </c>
      <c r="X1983" s="134" t="s">
        <v>463</v>
      </c>
    </row>
    <row r="1984" spans="1:25" x14ac:dyDescent="0.2">
      <c r="A1984" s="70"/>
      <c r="B1984" s="70">
        <v>2017</v>
      </c>
      <c r="C1984" s="98" t="str">
        <f>VLOOKUP(G1984,TCR!$E$2:$K$332,2,0)</f>
        <v>VENDF</v>
      </c>
      <c r="D1984" s="98" t="str">
        <f>VLOOKUP(G1984,TCR!$E$2:$K$332,3,0)</f>
        <v>Ricavi commodity - componente fissa Energia Elettrica</v>
      </c>
      <c r="E1984" s="98" t="str">
        <f>VLOOKUP(G1984,TCR!$E$2:$K$332,4,0)</f>
        <v>MTPRF</v>
      </c>
      <c r="F1984" s="98" t="str">
        <f>VLOOKUP(G1984,TCR!$E$2:$K$332,5,0)</f>
        <v>Materia prima fissa</v>
      </c>
      <c r="G1984" s="98" t="s">
        <v>217</v>
      </c>
      <c r="H1984" s="98" t="str">
        <f>VLOOKUP(G1984,TCR!$E$2:$K$332,7,0)</f>
        <v>Materia prima altre voci fisse</v>
      </c>
      <c r="I1984" s="137" t="str">
        <f t="shared" si="61"/>
        <v>EE_FPATPMI05_FIX#EEQ_FPATPMI05FIX#EEC_FPATPMI05FIX#NETA BR</v>
      </c>
      <c r="J1984" s="3" t="s">
        <v>10325</v>
      </c>
      <c r="K1984" s="134" t="s">
        <v>10326</v>
      </c>
      <c r="L1984" s="134" t="s">
        <v>10327</v>
      </c>
      <c r="M1984" s="134" t="s">
        <v>424</v>
      </c>
      <c r="N1984" s="212" t="s">
        <v>10328</v>
      </c>
      <c r="O1984" s="134"/>
      <c r="P1984" s="13" t="s">
        <v>10329</v>
      </c>
      <c r="Q1984" s="132" t="s">
        <v>10330</v>
      </c>
      <c r="R1984" s="217" t="s">
        <v>10331</v>
      </c>
      <c r="S1984" s="134" t="s">
        <v>429</v>
      </c>
      <c r="T1984" s="134" t="s">
        <v>430</v>
      </c>
      <c r="U1984" s="134"/>
      <c r="V1984" s="3">
        <v>3</v>
      </c>
      <c r="W1984" s="106" t="str">
        <f t="shared" si="62"/>
        <v>NETA BR</v>
      </c>
      <c r="X1984" s="134" t="s">
        <v>431</v>
      </c>
    </row>
    <row r="1985" spans="1:25" x14ac:dyDescent="0.2">
      <c r="A1985" s="70" t="s">
        <v>11424</v>
      </c>
      <c r="B1985" s="70"/>
      <c r="C1985" s="98" t="str">
        <f>VLOOKUP(G1985,TCR!$E$2:$K$332,2,0)</f>
        <v>TRASPF</v>
      </c>
      <c r="D1985" s="98" t="str">
        <f>VLOOKUP(G1985,TCR!$E$2:$K$332,3,0)</f>
        <v>Ricavi logistica primaria - Trasporto Energia Elettrica - fisso</v>
      </c>
      <c r="E1985" s="98" t="str">
        <f>VLOOKUP(G1985,TCR!$E$2:$K$332,4,0)</f>
        <v>DISPF</v>
      </c>
      <c r="F1985" s="98" t="str">
        <f>VLOOKUP(G1985,TCR!$E$2:$K$332,5,0)</f>
        <v>Dispacciamento fisso</v>
      </c>
      <c r="G1985" s="98" t="s">
        <v>173</v>
      </c>
      <c r="H1985" s="98" t="str">
        <f>VLOOKUP(G1985,TCR!$E$2:$K$332,7,0)</f>
        <v>DISP bt quota fissa</v>
      </c>
      <c r="I1985" s="137" t="str">
        <f t="shared" si="61"/>
        <v>NE_V_DISP1#NE_Q_RAG_DISP1#NE_RAG_DISP1#NETA BR</v>
      </c>
      <c r="J1985" s="117" t="s">
        <v>10343</v>
      </c>
      <c r="K1985" s="134" t="s">
        <v>10344</v>
      </c>
      <c r="L1985" s="134" t="s">
        <v>10345</v>
      </c>
      <c r="M1985" s="134" t="s">
        <v>488</v>
      </c>
      <c r="N1985" s="212" t="s">
        <v>10346</v>
      </c>
      <c r="O1985" s="134"/>
      <c r="P1985" s="119" t="s">
        <v>10347</v>
      </c>
      <c r="Q1985" s="132" t="s">
        <v>10348</v>
      </c>
      <c r="R1985" s="217" t="s">
        <v>10349</v>
      </c>
      <c r="S1985" s="134" t="s">
        <v>10350</v>
      </c>
      <c r="T1985" s="134" t="s">
        <v>10351</v>
      </c>
      <c r="U1985" s="134" t="s">
        <v>9788</v>
      </c>
      <c r="V1985" s="117">
        <v>3</v>
      </c>
      <c r="W1985" s="106" t="str">
        <f t="shared" si="62"/>
        <v>NETA BR</v>
      </c>
      <c r="X1985" s="134" t="s">
        <v>754</v>
      </c>
      <c r="Y1985" s="117"/>
    </row>
    <row r="1986" spans="1:25" x14ac:dyDescent="0.2">
      <c r="A1986" s="70"/>
      <c r="B1986" s="70">
        <v>2017</v>
      </c>
      <c r="C1986" s="98" t="str">
        <f>VLOOKUP(G1986,TCR!$E$2:$K$332,2,0)</f>
        <v>VENDV</v>
      </c>
      <c r="D1986" s="98" t="str">
        <f>VLOOKUP(G1986,TCR!$E$2:$K$332,3,0)</f>
        <v>Ricavi variabili commodity al PCE - Energia Elettrica</v>
      </c>
      <c r="E1986" s="98" t="str">
        <f>VLOOKUP(G1986,TCR!$E$2:$K$332,4,0)</f>
        <v>MTPRV</v>
      </c>
      <c r="F1986" s="98" t="str">
        <f>VLOOKUP(G1986,TCR!$E$2:$K$332,5,0)</f>
        <v>Materia prima variabile</v>
      </c>
      <c r="G1986" s="98" t="s">
        <v>255</v>
      </c>
      <c r="H1986" s="98" t="str">
        <f>VLOOKUP(G1986,TCR!$E$2:$K$332,7,0)</f>
        <v>Materia prima</v>
      </c>
      <c r="I1986" s="137" t="str">
        <f t="shared" si="61"/>
        <v>EEAFPAGPMI501#EEQAFPAGPMI501#EECAFPAGPMI501#NETA BR</v>
      </c>
      <c r="J1986" s="3" t="s">
        <v>10352</v>
      </c>
      <c r="K1986" s="134" t="s">
        <v>10353</v>
      </c>
      <c r="L1986" s="134" t="s">
        <v>10354</v>
      </c>
      <c r="M1986" s="134" t="s">
        <v>424</v>
      </c>
      <c r="N1986" s="212" t="s">
        <v>10355</v>
      </c>
      <c r="O1986" s="134"/>
      <c r="P1986" s="13" t="s">
        <v>10356</v>
      </c>
      <c r="Q1986" s="132" t="s">
        <v>10357</v>
      </c>
      <c r="R1986" s="217" t="s">
        <v>10358</v>
      </c>
      <c r="S1986" s="134" t="s">
        <v>429</v>
      </c>
      <c r="T1986" s="134" t="s">
        <v>430</v>
      </c>
      <c r="U1986" s="134"/>
      <c r="V1986" s="3">
        <v>3</v>
      </c>
      <c r="W1986" s="106" t="str">
        <f t="shared" si="62"/>
        <v>NETA BR</v>
      </c>
      <c r="X1986" s="134" t="s">
        <v>431</v>
      </c>
    </row>
    <row r="1987" spans="1:25" x14ac:dyDescent="0.2">
      <c r="A1987" s="70"/>
      <c r="B1987" s="70">
        <v>2017</v>
      </c>
      <c r="C1987" s="181" t="str">
        <f>VLOOKUP(G1987,TCR!$E$2:$K$332,2,0)</f>
        <v>DISTV</v>
      </c>
      <c r="D1987" s="181" t="str">
        <f>VLOOKUP(G1987,TCR!$E$2:$K$332,3,0)</f>
        <v>Ricavi logistica secondaria - distribuzione Energia Elettrica - variabile</v>
      </c>
      <c r="E1987" s="181" t="str">
        <f>VLOOKUP(G1987,TCR!$E$2:$K$332,4,0)</f>
        <v>QVA</v>
      </c>
      <c r="F1987" s="181" t="str">
        <f>VLOOKUP(G1987,TCR!$E$2:$K$332,5,0)</f>
        <v>Energia attiva</v>
      </c>
      <c r="G1987" s="181" t="s">
        <v>4</v>
      </c>
      <c r="H1987" s="181" t="str">
        <f>VLOOKUP(G1987,TCR!$E$2:$K$332,7,0)</f>
        <v>Quota energia</v>
      </c>
      <c r="I1987" s="137" t="str">
        <f t="shared" ref="I1987:I2050" si="63">IF(LEFT($G1987,7)="CONSUMO","CONSUMO",CONCATENATE(K1987,"#",N1987,"#",Q1987,"#",W1987))</f>
        <v>NE_RETE_QE#NE_A4_QE#NE_A4#NETA BR</v>
      </c>
      <c r="J1987" s="117" t="s">
        <v>4885</v>
      </c>
      <c r="K1987" s="134" t="s">
        <v>4886</v>
      </c>
      <c r="L1987" s="134" t="s">
        <v>4887</v>
      </c>
      <c r="M1987" s="134" t="s">
        <v>488</v>
      </c>
      <c r="N1987" s="212" t="s">
        <v>10359</v>
      </c>
      <c r="O1987" s="134"/>
      <c r="P1987" s="119" t="s">
        <v>10360</v>
      </c>
      <c r="Q1987" s="132" t="s">
        <v>10361</v>
      </c>
      <c r="R1987" s="217" t="s">
        <v>10362</v>
      </c>
      <c r="S1987" s="134" t="s">
        <v>515</v>
      </c>
      <c r="T1987" s="134" t="s">
        <v>516</v>
      </c>
      <c r="U1987" s="134"/>
      <c r="V1987" s="117">
        <v>3</v>
      </c>
      <c r="W1987" s="106" t="str">
        <f t="shared" si="62"/>
        <v>NETA BR</v>
      </c>
      <c r="X1987" s="134" t="s">
        <v>495</v>
      </c>
      <c r="Y1987" s="117"/>
    </row>
    <row r="1988" spans="1:25" x14ac:dyDescent="0.2">
      <c r="A1988" s="70"/>
      <c r="B1988" s="70">
        <v>2017</v>
      </c>
      <c r="C1988" s="181" t="str">
        <f>VLOOKUP(G1988,TCR!$E$2:$K$332,2,0)</f>
        <v>DISTV</v>
      </c>
      <c r="D1988" s="181" t="str">
        <f>VLOOKUP(G1988,TCR!$E$2:$K$332,3,0)</f>
        <v>Ricavi logistica secondaria - distribuzione Energia Elettrica - variabile</v>
      </c>
      <c r="E1988" s="181" t="str">
        <f>VLOOKUP(G1988,TCR!$E$2:$K$332,4,0)</f>
        <v>QVA</v>
      </c>
      <c r="F1988" s="181" t="str">
        <f>VLOOKUP(G1988,TCR!$E$2:$K$332,5,0)</f>
        <v>Energia attiva</v>
      </c>
      <c r="G1988" s="181" t="s">
        <v>4</v>
      </c>
      <c r="H1988" s="181" t="str">
        <f>VLOOKUP(G1988,TCR!$E$2:$K$332,7,0)</f>
        <v>Quota energia</v>
      </c>
      <c r="I1988" s="137" t="str">
        <f t="shared" si="63"/>
        <v>NE_RETE_QE#NE_AE_QE#NE_AE_QE#NETA BR</v>
      </c>
      <c r="J1988" s="117" t="s">
        <v>4885</v>
      </c>
      <c r="K1988" s="134" t="s">
        <v>4886</v>
      </c>
      <c r="L1988" s="134" t="s">
        <v>4887</v>
      </c>
      <c r="M1988" s="134" t="s">
        <v>488</v>
      </c>
      <c r="N1988" s="212" t="s">
        <v>10363</v>
      </c>
      <c r="O1988" s="134"/>
      <c r="P1988" s="119" t="s">
        <v>10364</v>
      </c>
      <c r="Q1988" s="132" t="s">
        <v>10363</v>
      </c>
      <c r="R1988" s="217" t="s">
        <v>8471</v>
      </c>
      <c r="S1988" s="134" t="s">
        <v>515</v>
      </c>
      <c r="T1988" s="134" t="s">
        <v>516</v>
      </c>
      <c r="U1988" s="134"/>
      <c r="V1988" s="117">
        <v>3</v>
      </c>
      <c r="W1988" s="106" t="str">
        <f t="shared" si="62"/>
        <v>NETA BR</v>
      </c>
      <c r="X1988" s="134" t="s">
        <v>495</v>
      </c>
      <c r="Y1988" s="117"/>
    </row>
    <row r="1989" spans="1:25" x14ac:dyDescent="0.2">
      <c r="A1989" s="70"/>
      <c r="B1989" s="70">
        <v>2017</v>
      </c>
      <c r="C1989" s="181" t="str">
        <f>VLOOKUP(G1989,TCR!$E$2:$K$332,2,0)</f>
        <v>DISTV</v>
      </c>
      <c r="D1989" s="181" t="str">
        <f>VLOOKUP(G1989,TCR!$E$2:$K$332,3,0)</f>
        <v>Ricavi logistica secondaria - distribuzione Energia Elettrica - variabile</v>
      </c>
      <c r="E1989" s="181" t="str">
        <f>VLOOKUP(G1989,TCR!$E$2:$K$332,4,0)</f>
        <v>QVA</v>
      </c>
      <c r="F1989" s="181" t="str">
        <f>VLOOKUP(G1989,TCR!$E$2:$K$332,5,0)</f>
        <v>Energia attiva</v>
      </c>
      <c r="G1989" s="181" t="s">
        <v>4</v>
      </c>
      <c r="H1989" s="181" t="str">
        <f>VLOOKUP(G1989,TCR!$E$2:$K$332,7,0)</f>
        <v>Quota energia</v>
      </c>
      <c r="I1989" s="137" t="str">
        <f t="shared" si="63"/>
        <v>NE_RETE_QE#NE_Q_UC7_QE#NE_C_UC7#NETA BR</v>
      </c>
      <c r="J1989" s="117" t="s">
        <v>4885</v>
      </c>
      <c r="K1989" s="134" t="s">
        <v>4886</v>
      </c>
      <c r="L1989" s="134" t="s">
        <v>4887</v>
      </c>
      <c r="M1989" s="134" t="s">
        <v>488</v>
      </c>
      <c r="N1989" s="212" t="s">
        <v>10365</v>
      </c>
      <c r="O1989" s="134"/>
      <c r="P1989" s="119" t="s">
        <v>10366</v>
      </c>
      <c r="Q1989" s="132" t="s">
        <v>10367</v>
      </c>
      <c r="R1989" s="217" t="s">
        <v>10368</v>
      </c>
      <c r="S1989" s="134" t="s">
        <v>515</v>
      </c>
      <c r="T1989" s="134" t="s">
        <v>516</v>
      </c>
      <c r="U1989" s="134"/>
      <c r="V1989" s="117">
        <v>3</v>
      </c>
      <c r="W1989" s="106" t="str">
        <f t="shared" si="62"/>
        <v>NETA BR</v>
      </c>
      <c r="X1989" s="134" t="s">
        <v>495</v>
      </c>
      <c r="Y1989" s="117"/>
    </row>
    <row r="1990" spans="1:25" x14ac:dyDescent="0.2">
      <c r="A1990" s="70"/>
      <c r="B1990" s="70">
        <v>2017</v>
      </c>
      <c r="C1990" s="181" t="str">
        <f>VLOOKUP(G1990,TCR!$E$2:$K$332,2,0)</f>
        <v>DISTV</v>
      </c>
      <c r="D1990" s="181" t="str">
        <f>VLOOKUP(G1990,TCR!$E$2:$K$332,3,0)</f>
        <v>Ricavi logistica secondaria - distribuzione Energia Elettrica - variabile</v>
      </c>
      <c r="E1990" s="181" t="str">
        <f>VLOOKUP(G1990,TCR!$E$2:$K$332,4,0)</f>
        <v>QVA</v>
      </c>
      <c r="F1990" s="181" t="str">
        <f>VLOOKUP(G1990,TCR!$E$2:$K$332,5,0)</f>
        <v>Energia attiva</v>
      </c>
      <c r="G1990" s="181" t="s">
        <v>4</v>
      </c>
      <c r="H1990" s="181" t="str">
        <f>VLOOKUP(G1990,TCR!$E$2:$K$332,7,0)</f>
        <v>Quota energia</v>
      </c>
      <c r="I1990" s="137" t="str">
        <f t="shared" si="63"/>
        <v>NE_V_RETE_QE_ND#NE_ONERI_ND_QE#NE_RETE_ND#NETA BR</v>
      </c>
      <c r="J1990" s="117" t="s">
        <v>10369</v>
      </c>
      <c r="K1990" s="134" t="s">
        <v>10370</v>
      </c>
      <c r="L1990" s="134" t="s">
        <v>10371</v>
      </c>
      <c r="M1990" s="134" t="s">
        <v>488</v>
      </c>
      <c r="N1990" s="212" t="s">
        <v>10372</v>
      </c>
      <c r="O1990" s="134"/>
      <c r="P1990" s="119" t="s">
        <v>9992</v>
      </c>
      <c r="Q1990" s="132" t="s">
        <v>9993</v>
      </c>
      <c r="R1990" s="217" t="s">
        <v>9994</v>
      </c>
      <c r="S1990" s="134" t="s">
        <v>10565</v>
      </c>
      <c r="T1990" s="134" t="s">
        <v>10566</v>
      </c>
      <c r="U1990" s="134"/>
      <c r="V1990" s="117">
        <v>3</v>
      </c>
      <c r="W1990" s="106" t="str">
        <f t="shared" si="62"/>
        <v>NETA BR</v>
      </c>
      <c r="X1990" s="134" t="s">
        <v>10570</v>
      </c>
      <c r="Y1990" s="117"/>
    </row>
    <row r="1991" spans="1:25" x14ac:dyDescent="0.2">
      <c r="A1991" s="139"/>
      <c r="B1991" s="139">
        <v>2017</v>
      </c>
      <c r="C1991" s="181" t="str">
        <f>VLOOKUP(G1991,TCR!$E$2:$K$332,2,0)</f>
        <v>DISTV</v>
      </c>
      <c r="D1991" s="181" t="str">
        <f>VLOOKUP(G1991,TCR!$E$2:$K$332,3,0)</f>
        <v>Ricavi logistica secondaria - distribuzione Energia Elettrica - variabile</v>
      </c>
      <c r="E1991" s="181" t="str">
        <f>VLOOKUP(G1991,TCR!$E$2:$K$332,4,0)</f>
        <v>QVA</v>
      </c>
      <c r="F1991" s="181" t="str">
        <f>VLOOKUP(G1991,TCR!$E$2:$K$332,5,0)</f>
        <v>Energia attiva</v>
      </c>
      <c r="G1991" s="181" t="s">
        <v>4</v>
      </c>
      <c r="H1991" s="181" t="str">
        <f>VLOOKUP(G1991,TCR!$E$2:$K$332,7,0)</f>
        <v>Quota energia</v>
      </c>
      <c r="I1991" s="137" t="str">
        <f t="shared" si="63"/>
        <v>NE_V_RETE_QE_ND#NE_TRASP_ND_QE#NE_RETE_ND#NETA BR</v>
      </c>
      <c r="J1991" s="117" t="s">
        <v>10369</v>
      </c>
      <c r="K1991" s="134" t="s">
        <v>10370</v>
      </c>
      <c r="L1991" s="134" t="s">
        <v>10371</v>
      </c>
      <c r="M1991" s="134" t="s">
        <v>488</v>
      </c>
      <c r="N1991" s="212" t="s">
        <v>10373</v>
      </c>
      <c r="O1991" s="134"/>
      <c r="P1991" s="119" t="s">
        <v>9992</v>
      </c>
      <c r="Q1991" s="132" t="s">
        <v>9993</v>
      </c>
      <c r="R1991" s="217" t="s">
        <v>9994</v>
      </c>
      <c r="S1991" s="134" t="s">
        <v>10565</v>
      </c>
      <c r="T1991" s="134" t="s">
        <v>10566</v>
      </c>
      <c r="U1991" s="134"/>
      <c r="V1991" s="117">
        <v>3</v>
      </c>
      <c r="W1991" s="106" t="str">
        <f t="shared" si="62"/>
        <v>NETA BR</v>
      </c>
      <c r="X1991" s="134" t="s">
        <v>10570</v>
      </c>
      <c r="Y1991" s="117"/>
    </row>
    <row r="1992" spans="1:25" x14ac:dyDescent="0.2">
      <c r="A1992" s="139"/>
      <c r="B1992" s="139">
        <v>2017</v>
      </c>
      <c r="C1992" s="179" t="str">
        <f>VLOOKUP(G1992,TCR!$E$2:$K$332,2,0)</f>
        <v>VENDV</v>
      </c>
      <c r="D1992" s="179" t="str">
        <f>VLOOKUP(G1992,TCR!$E$2:$K$332,3,0)</f>
        <v>Ricavi variabili commodity al PCE - Energia Elettrica</v>
      </c>
      <c r="E1992" s="179" t="str">
        <f>VLOOKUP(G1992,TCR!$E$2:$K$332,4,0)</f>
        <v>MTPRV</v>
      </c>
      <c r="F1992" s="179" t="str">
        <f>VLOOKUP(G1992,TCR!$E$2:$K$332,5,0)</f>
        <v>Materia prima variabile</v>
      </c>
      <c r="G1992" s="200" t="s">
        <v>10560</v>
      </c>
      <c r="H1992" s="179" t="str">
        <f>VLOOKUP(G1992,TCR!$E$2:$K$332,7,0)</f>
        <v>PCR</v>
      </c>
      <c r="I1992" s="137" t="str">
        <f t="shared" si="63"/>
        <v>NE_V_PCR_QE_AU#NE_Q_PCR_QEAU#NE_C_PCR_QEAU#NETA BR</v>
      </c>
      <c r="J1992" s="3" t="s">
        <v>10374</v>
      </c>
      <c r="K1992" s="134" t="s">
        <v>10375</v>
      </c>
      <c r="L1992" s="134" t="s">
        <v>10376</v>
      </c>
      <c r="M1992" s="134" t="s">
        <v>424</v>
      </c>
      <c r="N1992" s="212" t="s">
        <v>10377</v>
      </c>
      <c r="O1992" s="134"/>
      <c r="P1992" s="13" t="s">
        <v>10378</v>
      </c>
      <c r="Q1992" s="132" t="s">
        <v>10379</v>
      </c>
      <c r="R1992" s="217" t="s">
        <v>10380</v>
      </c>
      <c r="S1992" s="134" t="s">
        <v>9867</v>
      </c>
      <c r="T1992" s="134" t="s">
        <v>2865</v>
      </c>
      <c r="U1992" s="134"/>
      <c r="V1992" s="3">
        <v>3</v>
      </c>
      <c r="W1992" s="106" t="str">
        <f t="shared" si="62"/>
        <v>NETA BR</v>
      </c>
      <c r="X1992" s="134" t="s">
        <v>463</v>
      </c>
    </row>
    <row r="1993" spans="1:25" x14ac:dyDescent="0.2">
      <c r="A1993" s="70"/>
      <c r="B1993" s="70">
        <v>2017</v>
      </c>
      <c r="C1993" s="179" t="str">
        <f>VLOOKUP(G1993,TCR!$E$2:$K$332,2,0)</f>
        <v>VENDV</v>
      </c>
      <c r="D1993" s="179" t="str">
        <f>VLOOKUP(G1993,TCR!$E$2:$K$332,3,0)</f>
        <v>Ricavi variabili commodity al PCE - Energia Elettrica</v>
      </c>
      <c r="E1993" s="179" t="str">
        <f>VLOOKUP(G1993,TCR!$E$2:$K$332,4,0)</f>
        <v>SCONV</v>
      </c>
      <c r="F1993" s="179" t="str">
        <f>VLOOKUP(G1993,TCR!$E$2:$K$332,5,0)</f>
        <v>Sconti Variabili</v>
      </c>
      <c r="G1993" s="179" t="s">
        <v>10944</v>
      </c>
      <c r="H1993" s="179" t="str">
        <f>VLOOKUP(G1993,TCR!$E$2:$K$332,7,0)</f>
        <v>sconti perdite</v>
      </c>
      <c r="I1993" s="137" t="str">
        <f t="shared" si="63"/>
        <v>NE_SC_PRD_PR_RID#NE_PE_FIX#NE_PE_FIX#NETA BR</v>
      </c>
      <c r="J1993" s="3" t="s">
        <v>5010</v>
      </c>
      <c r="K1993" s="134" t="s">
        <v>5011</v>
      </c>
      <c r="L1993" s="134" t="s">
        <v>5012</v>
      </c>
      <c r="M1993" s="134" t="s">
        <v>424</v>
      </c>
      <c r="N1993" s="212" t="s">
        <v>662</v>
      </c>
      <c r="O1993" s="134"/>
      <c r="P1993" s="13" t="s">
        <v>664</v>
      </c>
      <c r="Q1993" s="132" t="s">
        <v>662</v>
      </c>
      <c r="R1993" s="217" t="s">
        <v>665</v>
      </c>
      <c r="S1993" s="134" t="s">
        <v>461</v>
      </c>
      <c r="T1993" s="134" t="s">
        <v>462</v>
      </c>
      <c r="U1993" s="134"/>
      <c r="V1993" s="3">
        <v>3</v>
      </c>
      <c r="W1993" s="106" t="str">
        <f t="shared" si="62"/>
        <v>NETA BR</v>
      </c>
      <c r="X1993" s="134" t="s">
        <v>463</v>
      </c>
    </row>
    <row r="1994" spans="1:25" x14ac:dyDescent="0.2">
      <c r="A1994" s="70"/>
      <c r="B1994" s="70">
        <v>2017</v>
      </c>
      <c r="C1994" s="179" t="str">
        <f>VLOOKUP(G1994,TCR!$E$2:$K$332,2,0)</f>
        <v>VENDF</v>
      </c>
      <c r="D1994" s="179" t="str">
        <f>VLOOKUP(G1994,TCR!$E$2:$K$332,3,0)</f>
        <v>Ricavi commodity - componente fissa Energia Elettrica</v>
      </c>
      <c r="E1994" s="179" t="str">
        <f>VLOOKUP(G1994,TCR!$E$2:$K$332,4,0)</f>
        <v>MTPRF</v>
      </c>
      <c r="F1994" s="179" t="str">
        <f>VLOOKUP(G1994,TCR!$E$2:$K$332,5,0)</f>
        <v>Materia prima fissa</v>
      </c>
      <c r="G1994" s="179" t="s">
        <v>320</v>
      </c>
      <c r="H1994" s="179" t="str">
        <f>VLOOKUP(G1994,TCR!$E$2:$K$332,7,0)</f>
        <v>componente generica ven fissa</v>
      </c>
      <c r="I1994" s="137" t="str">
        <f t="shared" si="63"/>
        <v>VOCE_RIVAESE10#QUOTA_RIVAESE10#COMP_RIVAESE10#NETA BR</v>
      </c>
      <c r="J1994" s="117" t="s">
        <v>10394</v>
      </c>
      <c r="K1994" s="134" t="s">
        <v>10395</v>
      </c>
      <c r="L1994" s="134" t="s">
        <v>10396</v>
      </c>
      <c r="M1994" s="134" t="s">
        <v>424</v>
      </c>
      <c r="N1994" s="212" t="s">
        <v>10397</v>
      </c>
      <c r="O1994" s="134"/>
      <c r="P1994" s="119" t="s">
        <v>10398</v>
      </c>
      <c r="Q1994" s="132" t="s">
        <v>10399</v>
      </c>
      <c r="R1994" s="217" t="s">
        <v>10400</v>
      </c>
      <c r="S1994" s="134" t="s">
        <v>10388</v>
      </c>
      <c r="T1994" s="134" t="s">
        <v>5779</v>
      </c>
      <c r="U1994" s="134" t="s">
        <v>9788</v>
      </c>
      <c r="V1994" s="117">
        <v>3</v>
      </c>
      <c r="W1994" s="106" t="str">
        <f t="shared" si="62"/>
        <v>NETA BR</v>
      </c>
      <c r="X1994" s="134" t="s">
        <v>463</v>
      </c>
      <c r="Y1994" s="117"/>
    </row>
    <row r="1995" spans="1:25" x14ac:dyDescent="0.2">
      <c r="A1995" s="139"/>
      <c r="B1995" s="139">
        <v>2017</v>
      </c>
      <c r="C1995" s="98" t="str">
        <f>VLOOKUP(G1995,TCR!$E$2:$K$332,2,0)</f>
        <v>VENDV</v>
      </c>
      <c r="D1995" s="98" t="str">
        <f>VLOOKUP(G1995,TCR!$E$2:$K$332,3,0)</f>
        <v>Ricavi variabili commodity al PCE - Energia Elettrica</v>
      </c>
      <c r="E1995" s="98" t="str">
        <f>VLOOKUP(G1995,TCR!$E$2:$K$332,4,0)</f>
        <v>MTPRV</v>
      </c>
      <c r="F1995" s="98" t="str">
        <f>VLOOKUP(G1995,TCR!$E$2:$K$332,5,0)</f>
        <v>Materia prima variabile</v>
      </c>
      <c r="G1995" s="98" t="s">
        <v>255</v>
      </c>
      <c r="H1995" s="98" t="str">
        <f>VLOOKUP(G1995,TCR!$E$2:$K$332,7,0)</f>
        <v>Materia prima</v>
      </c>
      <c r="I1995" s="137" t="str">
        <f t="shared" si="63"/>
        <v>EEAFPSVMIC19#EEQAFPSVMIC19#EECAFPSVMIC19#NETA BR</v>
      </c>
      <c r="J1995" s="3" t="s">
        <v>10404</v>
      </c>
      <c r="K1995" s="134" t="s">
        <v>10405</v>
      </c>
      <c r="L1995" s="134" t="s">
        <v>6250</v>
      </c>
      <c r="M1995" s="134" t="s">
        <v>424</v>
      </c>
      <c r="N1995" s="212" t="s">
        <v>10406</v>
      </c>
      <c r="O1995" s="134"/>
      <c r="P1995" s="13" t="s">
        <v>10407</v>
      </c>
      <c r="Q1995" s="132" t="s">
        <v>10408</v>
      </c>
      <c r="R1995" s="217" t="s">
        <v>6254</v>
      </c>
      <c r="S1995" s="134" t="s">
        <v>429</v>
      </c>
      <c r="T1995" s="134" t="s">
        <v>430</v>
      </c>
      <c r="U1995" s="134"/>
      <c r="V1995" s="3">
        <v>3</v>
      </c>
      <c r="W1995" s="106" t="str">
        <f t="shared" si="62"/>
        <v>NETA BR</v>
      </c>
      <c r="X1995" s="134" t="s">
        <v>431</v>
      </c>
    </row>
    <row r="1996" spans="1:25" x14ac:dyDescent="0.2">
      <c r="A1996" s="139"/>
      <c r="B1996" s="139">
        <v>2017</v>
      </c>
      <c r="C1996" s="98" t="str">
        <f>VLOOKUP(G1996,TCR!$E$2:$K$332,2,0)</f>
        <v>TRASPF</v>
      </c>
      <c r="D1996" s="98" t="str">
        <f>VLOOKUP(G1996,TCR!$E$2:$K$332,3,0)</f>
        <v>Ricavi logistica primaria - Trasporto Energia Elettrica - fisso</v>
      </c>
      <c r="E1996" s="98" t="str">
        <f>VLOOKUP(G1996,TCR!$E$2:$K$332,4,0)</f>
        <v>DISPF</v>
      </c>
      <c r="F1996" s="98" t="str">
        <f>VLOOKUP(G1996,TCR!$E$2:$K$332,5,0)</f>
        <v>Dispacciamento fisso</v>
      </c>
      <c r="G1996" s="98" t="s">
        <v>173</v>
      </c>
      <c r="H1996" s="98" t="str">
        <f>VLOOKUP(G1996,TCR!$E$2:$K$332,7,0)</f>
        <v>DISP bt quota fissa</v>
      </c>
      <c r="I1996" s="137" t="str">
        <f t="shared" si="63"/>
        <v>NE_DISP1_D3#NE_DISP1_D2#NE_DISPBT#NETA BR</v>
      </c>
      <c r="J1996" s="117" t="s">
        <v>5198</v>
      </c>
      <c r="K1996" s="134" t="s">
        <v>4820</v>
      </c>
      <c r="L1996" s="134" t="s">
        <v>4468</v>
      </c>
      <c r="M1996" s="134" t="s">
        <v>488</v>
      </c>
      <c r="N1996" s="212" t="s">
        <v>4815</v>
      </c>
      <c r="O1996" s="134"/>
      <c r="P1996" s="119" t="s">
        <v>4469</v>
      </c>
      <c r="Q1996" s="132" t="s">
        <v>4470</v>
      </c>
      <c r="R1996" s="217" t="s">
        <v>4471</v>
      </c>
      <c r="S1996" s="134" t="s">
        <v>493</v>
      </c>
      <c r="T1996" s="134" t="s">
        <v>494</v>
      </c>
      <c r="U1996" s="134"/>
      <c r="V1996" s="117">
        <v>3</v>
      </c>
      <c r="W1996" s="106" t="str">
        <f t="shared" si="62"/>
        <v>NETA BR</v>
      </c>
      <c r="X1996" s="134" t="s">
        <v>495</v>
      </c>
      <c r="Y1996" s="117"/>
    </row>
    <row r="1997" spans="1:25" x14ac:dyDescent="0.2">
      <c r="A1997" s="139"/>
      <c r="B1997" s="139">
        <v>2017</v>
      </c>
      <c r="C1997" s="98" t="str">
        <f>VLOOKUP(G1997,TCR!$E$2:$K$332,2,0)</f>
        <v>TRASPF</v>
      </c>
      <c r="D1997" s="98" t="str">
        <f>VLOOKUP(G1997,TCR!$E$2:$K$332,3,0)</f>
        <v>Ricavi logistica primaria - Trasporto Energia Elettrica - fisso</v>
      </c>
      <c r="E1997" s="98" t="str">
        <f>VLOOKUP(G1997,TCR!$E$2:$K$332,4,0)</f>
        <v>DISPF</v>
      </c>
      <c r="F1997" s="98" t="str">
        <f>VLOOKUP(G1997,TCR!$E$2:$K$332,5,0)</f>
        <v>Dispacciamento fisso</v>
      </c>
      <c r="G1997" s="98" t="s">
        <v>173</v>
      </c>
      <c r="H1997" s="98" t="str">
        <f>VLOOKUP(G1997,TCR!$E$2:$K$332,7,0)</f>
        <v>DISP bt quota fissa</v>
      </c>
      <c r="I1997" s="137" t="str">
        <f t="shared" si="63"/>
        <v>NE_DISP1_D3#NE_DISP3_D2#NE_DISPBT#NETA BR</v>
      </c>
      <c r="J1997" s="117" t="s">
        <v>5198</v>
      </c>
      <c r="K1997" s="134" t="s">
        <v>4820</v>
      </c>
      <c r="L1997" s="134" t="s">
        <v>4468</v>
      </c>
      <c r="M1997" s="134" t="s">
        <v>488</v>
      </c>
      <c r="N1997" s="212" t="s">
        <v>1073</v>
      </c>
      <c r="O1997" s="134"/>
      <c r="P1997" s="119" t="s">
        <v>4469</v>
      </c>
      <c r="Q1997" s="132" t="s">
        <v>4470</v>
      </c>
      <c r="R1997" s="217" t="s">
        <v>4471</v>
      </c>
      <c r="S1997" s="134" t="s">
        <v>493</v>
      </c>
      <c r="T1997" s="134" t="s">
        <v>494</v>
      </c>
      <c r="U1997" s="134"/>
      <c r="V1997" s="117">
        <v>3</v>
      </c>
      <c r="W1997" s="106" t="str">
        <f t="shared" si="62"/>
        <v>NETA BR</v>
      </c>
      <c r="X1997" s="134" t="s">
        <v>495</v>
      </c>
      <c r="Y1997" s="117"/>
    </row>
    <row r="1998" spans="1:25" x14ac:dyDescent="0.2">
      <c r="A1998" s="139"/>
      <c r="B1998" s="139">
        <v>2017</v>
      </c>
      <c r="C1998" s="181" t="str">
        <f>VLOOKUP(G1998,TCR!$E$2:$K$332,2,0)</f>
        <v>DISTV</v>
      </c>
      <c r="D1998" s="181" t="str">
        <f>VLOOKUP(G1998,TCR!$E$2:$K$332,3,0)</f>
        <v>Ricavi logistica secondaria - distribuzione Energia Elettrica - variabile</v>
      </c>
      <c r="E1998" s="181" t="str">
        <f>VLOOKUP(G1998,TCR!$E$2:$K$332,4,0)</f>
        <v>QVA</v>
      </c>
      <c r="F1998" s="181" t="str">
        <f>VLOOKUP(G1998,TCR!$E$2:$K$332,5,0)</f>
        <v>Energia attiva</v>
      </c>
      <c r="G1998" s="181" t="s">
        <v>4</v>
      </c>
      <c r="H1998" s="181" t="str">
        <f>VLOOKUP(G1998,TCR!$E$2:$K$332,7,0)</f>
        <v>Quota energia</v>
      </c>
      <c r="I1998" s="137" t="str">
        <f t="shared" si="63"/>
        <v>EE_RETE_QE_MTAU#EE_SO_QE_MTAU#EE_RETE_QE_MTAU#NETA BM</v>
      </c>
      <c r="J1998" s="117" t="s">
        <v>9613</v>
      </c>
      <c r="K1998" s="134" t="s">
        <v>9614</v>
      </c>
      <c r="L1998" s="134" t="s">
        <v>9615</v>
      </c>
      <c r="M1998" s="134" t="s">
        <v>488</v>
      </c>
      <c r="N1998" s="212" t="s">
        <v>10422</v>
      </c>
      <c r="O1998" s="134"/>
      <c r="P1998" s="119" t="s">
        <v>9616</v>
      </c>
      <c r="Q1998" s="132" t="s">
        <v>9614</v>
      </c>
      <c r="R1998" s="217" t="s">
        <v>9617</v>
      </c>
      <c r="S1998" s="134" t="s">
        <v>4348</v>
      </c>
      <c r="T1998" s="134" t="s">
        <v>4349</v>
      </c>
      <c r="U1998" s="134"/>
      <c r="V1998" s="117">
        <v>8</v>
      </c>
      <c r="W1998" s="106" t="str">
        <f t="shared" si="62"/>
        <v>NETA BM</v>
      </c>
      <c r="X1998" s="134" t="s">
        <v>9550</v>
      </c>
      <c r="Y1998" s="117"/>
    </row>
    <row r="1999" spans="1:25" x14ac:dyDescent="0.2">
      <c r="A1999" s="139"/>
      <c r="B1999" s="139">
        <v>2017</v>
      </c>
      <c r="C1999" s="181" t="str">
        <f>VLOOKUP(G1999,TCR!$E$2:$K$332,2,0)</f>
        <v>DISTV</v>
      </c>
      <c r="D1999" s="181" t="str">
        <f>VLOOKUP(G1999,TCR!$E$2:$K$332,3,0)</f>
        <v>Ricavi logistica secondaria - distribuzione Energia Elettrica - variabile</v>
      </c>
      <c r="E1999" s="181" t="str">
        <f>VLOOKUP(G1999,TCR!$E$2:$K$332,4,0)</f>
        <v>QVA</v>
      </c>
      <c r="F1999" s="181" t="str">
        <f>VLOOKUP(G1999,TCR!$E$2:$K$332,5,0)</f>
        <v>Energia attiva</v>
      </c>
      <c r="G1999" s="181" t="s">
        <v>4</v>
      </c>
      <c r="H1999" s="181" t="str">
        <f>VLOOKUP(G1999,TCR!$E$2:$K$332,7,0)</f>
        <v>Quota energia</v>
      </c>
      <c r="I1999" s="137" t="str">
        <f t="shared" si="63"/>
        <v>EE_RETE_QE_MTAU#EE_ST_QE_MTAU#EE_RETE_QE_MTAU#NETA BM</v>
      </c>
      <c r="J1999" s="117" t="s">
        <v>9613</v>
      </c>
      <c r="K1999" s="134" t="s">
        <v>9614</v>
      </c>
      <c r="L1999" s="134" t="s">
        <v>9615</v>
      </c>
      <c r="M1999" s="134" t="s">
        <v>488</v>
      </c>
      <c r="N1999" s="212" t="s">
        <v>10423</v>
      </c>
      <c r="O1999" s="134"/>
      <c r="P1999" s="119" t="s">
        <v>9616</v>
      </c>
      <c r="Q1999" s="132" t="s">
        <v>9614</v>
      </c>
      <c r="R1999" s="217" t="s">
        <v>9617</v>
      </c>
      <c r="S1999" s="134" t="s">
        <v>4348</v>
      </c>
      <c r="T1999" s="134" t="s">
        <v>4349</v>
      </c>
      <c r="U1999" s="134"/>
      <c r="V1999" s="117">
        <v>8</v>
      </c>
      <c r="W1999" s="106" t="str">
        <f t="shared" si="62"/>
        <v>NETA BM</v>
      </c>
      <c r="X1999" s="134" t="s">
        <v>9550</v>
      </c>
      <c r="Y1999" s="117"/>
    </row>
    <row r="2000" spans="1:25" x14ac:dyDescent="0.2">
      <c r="A2000" s="139"/>
      <c r="B2000" s="139">
        <v>2017</v>
      </c>
      <c r="C2000" s="98" t="str">
        <f>VLOOKUP(G2000,TCR!$E$2:$K$332,2,0)</f>
        <v>VENDV</v>
      </c>
      <c r="D2000" s="98" t="str">
        <f>VLOOKUP(G2000,TCR!$E$2:$K$332,3,0)</f>
        <v>Ricavi variabili commodity al PCE - Energia Elettrica</v>
      </c>
      <c r="E2000" s="98" t="str">
        <f>VLOOKUP(G2000,TCR!$E$2:$K$332,4,0)</f>
        <v>MTPRV</v>
      </c>
      <c r="F2000" s="98" t="str">
        <f>VLOOKUP(G2000,TCR!$E$2:$K$332,5,0)</f>
        <v>Materia prima variabile</v>
      </c>
      <c r="G2000" s="98" t="s">
        <v>192</v>
      </c>
      <c r="H2000" s="98" t="str">
        <f>VLOOKUP(G2000,TCR!$E$2:$K$332,7,0)</f>
        <v>Perdite</v>
      </c>
      <c r="I2000" s="137" t="str">
        <f t="shared" si="63"/>
        <v>EEAPRDFPRSPMI21#EEQAFPRSPMI21#EECAFPRSPMI21#NETA BR</v>
      </c>
      <c r="J2000" s="3" t="s">
        <v>10424</v>
      </c>
      <c r="K2000" s="134" t="s">
        <v>10425</v>
      </c>
      <c r="L2000" s="134" t="s">
        <v>10426</v>
      </c>
      <c r="M2000" s="134" t="s">
        <v>424</v>
      </c>
      <c r="N2000" s="212" t="s">
        <v>9930</v>
      </c>
      <c r="O2000" s="134"/>
      <c r="P2000" s="13" t="s">
        <v>9931</v>
      </c>
      <c r="Q2000" s="132" t="s">
        <v>9932</v>
      </c>
      <c r="R2000" s="217" t="s">
        <v>5970</v>
      </c>
      <c r="S2000" s="134" t="s">
        <v>429</v>
      </c>
      <c r="T2000" s="134" t="s">
        <v>430</v>
      </c>
      <c r="U2000" s="134"/>
      <c r="V2000" s="3">
        <v>3</v>
      </c>
      <c r="W2000" s="106" t="str">
        <f t="shared" si="62"/>
        <v>NETA BR</v>
      </c>
      <c r="X2000" s="134" t="s">
        <v>431</v>
      </c>
    </row>
    <row r="2001" spans="1:25" x14ac:dyDescent="0.2">
      <c r="A2001" s="139"/>
      <c r="B2001" s="139">
        <v>2017</v>
      </c>
      <c r="C2001" s="98" t="str">
        <f>VLOOKUP(G2001,TCR!$E$2:$K$332,2,0)</f>
        <v>VENDV</v>
      </c>
      <c r="D2001" s="98" t="str">
        <f>VLOOKUP(G2001,TCR!$E$2:$K$332,3,0)</f>
        <v>Ricavi variabili commodity al PCE - Energia Elettrica</v>
      </c>
      <c r="E2001" s="98" t="str">
        <f>VLOOKUP(G2001,TCR!$E$2:$K$332,4,0)</f>
        <v>SCONV</v>
      </c>
      <c r="F2001" s="98" t="str">
        <f>VLOOKUP(G2001,TCR!$E$2:$K$332,5,0)</f>
        <v>Sconti Variabili</v>
      </c>
      <c r="G2001" s="98" t="s">
        <v>10828</v>
      </c>
      <c r="H2001" s="98" t="str">
        <f>VLOOKUP(G2001,TCR!$E$2:$K$332,7,0)</f>
        <v>sconto rid</v>
      </c>
      <c r="I2001" s="137" t="str">
        <f t="shared" si="63"/>
        <v>NE_V_SC_PCRIDMIC#NE_Q_QVMIC_VAR#NE_C_QVMIC_VAR#NETA BR</v>
      </c>
      <c r="J2001" s="3" t="s">
        <v>10433</v>
      </c>
      <c r="K2001" s="134" t="s">
        <v>10434</v>
      </c>
      <c r="L2001" s="134" t="s">
        <v>10435</v>
      </c>
      <c r="M2001" s="134" t="s">
        <v>424</v>
      </c>
      <c r="N2001" s="212" t="s">
        <v>10069</v>
      </c>
      <c r="O2001" s="134"/>
      <c r="P2001" s="13" t="s">
        <v>10070</v>
      </c>
      <c r="Q2001" s="132" t="s">
        <v>10071</v>
      </c>
      <c r="R2001" s="217" t="s">
        <v>10072</v>
      </c>
      <c r="S2001" s="134" t="s">
        <v>461</v>
      </c>
      <c r="T2001" s="134" t="s">
        <v>462</v>
      </c>
      <c r="U2001" s="134" t="s">
        <v>9788</v>
      </c>
      <c r="V2001" s="3">
        <v>3</v>
      </c>
      <c r="W2001" s="106" t="str">
        <f t="shared" si="62"/>
        <v>NETA BR</v>
      </c>
      <c r="X2001" s="134" t="s">
        <v>463</v>
      </c>
    </row>
    <row r="2002" spans="1:25" x14ac:dyDescent="0.2">
      <c r="A2002" s="139"/>
      <c r="B2002" s="139">
        <v>2017</v>
      </c>
      <c r="C2002" s="98" t="str">
        <f>VLOOKUP(G2002,TCR!$E$2:$K$332,2,0)</f>
        <v>VENDV</v>
      </c>
      <c r="D2002" s="98" t="str">
        <f>VLOOKUP(G2002,TCR!$E$2:$K$332,3,0)</f>
        <v>Ricavi variabili commodity al PCE - Energia Elettrica</v>
      </c>
      <c r="E2002" s="98" t="str">
        <f>VLOOKUP(G2002,TCR!$E$2:$K$332,4,0)</f>
        <v>SCONV</v>
      </c>
      <c r="F2002" s="98" t="str">
        <f>VLOOKUP(G2002,TCR!$E$2:$K$332,5,0)</f>
        <v>Sconti Variabili</v>
      </c>
      <c r="G2002" s="98" t="s">
        <v>10828</v>
      </c>
      <c r="H2002" s="98" t="str">
        <f>VLOOKUP(G2002,TCR!$E$2:$K$332,7,0)</f>
        <v>sconto rid</v>
      </c>
      <c r="I2002" s="137" t="str">
        <f t="shared" si="63"/>
        <v>NE_V_SC_PCRIDMIC#NE_Q_SC_PCRIDMIC#NE_C_SC_PCRIDMIC#NETA BR</v>
      </c>
      <c r="J2002" s="3" t="s">
        <v>10433</v>
      </c>
      <c r="K2002" s="134" t="s">
        <v>10434</v>
      </c>
      <c r="L2002" s="134" t="s">
        <v>10435</v>
      </c>
      <c r="M2002" s="134" t="s">
        <v>424</v>
      </c>
      <c r="N2002" s="212" t="s">
        <v>10436</v>
      </c>
      <c r="O2002" s="134"/>
      <c r="P2002" s="13" t="s">
        <v>10437</v>
      </c>
      <c r="Q2002" s="132" t="s">
        <v>10438</v>
      </c>
      <c r="R2002" s="217" t="s">
        <v>10435</v>
      </c>
      <c r="S2002" s="134" t="s">
        <v>461</v>
      </c>
      <c r="T2002" s="134" t="s">
        <v>462</v>
      </c>
      <c r="U2002" s="134" t="s">
        <v>9788</v>
      </c>
      <c r="V2002" s="3">
        <v>3</v>
      </c>
      <c r="W2002" s="106" t="str">
        <f t="shared" si="62"/>
        <v>NETA BR</v>
      </c>
      <c r="X2002" s="134" t="s">
        <v>463</v>
      </c>
    </row>
    <row r="2003" spans="1:25" x14ac:dyDescent="0.2">
      <c r="A2003" s="139"/>
      <c r="B2003" s="139">
        <v>2017</v>
      </c>
      <c r="C2003" s="98" t="str">
        <f>VLOOKUP(G2003,TCR!$E$2:$K$332,2,0)</f>
        <v>VENDV</v>
      </c>
      <c r="D2003" s="98" t="str">
        <f>VLOOKUP(G2003,TCR!$E$2:$K$332,3,0)</f>
        <v>Ricavi variabili commodity al PCE - Energia Elettrica</v>
      </c>
      <c r="E2003" s="98" t="str">
        <f>VLOOKUP(G2003,TCR!$E$2:$K$332,4,0)</f>
        <v>MTPRV</v>
      </c>
      <c r="F2003" s="98" t="str">
        <f>VLOOKUP(G2003,TCR!$E$2:$K$332,5,0)</f>
        <v>Materia prima variabile</v>
      </c>
      <c r="G2003" s="98" t="s">
        <v>255</v>
      </c>
      <c r="H2003" s="98" t="str">
        <f>VLOOKUP(G2003,TCR!$E$2:$K$332,7,0)</f>
        <v>Materia prima</v>
      </c>
      <c r="I2003" s="137" t="str">
        <f t="shared" si="63"/>
        <v>EEAFPATPMI05#EEQAFPATPMI05#EECAFPATPMI05#NETA BR</v>
      </c>
      <c r="J2003" s="3" t="s">
        <v>10442</v>
      </c>
      <c r="K2003" s="134" t="s">
        <v>10443</v>
      </c>
      <c r="L2003" s="134" t="s">
        <v>10202</v>
      </c>
      <c r="M2003" s="134" t="s">
        <v>424</v>
      </c>
      <c r="N2003" s="212" t="s">
        <v>10444</v>
      </c>
      <c r="O2003" s="134"/>
      <c r="P2003" s="13" t="s">
        <v>10445</v>
      </c>
      <c r="Q2003" s="132" t="s">
        <v>10446</v>
      </c>
      <c r="R2003" s="217" t="s">
        <v>10206</v>
      </c>
      <c r="S2003" s="134" t="s">
        <v>429</v>
      </c>
      <c r="T2003" s="134" t="s">
        <v>430</v>
      </c>
      <c r="U2003" s="134"/>
      <c r="V2003" s="3">
        <v>3</v>
      </c>
      <c r="W2003" s="106" t="str">
        <f t="shared" si="62"/>
        <v>NETA BR</v>
      </c>
      <c r="X2003" s="134" t="s">
        <v>431</v>
      </c>
    </row>
    <row r="2004" spans="1:25" x14ac:dyDescent="0.2">
      <c r="A2004" s="139"/>
      <c r="B2004" s="139">
        <v>2017</v>
      </c>
      <c r="C2004" s="181" t="str">
        <f>VLOOKUP(G2004,TCR!$E$2:$K$332,2,0)</f>
        <v>DISTF</v>
      </c>
      <c r="D2004" s="181" t="str">
        <f>VLOOKUP(G2004,TCR!$E$2:$K$332,3,0)</f>
        <v>Ricavi logistica secondaria - distribuzione Energia Elettrica - fisso</v>
      </c>
      <c r="E2004" s="181" t="str">
        <f>VLOOKUP(G2004,TCR!$E$2:$K$332,4,0)</f>
        <v>QFDS</v>
      </c>
      <c r="F2004" s="181" t="str">
        <f>VLOOKUP(G2004,TCR!$E$2:$K$332,5,0)</f>
        <v>Quota fissa distribuzione</v>
      </c>
      <c r="G2004" s="181" t="s">
        <v>2</v>
      </c>
      <c r="H2004" s="181" t="str">
        <f>VLOOKUP(G2004,TCR!$E$2:$K$332,7,0)</f>
        <v>Quota fissa dis</v>
      </c>
      <c r="I2004" s="137" t="str">
        <f t="shared" si="63"/>
        <v>EE_RETE_QF_BTAU#EE_SO_QF_BTAU#EE_RETE_QF_BTAU#NETA BM</v>
      </c>
      <c r="J2004" s="117" t="s">
        <v>9618</v>
      </c>
      <c r="K2004" s="134" t="s">
        <v>9619</v>
      </c>
      <c r="L2004" s="134" t="s">
        <v>9620</v>
      </c>
      <c r="M2004" s="134" t="s">
        <v>488</v>
      </c>
      <c r="N2004" s="212" t="s">
        <v>10452</v>
      </c>
      <c r="O2004" s="134"/>
      <c r="P2004" s="119" t="s">
        <v>9621</v>
      </c>
      <c r="Q2004" s="132" t="s">
        <v>9619</v>
      </c>
      <c r="R2004" s="217" t="s">
        <v>9571</v>
      </c>
      <c r="S2004" s="134" t="s">
        <v>4348</v>
      </c>
      <c r="T2004" s="134" t="s">
        <v>4349</v>
      </c>
      <c r="U2004" s="134"/>
      <c r="V2004" s="117">
        <v>8</v>
      </c>
      <c r="W2004" s="106" t="str">
        <f t="shared" si="62"/>
        <v>NETA BM</v>
      </c>
      <c r="X2004" s="134" t="s">
        <v>9550</v>
      </c>
      <c r="Y2004" s="117"/>
    </row>
    <row r="2005" spans="1:25" x14ac:dyDescent="0.2">
      <c r="A2005" s="139"/>
      <c r="B2005" s="139">
        <v>2017</v>
      </c>
      <c r="C2005" s="181" t="str">
        <f>VLOOKUP(G2005,TCR!$E$2:$K$332,2,0)</f>
        <v>DISTF</v>
      </c>
      <c r="D2005" s="181" t="str">
        <f>VLOOKUP(G2005,TCR!$E$2:$K$332,3,0)</f>
        <v>Ricavi logistica secondaria - distribuzione Energia Elettrica - fisso</v>
      </c>
      <c r="E2005" s="181" t="str">
        <f>VLOOKUP(G2005,TCR!$E$2:$K$332,4,0)</f>
        <v>QFDS</v>
      </c>
      <c r="F2005" s="181" t="str">
        <f>VLOOKUP(G2005,TCR!$E$2:$K$332,5,0)</f>
        <v>Quota fissa distribuzione</v>
      </c>
      <c r="G2005" s="181" t="s">
        <v>2</v>
      </c>
      <c r="H2005" s="181" t="str">
        <f>VLOOKUP(G2005,TCR!$E$2:$K$332,7,0)</f>
        <v>Quota fissa dis</v>
      </c>
      <c r="I2005" s="137" t="str">
        <f t="shared" si="63"/>
        <v>EE_RETE_QF_BTAU#EE_ST_QF_BTAU#EE_RETE_QF_BTAU#NETA BM</v>
      </c>
      <c r="J2005" s="117" t="s">
        <v>9618</v>
      </c>
      <c r="K2005" s="134" t="s">
        <v>9619</v>
      </c>
      <c r="L2005" s="134" t="s">
        <v>9620</v>
      </c>
      <c r="M2005" s="134" t="s">
        <v>488</v>
      </c>
      <c r="N2005" s="212" t="s">
        <v>10453</v>
      </c>
      <c r="O2005" s="134"/>
      <c r="P2005" s="119" t="s">
        <v>9621</v>
      </c>
      <c r="Q2005" s="132" t="s">
        <v>9619</v>
      </c>
      <c r="R2005" s="217" t="s">
        <v>9571</v>
      </c>
      <c r="S2005" s="134" t="s">
        <v>4348</v>
      </c>
      <c r="T2005" s="134" t="s">
        <v>4349</v>
      </c>
      <c r="U2005" s="134"/>
      <c r="V2005" s="117">
        <v>8</v>
      </c>
      <c r="W2005" s="106" t="str">
        <f t="shared" si="62"/>
        <v>NETA BM</v>
      </c>
      <c r="X2005" s="134" t="s">
        <v>9550</v>
      </c>
      <c r="Y2005" s="117"/>
    </row>
    <row r="2006" spans="1:25" x14ac:dyDescent="0.2">
      <c r="A2006" s="139"/>
      <c r="B2006" s="139">
        <v>2017</v>
      </c>
      <c r="C2006" s="98" t="str">
        <f>VLOOKUP(G2006,TCR!$E$2:$K$332,2,0)</f>
        <v>VENDV</v>
      </c>
      <c r="D2006" s="98" t="str">
        <f>VLOOKUP(G2006,TCR!$E$2:$K$332,3,0)</f>
        <v>Ricavi variabili commodity al PCE - Energia Elettrica</v>
      </c>
      <c r="E2006" s="98" t="str">
        <f>VLOOKUP(G2006,TCR!$E$2:$K$332,4,0)</f>
        <v>MTPRV</v>
      </c>
      <c r="F2006" s="98" t="str">
        <f>VLOOKUP(G2006,TCR!$E$2:$K$332,5,0)</f>
        <v>Materia prima variabile</v>
      </c>
      <c r="G2006" s="98" t="s">
        <v>255</v>
      </c>
      <c r="H2006" s="98" t="str">
        <f>VLOOKUP(G2006,TCR!$E$2:$K$332,7,0)</f>
        <v>Materia prima</v>
      </c>
      <c r="I2006" s="137" t="str">
        <f t="shared" si="63"/>
        <v>EE_FPATPMI12#EEQ_FPATPMI12#EEC_FPATPMI12#NETA BR</v>
      </c>
      <c r="J2006" s="3" t="s">
        <v>10464</v>
      </c>
      <c r="K2006" s="134" t="s">
        <v>10465</v>
      </c>
      <c r="L2006" s="134" t="s">
        <v>6074</v>
      </c>
      <c r="M2006" s="134" t="s">
        <v>424</v>
      </c>
      <c r="N2006" s="212" t="s">
        <v>10466</v>
      </c>
      <c r="O2006" s="134"/>
      <c r="P2006" s="13" t="s">
        <v>10467</v>
      </c>
      <c r="Q2006" s="132" t="s">
        <v>10468</v>
      </c>
      <c r="R2006" s="217" t="s">
        <v>6078</v>
      </c>
      <c r="S2006" s="134" t="s">
        <v>429</v>
      </c>
      <c r="T2006" s="134" t="s">
        <v>430</v>
      </c>
      <c r="U2006" s="134"/>
      <c r="V2006" s="3">
        <v>3</v>
      </c>
      <c r="W2006" s="106" t="str">
        <f t="shared" si="62"/>
        <v>NETA BR</v>
      </c>
      <c r="X2006" s="134" t="s">
        <v>431</v>
      </c>
    </row>
    <row r="2007" spans="1:25" x14ac:dyDescent="0.2">
      <c r="A2007" s="139"/>
      <c r="B2007" s="139">
        <v>2017</v>
      </c>
      <c r="C2007" s="181" t="str">
        <f>VLOOKUP(G2007,TCR!$E$2:$K$332,2,0)</f>
        <v>DISTF</v>
      </c>
      <c r="D2007" s="181" t="str">
        <f>VLOOKUP(G2007,TCR!$E$2:$K$332,3,0)</f>
        <v>Ricavi logistica secondaria - distribuzione Energia Elettrica - fisso</v>
      </c>
      <c r="E2007" s="181" t="str">
        <f>VLOOKUP(G2007,TCR!$E$2:$K$332,4,0)</f>
        <v>QP</v>
      </c>
      <c r="F2007" s="181" t="str">
        <f>VLOOKUP(G2007,TCR!$E$2:$K$332,5,0)</f>
        <v>Potenza</v>
      </c>
      <c r="G2007" s="181" t="s">
        <v>166</v>
      </c>
      <c r="H2007" s="181" t="str">
        <f>VLOOKUP(G2007,TCR!$E$2:$K$332,7,0)</f>
        <v>Quota fissa potenza</v>
      </c>
      <c r="I2007" s="137" t="str">
        <f t="shared" si="63"/>
        <v>NE_V_RETE_QP_ND#NE_ONERI_ND_QP#NE_RETE_ND#NETA BR</v>
      </c>
      <c r="J2007" s="117" t="s">
        <v>10469</v>
      </c>
      <c r="K2007" s="134" t="s">
        <v>10470</v>
      </c>
      <c r="L2007" s="134" t="s">
        <v>10471</v>
      </c>
      <c r="M2007" s="134" t="s">
        <v>488</v>
      </c>
      <c r="N2007" s="212" t="s">
        <v>10472</v>
      </c>
      <c r="O2007" s="134"/>
      <c r="P2007" s="119" t="s">
        <v>9992</v>
      </c>
      <c r="Q2007" s="132" t="s">
        <v>9993</v>
      </c>
      <c r="R2007" s="217" t="s">
        <v>9994</v>
      </c>
      <c r="S2007" s="134" t="s">
        <v>10563</v>
      </c>
      <c r="T2007" s="134" t="s">
        <v>10564</v>
      </c>
      <c r="U2007" s="134"/>
      <c r="V2007" s="117">
        <v>3</v>
      </c>
      <c r="W2007" s="106" t="str">
        <f t="shared" si="62"/>
        <v>NETA BR</v>
      </c>
      <c r="X2007" s="134" t="s">
        <v>488</v>
      </c>
      <c r="Y2007" s="117"/>
    </row>
    <row r="2008" spans="1:25" x14ac:dyDescent="0.2">
      <c r="A2008" s="139"/>
      <c r="B2008" s="139">
        <v>2017</v>
      </c>
      <c r="C2008" s="181" t="str">
        <f>VLOOKUP(G2008,TCR!$E$2:$K$332,2,0)</f>
        <v>DISTF</v>
      </c>
      <c r="D2008" s="181" t="str">
        <f>VLOOKUP(G2008,TCR!$E$2:$K$332,3,0)</f>
        <v>Ricavi logistica secondaria - distribuzione Energia Elettrica - fisso</v>
      </c>
      <c r="E2008" s="181" t="str">
        <f>VLOOKUP(G2008,TCR!$E$2:$K$332,4,0)</f>
        <v>QP</v>
      </c>
      <c r="F2008" s="181" t="str">
        <f>VLOOKUP(G2008,TCR!$E$2:$K$332,5,0)</f>
        <v>Potenza</v>
      </c>
      <c r="G2008" s="181" t="s">
        <v>166</v>
      </c>
      <c r="H2008" s="181" t="str">
        <f>VLOOKUP(G2008,TCR!$E$2:$K$332,7,0)</f>
        <v>Quota fissa potenza</v>
      </c>
      <c r="I2008" s="137" t="str">
        <f t="shared" si="63"/>
        <v>NE_V_RETE_QP_ND#NE_TRASP_ND_QP#NE_RETE_ND#NETA BR</v>
      </c>
      <c r="J2008" s="117" t="s">
        <v>10469</v>
      </c>
      <c r="K2008" s="134" t="s">
        <v>10470</v>
      </c>
      <c r="L2008" s="134" t="s">
        <v>10471</v>
      </c>
      <c r="M2008" s="134" t="s">
        <v>488</v>
      </c>
      <c r="N2008" s="212" t="s">
        <v>10473</v>
      </c>
      <c r="O2008" s="134"/>
      <c r="P2008" s="119" t="s">
        <v>9992</v>
      </c>
      <c r="Q2008" s="132" t="s">
        <v>9993</v>
      </c>
      <c r="R2008" s="217" t="s">
        <v>9994</v>
      </c>
      <c r="S2008" s="134" t="s">
        <v>10563</v>
      </c>
      <c r="T2008" s="134" t="s">
        <v>10564</v>
      </c>
      <c r="U2008" s="134"/>
      <c r="V2008" s="117">
        <v>3</v>
      </c>
      <c r="W2008" s="106" t="str">
        <f t="shared" si="62"/>
        <v>NETA BR</v>
      </c>
      <c r="X2008" s="134" t="s">
        <v>488</v>
      </c>
      <c r="Y2008" s="117"/>
    </row>
    <row r="2009" spans="1:25" x14ac:dyDescent="0.2">
      <c r="A2009" s="139"/>
      <c r="B2009" s="139">
        <v>2017</v>
      </c>
      <c r="C2009" s="181" t="str">
        <f>VLOOKUP(G2009,TCR!$E$2:$K$332,2,0)</f>
        <v>DISTF</v>
      </c>
      <c r="D2009" s="181" t="str">
        <f>VLOOKUP(G2009,TCR!$E$2:$K$332,3,0)</f>
        <v>Ricavi logistica secondaria - distribuzione Energia Elettrica - fisso</v>
      </c>
      <c r="E2009" s="181" t="str">
        <f>VLOOKUP(G2009,TCR!$E$2:$K$332,4,0)</f>
        <v>QP</v>
      </c>
      <c r="F2009" s="181" t="str">
        <f>VLOOKUP(G2009,TCR!$E$2:$K$332,5,0)</f>
        <v>Potenza</v>
      </c>
      <c r="G2009" s="181" t="s">
        <v>166</v>
      </c>
      <c r="H2009" s="181" t="str">
        <f>VLOOKUP(G2009,TCR!$E$2:$K$332,7,0)</f>
        <v>Quota fissa potenza</v>
      </c>
      <c r="I2009" s="137" t="str">
        <f t="shared" si="63"/>
        <v>NE_RETE_QP#NE_A6_QP#NE_A6#NETA BR</v>
      </c>
      <c r="J2009" s="117" t="s">
        <v>5386</v>
      </c>
      <c r="K2009" s="134" t="s">
        <v>5387</v>
      </c>
      <c r="L2009" s="134" t="s">
        <v>5388</v>
      </c>
      <c r="M2009" s="134" t="s">
        <v>488</v>
      </c>
      <c r="N2009" s="212" t="s">
        <v>8770</v>
      </c>
      <c r="O2009" s="134"/>
      <c r="P2009" s="119" t="s">
        <v>4889</v>
      </c>
      <c r="Q2009" s="132" t="s">
        <v>4890</v>
      </c>
      <c r="R2009" s="217" t="s">
        <v>4891</v>
      </c>
      <c r="S2009" s="134" t="s">
        <v>515</v>
      </c>
      <c r="T2009" s="134" t="s">
        <v>516</v>
      </c>
      <c r="U2009" s="134"/>
      <c r="V2009" s="117">
        <v>3</v>
      </c>
      <c r="W2009" s="106" t="str">
        <f t="shared" si="62"/>
        <v>NETA BR</v>
      </c>
      <c r="X2009" s="134" t="s">
        <v>495</v>
      </c>
      <c r="Y2009" s="117"/>
    </row>
    <row r="2010" spans="1:25" x14ac:dyDescent="0.2">
      <c r="A2010" s="139"/>
      <c r="B2010" s="139">
        <v>2017</v>
      </c>
      <c r="C2010" s="181" t="str">
        <f>VLOOKUP(G2010,TCR!$E$2:$K$332,2,0)</f>
        <v>DISTF</v>
      </c>
      <c r="D2010" s="181" t="str">
        <f>VLOOKUP(G2010,TCR!$E$2:$K$332,3,0)</f>
        <v>Ricavi logistica secondaria - distribuzione Energia Elettrica - fisso</v>
      </c>
      <c r="E2010" s="181" t="str">
        <f>VLOOKUP(G2010,TCR!$E$2:$K$332,4,0)</f>
        <v>QP</v>
      </c>
      <c r="F2010" s="181" t="str">
        <f>VLOOKUP(G2010,TCR!$E$2:$K$332,5,0)</f>
        <v>Potenza</v>
      </c>
      <c r="G2010" s="181" t="s">
        <v>166</v>
      </c>
      <c r="H2010" s="181" t="str">
        <f>VLOOKUP(G2010,TCR!$E$2:$K$332,7,0)</f>
        <v>Quota fissa potenza</v>
      </c>
      <c r="I2010" s="137" t="str">
        <f t="shared" si="63"/>
        <v>NE_RETE_QP_TS#NE_ONST_QP#NE_ONST_QP#NETA BR</v>
      </c>
      <c r="J2010" s="117" t="s">
        <v>10474</v>
      </c>
      <c r="K2010" s="134" t="s">
        <v>10475</v>
      </c>
      <c r="L2010" s="134" t="s">
        <v>10476</v>
      </c>
      <c r="M2010" s="134"/>
      <c r="N2010" s="212" t="s">
        <v>5389</v>
      </c>
      <c r="O2010" s="134"/>
      <c r="P2010" s="119" t="s">
        <v>5390</v>
      </c>
      <c r="Q2010" s="132" t="s">
        <v>5389</v>
      </c>
      <c r="R2010" s="217" t="s">
        <v>5391</v>
      </c>
      <c r="S2010" s="134"/>
      <c r="T2010" s="134"/>
      <c r="U2010" s="134"/>
      <c r="V2010" s="117">
        <v>3</v>
      </c>
      <c r="W2010" s="106" t="str">
        <f t="shared" si="62"/>
        <v>NETA BR</v>
      </c>
      <c r="X2010" s="134"/>
      <c r="Y2010" s="117"/>
    </row>
    <row r="2011" spans="1:25" x14ac:dyDescent="0.2">
      <c r="A2011" s="139"/>
      <c r="B2011" s="139">
        <v>2017</v>
      </c>
      <c r="C2011" s="181" t="str">
        <f>VLOOKUP(G2011,TCR!$E$2:$K$332,2,0)</f>
        <v>DISTF</v>
      </c>
      <c r="D2011" s="181" t="str">
        <f>VLOOKUP(G2011,TCR!$E$2:$K$332,3,0)</f>
        <v>Ricavi logistica secondaria - distribuzione Energia Elettrica - fisso</v>
      </c>
      <c r="E2011" s="181" t="str">
        <f>VLOOKUP(G2011,TCR!$E$2:$K$332,4,0)</f>
        <v>QP</v>
      </c>
      <c r="F2011" s="181" t="str">
        <f>VLOOKUP(G2011,TCR!$E$2:$K$332,5,0)</f>
        <v>Potenza</v>
      </c>
      <c r="G2011" s="181" t="s">
        <v>166</v>
      </c>
      <c r="H2011" s="181" t="str">
        <f>VLOOKUP(G2011,TCR!$E$2:$K$332,7,0)</f>
        <v>Quota fissa potenza</v>
      </c>
      <c r="I2011" s="137" t="str">
        <f t="shared" si="63"/>
        <v>NE_RETE_QP_TS#NE_RETE_QP#NE_RETE_QP#NETA BR</v>
      </c>
      <c r="J2011" s="117" t="s">
        <v>10474</v>
      </c>
      <c r="K2011" s="134" t="s">
        <v>10475</v>
      </c>
      <c r="L2011" s="134" t="s">
        <v>10476</v>
      </c>
      <c r="M2011" s="134"/>
      <c r="N2011" s="212" t="s">
        <v>5387</v>
      </c>
      <c r="O2011" s="134"/>
      <c r="P2011" s="119" t="s">
        <v>5392</v>
      </c>
      <c r="Q2011" s="132" t="s">
        <v>5387</v>
      </c>
      <c r="R2011" s="217" t="s">
        <v>5393</v>
      </c>
      <c r="S2011" s="134"/>
      <c r="T2011" s="134"/>
      <c r="U2011" s="134"/>
      <c r="V2011" s="117">
        <v>3</v>
      </c>
      <c r="W2011" s="106" t="str">
        <f t="shared" si="62"/>
        <v>NETA BR</v>
      </c>
      <c r="X2011" s="134"/>
      <c r="Y2011" s="117"/>
    </row>
    <row r="2012" spans="1:25" x14ac:dyDescent="0.2">
      <c r="A2012" s="139"/>
      <c r="B2012" s="139">
        <v>2017</v>
      </c>
      <c r="C2012" s="181" t="str">
        <f>VLOOKUP(G2012,TCR!$E$2:$K$332,2,0)</f>
        <v>DISTF</v>
      </c>
      <c r="D2012" s="181" t="str">
        <f>VLOOKUP(G2012,TCR!$E$2:$K$332,3,0)</f>
        <v>Ricavi logistica secondaria - distribuzione Energia Elettrica - fisso</v>
      </c>
      <c r="E2012" s="181" t="str">
        <f>VLOOKUP(G2012,TCR!$E$2:$K$332,4,0)</f>
        <v>QP</v>
      </c>
      <c r="F2012" s="181" t="str">
        <f>VLOOKUP(G2012,TCR!$E$2:$K$332,5,0)</f>
        <v>Potenza</v>
      </c>
      <c r="G2012" s="181" t="s">
        <v>166</v>
      </c>
      <c r="H2012" s="181" t="str">
        <f>VLOOKUP(G2012,TCR!$E$2:$K$332,7,0)</f>
        <v>Quota fissa potenza</v>
      </c>
      <c r="I2012" s="137" t="str">
        <f t="shared" si="63"/>
        <v>EE_RETE_QP_ALTA#EE_ST_QP_ALTA#EE_RETE_QP_ALTA#NETA BM</v>
      </c>
      <c r="J2012" s="117" t="s">
        <v>9622</v>
      </c>
      <c r="K2012" s="134" t="s">
        <v>9623</v>
      </c>
      <c r="L2012" s="134" t="s">
        <v>9624</v>
      </c>
      <c r="M2012" s="134" t="s">
        <v>488</v>
      </c>
      <c r="N2012" s="212" t="s">
        <v>10482</v>
      </c>
      <c r="O2012" s="134"/>
      <c r="P2012" s="119" t="s">
        <v>9625</v>
      </c>
      <c r="Q2012" s="132" t="s">
        <v>9623</v>
      </c>
      <c r="R2012" s="217" t="s">
        <v>9626</v>
      </c>
      <c r="S2012" s="134" t="s">
        <v>4348</v>
      </c>
      <c r="T2012" s="134" t="s">
        <v>4349</v>
      </c>
      <c r="U2012" s="134"/>
      <c r="V2012" s="117">
        <v>8</v>
      </c>
      <c r="W2012" s="106" t="str">
        <f t="shared" si="62"/>
        <v>NETA BM</v>
      </c>
      <c r="X2012" s="134" t="s">
        <v>9550</v>
      </c>
      <c r="Y2012" s="117"/>
    </row>
    <row r="2013" spans="1:25" x14ac:dyDescent="0.2">
      <c r="A2013" s="139"/>
      <c r="B2013" s="139">
        <v>2017</v>
      </c>
      <c r="C2013" s="98" t="str">
        <f>VLOOKUP(G2013,TCR!$E$2:$K$332,2,0)</f>
        <v>VENDV</v>
      </c>
      <c r="D2013" s="98" t="str">
        <f>VLOOKUP(G2013,TCR!$E$2:$K$332,3,0)</f>
        <v>Ricavi variabili commodity al PCE - Energia Elettrica</v>
      </c>
      <c r="E2013" s="98" t="str">
        <f>VLOOKUP(G2013,TCR!$E$2:$K$332,4,0)</f>
        <v>MTPRV</v>
      </c>
      <c r="F2013" s="98" t="str">
        <f>VLOOKUP(G2013,TCR!$E$2:$K$332,5,0)</f>
        <v>Materia prima variabile</v>
      </c>
      <c r="G2013" s="98" t="s">
        <v>255</v>
      </c>
      <c r="H2013" s="98" t="str">
        <f>VLOOKUP(G2013,TCR!$E$2:$K$332,7,0)</f>
        <v>Materia prima</v>
      </c>
      <c r="I2013" s="137" t="str">
        <f t="shared" si="63"/>
        <v>EEBFPPPC12#EEQBFPPPC12#EECBFPPPC12#NETA BR</v>
      </c>
      <c r="J2013" s="3" t="s">
        <v>10483</v>
      </c>
      <c r="K2013" s="134" t="s">
        <v>10484</v>
      </c>
      <c r="L2013" s="134" t="s">
        <v>10485</v>
      </c>
      <c r="M2013" s="134" t="s">
        <v>424</v>
      </c>
      <c r="N2013" s="212" t="s">
        <v>9960</v>
      </c>
      <c r="O2013" s="134"/>
      <c r="P2013" s="13" t="s">
        <v>9961</v>
      </c>
      <c r="Q2013" s="132" t="s">
        <v>9962</v>
      </c>
      <c r="R2013" s="217" t="s">
        <v>9963</v>
      </c>
      <c r="S2013" s="134" t="s">
        <v>429</v>
      </c>
      <c r="T2013" s="134" t="s">
        <v>430</v>
      </c>
      <c r="U2013" s="134"/>
      <c r="V2013" s="3">
        <v>3</v>
      </c>
      <c r="W2013" s="106" t="str">
        <f t="shared" si="62"/>
        <v>NETA BR</v>
      </c>
      <c r="X2013" s="134" t="s">
        <v>431</v>
      </c>
    </row>
    <row r="2014" spans="1:25" x14ac:dyDescent="0.2">
      <c r="A2014" s="70"/>
      <c r="B2014" s="70">
        <v>2017</v>
      </c>
      <c r="C2014" s="179" t="str">
        <f>VLOOKUP(G2014,TCR!$E$2:$K$332,2,0)</f>
        <v>VENDV</v>
      </c>
      <c r="D2014" s="179" t="str">
        <f>VLOOKUP(G2014,TCR!$E$2:$K$332,3,0)</f>
        <v>Ricavi variabili commodity al PCE - Energia Elettrica</v>
      </c>
      <c r="E2014" s="179" t="str">
        <f>VLOOKUP(G2014,TCR!$E$2:$K$332,4,0)</f>
        <v>SCONV</v>
      </c>
      <c r="F2014" s="179" t="str">
        <f>VLOOKUP(G2014,TCR!$E$2:$K$332,5,0)</f>
        <v>Sconti Variabili</v>
      </c>
      <c r="G2014" s="179" t="s">
        <v>11436</v>
      </c>
      <c r="H2014" s="179" t="str">
        <f>VLOOKUP(G2014,TCR!$E$2:$K$332,7,0)</f>
        <v>sconti perdite materia prima</v>
      </c>
      <c r="I2014" s="137" t="str">
        <f t="shared" si="63"/>
        <v>EE_PRD_SPMOD030#EEQ_SPMOD0030#EEC_SPMOD0030#NETA BR</v>
      </c>
      <c r="J2014" s="3" t="s">
        <v>10486</v>
      </c>
      <c r="K2014" s="134" t="s">
        <v>10487</v>
      </c>
      <c r="L2014" s="134" t="s">
        <v>10488</v>
      </c>
      <c r="M2014" s="134" t="s">
        <v>424</v>
      </c>
      <c r="N2014" s="212" t="s">
        <v>9924</v>
      </c>
      <c r="O2014" s="134"/>
      <c r="P2014" s="13" t="s">
        <v>9925</v>
      </c>
      <c r="Q2014" s="132" t="s">
        <v>9926</v>
      </c>
      <c r="R2014" s="217" t="s">
        <v>9927</v>
      </c>
      <c r="S2014" s="134" t="s">
        <v>461</v>
      </c>
      <c r="T2014" s="134" t="s">
        <v>462</v>
      </c>
      <c r="U2014" s="134"/>
      <c r="V2014" s="3">
        <v>3</v>
      </c>
      <c r="W2014" s="106" t="str">
        <f t="shared" si="62"/>
        <v>NETA BR</v>
      </c>
      <c r="X2014" s="134" t="s">
        <v>463</v>
      </c>
    </row>
    <row r="2015" spans="1:25" x14ac:dyDescent="0.2">
      <c r="A2015" s="70"/>
      <c r="B2015" s="70">
        <v>2017</v>
      </c>
      <c r="C2015" s="179" t="str">
        <f>VLOOKUP(G2015,TCR!$E$2:$K$332,2,0)</f>
        <v>VENDF</v>
      </c>
      <c r="D2015" s="179" t="str">
        <f>VLOOKUP(G2015,TCR!$E$2:$K$332,3,0)</f>
        <v>Ricavi commodity - componente fissa Energia Elettrica</v>
      </c>
      <c r="E2015" s="179" t="str">
        <f>VLOOKUP(G2015,TCR!$E$2:$K$332,4,0)</f>
        <v>SCONF</v>
      </c>
      <c r="F2015" s="179" t="str">
        <f>VLOOKUP(G2015,TCR!$E$2:$K$332,5,0)</f>
        <v>Sconti Fissi</v>
      </c>
      <c r="G2015" s="179" t="s">
        <v>9526</v>
      </c>
      <c r="H2015" s="179" t="str">
        <f>VLOOKUP(G2015,TCR!$E$2:$K$332,7,0)</f>
        <v>sconti quote fisse</v>
      </c>
      <c r="I2015" s="137" t="str">
        <f t="shared" si="63"/>
        <v>NE_V_SCONTO_DIG#NE_Q_SCONTO_DIG#NE_C_SCONTO_DIG#NETA BR</v>
      </c>
      <c r="J2015" s="3" t="s">
        <v>10499</v>
      </c>
      <c r="K2015" s="134" t="s">
        <v>10500</v>
      </c>
      <c r="L2015" s="134" t="s">
        <v>10501</v>
      </c>
      <c r="M2015" s="134" t="s">
        <v>424</v>
      </c>
      <c r="N2015" s="212" t="s">
        <v>10502</v>
      </c>
      <c r="O2015" s="134"/>
      <c r="P2015" s="13" t="s">
        <v>10503</v>
      </c>
      <c r="Q2015" s="132" t="s">
        <v>10504</v>
      </c>
      <c r="R2015" s="217" t="s">
        <v>10505</v>
      </c>
      <c r="S2015" s="134" t="s">
        <v>10506</v>
      </c>
      <c r="T2015" s="134" t="s">
        <v>10507</v>
      </c>
      <c r="U2015" s="134" t="s">
        <v>9868</v>
      </c>
      <c r="V2015" s="3">
        <v>3</v>
      </c>
      <c r="W2015" s="106" t="str">
        <f t="shared" si="62"/>
        <v>NETA BR</v>
      </c>
      <c r="X2015" s="134" t="s">
        <v>463</v>
      </c>
    </row>
    <row r="2016" spans="1:25" x14ac:dyDescent="0.2">
      <c r="A2016" s="70"/>
      <c r="B2016" s="70">
        <v>2017</v>
      </c>
      <c r="C2016" s="179" t="str">
        <f>VLOOKUP(G2016,TCR!$E$2:$K$332,2,0)</f>
        <v>VENDV</v>
      </c>
      <c r="D2016" s="179" t="str">
        <f>VLOOKUP(G2016,TCR!$E$2:$K$332,3,0)</f>
        <v>Ricavi variabili commodity al PCE - Energia Elettrica</v>
      </c>
      <c r="E2016" s="179" t="str">
        <f>VLOOKUP(G2016,TCR!$E$2:$K$332,4,0)</f>
        <v>SCONV</v>
      </c>
      <c r="F2016" s="179" t="str">
        <f>VLOOKUP(G2016,TCR!$E$2:$K$332,5,0)</f>
        <v>Sconti Variabili</v>
      </c>
      <c r="G2016" s="179" t="s">
        <v>32</v>
      </c>
      <c r="H2016" s="179" t="str">
        <f>VLOOKUP(G2016,TCR!$E$2:$K$332,7,0)</f>
        <v>sconti</v>
      </c>
      <c r="I2016" s="137" t="str">
        <f t="shared" si="63"/>
        <v>EE_SC_AIPPIVA02#EEQ_FPAIPPIVA02#EEC_FPAIPPIVA02#NETA BR</v>
      </c>
      <c r="J2016" s="3" t="s">
        <v>9257</v>
      </c>
      <c r="K2016" s="134" t="s">
        <v>9258</v>
      </c>
      <c r="L2016" s="134" t="s">
        <v>9259</v>
      </c>
      <c r="M2016" s="134" t="s">
        <v>424</v>
      </c>
      <c r="N2016" s="212" t="s">
        <v>9074</v>
      </c>
      <c r="O2016" s="134"/>
      <c r="P2016" s="13" t="s">
        <v>9075</v>
      </c>
      <c r="Q2016" s="132" t="s">
        <v>9076</v>
      </c>
      <c r="R2016" s="217" t="s">
        <v>9077</v>
      </c>
      <c r="S2016" s="134" t="s">
        <v>461</v>
      </c>
      <c r="T2016" s="134" t="s">
        <v>462</v>
      </c>
      <c r="U2016" s="134"/>
      <c r="V2016" s="3">
        <v>3</v>
      </c>
      <c r="W2016" s="106" t="str">
        <f t="shared" si="62"/>
        <v>NETA BR</v>
      </c>
      <c r="X2016" s="134" t="s">
        <v>463</v>
      </c>
    </row>
    <row r="2017" spans="1:25" x14ac:dyDescent="0.2">
      <c r="A2017" s="70"/>
      <c r="B2017" s="70">
        <v>2017</v>
      </c>
      <c r="C2017" s="181" t="str">
        <f>VLOOKUP(G2017,TCR!$E$2:$K$332,2,0)</f>
        <v>DISTF</v>
      </c>
      <c r="D2017" s="181" t="str">
        <f>VLOOKUP(G2017,TCR!$E$2:$K$332,3,0)</f>
        <v>Ricavi logistica secondaria - distribuzione Energia Elettrica - fisso</v>
      </c>
      <c r="E2017" s="181" t="str">
        <f>VLOOKUP(G2017,TCR!$E$2:$K$332,4,0)</f>
        <v>QP</v>
      </c>
      <c r="F2017" s="181" t="str">
        <f>VLOOKUP(G2017,TCR!$E$2:$K$332,5,0)</f>
        <v>Potenza</v>
      </c>
      <c r="G2017" s="181" t="s">
        <v>166</v>
      </c>
      <c r="H2017" s="181" t="str">
        <f>VLOOKUP(G2017,TCR!$E$2:$K$332,7,0)</f>
        <v>Quota fissa potenza</v>
      </c>
      <c r="I2017" s="137" t="str">
        <f t="shared" si="63"/>
        <v>EE_RETE_QP_MTAU#EE_SO_QP_MTAU#EE_RETE_QP_MTAU#NETA BM</v>
      </c>
      <c r="J2017" s="117" t="s">
        <v>9627</v>
      </c>
      <c r="K2017" s="134" t="s">
        <v>9628</v>
      </c>
      <c r="L2017" s="134" t="s">
        <v>9629</v>
      </c>
      <c r="M2017" s="134" t="s">
        <v>488</v>
      </c>
      <c r="N2017" s="212" t="s">
        <v>10508</v>
      </c>
      <c r="O2017" s="134"/>
      <c r="P2017" s="119" t="s">
        <v>9630</v>
      </c>
      <c r="Q2017" s="132" t="s">
        <v>9628</v>
      </c>
      <c r="R2017" s="217" t="s">
        <v>9631</v>
      </c>
      <c r="S2017" s="134" t="s">
        <v>4348</v>
      </c>
      <c r="T2017" s="134" t="s">
        <v>4349</v>
      </c>
      <c r="U2017" s="134"/>
      <c r="V2017" s="117">
        <v>8</v>
      </c>
      <c r="W2017" s="106" t="str">
        <f t="shared" si="62"/>
        <v>NETA BM</v>
      </c>
      <c r="X2017" s="134" t="s">
        <v>9550</v>
      </c>
      <c r="Y2017" s="117"/>
    </row>
    <row r="2018" spans="1:25" x14ac:dyDescent="0.2">
      <c r="A2018" s="70"/>
      <c r="B2018" s="70">
        <v>2017</v>
      </c>
      <c r="C2018" s="181" t="str">
        <f>VLOOKUP(G2018,TCR!$E$2:$K$332,2,0)</f>
        <v>DISTF</v>
      </c>
      <c r="D2018" s="181" t="str">
        <f>VLOOKUP(G2018,TCR!$E$2:$K$332,3,0)</f>
        <v>Ricavi logistica secondaria - distribuzione Energia Elettrica - fisso</v>
      </c>
      <c r="E2018" s="181" t="str">
        <f>VLOOKUP(G2018,TCR!$E$2:$K$332,4,0)</f>
        <v>QP</v>
      </c>
      <c r="F2018" s="181" t="str">
        <f>VLOOKUP(G2018,TCR!$E$2:$K$332,5,0)</f>
        <v>Potenza</v>
      </c>
      <c r="G2018" s="181" t="s">
        <v>166</v>
      </c>
      <c r="H2018" s="181" t="str">
        <f>VLOOKUP(G2018,TCR!$E$2:$K$332,7,0)</f>
        <v>Quota fissa potenza</v>
      </c>
      <c r="I2018" s="137" t="str">
        <f t="shared" si="63"/>
        <v>EE_RETE_QP_MTAU#EE_ST_QP_MTAU#EE_RETE_QP_MTAU#NETA BM</v>
      </c>
      <c r="J2018" s="117" t="s">
        <v>9627</v>
      </c>
      <c r="K2018" s="134" t="s">
        <v>9628</v>
      </c>
      <c r="L2018" s="134" t="s">
        <v>9629</v>
      </c>
      <c r="M2018" s="134" t="s">
        <v>488</v>
      </c>
      <c r="N2018" s="212" t="s">
        <v>10509</v>
      </c>
      <c r="O2018" s="134"/>
      <c r="P2018" s="119" t="s">
        <v>9630</v>
      </c>
      <c r="Q2018" s="132" t="s">
        <v>9628</v>
      </c>
      <c r="R2018" s="217" t="s">
        <v>9631</v>
      </c>
      <c r="S2018" s="134" t="s">
        <v>4348</v>
      </c>
      <c r="T2018" s="134" t="s">
        <v>4349</v>
      </c>
      <c r="U2018" s="134"/>
      <c r="V2018" s="117">
        <v>8</v>
      </c>
      <c r="W2018" s="106" t="str">
        <f t="shared" si="62"/>
        <v>NETA BM</v>
      </c>
      <c r="X2018" s="134" t="s">
        <v>9550</v>
      </c>
      <c r="Y2018" s="117"/>
    </row>
    <row r="2019" spans="1:25" x14ac:dyDescent="0.2">
      <c r="A2019" s="70"/>
      <c r="B2019" s="70">
        <v>2017</v>
      </c>
      <c r="C2019" s="181" t="str">
        <f>VLOOKUP(G2019,TCR!$E$2:$K$332,2,0)</f>
        <v>DISTV</v>
      </c>
      <c r="D2019" s="181" t="str">
        <f>VLOOKUP(G2019,TCR!$E$2:$K$332,3,0)</f>
        <v>Ricavi logistica secondaria - distribuzione Energia Elettrica - variabile</v>
      </c>
      <c r="E2019" s="181" t="str">
        <f>VLOOKUP(G2019,TCR!$E$2:$K$332,4,0)</f>
        <v>QVA</v>
      </c>
      <c r="F2019" s="181" t="str">
        <f>VLOOKUP(G2019,TCR!$E$2:$K$332,5,0)</f>
        <v>Energia attiva</v>
      </c>
      <c r="G2019" s="181" t="s">
        <v>4</v>
      </c>
      <c r="H2019" s="181" t="str">
        <f>VLOOKUP(G2019,TCR!$E$2:$K$332,7,0)</f>
        <v>Quota energia</v>
      </c>
      <c r="I2019" s="137" t="str">
        <f t="shared" si="63"/>
        <v>11929#11929#11929#NETA BR</v>
      </c>
      <c r="J2019" s="117" t="s">
        <v>10522</v>
      </c>
      <c r="K2019" s="134" t="s">
        <v>10523</v>
      </c>
      <c r="L2019" s="134" t="s">
        <v>10524</v>
      </c>
      <c r="M2019" s="134" t="s">
        <v>488</v>
      </c>
      <c r="N2019" s="212" t="s">
        <v>10523</v>
      </c>
      <c r="O2019" s="134"/>
      <c r="P2019" s="119" t="s">
        <v>10525</v>
      </c>
      <c r="Q2019" s="132" t="s">
        <v>10523</v>
      </c>
      <c r="R2019" s="217" t="s">
        <v>10526</v>
      </c>
      <c r="S2019" s="134" t="s">
        <v>515</v>
      </c>
      <c r="T2019" s="134" t="s">
        <v>516</v>
      </c>
      <c r="U2019" s="134"/>
      <c r="V2019" s="117">
        <v>3</v>
      </c>
      <c r="W2019" s="106" t="str">
        <f t="shared" si="62"/>
        <v>NETA BR</v>
      </c>
      <c r="X2019" s="134" t="s">
        <v>495</v>
      </c>
      <c r="Y2019" s="117"/>
    </row>
    <row r="2020" spans="1:25" x14ac:dyDescent="0.2">
      <c r="A2020" s="70"/>
      <c r="B2020" s="70">
        <v>2017</v>
      </c>
      <c r="C2020" s="71" t="str">
        <f>VLOOKUP(G2020,TCR!$E$2:$K$332,2,0)</f>
        <v>BSO</v>
      </c>
      <c r="D2020" s="71" t="str">
        <f>VLOOKUP(G2020,TCR!$E$2:$K$332,3,0)</f>
        <v>Bonus sociale</v>
      </c>
      <c r="E2020" s="71" t="str">
        <f>VLOOKUP(G2020,TCR!$E$2:$K$332,4,0)</f>
        <v>BSO</v>
      </c>
      <c r="F2020" s="71" t="str">
        <f>VLOOKUP(G2020,TCR!$E$2:$K$332,5,0)</f>
        <v>Bonus sociale</v>
      </c>
      <c r="G2020" s="71" t="s">
        <v>366</v>
      </c>
      <c r="H2020" s="71" t="str">
        <f>VLOOKUP(G2020,TCR!$E$2:$K$332,7,0)</f>
        <v>Bonus sociale fisico ele</v>
      </c>
      <c r="I2020" s="137" t="str">
        <f t="shared" si="63"/>
        <v>EC058S#EC058S#EC058S#NETA BR</v>
      </c>
      <c r="J2020" s="117" t="s">
        <v>10527</v>
      </c>
      <c r="K2020" s="134" t="s">
        <v>10528</v>
      </c>
      <c r="L2020" s="134" t="s">
        <v>10529</v>
      </c>
      <c r="M2020" s="134" t="s">
        <v>488</v>
      </c>
      <c r="N2020" s="212" t="s">
        <v>10528</v>
      </c>
      <c r="O2020" s="134"/>
      <c r="P2020" s="119" t="s">
        <v>10530</v>
      </c>
      <c r="Q2020" s="132" t="s">
        <v>10528</v>
      </c>
      <c r="R2020" s="217" t="s">
        <v>10529</v>
      </c>
      <c r="S2020" s="134" t="s">
        <v>10528</v>
      </c>
      <c r="T2020" s="134" t="s">
        <v>10569</v>
      </c>
      <c r="U2020" s="134"/>
      <c r="V2020" s="117">
        <v>3</v>
      </c>
      <c r="W2020" s="106" t="str">
        <f t="shared" si="62"/>
        <v>NETA BR</v>
      </c>
      <c r="X2020" s="134" t="s">
        <v>10570</v>
      </c>
      <c r="Y2020" s="117"/>
    </row>
    <row r="2021" spans="1:25" x14ac:dyDescent="0.2">
      <c r="A2021" s="70"/>
      <c r="B2021" s="70">
        <v>2017</v>
      </c>
      <c r="C2021" s="98" t="str">
        <f>VLOOKUP(G2021,TCR!$E$2:$K$332,2,0)</f>
        <v>VENDF</v>
      </c>
      <c r="D2021" s="98" t="str">
        <f>VLOOKUP(G2021,TCR!$E$2:$K$332,3,0)</f>
        <v>Ricavi commodity - componente fissa Energia Elettrica</v>
      </c>
      <c r="E2021" s="98" t="str">
        <f>VLOOKUP(G2021,TCR!$E$2:$K$332,4,0)</f>
        <v>MTPRF</v>
      </c>
      <c r="F2021" s="98" t="str">
        <f>VLOOKUP(G2021,TCR!$E$2:$K$332,5,0)</f>
        <v>Materia prima fissa</v>
      </c>
      <c r="G2021" s="98" t="s">
        <v>217</v>
      </c>
      <c r="H2021" s="98" t="str">
        <f>VLOOKUP(G2021,TCR!$E$2:$K$332,7,0)</f>
        <v>Materia prima altre voci fisse</v>
      </c>
      <c r="I2021" s="137" t="str">
        <f t="shared" si="63"/>
        <v>EE_FPATPMI16FIX#EEQ_FPATPMI16FIX#EEC_FPATPMI16FIX#NETA BR</v>
      </c>
      <c r="J2021" s="3" t="s">
        <v>10531</v>
      </c>
      <c r="K2021" s="134" t="s">
        <v>10532</v>
      </c>
      <c r="L2021" s="134" t="s">
        <v>6855</v>
      </c>
      <c r="M2021" s="134" t="s">
        <v>424</v>
      </c>
      <c r="N2021" s="212" t="s">
        <v>10533</v>
      </c>
      <c r="O2021" s="134"/>
      <c r="P2021" s="13" t="s">
        <v>10534</v>
      </c>
      <c r="Q2021" s="132" t="s">
        <v>10535</v>
      </c>
      <c r="R2021" s="217" t="s">
        <v>6859</v>
      </c>
      <c r="S2021" s="134" t="s">
        <v>429</v>
      </c>
      <c r="T2021" s="134" t="s">
        <v>430</v>
      </c>
      <c r="U2021" s="134"/>
      <c r="V2021" s="3">
        <v>3</v>
      </c>
      <c r="W2021" s="106" t="str">
        <f t="shared" si="62"/>
        <v>NETA BR</v>
      </c>
      <c r="X2021" s="134" t="s">
        <v>431</v>
      </c>
    </row>
    <row r="2022" spans="1:25" x14ac:dyDescent="0.2">
      <c r="A2022" s="70"/>
      <c r="B2022" s="70">
        <v>2017</v>
      </c>
      <c r="C2022" s="98" t="str">
        <f>VLOOKUP(G2022,TCR!$E$2:$K$332,2,0)</f>
        <v>VENDV</v>
      </c>
      <c r="D2022" s="98" t="str">
        <f>VLOOKUP(G2022,TCR!$E$2:$K$332,3,0)</f>
        <v>Ricavi variabili commodity al PCE - Energia Elettrica</v>
      </c>
      <c r="E2022" s="98" t="str">
        <f>VLOOKUP(G2022,TCR!$E$2:$K$332,4,0)</f>
        <v>MTPRV</v>
      </c>
      <c r="F2022" s="98" t="str">
        <f>VLOOKUP(G2022,TCR!$E$2:$K$332,5,0)</f>
        <v>Materia prima variabile</v>
      </c>
      <c r="G2022" s="98" t="s">
        <v>192</v>
      </c>
      <c r="H2022" s="98" t="str">
        <f>VLOOKUP(G2022,TCR!$E$2:$K$332,7,0)</f>
        <v>Perdite</v>
      </c>
      <c r="I2022" s="137" t="str">
        <f t="shared" si="63"/>
        <v>EE_PRDFPQFPA03#EEQ_FPQFPA03#EEC_FPQFPA03#NETA BR</v>
      </c>
      <c r="J2022" s="3" t="s">
        <v>10536</v>
      </c>
      <c r="K2022" s="134" t="s">
        <v>10537</v>
      </c>
      <c r="L2022" s="134" t="s">
        <v>8909</v>
      </c>
      <c r="M2022" s="134" t="s">
        <v>424</v>
      </c>
      <c r="N2022" s="212" t="s">
        <v>9832</v>
      </c>
      <c r="O2022" s="134"/>
      <c r="P2022" s="13" t="s">
        <v>9833</v>
      </c>
      <c r="Q2022" s="132" t="s">
        <v>9834</v>
      </c>
      <c r="R2022" s="217" t="s">
        <v>8863</v>
      </c>
      <c r="S2022" s="134" t="s">
        <v>429</v>
      </c>
      <c r="T2022" s="134" t="s">
        <v>430</v>
      </c>
      <c r="U2022" s="134"/>
      <c r="V2022" s="3">
        <v>3</v>
      </c>
      <c r="W2022" s="106" t="str">
        <f t="shared" si="62"/>
        <v>NETA BR</v>
      </c>
      <c r="X2022" s="134" t="s">
        <v>431</v>
      </c>
    </row>
    <row r="2023" spans="1:25" x14ac:dyDescent="0.2">
      <c r="A2023" s="139"/>
      <c r="B2023" s="139">
        <v>2017</v>
      </c>
      <c r="C2023" s="98" t="str">
        <f>VLOOKUP(G2023,TCR!$E$2:$K$332,2,0)</f>
        <v>VENDV</v>
      </c>
      <c r="D2023" s="98" t="str">
        <f>VLOOKUP(G2023,TCR!$E$2:$K$332,3,0)</f>
        <v>Ricavi variabili commodity al PCE - Energia Elettrica</v>
      </c>
      <c r="E2023" s="98" t="str">
        <f>VLOOKUP(G2023,TCR!$E$2:$K$332,4,0)</f>
        <v>MTPRV</v>
      </c>
      <c r="F2023" s="98" t="str">
        <f>VLOOKUP(G2023,TCR!$E$2:$K$332,5,0)</f>
        <v>Materia prima variabile</v>
      </c>
      <c r="G2023" s="98" t="s">
        <v>255</v>
      </c>
      <c r="H2023" s="98" t="str">
        <f>VLOOKUP(G2023,TCR!$E$2:$K$332,7,0)</f>
        <v>Materia prima</v>
      </c>
      <c r="I2023" s="137" t="str">
        <f t="shared" si="63"/>
        <v>EE_FPSVMIC04#EEQFPSVMIC04#EECFPSVMIC04#NETA BR</v>
      </c>
      <c r="J2023" s="3" t="s">
        <v>10538</v>
      </c>
      <c r="K2023" s="134" t="s">
        <v>10539</v>
      </c>
      <c r="L2023" s="134" t="s">
        <v>10045</v>
      </c>
      <c r="M2023" s="134" t="s">
        <v>424</v>
      </c>
      <c r="N2023" s="212" t="s">
        <v>10540</v>
      </c>
      <c r="O2023" s="134"/>
      <c r="P2023" s="13" t="s">
        <v>10541</v>
      </c>
      <c r="Q2023" s="132" t="s">
        <v>10542</v>
      </c>
      <c r="R2023" s="217" t="s">
        <v>10049</v>
      </c>
      <c r="S2023" s="134" t="s">
        <v>429</v>
      </c>
      <c r="T2023" s="134" t="s">
        <v>430</v>
      </c>
      <c r="U2023" s="134"/>
      <c r="V2023" s="3">
        <v>3</v>
      </c>
      <c r="W2023" s="106" t="str">
        <f t="shared" si="62"/>
        <v>NETA BR</v>
      </c>
      <c r="X2023" s="134" t="s">
        <v>431</v>
      </c>
    </row>
    <row r="2024" spans="1:25" x14ac:dyDescent="0.2">
      <c r="A2024" s="70"/>
      <c r="B2024" s="70">
        <v>2017</v>
      </c>
      <c r="C2024" s="98" t="str">
        <f>VLOOKUP(G2024,TCR!$E$2:$K$332,2,0)</f>
        <v>VENDF</v>
      </c>
      <c r="D2024" s="98" t="str">
        <f>VLOOKUP(G2024,TCR!$E$2:$K$332,3,0)</f>
        <v>Ricavi commodity - componente fissa Energia Elettrica</v>
      </c>
      <c r="E2024" s="98" t="str">
        <f>VLOOKUP(G2024,TCR!$E$2:$K$332,4,0)</f>
        <v>MTPRF</v>
      </c>
      <c r="F2024" s="98" t="str">
        <f>VLOOKUP(G2024,TCR!$E$2:$K$332,5,0)</f>
        <v>Materia prima fissa</v>
      </c>
      <c r="G2024" s="98" t="s">
        <v>320</v>
      </c>
      <c r="H2024" s="98" t="str">
        <f>VLOOKUP(G2024,TCR!$E$2:$K$332,7,0)</f>
        <v>componente generica ven fissa</v>
      </c>
      <c r="I2024" s="137" t="str">
        <f t="shared" si="63"/>
        <v>NE_V_QFMIC_FIX#NE_Q_QFMIC_FIX#NE_C_QFMIC_FIX#NETA BR</v>
      </c>
      <c r="J2024" s="117" t="s">
        <v>10543</v>
      </c>
      <c r="K2024" s="134" t="s">
        <v>10544</v>
      </c>
      <c r="L2024" s="134" t="s">
        <v>10545</v>
      </c>
      <c r="M2024" s="134" t="s">
        <v>424</v>
      </c>
      <c r="N2024" s="212" t="s">
        <v>10546</v>
      </c>
      <c r="O2024" s="134"/>
      <c r="P2024" s="119" t="s">
        <v>10547</v>
      </c>
      <c r="Q2024" s="132" t="s">
        <v>10548</v>
      </c>
      <c r="R2024" s="217" t="s">
        <v>10545</v>
      </c>
      <c r="S2024" s="134" t="s">
        <v>10388</v>
      </c>
      <c r="T2024" s="134" t="s">
        <v>5779</v>
      </c>
      <c r="U2024" s="134" t="s">
        <v>9788</v>
      </c>
      <c r="V2024" s="117">
        <v>3</v>
      </c>
      <c r="W2024" s="106" t="str">
        <f t="shared" si="62"/>
        <v>NETA BR</v>
      </c>
      <c r="X2024" s="134" t="s">
        <v>463</v>
      </c>
      <c r="Y2024" s="117"/>
    </row>
    <row r="2025" spans="1:25" x14ac:dyDescent="0.2">
      <c r="A2025" s="70"/>
      <c r="B2025" s="70">
        <v>2017</v>
      </c>
      <c r="C2025" s="98" t="str">
        <f>VLOOKUP(G2025,TCR!$E$2:$K$332,2,0)</f>
        <v>VENDV</v>
      </c>
      <c r="D2025" s="98" t="str">
        <f>VLOOKUP(G2025,TCR!$E$2:$K$332,3,0)</f>
        <v>Ricavi variabili commodity al PCE - Energia Elettrica</v>
      </c>
      <c r="E2025" s="98" t="str">
        <f>VLOOKUP(G2025,TCR!$E$2:$K$332,4,0)</f>
        <v>SCONV</v>
      </c>
      <c r="F2025" s="98" t="str">
        <f>VLOOKUP(G2025,TCR!$E$2:$K$332,5,0)</f>
        <v>Sconti Variabili</v>
      </c>
      <c r="G2025" s="98" t="s">
        <v>11436</v>
      </c>
      <c r="H2025" s="98" t="str">
        <f>VLOOKUP(G2025,TCR!$E$2:$K$332,7,0)</f>
        <v>sconti perdite materia prima</v>
      </c>
      <c r="I2025" s="137" t="str">
        <f t="shared" si="63"/>
        <v>EE_PRD_SPMOD031#EEQ_SPMOD0031#EEC_SPMOD0031#NETA BR</v>
      </c>
      <c r="J2025" s="3" t="s">
        <v>10549</v>
      </c>
      <c r="K2025" s="134" t="s">
        <v>10550</v>
      </c>
      <c r="L2025" s="134" t="s">
        <v>10551</v>
      </c>
      <c r="M2025" s="134" t="s">
        <v>424</v>
      </c>
      <c r="N2025" s="212" t="s">
        <v>9851</v>
      </c>
      <c r="O2025" s="134"/>
      <c r="P2025" s="13" t="s">
        <v>9852</v>
      </c>
      <c r="Q2025" s="132" t="s">
        <v>9853</v>
      </c>
      <c r="R2025" s="217" t="s">
        <v>9854</v>
      </c>
      <c r="S2025" s="134" t="s">
        <v>461</v>
      </c>
      <c r="T2025" s="134" t="s">
        <v>462</v>
      </c>
      <c r="U2025" s="134"/>
      <c r="V2025" s="3">
        <v>3</v>
      </c>
      <c r="W2025" s="106" t="str">
        <f t="shared" si="62"/>
        <v>NETA BR</v>
      </c>
      <c r="X2025" s="134" t="s">
        <v>463</v>
      </c>
    </row>
    <row r="2026" spans="1:25" x14ac:dyDescent="0.2">
      <c r="A2026" s="70"/>
      <c r="B2026" s="70">
        <v>2017</v>
      </c>
      <c r="C2026" s="98" t="str">
        <f>VLOOKUP(G2026,TCR!$E$2:$K$332,2,0)</f>
        <v>VENDV</v>
      </c>
      <c r="D2026" s="98" t="str">
        <f>VLOOKUP(G2026,TCR!$E$2:$K$332,3,0)</f>
        <v>Ricavi variabili commodity al PCE - Energia Elettrica</v>
      </c>
      <c r="E2026" s="98" t="str">
        <f>VLOOKUP(G2026,TCR!$E$2:$K$332,4,0)</f>
        <v>MTPRV</v>
      </c>
      <c r="F2026" s="98" t="str">
        <f>VLOOKUP(G2026,TCR!$E$2:$K$332,5,0)</f>
        <v>Materia prima variabile</v>
      </c>
      <c r="G2026" s="98" t="s">
        <v>255</v>
      </c>
      <c r="H2026" s="98" t="str">
        <f>VLOOKUP(G2026,TCR!$E$2:$K$332,7,0)</f>
        <v>Materia prima</v>
      </c>
      <c r="I2026" s="137" t="str">
        <f t="shared" si="63"/>
        <v>EEAFPPPC14#EEQAFPPPC14#EECAFPPPC14#NETA BR</v>
      </c>
      <c r="J2026" s="3" t="s">
        <v>10552</v>
      </c>
      <c r="K2026" s="134" t="s">
        <v>10553</v>
      </c>
      <c r="L2026" s="134" t="s">
        <v>8508</v>
      </c>
      <c r="M2026" s="134" t="s">
        <v>424</v>
      </c>
      <c r="N2026" s="212" t="s">
        <v>10554</v>
      </c>
      <c r="O2026" s="134"/>
      <c r="P2026" s="13" t="s">
        <v>10555</v>
      </c>
      <c r="Q2026" s="132" t="s">
        <v>10556</v>
      </c>
      <c r="R2026" s="217" t="s">
        <v>1744</v>
      </c>
      <c r="S2026" s="134" t="s">
        <v>429</v>
      </c>
      <c r="T2026" s="134" t="s">
        <v>430</v>
      </c>
      <c r="U2026" s="134"/>
      <c r="V2026" s="3">
        <v>3</v>
      </c>
      <c r="W2026" s="106" t="str">
        <f t="shared" si="62"/>
        <v>NETA BR</v>
      </c>
      <c r="X2026" s="134" t="s">
        <v>431</v>
      </c>
    </row>
    <row r="2027" spans="1:25" x14ac:dyDescent="0.2">
      <c r="A2027" s="70"/>
      <c r="B2027" s="70">
        <v>2017</v>
      </c>
      <c r="C2027" s="98" t="str">
        <f>VLOOKUP(G2027,TCR!$E$2:$K$332,2,0)</f>
        <v>PCVF</v>
      </c>
      <c r="D2027" s="98" t="str">
        <f>VLOOKUP(G2027,TCR!$E$2:$K$332,3,0)</f>
        <v>Ricavi da componente fissa PCV</v>
      </c>
      <c r="E2027" s="98" t="str">
        <f>VLOOKUP(G2027,TCR!$E$2:$K$332,4,0)</f>
        <v>COMMF</v>
      </c>
      <c r="F2027" s="98" t="str">
        <f>VLOOKUP(G2027,TCR!$E$2:$K$332,5,0)</f>
        <v>Componente fissa Costi Commercializzazione</v>
      </c>
      <c r="G2027" s="98" t="s">
        <v>189</v>
      </c>
      <c r="H2027" s="98" t="str">
        <f>VLOOKUP(G2027,TCR!$E$2:$K$332,7,0)</f>
        <v>PCV fissa</v>
      </c>
      <c r="I2027" s="137" t="str">
        <f t="shared" si="63"/>
        <v>NE_PCV_QF_DOM#NE_Q_PCV1#NE_C_PCV#NETA BR</v>
      </c>
      <c r="J2027" s="117" t="s">
        <v>10557</v>
      </c>
      <c r="K2027" s="134" t="s">
        <v>10558</v>
      </c>
      <c r="L2027" s="134" t="s">
        <v>10559</v>
      </c>
      <c r="M2027" s="134" t="s">
        <v>424</v>
      </c>
      <c r="N2027" s="212" t="s">
        <v>10107</v>
      </c>
      <c r="O2027" s="134"/>
      <c r="P2027" s="119" t="s">
        <v>10108</v>
      </c>
      <c r="Q2027" s="132" t="s">
        <v>10109</v>
      </c>
      <c r="R2027" s="217" t="s">
        <v>10110</v>
      </c>
      <c r="S2027" s="134" t="s">
        <v>10111</v>
      </c>
      <c r="T2027" s="134" t="s">
        <v>10112</v>
      </c>
      <c r="U2027" s="134" t="s">
        <v>9788</v>
      </c>
      <c r="V2027" s="117">
        <v>3</v>
      </c>
      <c r="W2027" s="137" t="str">
        <f t="shared" si="62"/>
        <v>NETA BR</v>
      </c>
      <c r="X2027" s="134" t="s">
        <v>463</v>
      </c>
      <c r="Y2027" s="117"/>
    </row>
    <row r="2028" spans="1:25" x14ac:dyDescent="0.2">
      <c r="A2028" s="69"/>
      <c r="B2028" s="69"/>
      <c r="C2028" s="121" t="str">
        <f>VLOOKUP(G2028,TCR!$E$2:$K$332,2,0)</f>
        <v>GEFT</v>
      </c>
      <c r="D2028" s="121" t="str">
        <f>VLOOKUP(G2028,TCR!$E$2:$K$332,3,0)</f>
        <v>GESTIONE FINANAZA e TRIBUTI</v>
      </c>
      <c r="E2028" s="121" t="str">
        <f>VLOOKUP(G2028,TCR!$E$2:$K$332,4,0)</f>
        <v>GEFT</v>
      </c>
      <c r="F2028" s="121" t="str">
        <f>VLOOKUP(G2028,TCR!$E$2:$K$332,5,0)</f>
        <v>GESTIONE FINANAZA e TRIBUTI</v>
      </c>
      <c r="G2028" s="121" t="s">
        <v>9704</v>
      </c>
      <c r="H2028" s="121" t="str">
        <f>VLOOKUP(G2028,TCR!$E$2:$K$332,7,0)</f>
        <v>Imposta di bollo</v>
      </c>
      <c r="I2028" s="137" t="str">
        <f t="shared" si="63"/>
        <v>BOLLO_QUIETANZA#BOLLO_QUIETANZA#BOLLO_QUIETANZA#NETA BM</v>
      </c>
      <c r="J2028" s="117"/>
      <c r="K2028" s="107" t="s">
        <v>10572</v>
      </c>
      <c r="L2028" s="107" t="s">
        <v>10573</v>
      </c>
      <c r="M2028" s="107" t="s">
        <v>442</v>
      </c>
      <c r="N2028" s="107" t="s">
        <v>10572</v>
      </c>
      <c r="O2028" s="108"/>
      <c r="P2028" s="119"/>
      <c r="Q2028" s="107" t="s">
        <v>10572</v>
      </c>
      <c r="R2028" s="107" t="s">
        <v>10573</v>
      </c>
      <c r="S2028" s="107" t="s">
        <v>10574</v>
      </c>
      <c r="T2028" s="107" t="s">
        <v>5425</v>
      </c>
      <c r="U2028" s="108"/>
      <c r="V2028" s="117">
        <v>8</v>
      </c>
      <c r="W2028" s="106" t="str">
        <f t="shared" ref="W2028:W2091" si="64">IF(V2028=3,"NETA BR",IF(V2028=8,"NETA BM"))</f>
        <v>NETA BM</v>
      </c>
      <c r="X2028" s="107" t="s">
        <v>442</v>
      </c>
      <c r="Y2028" s="117"/>
    </row>
    <row r="2029" spans="1:25" x14ac:dyDescent="0.2">
      <c r="A2029" s="139"/>
      <c r="B2029" s="139"/>
      <c r="C2029" s="140" t="str">
        <f>VLOOKUP(G2029,TCR!$E$2:$K$332,2,0)</f>
        <v>IMPO</v>
      </c>
      <c r="D2029" s="140" t="str">
        <f>VLOOKUP(G2029,TCR!$E$2:$K$332,3,0)</f>
        <v>IMPOSTE</v>
      </c>
      <c r="E2029" s="140" t="str">
        <f>VLOOKUP(G2029,TCR!$E$2:$K$332,4,0)</f>
        <v>IMER</v>
      </c>
      <c r="F2029" s="140" t="str">
        <f>VLOOKUP(G2029,TCR!$E$2:$K$332,5,0)</f>
        <v>Imposta erariale</v>
      </c>
      <c r="G2029" s="202" t="s">
        <v>39</v>
      </c>
      <c r="H2029" s="140" t="str">
        <f>VLOOKUP(G2029,TCR!$E$2:$K$332,7,0)</f>
        <v>Imposta erariale</v>
      </c>
      <c r="I2029" s="137" t="str">
        <f t="shared" si="63"/>
        <v>EE_ACC_AU#EE_ACC_AU#EE_ACC_AU#NETA BM</v>
      </c>
      <c r="J2029" s="117"/>
      <c r="K2029" s="107" t="s">
        <v>10576</v>
      </c>
      <c r="L2029" s="107" t="s">
        <v>10577</v>
      </c>
      <c r="M2029" s="107" t="s">
        <v>28</v>
      </c>
      <c r="N2029" s="107" t="s">
        <v>10576</v>
      </c>
      <c r="O2029" s="108"/>
      <c r="P2029" s="119"/>
      <c r="Q2029" s="107" t="s">
        <v>10576</v>
      </c>
      <c r="R2029" s="107" t="s">
        <v>10578</v>
      </c>
      <c r="S2029" s="107" t="s">
        <v>10579</v>
      </c>
      <c r="T2029" s="107" t="s">
        <v>10580</v>
      </c>
      <c r="U2029" s="108"/>
      <c r="V2029" s="117">
        <v>8</v>
      </c>
      <c r="W2029" s="106" t="str">
        <f t="shared" si="64"/>
        <v>NETA BM</v>
      </c>
      <c r="X2029" s="107" t="s">
        <v>686</v>
      </c>
      <c r="Y2029" s="117"/>
    </row>
    <row r="2030" spans="1:25" x14ac:dyDescent="0.2">
      <c r="A2030" s="139"/>
      <c r="B2030" s="139"/>
      <c r="C2030" s="140" t="str">
        <f>VLOOKUP(G2030,TCR!$E$2:$K$332,2,0)</f>
        <v>IMPO</v>
      </c>
      <c r="D2030" s="140" t="str">
        <f>VLOOKUP(G2030,TCR!$E$2:$K$332,3,0)</f>
        <v>IMPOSTE</v>
      </c>
      <c r="E2030" s="140" t="str">
        <f>VLOOKUP(G2030,TCR!$E$2:$K$332,4,0)</f>
        <v>IMER</v>
      </c>
      <c r="F2030" s="140" t="str">
        <f>VLOOKUP(G2030,TCR!$E$2:$K$332,5,0)</f>
        <v>Imposta erariale</v>
      </c>
      <c r="G2030" s="202" t="s">
        <v>39</v>
      </c>
      <c r="H2030" s="140" t="str">
        <f>VLOOKUP(G2030,TCR!$E$2:$K$332,7,0)</f>
        <v>Imposta erariale</v>
      </c>
      <c r="I2030" s="137" t="str">
        <f t="shared" si="63"/>
        <v>EE_ACC_AU_FIX#EE_ACC_AU_F#EE_ACC_AU_F#NETA BM</v>
      </c>
      <c r="J2030" s="117"/>
      <c r="K2030" s="107" t="s">
        <v>10581</v>
      </c>
      <c r="L2030" s="107" t="s">
        <v>10582</v>
      </c>
      <c r="M2030" s="107" t="s">
        <v>28</v>
      </c>
      <c r="N2030" s="107" t="s">
        <v>10583</v>
      </c>
      <c r="O2030" s="108"/>
      <c r="P2030" s="119"/>
      <c r="Q2030" s="107" t="s">
        <v>10583</v>
      </c>
      <c r="R2030" s="107" t="s">
        <v>10584</v>
      </c>
      <c r="S2030" s="107" t="s">
        <v>10579</v>
      </c>
      <c r="T2030" s="107" t="s">
        <v>10580</v>
      </c>
      <c r="U2030" s="108"/>
      <c r="V2030" s="117">
        <v>8</v>
      </c>
      <c r="W2030" s="106" t="str">
        <f t="shared" si="64"/>
        <v>NETA BM</v>
      </c>
      <c r="X2030" s="107" t="s">
        <v>686</v>
      </c>
      <c r="Y2030" s="117"/>
    </row>
    <row r="2031" spans="1:25" x14ac:dyDescent="0.2">
      <c r="A2031" s="139"/>
      <c r="B2031" s="139"/>
      <c r="C2031" s="140" t="str">
        <f>VLOOKUP(G2031,TCR!$E$2:$K$332,2,0)</f>
        <v>IMPO</v>
      </c>
      <c r="D2031" s="140" t="str">
        <f>VLOOKUP(G2031,TCR!$E$2:$K$332,3,0)</f>
        <v>IMPOSTE</v>
      </c>
      <c r="E2031" s="140" t="str">
        <f>VLOOKUP(G2031,TCR!$E$2:$K$332,4,0)</f>
        <v>IMER</v>
      </c>
      <c r="F2031" s="140" t="str">
        <f>VLOOKUP(G2031,TCR!$E$2:$K$332,5,0)</f>
        <v>Imposta erariale</v>
      </c>
      <c r="G2031" s="140" t="s">
        <v>39</v>
      </c>
      <c r="H2031" s="140" t="str">
        <f>VLOOKUP(G2031,TCR!$E$2:$K$332,7,0)</f>
        <v>Imposta erariale</v>
      </c>
      <c r="I2031" s="137" t="str">
        <f t="shared" si="63"/>
        <v>EE_ACC_ELT#EE_ACC_ELT#EE_ACC_ELT#NETA BM</v>
      </c>
      <c r="J2031" s="117"/>
      <c r="K2031" s="107" t="s">
        <v>10585</v>
      </c>
      <c r="L2031" s="107" t="s">
        <v>10586</v>
      </c>
      <c r="M2031" s="107" t="s">
        <v>28</v>
      </c>
      <c r="N2031" s="107" t="s">
        <v>10585</v>
      </c>
      <c r="O2031" s="108"/>
      <c r="P2031" s="119"/>
      <c r="Q2031" s="107" t="s">
        <v>10585</v>
      </c>
      <c r="R2031" s="107" t="s">
        <v>10587</v>
      </c>
      <c r="S2031" s="107" t="s">
        <v>10579</v>
      </c>
      <c r="T2031" s="107" t="s">
        <v>10580</v>
      </c>
      <c r="U2031" s="108"/>
      <c r="V2031" s="117">
        <v>8</v>
      </c>
      <c r="W2031" s="106" t="str">
        <f t="shared" si="64"/>
        <v>NETA BM</v>
      </c>
      <c r="X2031" s="107" t="s">
        <v>686</v>
      </c>
      <c r="Y2031" s="117"/>
    </row>
    <row r="2032" spans="1:25" x14ac:dyDescent="0.2">
      <c r="A2032" s="70"/>
      <c r="B2032" s="70"/>
      <c r="C2032" s="140" t="str">
        <f>VLOOKUP(G2032,TCR!$E$2:$K$332,2,0)</f>
        <v>IMPO</v>
      </c>
      <c r="D2032" s="140" t="str">
        <f>VLOOKUP(G2032,TCR!$E$2:$K$332,3,0)</f>
        <v>IMPOSTE</v>
      </c>
      <c r="E2032" s="140" t="str">
        <f>VLOOKUP(G2032,TCR!$E$2:$K$332,4,0)</f>
        <v>IMER</v>
      </c>
      <c r="F2032" s="140" t="str">
        <f>VLOOKUP(G2032,TCR!$E$2:$K$332,5,0)</f>
        <v>Imposta erariale</v>
      </c>
      <c r="G2032" s="140" t="s">
        <v>39</v>
      </c>
      <c r="H2032" s="140" t="str">
        <f>VLOOKUP(G2032,TCR!$E$2:$K$332,7,0)</f>
        <v>Imposta erariale</v>
      </c>
      <c r="I2032" s="137" t="str">
        <f t="shared" si="63"/>
        <v>EE_ACC_ESE_CON#EE_ACC_ESE_CON#EE_ACC_ESE_CON#NETA BM</v>
      </c>
      <c r="J2032" s="117"/>
      <c r="K2032" s="107" t="s">
        <v>10588</v>
      </c>
      <c r="L2032" s="107" t="s">
        <v>10589</v>
      </c>
      <c r="M2032" s="107" t="s">
        <v>28</v>
      </c>
      <c r="N2032" s="107" t="s">
        <v>10588</v>
      </c>
      <c r="O2032" s="108"/>
      <c r="P2032" s="119"/>
      <c r="Q2032" s="107" t="s">
        <v>10588</v>
      </c>
      <c r="R2032" s="107" t="s">
        <v>10590</v>
      </c>
      <c r="S2032" s="107" t="s">
        <v>10579</v>
      </c>
      <c r="T2032" s="107" t="s">
        <v>10580</v>
      </c>
      <c r="U2032" s="108"/>
      <c r="V2032" s="117">
        <v>8</v>
      </c>
      <c r="W2032" s="106" t="str">
        <f t="shared" si="64"/>
        <v>NETA BM</v>
      </c>
      <c r="X2032" s="107" t="s">
        <v>686</v>
      </c>
      <c r="Y2032" s="117"/>
    </row>
    <row r="2033" spans="1:25" x14ac:dyDescent="0.2">
      <c r="A2033" s="70"/>
      <c r="B2033" s="70"/>
      <c r="C2033" s="140" t="str">
        <f>VLOOKUP(G2033,TCR!$E$2:$K$332,2,0)</f>
        <v>IMPO</v>
      </c>
      <c r="D2033" s="140" t="str">
        <f>VLOOKUP(G2033,TCR!$E$2:$K$332,3,0)</f>
        <v>IMPOSTE</v>
      </c>
      <c r="E2033" s="140" t="str">
        <f>VLOOKUP(G2033,TCR!$E$2:$K$332,4,0)</f>
        <v>IMER</v>
      </c>
      <c r="F2033" s="140" t="str">
        <f>VLOOKUP(G2033,TCR!$E$2:$K$332,5,0)</f>
        <v>Imposta erariale</v>
      </c>
      <c r="G2033" s="140" t="s">
        <v>39</v>
      </c>
      <c r="H2033" s="140" t="str">
        <f>VLOOKUP(G2033,TCR!$E$2:$K$332,7,0)</f>
        <v>Imposta erariale</v>
      </c>
      <c r="I2033" s="137" t="str">
        <f t="shared" si="63"/>
        <v>EE_ACC_ESE_FA#EE_ACC_ESE_FA#EE_ACC_ESE_FA#NETA BM</v>
      </c>
      <c r="J2033" s="117"/>
      <c r="K2033" s="107" t="s">
        <v>10591</v>
      </c>
      <c r="L2033" s="107" t="s">
        <v>10592</v>
      </c>
      <c r="M2033" s="107" t="s">
        <v>28</v>
      </c>
      <c r="N2033" s="107" t="s">
        <v>10591</v>
      </c>
      <c r="O2033" s="108"/>
      <c r="P2033" s="119"/>
      <c r="Q2033" s="107" t="s">
        <v>10591</v>
      </c>
      <c r="R2033" s="107" t="s">
        <v>10593</v>
      </c>
      <c r="S2033" s="107" t="s">
        <v>10579</v>
      </c>
      <c r="T2033" s="107" t="s">
        <v>10580</v>
      </c>
      <c r="U2033" s="108"/>
      <c r="V2033" s="117">
        <v>8</v>
      </c>
      <c r="W2033" s="106" t="str">
        <f t="shared" si="64"/>
        <v>NETA BM</v>
      </c>
      <c r="X2033" s="107" t="s">
        <v>686</v>
      </c>
      <c r="Y2033" s="117"/>
    </row>
    <row r="2034" spans="1:25" x14ac:dyDescent="0.2">
      <c r="A2034" s="139"/>
      <c r="B2034" s="70"/>
      <c r="C2034" s="140" t="str">
        <f>VLOOKUP(G2034,TCR!$E$2:$K$332,2,0)</f>
        <v>IMPO</v>
      </c>
      <c r="D2034" s="140" t="str">
        <f>VLOOKUP(G2034,TCR!$E$2:$K$332,3,0)</f>
        <v>IMPOSTE</v>
      </c>
      <c r="E2034" s="140" t="str">
        <f>VLOOKUP(G2034,TCR!$E$2:$K$332,4,0)</f>
        <v>IMER</v>
      </c>
      <c r="F2034" s="140" t="str">
        <f>VLOOKUP(G2034,TCR!$E$2:$K$332,5,0)</f>
        <v>Imposta erariale</v>
      </c>
      <c r="G2034" s="140" t="s">
        <v>39</v>
      </c>
      <c r="H2034" s="140" t="str">
        <f>VLOOKUP(G2034,TCR!$E$2:$K$332,7,0)</f>
        <v>Imposta erariale</v>
      </c>
      <c r="I2034" s="137" t="str">
        <f t="shared" si="63"/>
        <v>EE_ACC_ESE_FIT#EE_ACC_ESE_FIT#EE_ACC_ESE_FIT#NETA BM</v>
      </c>
      <c r="J2034" s="117"/>
      <c r="K2034" s="107" t="s">
        <v>10594</v>
      </c>
      <c r="L2034" s="107" t="s">
        <v>10595</v>
      </c>
      <c r="M2034" s="138" t="s">
        <v>28</v>
      </c>
      <c r="N2034" s="107" t="s">
        <v>10594</v>
      </c>
      <c r="O2034" s="108"/>
      <c r="P2034" s="119"/>
      <c r="Q2034" s="107" t="s">
        <v>10594</v>
      </c>
      <c r="R2034" s="107" t="s">
        <v>10596</v>
      </c>
      <c r="S2034" s="138" t="s">
        <v>10579</v>
      </c>
      <c r="T2034" s="138" t="s">
        <v>10580</v>
      </c>
      <c r="U2034" s="108"/>
      <c r="V2034" s="117">
        <v>8</v>
      </c>
      <c r="W2034" s="106" t="str">
        <f t="shared" si="64"/>
        <v>NETA BM</v>
      </c>
      <c r="X2034" s="138" t="s">
        <v>686</v>
      </c>
      <c r="Y2034" s="117"/>
    </row>
    <row r="2035" spans="1:25" x14ac:dyDescent="0.2">
      <c r="A2035" s="139"/>
      <c r="B2035" s="70"/>
      <c r="C2035" s="140" t="str">
        <f>VLOOKUP(G2035,TCR!$E$2:$K$332,2,0)</f>
        <v>IMPO</v>
      </c>
      <c r="D2035" s="140" t="str">
        <f>VLOOKUP(G2035,TCR!$E$2:$K$332,3,0)</f>
        <v>IMPOSTE</v>
      </c>
      <c r="E2035" s="140" t="str">
        <f>VLOOKUP(G2035,TCR!$E$2:$K$332,4,0)</f>
        <v>IMER</v>
      </c>
      <c r="F2035" s="140" t="str">
        <f>VLOOKUP(G2035,TCR!$E$2:$K$332,5,0)</f>
        <v>Imposta erariale</v>
      </c>
      <c r="G2035" s="140" t="s">
        <v>39</v>
      </c>
      <c r="H2035" s="140" t="str">
        <f>VLOOKUP(G2035,TCR!$E$2:$K$332,7,0)</f>
        <v>Imposta erariale</v>
      </c>
      <c r="I2035" s="137" t="str">
        <f t="shared" si="63"/>
        <v>EE_ACC_ESE_ORI#EE_ACC_ESE_ORI#EE_ACC_ESE_ORI#NETA BM</v>
      </c>
      <c r="J2035" s="117"/>
      <c r="K2035" s="107" t="s">
        <v>10597</v>
      </c>
      <c r="L2035" s="107" t="s">
        <v>10598</v>
      </c>
      <c r="M2035" s="138" t="s">
        <v>28</v>
      </c>
      <c r="N2035" s="107" t="s">
        <v>10597</v>
      </c>
      <c r="O2035" s="108"/>
      <c r="P2035" s="119"/>
      <c r="Q2035" s="107" t="s">
        <v>10597</v>
      </c>
      <c r="R2035" s="107" t="s">
        <v>10599</v>
      </c>
      <c r="S2035" s="138" t="s">
        <v>10579</v>
      </c>
      <c r="T2035" s="138" t="s">
        <v>10580</v>
      </c>
      <c r="U2035" s="108"/>
      <c r="V2035" s="117">
        <v>8</v>
      </c>
      <c r="W2035" s="106" t="str">
        <f t="shared" si="64"/>
        <v>NETA BM</v>
      </c>
      <c r="X2035" s="138" t="s">
        <v>686</v>
      </c>
      <c r="Y2035" s="117"/>
    </row>
    <row r="2036" spans="1:25" x14ac:dyDescent="0.2">
      <c r="A2036" s="139"/>
      <c r="B2036" s="70"/>
      <c r="C2036" s="140" t="str">
        <f>VLOOKUP(G2036,TCR!$E$2:$K$332,2,0)</f>
        <v>IMPO</v>
      </c>
      <c r="D2036" s="140" t="str">
        <f>VLOOKUP(G2036,TCR!$E$2:$K$332,3,0)</f>
        <v>IMPOSTE</v>
      </c>
      <c r="E2036" s="140" t="str">
        <f>VLOOKUP(G2036,TCR!$E$2:$K$332,4,0)</f>
        <v>IMER</v>
      </c>
      <c r="F2036" s="140" t="str">
        <f>VLOOKUP(G2036,TCR!$E$2:$K$332,5,0)</f>
        <v>Imposta erariale</v>
      </c>
      <c r="G2036" s="140" t="s">
        <v>39</v>
      </c>
      <c r="H2036" s="140" t="str">
        <f>VLOOKUP(G2036,TCR!$E$2:$K$332,7,0)</f>
        <v>Imposta erariale</v>
      </c>
      <c r="I2036" s="137" t="str">
        <f t="shared" si="63"/>
        <v>EE_ACC_ESE_PME#EE_ACC_ESE_PME#EE_ACC_ESE_PME#NETA BM</v>
      </c>
      <c r="J2036" s="117"/>
      <c r="K2036" s="107" t="s">
        <v>10600</v>
      </c>
      <c r="L2036" s="107" t="s">
        <v>10601</v>
      </c>
      <c r="M2036" s="107" t="s">
        <v>28</v>
      </c>
      <c r="N2036" s="107" t="s">
        <v>10600</v>
      </c>
      <c r="O2036" s="108"/>
      <c r="P2036" s="119"/>
      <c r="Q2036" s="107" t="s">
        <v>10600</v>
      </c>
      <c r="R2036" s="107" t="s">
        <v>10602</v>
      </c>
      <c r="S2036" s="107" t="s">
        <v>10579</v>
      </c>
      <c r="T2036" s="107" t="s">
        <v>10580</v>
      </c>
      <c r="U2036" s="108"/>
      <c r="V2036" s="117">
        <v>8</v>
      </c>
      <c r="W2036" s="106" t="str">
        <f t="shared" si="64"/>
        <v>NETA BM</v>
      </c>
      <c r="X2036" s="107" t="s">
        <v>686</v>
      </c>
      <c r="Y2036" s="117"/>
    </row>
    <row r="2037" spans="1:25" x14ac:dyDescent="0.2">
      <c r="A2037" s="139"/>
      <c r="B2037" s="70"/>
      <c r="C2037" s="140" t="str">
        <f>VLOOKUP(G2037,TCR!$E$2:$K$332,2,0)</f>
        <v>IMPO</v>
      </c>
      <c r="D2037" s="140" t="str">
        <f>VLOOKUP(G2037,TCR!$E$2:$K$332,3,0)</f>
        <v>IMPOSTE</v>
      </c>
      <c r="E2037" s="140" t="str">
        <f>VLOOKUP(G2037,TCR!$E$2:$K$332,4,0)</f>
        <v>IMER</v>
      </c>
      <c r="F2037" s="140" t="str">
        <f>VLOOKUP(G2037,TCR!$E$2:$K$332,5,0)</f>
        <v>Imposta erariale</v>
      </c>
      <c r="G2037" s="140" t="s">
        <v>39</v>
      </c>
      <c r="H2037" s="140" t="str">
        <f>VLOOKUP(G2037,TCR!$E$2:$K$332,7,0)</f>
        <v>Imposta erariale</v>
      </c>
      <c r="I2037" s="137" t="str">
        <f t="shared" si="63"/>
        <v>EE_ACC_MIN#EE_ACC_MIN#EE_ACC_MIN#NETA BM</v>
      </c>
      <c r="J2037" s="117"/>
      <c r="K2037" s="107" t="s">
        <v>10603</v>
      </c>
      <c r="L2037" s="107" t="s">
        <v>10604</v>
      </c>
      <c r="M2037" s="107" t="s">
        <v>28</v>
      </c>
      <c r="N2037" s="107" t="s">
        <v>10603</v>
      </c>
      <c r="O2037" s="108"/>
      <c r="P2037" s="119"/>
      <c r="Q2037" s="107" t="s">
        <v>10603</v>
      </c>
      <c r="R2037" s="107" t="s">
        <v>10605</v>
      </c>
      <c r="S2037" s="107" t="s">
        <v>10579</v>
      </c>
      <c r="T2037" s="107" t="s">
        <v>10580</v>
      </c>
      <c r="U2037" s="108"/>
      <c r="V2037" s="117">
        <v>8</v>
      </c>
      <c r="W2037" s="106" t="str">
        <f t="shared" si="64"/>
        <v>NETA BM</v>
      </c>
      <c r="X2037" s="107" t="s">
        <v>686</v>
      </c>
      <c r="Y2037" s="117"/>
    </row>
    <row r="2038" spans="1:25" x14ac:dyDescent="0.2">
      <c r="A2038" s="139"/>
      <c r="B2038" s="70"/>
      <c r="C2038" s="140" t="str">
        <f>VLOOKUP(G2038,TCR!$E$2:$K$332,2,0)</f>
        <v>IMPO</v>
      </c>
      <c r="D2038" s="140" t="str">
        <f>VLOOKUP(G2038,TCR!$E$2:$K$332,3,0)</f>
        <v>IMPOSTE</v>
      </c>
      <c r="E2038" s="140" t="str">
        <f>VLOOKUP(G2038,TCR!$E$2:$K$332,4,0)</f>
        <v>IMER</v>
      </c>
      <c r="F2038" s="140" t="str">
        <f>VLOOKUP(G2038,TCR!$E$2:$K$332,5,0)</f>
        <v>Imposta erariale</v>
      </c>
      <c r="G2038" s="140" t="s">
        <v>39</v>
      </c>
      <c r="H2038" s="140" t="str">
        <f>VLOOKUP(G2038,TCR!$E$2:$K$332,7,0)</f>
        <v>Imposta erariale</v>
      </c>
      <c r="I2038" s="137" t="str">
        <f t="shared" si="63"/>
        <v>EE_ACC_NATO#EE_IEC_NATO#EE_IEC_NATO#NETA BM</v>
      </c>
      <c r="J2038" s="117"/>
      <c r="K2038" s="107" t="s">
        <v>10606</v>
      </c>
      <c r="L2038" s="107" t="s">
        <v>10607</v>
      </c>
      <c r="M2038" s="107" t="s">
        <v>28</v>
      </c>
      <c r="N2038" s="107" t="s">
        <v>10608</v>
      </c>
      <c r="O2038" s="108"/>
      <c r="P2038" s="119"/>
      <c r="Q2038" s="107" t="s">
        <v>10608</v>
      </c>
      <c r="R2038" s="107" t="s">
        <v>10609</v>
      </c>
      <c r="S2038" s="107" t="s">
        <v>10579</v>
      </c>
      <c r="T2038" s="107" t="s">
        <v>10580</v>
      </c>
      <c r="U2038" s="108"/>
      <c r="V2038" s="117">
        <v>8</v>
      </c>
      <c r="W2038" s="106" t="str">
        <f t="shared" si="64"/>
        <v>NETA BM</v>
      </c>
      <c r="X2038" s="107" t="s">
        <v>686</v>
      </c>
      <c r="Y2038" s="117"/>
    </row>
    <row r="2039" spans="1:25" x14ac:dyDescent="0.2">
      <c r="A2039" s="139"/>
      <c r="B2039" s="70"/>
      <c r="C2039" s="140" t="str">
        <f>VLOOKUP(G2039,TCR!$E$2:$K$332,2,0)</f>
        <v>IMPO</v>
      </c>
      <c r="D2039" s="140" t="str">
        <f>VLOOKUP(G2039,TCR!$E$2:$K$332,3,0)</f>
        <v>IMPOSTE</v>
      </c>
      <c r="E2039" s="140" t="str">
        <f>VLOOKUP(G2039,TCR!$E$2:$K$332,4,0)</f>
        <v>IMER</v>
      </c>
      <c r="F2039" s="140" t="str">
        <f>VLOOKUP(G2039,TCR!$E$2:$K$332,5,0)</f>
        <v>Imposta erariale</v>
      </c>
      <c r="G2039" s="140" t="s">
        <v>39</v>
      </c>
      <c r="H2039" s="140" t="str">
        <f>VLOOKUP(G2039,TCR!$E$2:$K$332,7,0)</f>
        <v>Imposta erariale</v>
      </c>
      <c r="I2039" s="137" t="str">
        <f t="shared" si="63"/>
        <v>EE_ACC_SOSP#EE_ACC_SOSP#EE_ACC_SOSP#NETA BM</v>
      </c>
      <c r="J2039" s="117"/>
      <c r="K2039" s="107" t="s">
        <v>10610</v>
      </c>
      <c r="L2039" s="107" t="s">
        <v>10611</v>
      </c>
      <c r="M2039" s="107" t="s">
        <v>28</v>
      </c>
      <c r="N2039" s="107" t="s">
        <v>10610</v>
      </c>
      <c r="O2039" s="108"/>
      <c r="P2039" s="119"/>
      <c r="Q2039" s="107" t="s">
        <v>10610</v>
      </c>
      <c r="R2039" s="107" t="s">
        <v>10612</v>
      </c>
      <c r="S2039" s="107" t="s">
        <v>10579</v>
      </c>
      <c r="T2039" s="107" t="s">
        <v>10580</v>
      </c>
      <c r="U2039" s="108"/>
      <c r="V2039" s="117">
        <v>8</v>
      </c>
      <c r="W2039" s="106" t="str">
        <f t="shared" si="64"/>
        <v>NETA BM</v>
      </c>
      <c r="X2039" s="107" t="s">
        <v>686</v>
      </c>
      <c r="Y2039" s="117"/>
    </row>
    <row r="2040" spans="1:25" x14ac:dyDescent="0.2">
      <c r="A2040" s="44"/>
      <c r="B2040" s="178"/>
      <c r="C2040" s="179" t="str">
        <f>VLOOKUP(G2040,TCR!$E$2:$K$332,2,0)</f>
        <v>VENDF</v>
      </c>
      <c r="D2040" s="179" t="str">
        <f>VLOOKUP(G2040,TCR!$E$2:$K$332,3,0)</f>
        <v>Ricavi commodity - componente fissa Energia Elettrica</v>
      </c>
      <c r="E2040" s="179" t="str">
        <f>VLOOKUP(G2040,TCR!$E$2:$K$332,4,0)</f>
        <v>MTPRF</v>
      </c>
      <c r="F2040" s="179" t="str">
        <f>VLOOKUP(G2040,TCR!$E$2:$K$332,5,0)</f>
        <v>Materia prima fissa</v>
      </c>
      <c r="G2040" s="179" t="s">
        <v>320</v>
      </c>
      <c r="H2040" s="179" t="str">
        <f>VLOOKUP(G2040,TCR!$E$2:$K$332,7,0)</f>
        <v>componente generica ven fissa</v>
      </c>
      <c r="I2040" s="137" t="str">
        <f t="shared" si="63"/>
        <v>EE_CANONE#EE_CANONE#EE_CANONE#NETA BM</v>
      </c>
      <c r="J2040" s="117"/>
      <c r="K2040" s="107" t="s">
        <v>10637</v>
      </c>
      <c r="L2040" s="107" t="s">
        <v>10638</v>
      </c>
      <c r="M2040" s="107" t="s">
        <v>424</v>
      </c>
      <c r="N2040" s="107" t="s">
        <v>10637</v>
      </c>
      <c r="O2040" s="108"/>
      <c r="P2040" s="119"/>
      <c r="Q2040" s="107" t="s">
        <v>10637</v>
      </c>
      <c r="R2040" s="107" t="s">
        <v>10639</v>
      </c>
      <c r="S2040" s="107" t="s">
        <v>10640</v>
      </c>
      <c r="T2040" s="107" t="s">
        <v>10641</v>
      </c>
      <c r="U2040" s="108"/>
      <c r="V2040" s="117">
        <v>8</v>
      </c>
      <c r="W2040" s="106" t="str">
        <f t="shared" si="64"/>
        <v>NETA BM</v>
      </c>
      <c r="X2040" s="107" t="s">
        <v>431</v>
      </c>
      <c r="Y2040" s="117"/>
    </row>
    <row r="2041" spans="1:25" x14ac:dyDescent="0.2">
      <c r="A2041" s="178"/>
      <c r="B2041" s="70"/>
      <c r="C2041" s="71" t="str">
        <f>VLOOKUP(G2041,TCR!$E$2:$K$332,2,0)</f>
        <v>LAVO</v>
      </c>
      <c r="D2041" s="71" t="str">
        <f>VLOOKUP(G2041,TCR!$E$2:$K$332,3,0)</f>
        <v>Lavori</v>
      </c>
      <c r="E2041" s="71" t="str">
        <f>VLOOKUP(G2041,TCR!$E$2:$K$332,4,0)</f>
        <v>LAVO</v>
      </c>
      <c r="F2041" s="71" t="str">
        <f>VLOOKUP(G2041,TCR!$E$2:$K$332,5,0)</f>
        <v>Lavori</v>
      </c>
      <c r="G2041" s="71" t="s">
        <v>328</v>
      </c>
      <c r="H2041" s="71" t="str">
        <f>VLOOKUP(G2041,TCR!$E$2:$K$332,7,0)</f>
        <v>spese lavori</v>
      </c>
      <c r="I2041" s="137" t="str">
        <f t="shared" si="63"/>
        <v>EE_CTS#EE_CTS#EE_CTS#NETA BM</v>
      </c>
      <c r="J2041" s="117"/>
      <c r="K2041" s="107" t="s">
        <v>857</v>
      </c>
      <c r="L2041" s="107" t="s">
        <v>10642</v>
      </c>
      <c r="M2041" s="107" t="s">
        <v>442</v>
      </c>
      <c r="N2041" s="107" t="s">
        <v>857</v>
      </c>
      <c r="O2041" s="108"/>
      <c r="P2041" s="119"/>
      <c r="Q2041" s="107" t="s">
        <v>857</v>
      </c>
      <c r="R2041" s="107" t="s">
        <v>10642</v>
      </c>
      <c r="S2041" s="107" t="s">
        <v>10643</v>
      </c>
      <c r="T2041" s="107" t="s">
        <v>861</v>
      </c>
      <c r="U2041" s="138" t="s">
        <v>10644</v>
      </c>
      <c r="V2041" s="117">
        <v>8</v>
      </c>
      <c r="W2041" s="106" t="str">
        <f t="shared" si="64"/>
        <v>NETA BM</v>
      </c>
      <c r="X2041" s="107" t="s">
        <v>835</v>
      </c>
      <c r="Y2041" s="117"/>
    </row>
    <row r="2042" spans="1:25" x14ac:dyDescent="0.2">
      <c r="A2042" s="70"/>
      <c r="B2042" s="70"/>
      <c r="C2042" s="71" t="str">
        <f>VLOOKUP(G2042,TCR!$E$2:$K$332,2,0)</f>
        <v>PPVV</v>
      </c>
      <c r="D2042" s="71" t="str">
        <f>VLOOKUP(G2042,TCR!$E$2:$K$332,3,0)</f>
        <v>Partite Varie</v>
      </c>
      <c r="E2042" s="71" t="str">
        <f>VLOOKUP(G2042,TCR!$E$2:$K$332,4,0)</f>
        <v>DEPC</v>
      </c>
      <c r="F2042" s="71" t="str">
        <f>VLOOKUP(G2042,TCR!$E$2:$K$332,5,0)</f>
        <v>Deposito cauzionale</v>
      </c>
      <c r="G2042" s="71" t="s">
        <v>371</v>
      </c>
      <c r="H2042" s="71" t="str">
        <f>VLOOKUP(G2042,TCR!$E$2:$K$332,7,0)</f>
        <v>Deposito cauzionale</v>
      </c>
      <c r="I2042" s="137" t="str">
        <f t="shared" si="63"/>
        <v>EE_DEPO#EE_DEPO#EE_DEPO#NETA BM</v>
      </c>
      <c r="J2042" s="117"/>
      <c r="K2042" s="107" t="s">
        <v>10645</v>
      </c>
      <c r="L2042" s="107" t="s">
        <v>10646</v>
      </c>
      <c r="M2042" s="107" t="s">
        <v>417</v>
      </c>
      <c r="N2042" s="107" t="s">
        <v>10645</v>
      </c>
      <c r="O2042" s="108"/>
      <c r="P2042" s="119"/>
      <c r="Q2042" s="107" t="s">
        <v>10645</v>
      </c>
      <c r="R2042" s="107" t="s">
        <v>10647</v>
      </c>
      <c r="S2042" s="107" t="s">
        <v>10648</v>
      </c>
      <c r="T2042" s="107" t="s">
        <v>679</v>
      </c>
      <c r="U2042" s="108"/>
      <c r="V2042" s="117">
        <v>8</v>
      </c>
      <c r="W2042" s="106" t="str">
        <f t="shared" si="64"/>
        <v>NETA BM</v>
      </c>
      <c r="X2042" s="107" t="s">
        <v>417</v>
      </c>
      <c r="Y2042" s="117"/>
    </row>
    <row r="2043" spans="1:25" x14ac:dyDescent="0.2">
      <c r="A2043" s="70"/>
      <c r="B2043" s="70"/>
      <c r="C2043" s="179" t="str">
        <f>VLOOKUP(G2043,TCR!$E$2:$K$332,2,0)</f>
        <v>TRASPV</v>
      </c>
      <c r="D2043" s="179" t="str">
        <f>VLOOKUP(G2043,TCR!$E$2:$K$332,3,0)</f>
        <v>Ricavi logistica primaria - Trasporto Energia Elettrica - variabile</v>
      </c>
      <c r="E2043" s="179" t="str">
        <f>VLOOKUP(G2043,TCR!$E$2:$K$332,4,0)</f>
        <v>DISPV</v>
      </c>
      <c r="F2043" s="179" t="str">
        <f>VLOOKUP(G2043,TCR!$E$2:$K$332,5,0)</f>
        <v>Dispacciamento variabile</v>
      </c>
      <c r="G2043" s="179" t="s">
        <v>284</v>
      </c>
      <c r="H2043" s="179" t="str">
        <f>VLOOKUP(G2043,TCR!$E$2:$K$332,7,0)</f>
        <v>Art 48 Del 111/06</v>
      </c>
      <c r="I2043" s="137" t="str">
        <f t="shared" si="63"/>
        <v>EE_DISP#EE_CD_QE#EE_CD#NETA BM</v>
      </c>
      <c r="J2043" s="117"/>
      <c r="K2043" s="107" t="s">
        <v>10649</v>
      </c>
      <c r="L2043" s="107" t="s">
        <v>10650</v>
      </c>
      <c r="M2043" s="107" t="s">
        <v>488</v>
      </c>
      <c r="N2043" s="107" t="s">
        <v>10651</v>
      </c>
      <c r="O2043" s="108"/>
      <c r="P2043" s="119"/>
      <c r="Q2043" s="107" t="s">
        <v>10652</v>
      </c>
      <c r="R2043" s="107" t="s">
        <v>1203</v>
      </c>
      <c r="S2043" s="107" t="s">
        <v>9554</v>
      </c>
      <c r="T2043" s="107" t="s">
        <v>9555</v>
      </c>
      <c r="U2043" s="108"/>
      <c r="V2043" s="117">
        <v>8</v>
      </c>
      <c r="W2043" s="106" t="str">
        <f t="shared" si="64"/>
        <v>NETA BM</v>
      </c>
      <c r="X2043" s="107" t="s">
        <v>9550</v>
      </c>
      <c r="Y2043" s="117"/>
    </row>
    <row r="2044" spans="1:25" x14ac:dyDescent="0.2">
      <c r="A2044" s="70"/>
      <c r="B2044" s="70"/>
      <c r="C2044" s="179" t="str">
        <f>VLOOKUP(G2044,TCR!$E$2:$K$332,2,0)</f>
        <v>TRASPV</v>
      </c>
      <c r="D2044" s="179" t="str">
        <f>VLOOKUP(G2044,TCR!$E$2:$K$332,3,0)</f>
        <v>Ricavi logistica primaria - Trasporto Energia Elettrica - variabile</v>
      </c>
      <c r="E2044" s="179" t="str">
        <f>VLOOKUP(G2044,TCR!$E$2:$K$332,4,0)</f>
        <v>DISPV</v>
      </c>
      <c r="F2044" s="179" t="str">
        <f>VLOOKUP(G2044,TCR!$E$2:$K$332,5,0)</f>
        <v>Dispacciamento variabile</v>
      </c>
      <c r="G2044" s="179" t="s">
        <v>290</v>
      </c>
      <c r="H2044" s="179" t="str">
        <f>VLOOKUP(G2044,TCR!$E$2:$K$332,7,0)</f>
        <v>Art 44 bis Del 111/06</v>
      </c>
      <c r="I2044" s="137" t="str">
        <f t="shared" si="63"/>
        <v>EE_DISP#EE_EOL_QE#EE_EOL#NETA BM</v>
      </c>
      <c r="J2044" s="117"/>
      <c r="K2044" s="107" t="s">
        <v>10649</v>
      </c>
      <c r="L2044" s="107" t="s">
        <v>10650</v>
      </c>
      <c r="M2044" s="107" t="s">
        <v>488</v>
      </c>
      <c r="N2044" s="107" t="s">
        <v>10653</v>
      </c>
      <c r="O2044" s="108"/>
      <c r="P2044" s="119"/>
      <c r="Q2044" s="107" t="s">
        <v>10654</v>
      </c>
      <c r="R2044" s="107" t="s">
        <v>1183</v>
      </c>
      <c r="S2044" s="107" t="s">
        <v>9554</v>
      </c>
      <c r="T2044" s="107" t="s">
        <v>9555</v>
      </c>
      <c r="U2044" s="108"/>
      <c r="V2044" s="117">
        <v>8</v>
      </c>
      <c r="W2044" s="106" t="str">
        <f t="shared" si="64"/>
        <v>NETA BM</v>
      </c>
      <c r="X2044" s="107" t="s">
        <v>9550</v>
      </c>
      <c r="Y2044" s="117"/>
    </row>
    <row r="2045" spans="1:25" x14ac:dyDescent="0.2">
      <c r="A2045" s="70"/>
      <c r="B2045" s="70"/>
      <c r="C2045" s="179" t="str">
        <f>VLOOKUP(G2045,TCR!$E$2:$K$332,2,0)</f>
        <v>TRASPV</v>
      </c>
      <c r="D2045" s="179" t="str">
        <f>VLOOKUP(G2045,TCR!$E$2:$K$332,3,0)</f>
        <v>Ricavi logistica primaria - Trasporto Energia Elettrica - variabile</v>
      </c>
      <c r="E2045" s="179" t="str">
        <f>VLOOKUP(G2045,TCR!$E$2:$K$332,4,0)</f>
        <v>DISPV</v>
      </c>
      <c r="F2045" s="179" t="str">
        <f>VLOOKUP(G2045,TCR!$E$2:$K$332,5,0)</f>
        <v>Dispacciamento variabile</v>
      </c>
      <c r="G2045" s="179" t="s">
        <v>299</v>
      </c>
      <c r="H2045" s="179" t="str">
        <f>VLOOKUP(G2045,TCR!$E$2:$K$332,7,0)</f>
        <v>Art 73 Del 111/06</v>
      </c>
      <c r="I2045" s="137" t="str">
        <f t="shared" si="63"/>
        <v>EE_DISP#EE_INT_QE#EE_INT#NETA BM</v>
      </c>
      <c r="J2045" s="117"/>
      <c r="K2045" s="107" t="s">
        <v>10649</v>
      </c>
      <c r="L2045" s="107" t="s">
        <v>10650</v>
      </c>
      <c r="M2045" s="107" t="s">
        <v>488</v>
      </c>
      <c r="N2045" s="107" t="s">
        <v>10655</v>
      </c>
      <c r="O2045" s="108"/>
      <c r="P2045" s="119"/>
      <c r="Q2045" s="107" t="s">
        <v>10656</v>
      </c>
      <c r="R2045" s="107" t="s">
        <v>1220</v>
      </c>
      <c r="S2045" s="107" t="s">
        <v>9554</v>
      </c>
      <c r="T2045" s="107" t="s">
        <v>9555</v>
      </c>
      <c r="U2045" s="108"/>
      <c r="V2045" s="117">
        <v>8</v>
      </c>
      <c r="W2045" s="106" t="str">
        <f t="shared" si="64"/>
        <v>NETA BM</v>
      </c>
      <c r="X2045" s="107" t="s">
        <v>9550</v>
      </c>
      <c r="Y2045" s="117"/>
    </row>
    <row r="2046" spans="1:25" x14ac:dyDescent="0.2">
      <c r="A2046" s="139"/>
      <c r="B2046" s="70"/>
      <c r="C2046" s="179" t="str">
        <f>VLOOKUP(G2046,TCR!$E$2:$K$332,2,0)</f>
        <v>TRASPV</v>
      </c>
      <c r="D2046" s="179" t="str">
        <f>VLOOKUP(G2046,TCR!$E$2:$K$332,3,0)</f>
        <v>Ricavi logistica primaria - Trasporto Energia Elettrica - variabile</v>
      </c>
      <c r="E2046" s="179" t="str">
        <f>VLOOKUP(G2046,TCR!$E$2:$K$332,4,0)</f>
        <v>DISPV</v>
      </c>
      <c r="F2046" s="179" t="str">
        <f>VLOOKUP(G2046,TCR!$E$2:$K$332,5,0)</f>
        <v>Dispacciamento variabile</v>
      </c>
      <c r="G2046" s="179" t="s">
        <v>302</v>
      </c>
      <c r="H2046" s="179" t="str">
        <f>VLOOKUP(G2046,TCR!$E$2:$K$332,7,0)</f>
        <v>Art 44 Del 111/06</v>
      </c>
      <c r="I2046" s="137" t="str">
        <f t="shared" si="63"/>
        <v>EE_DISP#EE_OL_QE#EE_OL#NETA BM</v>
      </c>
      <c r="J2046" s="117"/>
      <c r="K2046" s="107" t="s">
        <v>10649</v>
      </c>
      <c r="L2046" s="107" t="s">
        <v>10650</v>
      </c>
      <c r="M2046" s="107" t="s">
        <v>488</v>
      </c>
      <c r="N2046" s="107" t="s">
        <v>10657</v>
      </c>
      <c r="O2046" s="108"/>
      <c r="P2046" s="119"/>
      <c r="Q2046" s="107" t="s">
        <v>10658</v>
      </c>
      <c r="R2046" s="107" t="s">
        <v>1198</v>
      </c>
      <c r="S2046" s="107" t="s">
        <v>9554</v>
      </c>
      <c r="T2046" s="107" t="s">
        <v>9555</v>
      </c>
      <c r="U2046" s="108"/>
      <c r="V2046" s="117">
        <v>8</v>
      </c>
      <c r="W2046" s="106" t="str">
        <f t="shared" si="64"/>
        <v>NETA BM</v>
      </c>
      <c r="X2046" s="107" t="s">
        <v>9550</v>
      </c>
      <c r="Y2046" s="117"/>
    </row>
    <row r="2047" spans="1:25" x14ac:dyDescent="0.2">
      <c r="A2047" s="139"/>
      <c r="B2047" s="139"/>
      <c r="C2047" s="179" t="str">
        <f>VLOOKUP(G2047,TCR!$E$2:$K$332,2,0)</f>
        <v>TRASPV</v>
      </c>
      <c r="D2047" s="179" t="str">
        <f>VLOOKUP(G2047,TCR!$E$2:$K$332,3,0)</f>
        <v>Ricavi logistica primaria - Trasporto Energia Elettrica - variabile</v>
      </c>
      <c r="E2047" s="179" t="str">
        <f>VLOOKUP(G2047,TCR!$E$2:$K$332,4,0)</f>
        <v>DISPV</v>
      </c>
      <c r="F2047" s="179" t="str">
        <f>VLOOKUP(G2047,TCR!$E$2:$K$332,5,0)</f>
        <v>Dispacciamento variabile</v>
      </c>
      <c r="G2047" s="200" t="s">
        <v>294</v>
      </c>
      <c r="H2047" s="179" t="str">
        <f>VLOOKUP(G2047,TCR!$E$2:$K$332,7,0)</f>
        <v>Art 25 bis TIS</v>
      </c>
      <c r="I2047" s="137" t="str">
        <f t="shared" si="63"/>
        <v>EE_DISP#EE_SALV_TRAN#EE_SALV_TRAN#NETA BM</v>
      </c>
      <c r="J2047" s="117"/>
      <c r="K2047" s="107" t="s">
        <v>10649</v>
      </c>
      <c r="L2047" s="107" t="s">
        <v>10650</v>
      </c>
      <c r="M2047" s="107" t="s">
        <v>488</v>
      </c>
      <c r="N2047" s="107" t="s">
        <v>10659</v>
      </c>
      <c r="O2047" s="108"/>
      <c r="P2047" s="119"/>
      <c r="Q2047" s="107" t="s">
        <v>10659</v>
      </c>
      <c r="R2047" s="107" t="s">
        <v>1193</v>
      </c>
      <c r="S2047" s="107" t="s">
        <v>9554</v>
      </c>
      <c r="T2047" s="107" t="s">
        <v>9555</v>
      </c>
      <c r="U2047" s="108"/>
      <c r="V2047" s="117">
        <v>8</v>
      </c>
      <c r="W2047" s="106" t="str">
        <f t="shared" si="64"/>
        <v>NETA BM</v>
      </c>
      <c r="X2047" s="107" t="s">
        <v>9550</v>
      </c>
      <c r="Y2047" s="117"/>
    </row>
    <row r="2048" spans="1:25" x14ac:dyDescent="0.2">
      <c r="A2048" s="139"/>
      <c r="B2048" s="70"/>
      <c r="C2048" s="179" t="str">
        <f>VLOOKUP(G2048,TCR!$E$2:$K$332,2,0)</f>
        <v>TRASPV</v>
      </c>
      <c r="D2048" s="179" t="str">
        <f>VLOOKUP(G2048,TCR!$E$2:$K$332,3,0)</f>
        <v>Ricavi logistica primaria - Trasporto Energia Elettrica - variabile</v>
      </c>
      <c r="E2048" s="179" t="str">
        <f>VLOOKUP(G2048,TCR!$E$2:$K$332,4,0)</f>
        <v>DISPV</v>
      </c>
      <c r="F2048" s="179" t="str">
        <f>VLOOKUP(G2048,TCR!$E$2:$K$332,5,0)</f>
        <v>Dispacciamento variabile</v>
      </c>
      <c r="G2048" s="179" t="s">
        <v>286</v>
      </c>
      <c r="H2048" s="179" t="str">
        <f>VLOOKUP(G2048,TCR!$E$2:$K$332,7,0)</f>
        <v>Art 45 Del 111/06</v>
      </c>
      <c r="I2048" s="137" t="str">
        <f t="shared" si="63"/>
        <v>EE_DISP#EE_SS_QE#EE_SS#NETA BM</v>
      </c>
      <c r="J2048" s="117"/>
      <c r="K2048" s="107" t="s">
        <v>10649</v>
      </c>
      <c r="L2048" s="107" t="s">
        <v>10650</v>
      </c>
      <c r="M2048" s="107" t="s">
        <v>488</v>
      </c>
      <c r="N2048" s="107" t="s">
        <v>10660</v>
      </c>
      <c r="O2048" s="108"/>
      <c r="P2048" s="119"/>
      <c r="Q2048" s="107" t="s">
        <v>10661</v>
      </c>
      <c r="R2048" s="107" t="s">
        <v>1177</v>
      </c>
      <c r="S2048" s="107" t="s">
        <v>9554</v>
      </c>
      <c r="T2048" s="107" t="s">
        <v>9555</v>
      </c>
      <c r="U2048" s="108"/>
      <c r="V2048" s="117">
        <v>8</v>
      </c>
      <c r="W2048" s="106" t="str">
        <f t="shared" si="64"/>
        <v>NETA BM</v>
      </c>
      <c r="X2048" s="107" t="s">
        <v>9550</v>
      </c>
      <c r="Y2048" s="117"/>
    </row>
    <row r="2049" spans="1:25" x14ac:dyDescent="0.2">
      <c r="A2049" s="70"/>
      <c r="B2049" s="70"/>
      <c r="C2049" s="179" t="str">
        <f>VLOOKUP(G2049,TCR!$E$2:$K$332,2,0)</f>
        <v>TRASPV</v>
      </c>
      <c r="D2049" s="179" t="str">
        <f>VLOOKUP(G2049,TCR!$E$2:$K$332,3,0)</f>
        <v>Ricavi logistica primaria - Trasporto Energia Elettrica - variabile</v>
      </c>
      <c r="E2049" s="179" t="str">
        <f>VLOOKUP(G2049,TCR!$E$2:$K$332,4,0)</f>
        <v>DISPV</v>
      </c>
      <c r="F2049" s="179" t="str">
        <f>VLOOKUP(G2049,TCR!$E$2:$K$332,5,0)</f>
        <v>Dispacciamento variabile</v>
      </c>
      <c r="G2049" s="179" t="s">
        <v>296</v>
      </c>
      <c r="H2049" s="179" t="str">
        <f>VLOOKUP(G2049,TCR!$E$2:$K$332,7,0)</f>
        <v>Art 46 Del 111/06</v>
      </c>
      <c r="I2049" s="137" t="str">
        <f t="shared" si="63"/>
        <v>EE_DISP#EE_UR_QE#EE_UR#NETA BM</v>
      </c>
      <c r="J2049" s="117"/>
      <c r="K2049" s="107" t="s">
        <v>10649</v>
      </c>
      <c r="L2049" s="107" t="s">
        <v>10650</v>
      </c>
      <c r="M2049" s="107" t="s">
        <v>488</v>
      </c>
      <c r="N2049" s="107" t="s">
        <v>10662</v>
      </c>
      <c r="O2049" s="108"/>
      <c r="P2049" s="119"/>
      <c r="Q2049" s="107" t="s">
        <v>10663</v>
      </c>
      <c r="R2049" s="107" t="s">
        <v>1188</v>
      </c>
      <c r="S2049" s="107" t="s">
        <v>9554</v>
      </c>
      <c r="T2049" s="107" t="s">
        <v>9555</v>
      </c>
      <c r="U2049" s="108"/>
      <c r="V2049" s="117">
        <v>8</v>
      </c>
      <c r="W2049" s="106" t="str">
        <f t="shared" si="64"/>
        <v>NETA BM</v>
      </c>
      <c r="X2049" s="107" t="s">
        <v>9550</v>
      </c>
      <c r="Y2049" s="117"/>
    </row>
    <row r="2050" spans="1:25" x14ac:dyDescent="0.2">
      <c r="A2050" s="178"/>
      <c r="B2050" s="178"/>
      <c r="C2050" s="179" t="str">
        <f>VLOOKUP(G2050,TCR!$E$2:$K$332,2,0)</f>
        <v>VENDV</v>
      </c>
      <c r="D2050" s="179" t="str">
        <f>VLOOKUP(G2050,TCR!$E$2:$K$332,3,0)</f>
        <v>Ricavi variabili commodity al PCE - Energia Elettrica</v>
      </c>
      <c r="E2050" s="179" t="str">
        <f>VLOOKUP(G2050,TCR!$E$2:$K$332,4,0)</f>
        <v>MTPRV</v>
      </c>
      <c r="F2050" s="179" t="str">
        <f>VLOOKUP(G2050,TCR!$E$2:$K$332,5,0)</f>
        <v>Materia prima variabile</v>
      </c>
      <c r="G2050" s="179" t="s">
        <v>255</v>
      </c>
      <c r="H2050" s="179" t="str">
        <f>VLOOKUP(G2050,TCR!$E$2:$K$332,7,0)</f>
        <v>Materia prima</v>
      </c>
      <c r="I2050" s="137" t="str">
        <f t="shared" si="63"/>
        <v>EE_FEE_CONS#EE_FEE_CONS#EE_FEE_CONS#NETA BM</v>
      </c>
      <c r="K2050" s="107" t="s">
        <v>10664</v>
      </c>
      <c r="L2050" s="107" t="s">
        <v>10665</v>
      </c>
      <c r="M2050" s="107" t="s">
        <v>424</v>
      </c>
      <c r="N2050" s="107" t="s">
        <v>10664</v>
      </c>
      <c r="O2050" s="108"/>
      <c r="Q2050" s="107" t="s">
        <v>10664</v>
      </c>
      <c r="R2050" s="107" t="s">
        <v>10666</v>
      </c>
      <c r="S2050" s="107" t="s">
        <v>10640</v>
      </c>
      <c r="T2050" s="107" t="s">
        <v>10641</v>
      </c>
      <c r="U2050" s="108"/>
      <c r="V2050" s="3">
        <v>8</v>
      </c>
      <c r="W2050" s="106" t="str">
        <f t="shared" si="64"/>
        <v>NETA BM</v>
      </c>
      <c r="X2050" s="107" t="s">
        <v>431</v>
      </c>
    </row>
    <row r="2051" spans="1:25" x14ac:dyDescent="0.2">
      <c r="A2051" s="178"/>
      <c r="B2051" s="178"/>
      <c r="C2051" s="179" t="str">
        <f>VLOOKUP(G2051,TCR!$E$2:$K$332,2,0)</f>
        <v>PCVV</v>
      </c>
      <c r="D2051" s="179" t="str">
        <f>VLOOKUP(G2051,TCR!$E$2:$K$332,3,0)</f>
        <v>Ricavi da PCV variabile</v>
      </c>
      <c r="E2051" s="179" t="str">
        <f>VLOOKUP(G2051,TCR!$E$2:$K$332,4,0)</f>
        <v>COMMV</v>
      </c>
      <c r="F2051" s="179" t="str">
        <f>VLOOKUP(G2051,TCR!$E$2:$K$332,5,0)</f>
        <v>Componente variabile Costi Commercializzazione</v>
      </c>
      <c r="G2051" s="179" t="s">
        <v>188</v>
      </c>
      <c r="H2051" s="179" t="str">
        <f>VLOOKUP(G2051,TCR!$E$2:$K$332,7,0)</f>
        <v>PCV variabile</v>
      </c>
      <c r="I2051" s="137" t="str">
        <f t="shared" ref="I2051:I2114" si="65">IF(LEFT($G2051,7)="CONSUMO","CONSUMO",CONCATENATE(K2051,"#",N2051,"#",Q2051,"#",W2051))</f>
        <v>EE_PCV_QE#EE_PCV3#EE_PCV#NETA BM</v>
      </c>
      <c r="J2051" s="117"/>
      <c r="K2051" s="107" t="s">
        <v>10678</v>
      </c>
      <c r="L2051" s="107" t="s">
        <v>2850</v>
      </c>
      <c r="M2051" s="107" t="s">
        <v>424</v>
      </c>
      <c r="N2051" s="107" t="s">
        <v>3177</v>
      </c>
      <c r="O2051" s="108"/>
      <c r="P2051" s="119"/>
      <c r="Q2051" s="107" t="s">
        <v>10679</v>
      </c>
      <c r="R2051" s="107" t="s">
        <v>2854</v>
      </c>
      <c r="S2051" s="107" t="s">
        <v>10640</v>
      </c>
      <c r="T2051" s="107" t="s">
        <v>10641</v>
      </c>
      <c r="U2051" s="108"/>
      <c r="V2051" s="117">
        <v>8</v>
      </c>
      <c r="W2051" s="106" t="str">
        <f t="shared" si="64"/>
        <v>NETA BM</v>
      </c>
      <c r="X2051" s="107" t="s">
        <v>431</v>
      </c>
      <c r="Y2051" s="117"/>
    </row>
    <row r="2052" spans="1:25" x14ac:dyDescent="0.2">
      <c r="A2052" s="69"/>
      <c r="B2052" s="69"/>
      <c r="C2052" s="179" t="str">
        <f>VLOOKUP(G2052,TCR!$E$2:$K$332,2,0)</f>
        <v>PCVF</v>
      </c>
      <c r="D2052" s="179" t="str">
        <f>VLOOKUP(G2052,TCR!$E$2:$K$332,3,0)</f>
        <v>Ricavi da componente fissa PCV</v>
      </c>
      <c r="E2052" s="179" t="str">
        <f>VLOOKUP(G2052,TCR!$E$2:$K$332,4,0)</f>
        <v>COMMF</v>
      </c>
      <c r="F2052" s="179" t="str">
        <f>VLOOKUP(G2052,TCR!$E$2:$K$332,5,0)</f>
        <v>Componente fissa Costi Commercializzazione</v>
      </c>
      <c r="G2052" s="200" t="s">
        <v>189</v>
      </c>
      <c r="H2052" s="179" t="str">
        <f>VLOOKUP(G2052,TCR!$E$2:$K$332,7,0)</f>
        <v>PCV fissa</v>
      </c>
      <c r="I2052" s="137" t="str">
        <f t="shared" si="65"/>
        <v>EE_PCV_QF#EE_PCV1#EE_PCV#NETA BM</v>
      </c>
      <c r="J2052" s="117"/>
      <c r="K2052" s="107" t="s">
        <v>10680</v>
      </c>
      <c r="L2052" s="107" t="s">
        <v>5889</v>
      </c>
      <c r="M2052" s="107" t="s">
        <v>424</v>
      </c>
      <c r="N2052" s="107" t="s">
        <v>4098</v>
      </c>
      <c r="O2052" s="108"/>
      <c r="P2052" s="119"/>
      <c r="Q2052" s="107" t="s">
        <v>10679</v>
      </c>
      <c r="R2052" s="107" t="s">
        <v>2854</v>
      </c>
      <c r="S2052" s="107" t="s">
        <v>10640</v>
      </c>
      <c r="T2052" s="107" t="s">
        <v>10641</v>
      </c>
      <c r="U2052" s="108"/>
      <c r="V2052" s="117">
        <v>8</v>
      </c>
      <c r="W2052" s="106" t="str">
        <f t="shared" si="64"/>
        <v>NETA BM</v>
      </c>
      <c r="X2052" s="107" t="s">
        <v>431</v>
      </c>
      <c r="Y2052" s="117"/>
    </row>
    <row r="2053" spans="1:25" x14ac:dyDescent="0.2">
      <c r="A2053" s="178"/>
      <c r="B2053" s="178"/>
      <c r="C2053" s="179" t="str">
        <f>VLOOKUP(G2053,TCR!$E$2:$K$332,2,0)</f>
        <v>PCVF</v>
      </c>
      <c r="D2053" s="179" t="str">
        <f>VLOOKUP(G2053,TCR!$E$2:$K$332,3,0)</f>
        <v>Ricavi da componente fissa PCV</v>
      </c>
      <c r="E2053" s="179" t="str">
        <f>VLOOKUP(G2053,TCR!$E$2:$K$332,4,0)</f>
        <v>COMMF</v>
      </c>
      <c r="F2053" s="179" t="str">
        <f>VLOOKUP(G2053,TCR!$E$2:$K$332,5,0)</f>
        <v>Componente fissa Costi Commercializzazione</v>
      </c>
      <c r="G2053" s="179" t="s">
        <v>189</v>
      </c>
      <c r="H2053" s="179" t="str">
        <f>VLOOKUP(G2053,TCR!$E$2:$K$332,7,0)</f>
        <v>PCV fissa</v>
      </c>
      <c r="I2053" s="137" t="str">
        <f t="shared" si="65"/>
        <v>EE_PCV_QF_NEW#EE_PCV_FIS_PERS#EE_PCV_PERS#NETA BM</v>
      </c>
      <c r="J2053" s="117"/>
      <c r="K2053" s="107" t="s">
        <v>10681</v>
      </c>
      <c r="L2053" s="107" t="s">
        <v>10682</v>
      </c>
      <c r="M2053" s="107" t="s">
        <v>424</v>
      </c>
      <c r="N2053" s="107" t="s">
        <v>10683</v>
      </c>
      <c r="O2053" s="108"/>
      <c r="P2053" s="119"/>
      <c r="Q2053" s="107" t="s">
        <v>10684</v>
      </c>
      <c r="R2053" s="107" t="s">
        <v>10685</v>
      </c>
      <c r="S2053" s="107" t="s">
        <v>10111</v>
      </c>
      <c r="T2053" s="107" t="s">
        <v>10686</v>
      </c>
      <c r="U2053" s="138" t="s">
        <v>448</v>
      </c>
      <c r="V2053" s="117">
        <v>8</v>
      </c>
      <c r="W2053" s="106" t="str">
        <f t="shared" si="64"/>
        <v>NETA BM</v>
      </c>
      <c r="X2053" s="107" t="s">
        <v>463</v>
      </c>
      <c r="Y2053" s="117"/>
    </row>
    <row r="2054" spans="1:25" x14ac:dyDescent="0.2">
      <c r="A2054" s="69"/>
      <c r="B2054" s="69"/>
      <c r="C2054" s="179" t="str">
        <f>VLOOKUP(G2054,TCR!$E$2:$K$332,2,0)</f>
        <v>VENDV</v>
      </c>
      <c r="D2054" s="179" t="str">
        <f>VLOOKUP(G2054,TCR!$E$2:$K$332,3,0)</f>
        <v>Ricavi variabili commodity al PCE - Energia Elettrica</v>
      </c>
      <c r="E2054" s="179" t="str">
        <f>VLOOKUP(G2054,TCR!$E$2:$K$332,4,0)</f>
        <v>MTPRV</v>
      </c>
      <c r="F2054" s="179" t="str">
        <f>VLOOKUP(G2054,TCR!$E$2:$K$332,5,0)</f>
        <v>Materia prima variabile</v>
      </c>
      <c r="G2054" s="200" t="s">
        <v>255</v>
      </c>
      <c r="H2054" s="179" t="str">
        <f>VLOOKUP(G2054,TCR!$E$2:$K$332,7,0)</f>
        <v>Materia prima</v>
      </c>
      <c r="I2054" s="137" t="str">
        <f t="shared" si="65"/>
        <v>EE_PE_911_BTZ#EE_PE_911_BTZ#EE_PE_911_BTZ#NETA BM</v>
      </c>
      <c r="K2054" s="107" t="s">
        <v>10687</v>
      </c>
      <c r="L2054" s="107" t="s">
        <v>10688</v>
      </c>
      <c r="M2054" s="108"/>
      <c r="N2054" s="107" t="s">
        <v>10687</v>
      </c>
      <c r="O2054" s="108"/>
      <c r="Q2054" s="107" t="s">
        <v>10687</v>
      </c>
      <c r="R2054" s="107" t="s">
        <v>10689</v>
      </c>
      <c r="S2054" s="108"/>
      <c r="T2054" s="108"/>
      <c r="U2054" s="108"/>
      <c r="V2054" s="3">
        <v>8</v>
      </c>
      <c r="W2054" s="106" t="str">
        <f t="shared" si="64"/>
        <v>NETA BM</v>
      </c>
      <c r="X2054" s="108"/>
    </row>
    <row r="2055" spans="1:25" x14ac:dyDescent="0.2">
      <c r="A2055" s="178"/>
      <c r="B2055" s="178"/>
      <c r="C2055" s="179" t="str">
        <f>VLOOKUP(G2055,TCR!$E$2:$K$332,2,0)</f>
        <v>VENDV</v>
      </c>
      <c r="D2055" s="179" t="str">
        <f>VLOOKUP(G2055,TCR!$E$2:$K$332,3,0)</f>
        <v>Ricavi variabili commodity al PCE - Energia Elettrica</v>
      </c>
      <c r="E2055" s="179" t="str">
        <f>VLOOKUP(G2055,TCR!$E$2:$K$332,4,0)</f>
        <v>MTPRV</v>
      </c>
      <c r="F2055" s="179" t="str">
        <f>VLOOKUP(G2055,TCR!$E$2:$K$332,5,0)</f>
        <v>Materia prima variabile</v>
      </c>
      <c r="G2055" s="179" t="s">
        <v>255</v>
      </c>
      <c r="H2055" s="179" t="str">
        <f>VLOOKUP(G2055,TCR!$E$2:$K$332,7,0)</f>
        <v>Materia prima</v>
      </c>
      <c r="I2055" s="137" t="str">
        <f t="shared" si="65"/>
        <v>EE_PE_BLOAD#EE_PE_BLOAD#EE_PE_BLOAD#NETA BM</v>
      </c>
      <c r="K2055" s="107" t="s">
        <v>10690</v>
      </c>
      <c r="L2055" s="107" t="s">
        <v>10691</v>
      </c>
      <c r="M2055" s="107" t="s">
        <v>424</v>
      </c>
      <c r="N2055" s="107" t="s">
        <v>10690</v>
      </c>
      <c r="O2055" s="108"/>
      <c r="Q2055" s="107" t="s">
        <v>10690</v>
      </c>
      <c r="R2055" s="107" t="s">
        <v>10692</v>
      </c>
      <c r="S2055" s="107" t="s">
        <v>10640</v>
      </c>
      <c r="T2055" s="107" t="s">
        <v>10641</v>
      </c>
      <c r="U2055" s="108"/>
      <c r="V2055" s="3">
        <v>8</v>
      </c>
      <c r="W2055" s="106" t="str">
        <f t="shared" si="64"/>
        <v>NETA BM</v>
      </c>
      <c r="X2055" s="107" t="s">
        <v>431</v>
      </c>
    </row>
    <row r="2056" spans="1:25" x14ac:dyDescent="0.2">
      <c r="A2056" s="178"/>
      <c r="B2056" s="178"/>
      <c r="C2056" s="179" t="str">
        <f>VLOOKUP(G2056,TCR!$E$2:$K$332,2,0)</f>
        <v>VENDV</v>
      </c>
      <c r="D2056" s="179" t="str">
        <f>VLOOKUP(G2056,TCR!$E$2:$K$332,3,0)</f>
        <v>Ricavi variabili commodity al PCE - Energia Elettrica</v>
      </c>
      <c r="E2056" s="179" t="str">
        <f>VLOOKUP(G2056,TCR!$E$2:$K$332,4,0)</f>
        <v>MTPRV</v>
      </c>
      <c r="F2056" s="179" t="str">
        <f>VLOOKUP(G2056,TCR!$E$2:$K$332,5,0)</f>
        <v>Materia prima variabile</v>
      </c>
      <c r="G2056" s="179" t="s">
        <v>255</v>
      </c>
      <c r="H2056" s="179" t="str">
        <f>VLOOKUP(G2056,TCR!$E$2:$K$332,7,0)</f>
        <v>Materia prima</v>
      </c>
      <c r="I2056" s="137" t="str">
        <f t="shared" si="65"/>
        <v>EE_PE_FIX#EE_PE_FIX#EE_PE_FIX#NETA BM</v>
      </c>
      <c r="K2056" s="107" t="s">
        <v>10693</v>
      </c>
      <c r="L2056" s="107" t="s">
        <v>10694</v>
      </c>
      <c r="M2056" s="107" t="s">
        <v>424</v>
      </c>
      <c r="N2056" s="107" t="s">
        <v>10693</v>
      </c>
      <c r="O2056" s="108"/>
      <c r="Q2056" s="107" t="s">
        <v>10693</v>
      </c>
      <c r="R2056" s="107" t="s">
        <v>665</v>
      </c>
      <c r="S2056" s="107" t="s">
        <v>10640</v>
      </c>
      <c r="T2056" s="107" t="s">
        <v>10641</v>
      </c>
      <c r="U2056" s="108"/>
      <c r="V2056" s="3">
        <v>8</v>
      </c>
      <c r="W2056" s="106" t="str">
        <f t="shared" si="64"/>
        <v>NETA BM</v>
      </c>
      <c r="X2056" s="107" t="s">
        <v>431</v>
      </c>
    </row>
    <row r="2057" spans="1:25" x14ac:dyDescent="0.2">
      <c r="A2057" s="178"/>
      <c r="B2057" s="178"/>
      <c r="C2057" s="179" t="str">
        <f>VLOOKUP(G2057,TCR!$E$2:$K$332,2,0)</f>
        <v>VENDV</v>
      </c>
      <c r="D2057" s="179" t="str">
        <f>VLOOKUP(G2057,TCR!$E$2:$K$332,3,0)</f>
        <v>Ricavi variabili commodity al PCE - Energia Elettrica</v>
      </c>
      <c r="E2057" s="179" t="str">
        <f>VLOOKUP(G2057,TCR!$E$2:$K$332,4,0)</f>
        <v>MTPRV</v>
      </c>
      <c r="F2057" s="179" t="str">
        <f>VLOOKUP(G2057,TCR!$E$2:$K$332,5,0)</f>
        <v>Materia prima variabile</v>
      </c>
      <c r="G2057" s="179" t="s">
        <v>255</v>
      </c>
      <c r="H2057" s="179" t="str">
        <f>VLOOKUP(G2057,TCR!$E$2:$K$332,7,0)</f>
        <v>Materia prima</v>
      </c>
      <c r="I2057" s="137" t="str">
        <f t="shared" si="65"/>
        <v>EE_PE_FIX_POP#EE_PE_FIX_POP#EE_PE_FIX#NETA BM</v>
      </c>
      <c r="K2057" s="107" t="s">
        <v>10695</v>
      </c>
      <c r="L2057" s="107" t="s">
        <v>10696</v>
      </c>
      <c r="M2057" s="107" t="s">
        <v>424</v>
      </c>
      <c r="N2057" s="107" t="s">
        <v>10695</v>
      </c>
      <c r="O2057" s="108"/>
      <c r="Q2057" s="107" t="s">
        <v>10693</v>
      </c>
      <c r="R2057" s="107" t="s">
        <v>665</v>
      </c>
      <c r="S2057" s="107" t="s">
        <v>10640</v>
      </c>
      <c r="T2057" s="107" t="s">
        <v>10641</v>
      </c>
      <c r="U2057" s="108"/>
      <c r="V2057" s="3">
        <v>8</v>
      </c>
      <c r="W2057" s="106" t="str">
        <f t="shared" si="64"/>
        <v>NETA BM</v>
      </c>
      <c r="X2057" s="107" t="s">
        <v>431</v>
      </c>
    </row>
    <row r="2058" spans="1:25" x14ac:dyDescent="0.2">
      <c r="A2058" s="178"/>
      <c r="B2058" s="178"/>
      <c r="C2058" s="179" t="str">
        <f>VLOOKUP(G2058,TCR!$E$2:$K$332,2,0)</f>
        <v>VENDV</v>
      </c>
      <c r="D2058" s="179" t="str">
        <f>VLOOKUP(G2058,TCR!$E$2:$K$332,3,0)</f>
        <v>Ricavi variabili commodity al PCE - Energia Elettrica</v>
      </c>
      <c r="E2058" s="179" t="str">
        <f>VLOOKUP(G2058,TCR!$E$2:$K$332,4,0)</f>
        <v>MTPRV</v>
      </c>
      <c r="F2058" s="179" t="str">
        <f>VLOOKUP(G2058,TCR!$E$2:$K$332,5,0)</f>
        <v>Materia prima variabile</v>
      </c>
      <c r="G2058" s="179" t="s">
        <v>255</v>
      </c>
      <c r="H2058" s="179" t="str">
        <f>VLOOKUP(G2058,TCR!$E$2:$K$332,7,0)</f>
        <v>Materia prima</v>
      </c>
      <c r="I2058" s="137" t="str">
        <f t="shared" si="65"/>
        <v>EE_PE_GOLD_PA#EE_PE_GOLD_PA#EE_PE_GOLD_PA#NETA BM</v>
      </c>
      <c r="K2058" s="107" t="s">
        <v>10697</v>
      </c>
      <c r="L2058" s="107" t="s">
        <v>10698</v>
      </c>
      <c r="M2058" s="107" t="s">
        <v>424</v>
      </c>
      <c r="N2058" s="107" t="s">
        <v>10697</v>
      </c>
      <c r="O2058" s="108"/>
      <c r="Q2058" s="107" t="s">
        <v>10697</v>
      </c>
      <c r="R2058" s="107" t="s">
        <v>10699</v>
      </c>
      <c r="S2058" s="107" t="s">
        <v>10640</v>
      </c>
      <c r="T2058" s="107" t="s">
        <v>10641</v>
      </c>
      <c r="U2058" s="108"/>
      <c r="V2058" s="3">
        <v>8</v>
      </c>
      <c r="W2058" s="106" t="str">
        <f t="shared" si="64"/>
        <v>NETA BM</v>
      </c>
      <c r="X2058" s="107" t="s">
        <v>431</v>
      </c>
    </row>
    <row r="2059" spans="1:25" x14ac:dyDescent="0.2">
      <c r="A2059" s="178"/>
      <c r="B2059" s="178"/>
      <c r="C2059" s="98" t="str">
        <f>VLOOKUP(G2059,TCR!$E$2:$K$332,2,0)</f>
        <v>VENDV</v>
      </c>
      <c r="D2059" s="98" t="str">
        <f>VLOOKUP(G2059,TCR!$E$2:$K$332,3,0)</f>
        <v>Ricavi variabili commodity al PCE - Energia Elettrica</v>
      </c>
      <c r="E2059" s="98" t="str">
        <f>VLOOKUP(G2059,TCR!$E$2:$K$332,4,0)</f>
        <v>MTPRV</v>
      </c>
      <c r="F2059" s="98" t="str">
        <f>VLOOKUP(G2059,TCR!$E$2:$K$332,5,0)</f>
        <v>Materia prima variabile</v>
      </c>
      <c r="G2059" s="141" t="s">
        <v>255</v>
      </c>
      <c r="H2059" s="98" t="str">
        <f>VLOOKUP(G2059,TCR!$E$2:$K$332,7,0)</f>
        <v>Materia prima</v>
      </c>
      <c r="I2059" s="137" t="str">
        <f t="shared" si="65"/>
        <v>EE_PE_ITEC12_S#EE_PE_ITEC12_S#EE_PE_ITEC12_S#NETA BM</v>
      </c>
      <c r="J2059" s="134"/>
      <c r="K2059" s="138" t="s">
        <v>10703</v>
      </c>
      <c r="L2059" s="138" t="s">
        <v>10704</v>
      </c>
      <c r="M2059" s="138" t="s">
        <v>424</v>
      </c>
      <c r="N2059" s="138" t="s">
        <v>10703</v>
      </c>
      <c r="O2059" s="108"/>
      <c r="Q2059" s="138" t="s">
        <v>10703</v>
      </c>
      <c r="R2059" s="138" t="s">
        <v>10705</v>
      </c>
      <c r="S2059" s="138" t="s">
        <v>10640</v>
      </c>
      <c r="T2059" s="138" t="s">
        <v>10641</v>
      </c>
      <c r="U2059" s="108"/>
      <c r="V2059" s="134">
        <v>8</v>
      </c>
      <c r="W2059" s="106" t="str">
        <f t="shared" si="64"/>
        <v>NETA BM</v>
      </c>
      <c r="X2059" s="138" t="s">
        <v>431</v>
      </c>
      <c r="Y2059" s="134"/>
    </row>
    <row r="2060" spans="1:25" x14ac:dyDescent="0.2">
      <c r="A2060" s="178"/>
      <c r="B2060" s="178"/>
      <c r="C2060" s="98" t="str">
        <f>VLOOKUP(G2060,TCR!$E$2:$K$332,2,0)</f>
        <v>VENDV</v>
      </c>
      <c r="D2060" s="98" t="str">
        <f>VLOOKUP(G2060,TCR!$E$2:$K$332,3,0)</f>
        <v>Ricavi variabili commodity al PCE - Energia Elettrica</v>
      </c>
      <c r="E2060" s="98" t="str">
        <f>VLOOKUP(G2060,TCR!$E$2:$K$332,4,0)</f>
        <v>MTPRV</v>
      </c>
      <c r="F2060" s="98" t="str">
        <f>VLOOKUP(G2060,TCR!$E$2:$K$332,5,0)</f>
        <v>Materia prima variabile</v>
      </c>
      <c r="G2060" s="98" t="s">
        <v>255</v>
      </c>
      <c r="H2060" s="98" t="str">
        <f>VLOOKUP(G2060,TCR!$E$2:$K$332,7,0)</f>
        <v>Materia prima</v>
      </c>
      <c r="I2060" s="137" t="str">
        <f t="shared" si="65"/>
        <v>EE_PE_PUN#EE_PE_PUN#EE_PE_PUN#NETA BM</v>
      </c>
      <c r="J2060" s="134"/>
      <c r="K2060" s="138" t="s">
        <v>10706</v>
      </c>
      <c r="L2060" s="138" t="s">
        <v>10707</v>
      </c>
      <c r="M2060" s="138" t="s">
        <v>424</v>
      </c>
      <c r="N2060" s="138" t="s">
        <v>10706</v>
      </c>
      <c r="O2060" s="108"/>
      <c r="Q2060" s="138" t="s">
        <v>10706</v>
      </c>
      <c r="R2060" s="138" t="s">
        <v>10708</v>
      </c>
      <c r="S2060" s="138" t="s">
        <v>10640</v>
      </c>
      <c r="T2060" s="138" t="s">
        <v>10641</v>
      </c>
      <c r="U2060" s="108"/>
      <c r="V2060" s="134">
        <v>8</v>
      </c>
      <c r="W2060" s="106" t="str">
        <f t="shared" si="64"/>
        <v>NETA BM</v>
      </c>
      <c r="X2060" s="138" t="s">
        <v>431</v>
      </c>
      <c r="Y2060" s="134"/>
    </row>
    <row r="2061" spans="1:25" x14ac:dyDescent="0.2">
      <c r="A2061" s="178"/>
      <c r="B2061" s="178"/>
      <c r="C2061" s="98" t="str">
        <f>VLOOKUP(G2061,TCR!$E$2:$K$332,2,0)</f>
        <v>VENDV</v>
      </c>
      <c r="D2061" s="98" t="str">
        <f>VLOOKUP(G2061,TCR!$E$2:$K$332,3,0)</f>
        <v>Ricavi variabili commodity al PCE - Energia Elettrica</v>
      </c>
      <c r="E2061" s="98" t="str">
        <f>VLOOKUP(G2061,TCR!$E$2:$K$332,4,0)</f>
        <v>MTPRV</v>
      </c>
      <c r="F2061" s="98" t="str">
        <f>VLOOKUP(G2061,TCR!$E$2:$K$332,5,0)</f>
        <v>Materia prima variabile</v>
      </c>
      <c r="G2061" s="98" t="s">
        <v>192</v>
      </c>
      <c r="H2061" s="98" t="str">
        <f>VLOOKUP(G2061,TCR!$E$2:$K$332,7,0)</f>
        <v>Perdite</v>
      </c>
      <c r="I2061" s="137" t="str">
        <f t="shared" si="65"/>
        <v>EE_PERD_911_BTZ#EE_PE_911_BTZ#EE_PE_911_BTZ#NETA BM</v>
      </c>
      <c r="J2061" s="134"/>
      <c r="K2061" s="138" t="s">
        <v>10709</v>
      </c>
      <c r="L2061" s="138" t="s">
        <v>10710</v>
      </c>
      <c r="M2061" s="108"/>
      <c r="N2061" s="138" t="s">
        <v>10687</v>
      </c>
      <c r="O2061" s="108"/>
      <c r="Q2061" s="138" t="s">
        <v>10687</v>
      </c>
      <c r="R2061" s="138" t="s">
        <v>10689</v>
      </c>
      <c r="S2061" s="108"/>
      <c r="T2061" s="108"/>
      <c r="U2061" s="108"/>
      <c r="V2061" s="134">
        <v>8</v>
      </c>
      <c r="W2061" s="106" t="str">
        <f t="shared" si="64"/>
        <v>NETA BM</v>
      </c>
      <c r="X2061" s="108"/>
      <c r="Y2061" s="134"/>
    </row>
    <row r="2062" spans="1:25" x14ac:dyDescent="0.2">
      <c r="A2062" s="178"/>
      <c r="B2062" s="178"/>
      <c r="C2062" s="98" t="str">
        <f>VLOOKUP(G2062,TCR!$E$2:$K$332,2,0)</f>
        <v>VENDV</v>
      </c>
      <c r="D2062" s="98" t="str">
        <f>VLOOKUP(G2062,TCR!$E$2:$K$332,3,0)</f>
        <v>Ricavi variabili commodity al PCE - Energia Elettrica</v>
      </c>
      <c r="E2062" s="98" t="str">
        <f>VLOOKUP(G2062,TCR!$E$2:$K$332,4,0)</f>
        <v>MTPRV</v>
      </c>
      <c r="F2062" s="98" t="str">
        <f>VLOOKUP(G2062,TCR!$E$2:$K$332,5,0)</f>
        <v>Materia prima variabile</v>
      </c>
      <c r="G2062" s="98" t="s">
        <v>192</v>
      </c>
      <c r="H2062" s="98" t="str">
        <f>VLOOKUP(G2062,TCR!$E$2:$K$332,7,0)</f>
        <v>Perdite</v>
      </c>
      <c r="I2062" s="137" t="str">
        <f t="shared" si="65"/>
        <v>EE_PERD_BLOAD#EE_PE_BLOAD#EE_PE_BLOAD#NETA BM</v>
      </c>
      <c r="J2062" s="134"/>
      <c r="K2062" s="138" t="s">
        <v>10711</v>
      </c>
      <c r="L2062" s="138" t="s">
        <v>10712</v>
      </c>
      <c r="M2062" s="138" t="s">
        <v>424</v>
      </c>
      <c r="N2062" s="138" t="s">
        <v>10690</v>
      </c>
      <c r="O2062" s="108"/>
      <c r="Q2062" s="138" t="s">
        <v>10690</v>
      </c>
      <c r="R2062" s="138" t="s">
        <v>10692</v>
      </c>
      <c r="S2062" s="138" t="s">
        <v>10640</v>
      </c>
      <c r="T2062" s="138" t="s">
        <v>10641</v>
      </c>
      <c r="U2062" s="108"/>
      <c r="V2062" s="134">
        <v>8</v>
      </c>
      <c r="W2062" s="106" t="str">
        <f t="shared" si="64"/>
        <v>NETA BM</v>
      </c>
      <c r="X2062" s="138" t="s">
        <v>431</v>
      </c>
      <c r="Y2062" s="134"/>
    </row>
    <row r="2063" spans="1:25" x14ac:dyDescent="0.2">
      <c r="A2063" s="178"/>
      <c r="B2063" s="178"/>
      <c r="C2063" s="98" t="str">
        <f>VLOOKUP(G2063,TCR!$E$2:$K$332,2,0)</f>
        <v>VENDV</v>
      </c>
      <c r="D2063" s="98" t="str">
        <f>VLOOKUP(G2063,TCR!$E$2:$K$332,3,0)</f>
        <v>Ricavi variabili commodity al PCE - Energia Elettrica</v>
      </c>
      <c r="E2063" s="98" t="str">
        <f>VLOOKUP(G2063,TCR!$E$2:$K$332,4,0)</f>
        <v>MTPRV</v>
      </c>
      <c r="F2063" s="98" t="str">
        <f>VLOOKUP(G2063,TCR!$E$2:$K$332,5,0)</f>
        <v>Materia prima variabile</v>
      </c>
      <c r="G2063" s="98" t="s">
        <v>192</v>
      </c>
      <c r="H2063" s="98" t="str">
        <f>VLOOKUP(G2063,TCR!$E$2:$K$332,7,0)</f>
        <v>Perdite</v>
      </c>
      <c r="I2063" s="137" t="str">
        <f t="shared" si="65"/>
        <v>EE_PERD_ITEC_S#EE_PE_ITEC_S#EE_PE_ITEC_S#NETA BM</v>
      </c>
      <c r="J2063" s="134"/>
      <c r="K2063" s="138" t="s">
        <v>10713</v>
      </c>
      <c r="L2063" s="138" t="s">
        <v>10714</v>
      </c>
      <c r="M2063" s="138" t="s">
        <v>424</v>
      </c>
      <c r="N2063" s="138" t="s">
        <v>10700</v>
      </c>
      <c r="O2063" s="108"/>
      <c r="Q2063" s="138" t="s">
        <v>10700</v>
      </c>
      <c r="R2063" s="138" t="s">
        <v>10702</v>
      </c>
      <c r="S2063" s="138" t="s">
        <v>10640</v>
      </c>
      <c r="T2063" s="138" t="s">
        <v>10715</v>
      </c>
      <c r="U2063" s="107" t="s">
        <v>10716</v>
      </c>
      <c r="V2063" s="134">
        <v>8</v>
      </c>
      <c r="W2063" s="106" t="str">
        <f t="shared" si="64"/>
        <v>NETA BM</v>
      </c>
      <c r="X2063" s="138" t="s">
        <v>3397</v>
      </c>
      <c r="Y2063" s="134"/>
    </row>
    <row r="2064" spans="1:25" x14ac:dyDescent="0.2">
      <c r="A2064" s="178"/>
      <c r="B2064" s="178"/>
      <c r="C2064" s="98" t="str">
        <f>VLOOKUP(G2064,TCR!$E$2:$K$332,2,0)</f>
        <v>VENDV</v>
      </c>
      <c r="D2064" s="98" t="str">
        <f>VLOOKUP(G2064,TCR!$E$2:$K$332,3,0)</f>
        <v>Ricavi variabili commodity al PCE - Energia Elettrica</v>
      </c>
      <c r="E2064" s="98" t="str">
        <f>VLOOKUP(G2064,TCR!$E$2:$K$332,4,0)</f>
        <v>MTPRV</v>
      </c>
      <c r="F2064" s="98" t="str">
        <f>VLOOKUP(G2064,TCR!$E$2:$K$332,5,0)</f>
        <v>Materia prima variabile</v>
      </c>
      <c r="G2064" s="98" t="s">
        <v>192</v>
      </c>
      <c r="H2064" s="98" t="str">
        <f>VLOOKUP(G2064,TCR!$E$2:$K$332,7,0)</f>
        <v>Perdite</v>
      </c>
      <c r="I2064" s="137" t="str">
        <f t="shared" si="65"/>
        <v>EE_PERD_PE_FIX#EE_PE_FIX#EE_PE_FIX#NETA BM</v>
      </c>
      <c r="J2064" s="134"/>
      <c r="K2064" s="138" t="s">
        <v>10717</v>
      </c>
      <c r="L2064" s="138" t="s">
        <v>4727</v>
      </c>
      <c r="M2064" s="138" t="s">
        <v>424</v>
      </c>
      <c r="N2064" s="138" t="s">
        <v>10693</v>
      </c>
      <c r="O2064" s="108"/>
      <c r="Q2064" s="138" t="s">
        <v>10693</v>
      </c>
      <c r="R2064" s="138" t="s">
        <v>665</v>
      </c>
      <c r="S2064" s="138" t="s">
        <v>10640</v>
      </c>
      <c r="T2064" s="138" t="s">
        <v>10641</v>
      </c>
      <c r="U2064" s="108"/>
      <c r="V2064" s="134">
        <v>8</v>
      </c>
      <c r="W2064" s="106" t="str">
        <f t="shared" si="64"/>
        <v>NETA BM</v>
      </c>
      <c r="X2064" s="138" t="s">
        <v>431</v>
      </c>
      <c r="Y2064" s="134"/>
    </row>
    <row r="2065" spans="1:25" x14ac:dyDescent="0.2">
      <c r="A2065" s="178"/>
      <c r="B2065" s="178"/>
      <c r="C2065" s="179" t="str">
        <f>VLOOKUP(G2065,TCR!$E$2:$K$332,2,0)</f>
        <v>VENDV</v>
      </c>
      <c r="D2065" s="179" t="str">
        <f>VLOOKUP(G2065,TCR!$E$2:$K$332,3,0)</f>
        <v>Ricavi variabili commodity al PCE - Energia Elettrica</v>
      </c>
      <c r="E2065" s="179" t="str">
        <f>VLOOKUP(G2065,TCR!$E$2:$K$332,4,0)</f>
        <v>MTPRV</v>
      </c>
      <c r="F2065" s="179" t="str">
        <f>VLOOKUP(G2065,TCR!$E$2:$K$332,5,0)</f>
        <v>Materia prima variabile</v>
      </c>
      <c r="G2065" s="179" t="s">
        <v>192</v>
      </c>
      <c r="H2065" s="179" t="str">
        <f>VLOOKUP(G2065,TCR!$E$2:$K$332,7,0)</f>
        <v>Perdite</v>
      </c>
      <c r="I2065" s="137" t="str">
        <f t="shared" si="65"/>
        <v>EE_PERD_PEFIXPOP#EE_PE_FIX_POP#EE_PE_FIX#NETA BM</v>
      </c>
      <c r="J2065" s="134"/>
      <c r="K2065" s="138" t="s">
        <v>10718</v>
      </c>
      <c r="L2065" s="138" t="s">
        <v>10719</v>
      </c>
      <c r="M2065" s="138" t="s">
        <v>424</v>
      </c>
      <c r="N2065" s="138" t="s">
        <v>10695</v>
      </c>
      <c r="O2065" s="108"/>
      <c r="Q2065" s="138" t="s">
        <v>10693</v>
      </c>
      <c r="R2065" s="138" t="s">
        <v>665</v>
      </c>
      <c r="S2065" s="138" t="s">
        <v>10640</v>
      </c>
      <c r="T2065" s="138" t="s">
        <v>10715</v>
      </c>
      <c r="U2065" s="107" t="s">
        <v>10716</v>
      </c>
      <c r="V2065" s="134">
        <v>8</v>
      </c>
      <c r="W2065" s="106" t="str">
        <f t="shared" si="64"/>
        <v>NETA BM</v>
      </c>
      <c r="X2065" s="138" t="s">
        <v>3397</v>
      </c>
      <c r="Y2065" s="134"/>
    </row>
    <row r="2066" spans="1:25" x14ac:dyDescent="0.2">
      <c r="A2066" s="69"/>
      <c r="B2066" s="178"/>
      <c r="C2066" s="179" t="str">
        <f>VLOOKUP(G2066,TCR!$E$2:$K$332,2,0)</f>
        <v>VENDV</v>
      </c>
      <c r="D2066" s="179" t="str">
        <f>VLOOKUP(G2066,TCR!$E$2:$K$332,3,0)</f>
        <v>Ricavi variabili commodity al PCE - Energia Elettrica</v>
      </c>
      <c r="E2066" s="179" t="str">
        <f>VLOOKUP(G2066,TCR!$E$2:$K$332,4,0)</f>
        <v>MTPRV</v>
      </c>
      <c r="F2066" s="179" t="str">
        <f>VLOOKUP(G2066,TCR!$E$2:$K$332,5,0)</f>
        <v>Materia prima variabile</v>
      </c>
      <c r="G2066" s="179" t="s">
        <v>192</v>
      </c>
      <c r="H2066" s="179" t="str">
        <f>VLOOKUP(G2066,TCR!$E$2:$K$332,7,0)</f>
        <v>Perdite</v>
      </c>
      <c r="I2066" s="137" t="str">
        <f t="shared" si="65"/>
        <v>EE_PERD_PUN#EE_PE_PUN#EE_PE_PUN#NETA BM</v>
      </c>
      <c r="J2066" s="134"/>
      <c r="K2066" s="138" t="s">
        <v>10720</v>
      </c>
      <c r="L2066" s="138" t="s">
        <v>10721</v>
      </c>
      <c r="M2066" s="138" t="s">
        <v>424</v>
      </c>
      <c r="N2066" s="138" t="s">
        <v>10706</v>
      </c>
      <c r="O2066" s="108"/>
      <c r="Q2066" s="138" t="s">
        <v>10706</v>
      </c>
      <c r="R2066" s="138" t="s">
        <v>10708</v>
      </c>
      <c r="S2066" s="138" t="s">
        <v>10640</v>
      </c>
      <c r="T2066" s="138" t="s">
        <v>10641</v>
      </c>
      <c r="U2066" s="108"/>
      <c r="V2066" s="134">
        <v>8</v>
      </c>
      <c r="W2066" s="106" t="str">
        <f t="shared" si="64"/>
        <v>NETA BM</v>
      </c>
      <c r="X2066" s="138" t="s">
        <v>431</v>
      </c>
      <c r="Y2066" s="134"/>
    </row>
    <row r="2067" spans="1:25" x14ac:dyDescent="0.2">
      <c r="A2067" s="178"/>
      <c r="B2067" s="178"/>
      <c r="C2067" s="98" t="str">
        <f>VLOOKUP(G2067,TCR!$E$2:$K$332,2,0)</f>
        <v>VENDV</v>
      </c>
      <c r="D2067" s="98" t="str">
        <f>VLOOKUP(G2067,TCR!$E$2:$K$332,3,0)</f>
        <v>Ricavi variabili commodity al PCE - Energia Elettrica</v>
      </c>
      <c r="E2067" s="98" t="str">
        <f>VLOOKUP(G2067,TCR!$E$2:$K$332,4,0)</f>
        <v>MTPRV</v>
      </c>
      <c r="F2067" s="98" t="str">
        <f>VLOOKUP(G2067,TCR!$E$2:$K$332,5,0)</f>
        <v>Materia prima variabile</v>
      </c>
      <c r="G2067" s="98" t="s">
        <v>192</v>
      </c>
      <c r="H2067" s="98" t="str">
        <f>VLOOKUP(G2067,TCR!$E$2:$K$332,7,0)</f>
        <v>Perdite</v>
      </c>
      <c r="I2067" s="137" t="str">
        <f t="shared" si="65"/>
        <v>EE_PERD_SPREAD#EE_SPREAD#EE_SPREAD#NETA BM</v>
      </c>
      <c r="J2067" s="134"/>
      <c r="K2067" s="138" t="s">
        <v>10722</v>
      </c>
      <c r="L2067" s="138" t="s">
        <v>10723</v>
      </c>
      <c r="M2067" s="138" t="s">
        <v>424</v>
      </c>
      <c r="N2067" s="138" t="s">
        <v>10724</v>
      </c>
      <c r="O2067" s="108"/>
      <c r="Q2067" s="138" t="s">
        <v>10724</v>
      </c>
      <c r="R2067" s="138" t="s">
        <v>10725</v>
      </c>
      <c r="S2067" s="138" t="s">
        <v>10640</v>
      </c>
      <c r="T2067" s="138" t="s">
        <v>10641</v>
      </c>
      <c r="U2067" s="108"/>
      <c r="V2067" s="134">
        <v>8</v>
      </c>
      <c r="W2067" s="106" t="str">
        <f t="shared" si="64"/>
        <v>NETA BM</v>
      </c>
      <c r="X2067" s="138" t="s">
        <v>431</v>
      </c>
      <c r="Y2067" s="134"/>
    </row>
    <row r="2068" spans="1:25" x14ac:dyDescent="0.2">
      <c r="A2068" s="178"/>
      <c r="B2068" s="178"/>
      <c r="C2068" s="98" t="str">
        <f>VLOOKUP(G2068,TCR!$E$2:$K$332,2,0)</f>
        <v>VENDV</v>
      </c>
      <c r="D2068" s="98" t="str">
        <f>VLOOKUP(G2068,TCR!$E$2:$K$332,3,0)</f>
        <v>Ricavi variabili commodity al PCE - Energia Elettrica</v>
      </c>
      <c r="E2068" s="98" t="str">
        <f>VLOOKUP(G2068,TCR!$E$2:$K$332,4,0)</f>
        <v>MTPRV</v>
      </c>
      <c r="F2068" s="98" t="str">
        <f>VLOOKUP(G2068,TCR!$E$2:$K$332,5,0)</f>
        <v>Materia prima variabile</v>
      </c>
      <c r="G2068" s="98" t="s">
        <v>192</v>
      </c>
      <c r="H2068" s="98" t="str">
        <f>VLOOKUP(G2068,TCR!$E$2:$K$332,7,0)</f>
        <v>Perdite</v>
      </c>
      <c r="I2068" s="137" t="str">
        <f t="shared" si="65"/>
        <v>EE_PERDGOLD_PA#EE_PE_GOLD_PA#EE_PE_GOLD_PA#NETA BM</v>
      </c>
      <c r="J2068" s="134"/>
      <c r="K2068" s="138" t="s">
        <v>10726</v>
      </c>
      <c r="L2068" s="138" t="s">
        <v>10727</v>
      </c>
      <c r="M2068" s="138" t="s">
        <v>424</v>
      </c>
      <c r="N2068" s="138" t="s">
        <v>10697</v>
      </c>
      <c r="O2068" s="108"/>
      <c r="Q2068" s="138" t="s">
        <v>10697</v>
      </c>
      <c r="R2068" s="138" t="s">
        <v>10699</v>
      </c>
      <c r="S2068" s="138" t="s">
        <v>10640</v>
      </c>
      <c r="T2068" s="138" t="s">
        <v>10641</v>
      </c>
      <c r="U2068" s="108"/>
      <c r="V2068" s="134">
        <v>8</v>
      </c>
      <c r="W2068" s="106" t="str">
        <f t="shared" si="64"/>
        <v>NETA BM</v>
      </c>
      <c r="X2068" s="138" t="s">
        <v>431</v>
      </c>
      <c r="Y2068" s="134"/>
    </row>
    <row r="2069" spans="1:25" x14ac:dyDescent="0.2">
      <c r="A2069" s="178"/>
      <c r="B2069" s="178"/>
      <c r="C2069" s="98" t="str">
        <f>VLOOKUP(G2069,TCR!$E$2:$K$332,2,0)</f>
        <v>VENDF</v>
      </c>
      <c r="D2069" s="98" t="str">
        <f>VLOOKUP(G2069,TCR!$E$2:$K$332,3,0)</f>
        <v>Ricavi commodity - componente fissa Energia Elettrica</v>
      </c>
      <c r="E2069" s="98" t="str">
        <f>VLOOKUP(G2069,TCR!$E$2:$K$332,4,0)</f>
        <v>MTPRF</v>
      </c>
      <c r="F2069" s="98" t="str">
        <f>VLOOKUP(G2069,TCR!$E$2:$K$332,5,0)</f>
        <v>Materia prima fissa</v>
      </c>
      <c r="G2069" s="98" t="s">
        <v>320</v>
      </c>
      <c r="H2069" s="98" t="str">
        <f>VLOOKUP(G2069,TCR!$E$2:$K$332,7,0)</f>
        <v>componente generica ven fissa</v>
      </c>
      <c r="I2069" s="137" t="str">
        <f t="shared" si="65"/>
        <v>EE_PVAN_COND#EE_PVAN_COND#EE_PVAN_COND#NETA BM</v>
      </c>
      <c r="J2069" s="134"/>
      <c r="K2069" s="138" t="s">
        <v>10728</v>
      </c>
      <c r="L2069" s="138" t="s">
        <v>10729</v>
      </c>
      <c r="M2069" s="138" t="s">
        <v>424</v>
      </c>
      <c r="N2069" s="138" t="s">
        <v>10728</v>
      </c>
      <c r="O2069" s="108"/>
      <c r="Q2069" s="138" t="s">
        <v>10728</v>
      </c>
      <c r="R2069" s="138" t="s">
        <v>10730</v>
      </c>
      <c r="S2069" s="138" t="s">
        <v>10640</v>
      </c>
      <c r="T2069" s="138" t="s">
        <v>10641</v>
      </c>
      <c r="U2069" s="108"/>
      <c r="V2069" s="134">
        <v>8</v>
      </c>
      <c r="W2069" s="106" t="str">
        <f t="shared" si="64"/>
        <v>NETA BM</v>
      </c>
      <c r="X2069" s="138" t="s">
        <v>431</v>
      </c>
      <c r="Y2069" s="134"/>
    </row>
    <row r="2070" spans="1:25" x14ac:dyDescent="0.2">
      <c r="A2070" s="70"/>
      <c r="B2070" s="70"/>
      <c r="C2070" s="181" t="str">
        <f>VLOOKUP(G2070,TCR!$E$2:$K$332,2,0)</f>
        <v>DISTV</v>
      </c>
      <c r="D2070" s="181" t="str">
        <f>VLOOKUP(G2070,TCR!$E$2:$K$332,3,0)</f>
        <v>Ricavi logistica secondaria - distribuzione Energia Elettrica - variabile</v>
      </c>
      <c r="E2070" s="181" t="str">
        <f>VLOOKUP(G2070,TCR!$E$2:$K$332,4,0)</f>
        <v>QVR</v>
      </c>
      <c r="F2070" s="181" t="str">
        <f>VLOOKUP(G2070,TCR!$E$2:$K$332,5,0)</f>
        <v>Energia reattiva</v>
      </c>
      <c r="G2070" s="181" t="s">
        <v>275</v>
      </c>
      <c r="H2070" s="181" t="str">
        <f>VLOOKUP(G2070,TCR!$E$2:$K$332,7,0)</f>
        <v>Quota energia reattiva</v>
      </c>
      <c r="I2070" s="137" t="str">
        <f t="shared" si="65"/>
        <v>EE_RETE_REAT#EE_REAT#EE_RETE_REAT#NETA BM</v>
      </c>
      <c r="J2070" s="134"/>
      <c r="K2070" s="138" t="s">
        <v>10731</v>
      </c>
      <c r="L2070" s="138" t="s">
        <v>10732</v>
      </c>
      <c r="M2070" s="138" t="s">
        <v>488</v>
      </c>
      <c r="N2070" s="138" t="s">
        <v>10733</v>
      </c>
      <c r="O2070" s="108"/>
      <c r="P2070" s="119"/>
      <c r="Q2070" s="138" t="s">
        <v>10731</v>
      </c>
      <c r="R2070" s="138" t="s">
        <v>10734</v>
      </c>
      <c r="S2070" s="138" t="s">
        <v>4348</v>
      </c>
      <c r="T2070" s="138" t="s">
        <v>4349</v>
      </c>
      <c r="U2070" s="108"/>
      <c r="V2070" s="134">
        <v>8</v>
      </c>
      <c r="W2070" s="106" t="str">
        <f t="shared" si="64"/>
        <v>NETA BM</v>
      </c>
      <c r="X2070" s="138" t="s">
        <v>9550</v>
      </c>
      <c r="Y2070" s="134"/>
    </row>
    <row r="2071" spans="1:25" x14ac:dyDescent="0.2">
      <c r="A2071" s="70"/>
      <c r="B2071" s="70"/>
      <c r="C2071" s="181" t="str">
        <f>VLOOKUP(G2071,TCR!$E$2:$K$332,2,0)</f>
        <v>DISTV</v>
      </c>
      <c r="D2071" s="181" t="str">
        <f>VLOOKUP(G2071,TCR!$E$2:$K$332,3,0)</f>
        <v>Ricavi logistica secondaria - distribuzione Energia Elettrica - variabile</v>
      </c>
      <c r="E2071" s="181" t="str">
        <f>VLOOKUP(G2071,TCR!$E$2:$K$332,4,0)</f>
        <v>QVR</v>
      </c>
      <c r="F2071" s="181" t="str">
        <f>VLOOKUP(G2071,TCR!$E$2:$K$332,5,0)</f>
        <v>Energia reattiva</v>
      </c>
      <c r="G2071" s="181" t="s">
        <v>275</v>
      </c>
      <c r="H2071" s="181" t="str">
        <f>VLOOKUP(G2071,TCR!$E$2:$K$332,7,0)</f>
        <v>Quota energia reattiva</v>
      </c>
      <c r="I2071" s="137" t="str">
        <f t="shared" si="65"/>
        <v>EE_RETE_REAT#EE_REAT_180#EE_RETE_REAT#NETA BM</v>
      </c>
      <c r="J2071" s="134"/>
      <c r="K2071" s="138" t="s">
        <v>10731</v>
      </c>
      <c r="L2071" s="138" t="s">
        <v>10732</v>
      </c>
      <c r="M2071" s="138" t="s">
        <v>488</v>
      </c>
      <c r="N2071" s="138" t="s">
        <v>10735</v>
      </c>
      <c r="O2071" s="108"/>
      <c r="P2071" s="119"/>
      <c r="Q2071" s="138" t="s">
        <v>10731</v>
      </c>
      <c r="R2071" s="138" t="s">
        <v>10734</v>
      </c>
      <c r="S2071" s="138" t="s">
        <v>4348</v>
      </c>
      <c r="T2071" s="138" t="s">
        <v>4349</v>
      </c>
      <c r="U2071" s="108"/>
      <c r="V2071" s="134">
        <v>8</v>
      </c>
      <c r="W2071" s="106" t="str">
        <f t="shared" si="64"/>
        <v>NETA BM</v>
      </c>
      <c r="X2071" s="138" t="s">
        <v>9550</v>
      </c>
      <c r="Y2071" s="134"/>
    </row>
    <row r="2072" spans="1:25" x14ac:dyDescent="0.2">
      <c r="A2072" s="70"/>
      <c r="B2072" s="70"/>
      <c r="C2072" s="181" t="str">
        <f>VLOOKUP(G2072,TCR!$E$2:$K$332,2,0)</f>
        <v>DISTV</v>
      </c>
      <c r="D2072" s="181" t="str">
        <f>VLOOKUP(G2072,TCR!$E$2:$K$332,3,0)</f>
        <v>Ricavi logistica secondaria - distribuzione Energia Elettrica - variabile</v>
      </c>
      <c r="E2072" s="181" t="str">
        <f>VLOOKUP(G2072,TCR!$E$2:$K$332,4,0)</f>
        <v>QVR</v>
      </c>
      <c r="F2072" s="181" t="str">
        <f>VLOOKUP(G2072,TCR!$E$2:$K$332,5,0)</f>
        <v>Energia reattiva</v>
      </c>
      <c r="G2072" s="181" t="s">
        <v>275</v>
      </c>
      <c r="H2072" s="181" t="str">
        <f>VLOOKUP(G2072,TCR!$E$2:$K$332,7,0)</f>
        <v>Quota energia reattiva</v>
      </c>
      <c r="I2072" s="137" t="str">
        <f t="shared" si="65"/>
        <v>EE_RETE_REAT_AT#EE_REAT#EE_RETE_REAT#NETA BM</v>
      </c>
      <c r="J2072" s="134"/>
      <c r="K2072" s="138" t="s">
        <v>10736</v>
      </c>
      <c r="L2072" s="138" t="s">
        <v>10737</v>
      </c>
      <c r="M2072" s="138" t="s">
        <v>488</v>
      </c>
      <c r="N2072" s="138" t="s">
        <v>10733</v>
      </c>
      <c r="O2072" s="108"/>
      <c r="P2072" s="119"/>
      <c r="Q2072" s="138" t="s">
        <v>10731</v>
      </c>
      <c r="R2072" s="138" t="s">
        <v>10734</v>
      </c>
      <c r="S2072" s="138" t="s">
        <v>10565</v>
      </c>
      <c r="T2072" s="138" t="s">
        <v>10738</v>
      </c>
      <c r="U2072" s="107" t="s">
        <v>448</v>
      </c>
      <c r="V2072" s="134">
        <v>8</v>
      </c>
      <c r="W2072" s="106" t="str">
        <f t="shared" si="64"/>
        <v>NETA BM</v>
      </c>
      <c r="X2072" s="138" t="s">
        <v>9358</v>
      </c>
      <c r="Y2072" s="134"/>
    </row>
    <row r="2073" spans="1:25" x14ac:dyDescent="0.2">
      <c r="A2073" s="70"/>
      <c r="B2073" s="70"/>
      <c r="C2073" s="98" t="str">
        <f>VLOOKUP(G2073,TCR!$E$2:$K$332,2,0)</f>
        <v>VENDV</v>
      </c>
      <c r="D2073" s="98" t="str">
        <f>VLOOKUP(G2073,TCR!$E$2:$K$332,3,0)</f>
        <v>Ricavi variabili commodity al PCE - Energia Elettrica</v>
      </c>
      <c r="E2073" s="98" t="str">
        <f>VLOOKUP(G2073,TCR!$E$2:$K$332,4,0)</f>
        <v>SCONV</v>
      </c>
      <c r="F2073" s="98" t="str">
        <f>VLOOKUP(G2073,TCR!$E$2:$K$332,5,0)</f>
        <v>Sconti Variabili</v>
      </c>
      <c r="G2073" s="98" t="s">
        <v>32</v>
      </c>
      <c r="H2073" s="98" t="str">
        <f>VLOOKUP(G2073,TCR!$E$2:$K$332,7,0)</f>
        <v>sconti</v>
      </c>
      <c r="I2073" s="137" t="str">
        <f t="shared" si="65"/>
        <v>EE_SC_CONSIP#EE_SC_CONSIP#EE_SC_CONSIP#NETA BM</v>
      </c>
      <c r="J2073" s="134"/>
      <c r="K2073" s="138" t="s">
        <v>10739</v>
      </c>
      <c r="L2073" s="138" t="s">
        <v>10740</v>
      </c>
      <c r="M2073" s="138" t="s">
        <v>424</v>
      </c>
      <c r="N2073" s="138" t="s">
        <v>10739</v>
      </c>
      <c r="O2073" s="108"/>
      <c r="Q2073" s="138" t="s">
        <v>10739</v>
      </c>
      <c r="R2073" s="138" t="s">
        <v>10741</v>
      </c>
      <c r="S2073" s="138" t="s">
        <v>461</v>
      </c>
      <c r="T2073" s="138" t="s">
        <v>462</v>
      </c>
      <c r="U2073" s="108"/>
      <c r="V2073" s="134">
        <v>8</v>
      </c>
      <c r="W2073" s="106" t="str">
        <f t="shared" si="64"/>
        <v>NETA BM</v>
      </c>
      <c r="X2073" s="138" t="s">
        <v>463</v>
      </c>
      <c r="Y2073" s="134"/>
    </row>
    <row r="2074" spans="1:25" x14ac:dyDescent="0.2">
      <c r="A2074" s="70"/>
      <c r="B2074" s="70"/>
      <c r="C2074" s="98" t="str">
        <f>VLOOKUP(G2074,TCR!$E$2:$K$332,2,0)</f>
        <v>VENDV</v>
      </c>
      <c r="D2074" s="98" t="str">
        <f>VLOOKUP(G2074,TCR!$E$2:$K$332,3,0)</f>
        <v>Ricavi variabili commodity al PCE - Energia Elettrica</v>
      </c>
      <c r="E2074" s="98" t="str">
        <f>VLOOKUP(G2074,TCR!$E$2:$K$332,4,0)</f>
        <v>SBI</v>
      </c>
      <c r="F2074" s="98" t="str">
        <f>VLOOKUP(G2074,TCR!$E$2:$K$332,5,0)</f>
        <v>Sbilanciamento</v>
      </c>
      <c r="G2074" s="98" t="s">
        <v>330</v>
      </c>
      <c r="H2074" s="98" t="str">
        <f>VLOOKUP(G2074,TCR!$E$2:$K$332,7,0)</f>
        <v>Oneri sbilanciamento</v>
      </c>
      <c r="I2074" s="137" t="str">
        <f t="shared" si="65"/>
        <v>EE_SC_PERD_SBIL#EE_SBIL_QE#EE_SBIL#NETA BM</v>
      </c>
      <c r="J2074" s="134"/>
      <c r="K2074" s="138" t="s">
        <v>10742</v>
      </c>
      <c r="L2074" s="138" t="s">
        <v>10743</v>
      </c>
      <c r="M2074" s="138" t="s">
        <v>488</v>
      </c>
      <c r="N2074" s="138" t="s">
        <v>9606</v>
      </c>
      <c r="O2074" s="108"/>
      <c r="Q2074" s="138" t="s">
        <v>3587</v>
      </c>
      <c r="R2074" s="138" t="s">
        <v>9608</v>
      </c>
      <c r="S2074" s="138" t="s">
        <v>705</v>
      </c>
      <c r="T2074" s="138" t="s">
        <v>706</v>
      </c>
      <c r="U2074" s="107" t="s">
        <v>753</v>
      </c>
      <c r="V2074" s="134">
        <v>8</v>
      </c>
      <c r="W2074" s="106" t="str">
        <f t="shared" si="64"/>
        <v>NETA BM</v>
      </c>
      <c r="X2074" s="138" t="s">
        <v>9358</v>
      </c>
      <c r="Y2074" s="134"/>
    </row>
    <row r="2075" spans="1:25" x14ac:dyDescent="0.2">
      <c r="A2075" s="70"/>
      <c r="B2075" s="70"/>
      <c r="C2075" s="98" t="str">
        <f>VLOOKUP(G2075,TCR!$E$2:$K$332,2,0)</f>
        <v>VENDV</v>
      </c>
      <c r="D2075" s="98" t="str">
        <f>VLOOKUP(G2075,TCR!$E$2:$K$332,3,0)</f>
        <v>Ricavi variabili commodity al PCE - Energia Elettrica</v>
      </c>
      <c r="E2075" s="98" t="str">
        <f>VLOOKUP(G2075,TCR!$E$2:$K$332,4,0)</f>
        <v>SCONV</v>
      </c>
      <c r="F2075" s="98" t="str">
        <f>VLOOKUP(G2075,TCR!$E$2:$K$332,5,0)</f>
        <v>Sconti Variabili</v>
      </c>
      <c r="G2075" s="98" t="s">
        <v>32</v>
      </c>
      <c r="H2075" s="98" t="str">
        <f>VLOOKUP(G2075,TCR!$E$2:$K$332,7,0)</f>
        <v>sconti</v>
      </c>
      <c r="I2075" s="137" t="str">
        <f t="shared" si="65"/>
        <v>EE_SC_PREM_5000#EE_SC_PREM5000#EE_SC_PREMIO#NETA BM</v>
      </c>
      <c r="J2075" s="134"/>
      <c r="K2075" s="138" t="s">
        <v>10744</v>
      </c>
      <c r="L2075" s="138" t="s">
        <v>10745</v>
      </c>
      <c r="M2075" s="138" t="s">
        <v>424</v>
      </c>
      <c r="N2075" s="138" t="s">
        <v>10746</v>
      </c>
      <c r="O2075" s="108"/>
      <c r="Q2075" s="138" t="s">
        <v>10747</v>
      </c>
      <c r="R2075" s="138" t="s">
        <v>10748</v>
      </c>
      <c r="S2075" s="138" t="s">
        <v>461</v>
      </c>
      <c r="T2075" s="138" t="s">
        <v>462</v>
      </c>
      <c r="U2075" s="108"/>
      <c r="V2075" s="134">
        <v>8</v>
      </c>
      <c r="W2075" s="106" t="str">
        <f t="shared" si="64"/>
        <v>NETA BM</v>
      </c>
      <c r="X2075" s="138" t="s">
        <v>463</v>
      </c>
      <c r="Y2075" s="134"/>
    </row>
    <row r="2076" spans="1:25" x14ac:dyDescent="0.2">
      <c r="A2076" s="70"/>
      <c r="B2076" s="70"/>
      <c r="C2076" s="98" t="str">
        <f>VLOOKUP(G2076,TCR!$E$2:$K$332,2,0)</f>
        <v>VENDV</v>
      </c>
      <c r="D2076" s="98" t="str">
        <f>VLOOKUP(G2076,TCR!$E$2:$K$332,3,0)</f>
        <v>Ricavi variabili commodity al PCE - Energia Elettrica</v>
      </c>
      <c r="E2076" s="98" t="str">
        <f>VLOOKUP(G2076,TCR!$E$2:$K$332,4,0)</f>
        <v>SCONV</v>
      </c>
      <c r="F2076" s="98" t="str">
        <f>VLOOKUP(G2076,TCR!$E$2:$K$332,5,0)</f>
        <v>Sconti Variabili</v>
      </c>
      <c r="G2076" s="98" t="s">
        <v>32</v>
      </c>
      <c r="H2076" s="98" t="str">
        <f>VLOOKUP(G2076,TCR!$E$2:$K$332,7,0)</f>
        <v>sconti</v>
      </c>
      <c r="I2076" s="137" t="str">
        <f t="shared" si="65"/>
        <v>EE_SC_PREM_10000#EE_SC_PREM10000#EE_SC_PREMIO#NETA BM</v>
      </c>
      <c r="J2076" s="134"/>
      <c r="K2076" s="138" t="s">
        <v>10749</v>
      </c>
      <c r="L2076" s="138" t="s">
        <v>10750</v>
      </c>
      <c r="M2076" s="138" t="s">
        <v>424</v>
      </c>
      <c r="N2076" s="138" t="s">
        <v>10751</v>
      </c>
      <c r="O2076" s="108"/>
      <c r="Q2076" s="138" t="s">
        <v>10747</v>
      </c>
      <c r="R2076" s="138" t="s">
        <v>10748</v>
      </c>
      <c r="S2076" s="138" t="s">
        <v>461</v>
      </c>
      <c r="T2076" s="138" t="s">
        <v>462</v>
      </c>
      <c r="U2076" s="108"/>
      <c r="V2076" s="134">
        <v>8</v>
      </c>
      <c r="W2076" s="106" t="str">
        <f t="shared" si="64"/>
        <v>NETA BM</v>
      </c>
      <c r="X2076" s="138" t="s">
        <v>463</v>
      </c>
      <c r="Y2076" s="134"/>
    </row>
    <row r="2077" spans="1:25" x14ac:dyDescent="0.2">
      <c r="A2077" s="70"/>
      <c r="B2077" s="70"/>
      <c r="C2077" s="98" t="str">
        <f>VLOOKUP(G2077,TCR!$E$2:$K$332,2,0)</f>
        <v>VENDV</v>
      </c>
      <c r="D2077" s="98" t="str">
        <f>VLOOKUP(G2077,TCR!$E$2:$K$332,3,0)</f>
        <v>Ricavi variabili commodity al PCE - Energia Elettrica</v>
      </c>
      <c r="E2077" s="98" t="str">
        <f>VLOOKUP(G2077,TCR!$E$2:$K$332,4,0)</f>
        <v>SCONV</v>
      </c>
      <c r="F2077" s="98" t="str">
        <f>VLOOKUP(G2077,TCR!$E$2:$K$332,5,0)</f>
        <v>Sconti Variabili</v>
      </c>
      <c r="G2077" s="98" t="s">
        <v>32</v>
      </c>
      <c r="H2077" s="98" t="str">
        <f>VLOOKUP(G2077,TCR!$E$2:$K$332,7,0)</f>
        <v>sconti</v>
      </c>
      <c r="I2077" s="137" t="str">
        <f t="shared" si="65"/>
        <v>EE_SC_SBIL_100#EE_SBIL_QE#EE_SBIL#NETA BM</v>
      </c>
      <c r="J2077" s="134"/>
      <c r="K2077" s="138" t="s">
        <v>10752</v>
      </c>
      <c r="L2077" s="138" t="s">
        <v>10753</v>
      </c>
      <c r="M2077" s="138" t="s">
        <v>424</v>
      </c>
      <c r="N2077" s="138" t="s">
        <v>9606</v>
      </c>
      <c r="O2077" s="108"/>
      <c r="Q2077" s="138" t="s">
        <v>3587</v>
      </c>
      <c r="R2077" s="138" t="s">
        <v>9608</v>
      </c>
      <c r="S2077" s="138" t="s">
        <v>461</v>
      </c>
      <c r="T2077" s="138" t="s">
        <v>462</v>
      </c>
      <c r="U2077" s="108"/>
      <c r="V2077" s="134">
        <v>8</v>
      </c>
      <c r="W2077" s="106" t="str">
        <f t="shared" si="64"/>
        <v>NETA BM</v>
      </c>
      <c r="X2077" s="138" t="s">
        <v>463</v>
      </c>
      <c r="Y2077" s="134"/>
    </row>
    <row r="2078" spans="1:25" x14ac:dyDescent="0.2">
      <c r="A2078" s="70"/>
      <c r="B2078" s="70"/>
      <c r="C2078" s="98" t="str">
        <f>VLOOKUP(G2078,TCR!$E$2:$K$332,2,0)</f>
        <v>VENDV</v>
      </c>
      <c r="D2078" s="98" t="str">
        <f>VLOOKUP(G2078,TCR!$E$2:$K$332,3,0)</f>
        <v>Ricavi variabili commodity al PCE - Energia Elettrica</v>
      </c>
      <c r="E2078" s="98" t="str">
        <f>VLOOKUP(G2078,TCR!$E$2:$K$332,4,0)</f>
        <v>SCONV</v>
      </c>
      <c r="F2078" s="98" t="str">
        <f>VLOOKUP(G2078,TCR!$E$2:$K$332,5,0)</f>
        <v>Sconti Variabili</v>
      </c>
      <c r="G2078" s="98" t="s">
        <v>32</v>
      </c>
      <c r="H2078" s="98" t="str">
        <f>VLOOKUP(G2078,TCR!$E$2:$K$332,7,0)</f>
        <v>sconti</v>
      </c>
      <c r="I2078" s="137" t="str">
        <f t="shared" si="65"/>
        <v>EE_SC_TRIOR#EE_SC_TRIOR#EE_SC_TRIOR#NETA BM</v>
      </c>
      <c r="J2078" s="134"/>
      <c r="K2078" s="138" t="s">
        <v>10754</v>
      </c>
      <c r="L2078" s="138" t="s">
        <v>10755</v>
      </c>
      <c r="M2078" s="138" t="s">
        <v>424</v>
      </c>
      <c r="N2078" s="138" t="s">
        <v>10754</v>
      </c>
      <c r="O2078" s="108"/>
      <c r="Q2078" s="138" t="s">
        <v>10754</v>
      </c>
      <c r="R2078" s="138" t="s">
        <v>10756</v>
      </c>
      <c r="S2078" s="138" t="s">
        <v>461</v>
      </c>
      <c r="T2078" s="138" t="s">
        <v>462</v>
      </c>
      <c r="U2078" s="108"/>
      <c r="V2078" s="134">
        <v>8</v>
      </c>
      <c r="W2078" s="106" t="str">
        <f t="shared" si="64"/>
        <v>NETA BM</v>
      </c>
      <c r="X2078" s="138" t="s">
        <v>463</v>
      </c>
      <c r="Y2078" s="134"/>
    </row>
    <row r="2079" spans="1:25" x14ac:dyDescent="0.2">
      <c r="A2079" s="178"/>
      <c r="B2079" s="178"/>
      <c r="C2079" s="98" t="str">
        <f>VLOOKUP(G2079,TCR!$E$2:$K$332,2,0)</f>
        <v>VENDV</v>
      </c>
      <c r="D2079" s="98" t="str">
        <f>VLOOKUP(G2079,TCR!$E$2:$K$332,3,0)</f>
        <v>Ricavi variabili commodity al PCE - Energia Elettrica</v>
      </c>
      <c r="E2079" s="98" t="str">
        <f>VLOOKUP(G2079,TCR!$E$2:$K$332,4,0)</f>
        <v>SCONV</v>
      </c>
      <c r="F2079" s="98" t="str">
        <f>VLOOKUP(G2079,TCR!$E$2:$K$332,5,0)</f>
        <v>Sconti Variabili</v>
      </c>
      <c r="G2079" s="98" t="s">
        <v>11436</v>
      </c>
      <c r="H2079" s="98" t="str">
        <f>VLOOKUP(G2079,TCR!$E$2:$K$332,7,0)</f>
        <v>sconti perdite materia prima</v>
      </c>
      <c r="I2079" s="137" t="str">
        <f t="shared" si="65"/>
        <v>EE_SC_TRIOR_PERD#EE_SC_TRIOR#EE_SC_TRIOR#NETA BM</v>
      </c>
      <c r="J2079" s="134"/>
      <c r="K2079" s="138" t="s">
        <v>10757</v>
      </c>
      <c r="L2079" s="138" t="s">
        <v>10758</v>
      </c>
      <c r="M2079" s="138" t="s">
        <v>424</v>
      </c>
      <c r="N2079" s="138" t="s">
        <v>10754</v>
      </c>
      <c r="O2079" s="108"/>
      <c r="Q2079" s="138" t="s">
        <v>10754</v>
      </c>
      <c r="R2079" s="138" t="s">
        <v>10756</v>
      </c>
      <c r="S2079" s="138" t="s">
        <v>10640</v>
      </c>
      <c r="T2079" s="138" t="s">
        <v>10715</v>
      </c>
      <c r="U2079" s="108"/>
      <c r="V2079" s="134">
        <v>8</v>
      </c>
      <c r="W2079" s="106" t="str">
        <f t="shared" si="64"/>
        <v>NETA BM</v>
      </c>
      <c r="X2079" s="138" t="s">
        <v>3397</v>
      </c>
      <c r="Y2079" s="134"/>
    </row>
    <row r="2080" spans="1:25" x14ac:dyDescent="0.2">
      <c r="A2080" s="70"/>
      <c r="B2080" s="70"/>
      <c r="C2080" s="98" t="str">
        <f>VLOOKUP(G2080,TCR!$E$2:$K$332,2,0)</f>
        <v>VENDV</v>
      </c>
      <c r="D2080" s="98" t="str">
        <f>VLOOKUP(G2080,TCR!$E$2:$K$332,3,0)</f>
        <v>Ricavi variabili commodity al PCE - Energia Elettrica</v>
      </c>
      <c r="E2080" s="98" t="str">
        <f>VLOOKUP(G2080,TCR!$E$2:$K$332,4,0)</f>
        <v>SCONV</v>
      </c>
      <c r="F2080" s="98" t="str">
        <f>VLOOKUP(G2080,TCR!$E$2:$K$332,5,0)</f>
        <v>Sconti Variabili</v>
      </c>
      <c r="G2080" s="98" t="s">
        <v>32</v>
      </c>
      <c r="H2080" s="98" t="str">
        <f>VLOOKUP(G2080,TCR!$E$2:$K$332,7,0)</f>
        <v>sconti</v>
      </c>
      <c r="I2080" s="137" t="str">
        <f t="shared" si="65"/>
        <v>EE_SC_UNI#EE_SC_UNI#EE_SC_UNI#NETA BM</v>
      </c>
      <c r="J2080" s="134"/>
      <c r="K2080" s="138" t="s">
        <v>10759</v>
      </c>
      <c r="L2080" s="138" t="s">
        <v>10740</v>
      </c>
      <c r="M2080" s="138" t="s">
        <v>424</v>
      </c>
      <c r="N2080" s="138" t="s">
        <v>10759</v>
      </c>
      <c r="O2080" s="108"/>
      <c r="Q2080" s="138" t="s">
        <v>10759</v>
      </c>
      <c r="R2080" s="138" t="s">
        <v>10760</v>
      </c>
      <c r="S2080" s="138" t="s">
        <v>461</v>
      </c>
      <c r="T2080" s="138" t="s">
        <v>462</v>
      </c>
      <c r="U2080" s="108"/>
      <c r="V2080" s="134">
        <v>8</v>
      </c>
      <c r="W2080" s="106" t="str">
        <f t="shared" si="64"/>
        <v>NETA BM</v>
      </c>
      <c r="X2080" s="138" t="s">
        <v>463</v>
      </c>
      <c r="Y2080" s="134"/>
    </row>
    <row r="2081" spans="1:25" x14ac:dyDescent="0.2">
      <c r="A2081" s="70"/>
      <c r="B2081" s="70"/>
      <c r="C2081" s="179" t="str">
        <f>VLOOKUP(G2081,TCR!$E$2:$K$332,2,0)</f>
        <v>VENDV</v>
      </c>
      <c r="D2081" s="179" t="str">
        <f>VLOOKUP(G2081,TCR!$E$2:$K$332,3,0)</f>
        <v>Ricavi variabili commodity al PCE - Energia Elettrica</v>
      </c>
      <c r="E2081" s="179" t="str">
        <f>VLOOKUP(G2081,TCR!$E$2:$K$332,4,0)</f>
        <v>SCONV</v>
      </c>
      <c r="F2081" s="179" t="str">
        <f>VLOOKUP(G2081,TCR!$E$2:$K$332,5,0)</f>
        <v>Sconti Variabili</v>
      </c>
      <c r="G2081" s="179" t="s">
        <v>11436</v>
      </c>
      <c r="H2081" s="179" t="str">
        <f>VLOOKUP(G2081,TCR!$E$2:$K$332,7,0)</f>
        <v>sconti perdite materia prima</v>
      </c>
      <c r="I2081" s="137" t="str">
        <f t="shared" si="65"/>
        <v>EE_SC_UNI_PERD#EE_SC_UNI#EE_SC_UNI#NETA BM</v>
      </c>
      <c r="J2081" s="134"/>
      <c r="K2081" s="138" t="s">
        <v>10761</v>
      </c>
      <c r="L2081" s="138" t="s">
        <v>10762</v>
      </c>
      <c r="M2081" s="138" t="s">
        <v>424</v>
      </c>
      <c r="N2081" s="138" t="s">
        <v>10759</v>
      </c>
      <c r="O2081" s="108"/>
      <c r="Q2081" s="138" t="s">
        <v>10759</v>
      </c>
      <c r="R2081" s="138" t="s">
        <v>10760</v>
      </c>
      <c r="S2081" s="138" t="s">
        <v>10640</v>
      </c>
      <c r="T2081" s="138" t="s">
        <v>10715</v>
      </c>
      <c r="U2081" s="108"/>
      <c r="V2081" s="134">
        <v>8</v>
      </c>
      <c r="W2081" s="106" t="str">
        <f t="shared" si="64"/>
        <v>NETA BM</v>
      </c>
      <c r="X2081" s="138" t="s">
        <v>463</v>
      </c>
      <c r="Y2081" s="134"/>
    </row>
    <row r="2082" spans="1:25" x14ac:dyDescent="0.2">
      <c r="A2082" s="70"/>
      <c r="B2082" s="70"/>
      <c r="C2082" s="98" t="str">
        <f>VLOOKUP(G2082,TCR!$E$2:$K$332,2,0)</f>
        <v>VENDV</v>
      </c>
      <c r="D2082" s="98" t="str">
        <f>VLOOKUP(G2082,TCR!$E$2:$K$332,3,0)</f>
        <v>Ricavi variabili commodity al PCE - Energia Elettrica</v>
      </c>
      <c r="E2082" s="98" t="str">
        <f>VLOOKUP(G2082,TCR!$E$2:$K$332,4,0)</f>
        <v>SCONV</v>
      </c>
      <c r="F2082" s="98" t="str">
        <f>VLOOKUP(G2082,TCR!$E$2:$K$332,5,0)</f>
        <v>Sconti Variabili</v>
      </c>
      <c r="G2082" s="141" t="s">
        <v>11436</v>
      </c>
      <c r="H2082" s="98" t="str">
        <f>VLOOKUP(G2082,TCR!$E$2:$K$332,7,0)</f>
        <v>sconti perdite materia prima</v>
      </c>
      <c r="I2082" s="137" t="str">
        <f t="shared" si="65"/>
        <v>EE_SCPERD_CONSIP#EE_SC_CONSIP#EE_SC_CONSIP#NETA BM</v>
      </c>
      <c r="J2082" s="134"/>
      <c r="K2082" s="138" t="s">
        <v>10763</v>
      </c>
      <c r="L2082" s="138" t="s">
        <v>10764</v>
      </c>
      <c r="M2082" s="138" t="s">
        <v>424</v>
      </c>
      <c r="N2082" s="138" t="s">
        <v>10739</v>
      </c>
      <c r="O2082" s="108"/>
      <c r="Q2082" s="138" t="s">
        <v>10739</v>
      </c>
      <c r="R2082" s="138" t="s">
        <v>10741</v>
      </c>
      <c r="S2082" s="138" t="s">
        <v>10640</v>
      </c>
      <c r="T2082" s="138" t="s">
        <v>10715</v>
      </c>
      <c r="U2082" s="108"/>
      <c r="V2082" s="134">
        <v>8</v>
      </c>
      <c r="W2082" s="106" t="str">
        <f t="shared" si="64"/>
        <v>NETA BM</v>
      </c>
      <c r="X2082" s="138" t="s">
        <v>463</v>
      </c>
      <c r="Y2082" s="134"/>
    </row>
    <row r="2083" spans="1:25" x14ac:dyDescent="0.2">
      <c r="A2083" s="70"/>
      <c r="B2083" s="70"/>
      <c r="C2083" s="98" t="str">
        <f>VLOOKUP(G2083,TCR!$E$2:$K$332,2,0)</f>
        <v>VENDV</v>
      </c>
      <c r="D2083" s="98" t="str">
        <f>VLOOKUP(G2083,TCR!$E$2:$K$332,3,0)</f>
        <v>Ricavi variabili commodity al PCE - Energia Elettrica</v>
      </c>
      <c r="E2083" s="98" t="str">
        <f>VLOOKUP(G2083,TCR!$E$2:$K$332,4,0)</f>
        <v>MTPRV</v>
      </c>
      <c r="F2083" s="98" t="str">
        <f>VLOOKUP(G2083,TCR!$E$2:$K$332,5,0)</f>
        <v>Materia prima variabile</v>
      </c>
      <c r="G2083" s="98" t="s">
        <v>192</v>
      </c>
      <c r="H2083" s="98" t="str">
        <f>VLOOKUP(G2083,TCR!$E$2:$K$332,7,0)</f>
        <v>Perdite</v>
      </c>
      <c r="I2083" s="137" t="str">
        <f t="shared" si="65"/>
        <v>EE_PERSPREAD_RIT#EE_PUNSPREAD_RIT#EE_SPREAD_RIT#NETA BM</v>
      </c>
      <c r="J2083" s="134"/>
      <c r="K2083" s="128" t="s">
        <v>11050</v>
      </c>
      <c r="L2083" s="128" t="s">
        <v>11051</v>
      </c>
      <c r="M2083" s="129"/>
      <c r="N2083" s="128" t="s">
        <v>11052</v>
      </c>
      <c r="O2083" s="129"/>
      <c r="P2083" s="131" t="s">
        <v>11053</v>
      </c>
      <c r="Q2083" s="128" t="s">
        <v>11054</v>
      </c>
      <c r="R2083" s="128" t="s">
        <v>11055</v>
      </c>
      <c r="S2083" s="129"/>
      <c r="T2083" s="129"/>
      <c r="U2083" s="129"/>
      <c r="V2083" s="130">
        <v>8</v>
      </c>
      <c r="W2083" s="128" t="str">
        <f t="shared" si="64"/>
        <v>NETA BM</v>
      </c>
      <c r="X2083" s="134"/>
      <c r="Y2083" s="134"/>
    </row>
    <row r="2084" spans="1:25" x14ac:dyDescent="0.2">
      <c r="A2084" s="178"/>
      <c r="B2084" s="178"/>
      <c r="C2084" s="179" t="str">
        <f>VLOOKUP(G2084,TCR!$E$2:$K$332,2,0)</f>
        <v>VENDV</v>
      </c>
      <c r="D2084" s="179" t="str">
        <f>VLOOKUP(G2084,TCR!$E$2:$K$332,3,0)</f>
        <v>Ricavi variabili commodity al PCE - Energia Elettrica</v>
      </c>
      <c r="E2084" s="179" t="str">
        <f>VLOOKUP(G2084,TCR!$E$2:$K$332,4,0)</f>
        <v>MTPRV</v>
      </c>
      <c r="F2084" s="179" t="str">
        <f>VLOOKUP(G2084,TCR!$E$2:$K$332,5,0)</f>
        <v>Materia prima variabile</v>
      </c>
      <c r="G2084" s="179" t="s">
        <v>192</v>
      </c>
      <c r="H2084" s="179" t="str">
        <f>VLOOKUP(G2084,TCR!$E$2:$K$332,7,0)</f>
        <v>Perdite</v>
      </c>
      <c r="I2084" s="137" t="str">
        <f t="shared" si="65"/>
        <v>EEPERDITEC12_S#EE_PE_ITEC12_S#EE_PE_ITEC12_S#NETA BM</v>
      </c>
      <c r="J2084" s="134"/>
      <c r="K2084" s="138" t="s">
        <v>10766</v>
      </c>
      <c r="L2084" s="138" t="s">
        <v>10767</v>
      </c>
      <c r="M2084" s="138" t="s">
        <v>424</v>
      </c>
      <c r="N2084" s="138" t="s">
        <v>10703</v>
      </c>
      <c r="O2084" s="108"/>
      <c r="Q2084" s="138" t="s">
        <v>10703</v>
      </c>
      <c r="R2084" s="138" t="s">
        <v>10705</v>
      </c>
      <c r="S2084" s="138" t="s">
        <v>10640</v>
      </c>
      <c r="T2084" s="138" t="s">
        <v>10641</v>
      </c>
      <c r="U2084" s="108"/>
      <c r="V2084" s="134">
        <v>8</v>
      </c>
      <c r="W2084" s="106" t="str">
        <f t="shared" si="64"/>
        <v>NETA BM</v>
      </c>
      <c r="X2084" s="138" t="s">
        <v>431</v>
      </c>
      <c r="Y2084" s="134"/>
    </row>
    <row r="2085" spans="1:25" x14ac:dyDescent="0.2">
      <c r="A2085" s="70"/>
      <c r="B2085" s="70"/>
      <c r="C2085" s="121" t="str">
        <f>VLOOKUP(G2085,TCR!$E$2:$K$332,2,0)</f>
        <v>GEFT</v>
      </c>
      <c r="D2085" s="121" t="str">
        <f>VLOOKUP(G2085,TCR!$E$2:$K$332,3,0)</f>
        <v>GESTIONE FINANAZA e TRIBUTI</v>
      </c>
      <c r="E2085" s="121" t="str">
        <f>VLOOKUP(G2085,TCR!$E$2:$K$332,4,0)</f>
        <v>GEFT</v>
      </c>
      <c r="F2085" s="121" t="str">
        <f>VLOOKUP(G2085,TCR!$E$2:$K$332,5,0)</f>
        <v>GESTIONE FINANAZA e TRIBUTI</v>
      </c>
      <c r="G2085" s="121" t="s">
        <v>369</v>
      </c>
      <c r="H2085" s="121" t="str">
        <f>VLOOKUP(G2085,TCR!$E$2:$K$332,7,0)</f>
        <v>Interessi di mora</v>
      </c>
      <c r="I2085" s="137" t="str">
        <f t="shared" si="65"/>
        <v>INTERESSI_MORA#MORA#MORA#NETA BM</v>
      </c>
      <c r="J2085" s="117"/>
      <c r="K2085" s="138" t="s">
        <v>10779</v>
      </c>
      <c r="L2085" s="138" t="s">
        <v>10780</v>
      </c>
      <c r="M2085" s="138" t="s">
        <v>442</v>
      </c>
      <c r="N2085" s="138" t="s">
        <v>10781</v>
      </c>
      <c r="O2085" s="108"/>
      <c r="P2085" s="119"/>
      <c r="Q2085" s="138" t="s">
        <v>10781</v>
      </c>
      <c r="R2085" s="138" t="s">
        <v>10782</v>
      </c>
      <c r="S2085" s="138" t="s">
        <v>10783</v>
      </c>
      <c r="T2085" s="138" t="s">
        <v>3753</v>
      </c>
      <c r="U2085" s="108"/>
      <c r="V2085" s="134">
        <v>8</v>
      </c>
      <c r="W2085" s="106" t="str">
        <f t="shared" si="64"/>
        <v>NETA BM</v>
      </c>
      <c r="X2085" s="138" t="s">
        <v>442</v>
      </c>
      <c r="Y2085" s="117"/>
    </row>
    <row r="2086" spans="1:25" x14ac:dyDescent="0.2">
      <c r="A2086" s="70"/>
      <c r="B2086" s="70"/>
      <c r="C2086" s="71" t="str">
        <f>VLOOKUP(G2086,TCR!$E$2:$K$332,2,0)</f>
        <v>LAVO</v>
      </c>
      <c r="D2086" s="71" t="str">
        <f>VLOOKUP(G2086,TCR!$E$2:$K$332,3,0)</f>
        <v>Lavori</v>
      </c>
      <c r="E2086" s="71" t="str">
        <f>VLOOKUP(G2086,TCR!$E$2:$K$332,4,0)</f>
        <v>LAVO</v>
      </c>
      <c r="F2086" s="71" t="str">
        <f>VLOOKUP(G2086,TCR!$E$2:$K$332,5,0)</f>
        <v>Lavori</v>
      </c>
      <c r="G2086" s="71" t="s">
        <v>35</v>
      </c>
      <c r="H2086" s="71" t="str">
        <f>VLOOKUP(G2086,TCR!$E$2:$K$332,7,0)</f>
        <v>pose, subentri, riaperture</v>
      </c>
      <c r="I2086" s="137" t="str">
        <f t="shared" si="65"/>
        <v>P_EE_DIR_FIS#P_EE_DIR_FIS#P_EE_DIR_FIS#NETA BM</v>
      </c>
      <c r="J2086" s="117"/>
      <c r="K2086" s="138" t="s">
        <v>10784</v>
      </c>
      <c r="L2086" s="138" t="s">
        <v>10785</v>
      </c>
      <c r="M2086" s="138" t="s">
        <v>442</v>
      </c>
      <c r="N2086" s="138" t="s">
        <v>10784</v>
      </c>
      <c r="O2086" s="108"/>
      <c r="P2086" s="119"/>
      <c r="Q2086" s="138" t="s">
        <v>10784</v>
      </c>
      <c r="R2086" s="138" t="s">
        <v>10785</v>
      </c>
      <c r="S2086" s="138" t="s">
        <v>833</v>
      </c>
      <c r="T2086" s="138" t="s">
        <v>834</v>
      </c>
      <c r="U2086" s="108"/>
      <c r="V2086" s="134">
        <v>8</v>
      </c>
      <c r="W2086" s="106" t="str">
        <f t="shared" si="64"/>
        <v>NETA BM</v>
      </c>
      <c r="X2086" s="138" t="s">
        <v>835</v>
      </c>
      <c r="Y2086" s="117"/>
    </row>
    <row r="2087" spans="1:25" x14ac:dyDescent="0.2">
      <c r="A2087" s="70"/>
      <c r="B2087" s="70"/>
      <c r="C2087" s="71" t="str">
        <f>VLOOKUP(G2087,TCR!$E$2:$K$332,2,0)</f>
        <v>LAVO</v>
      </c>
      <c r="D2087" s="71" t="str">
        <f>VLOOKUP(G2087,TCR!$E$2:$K$332,3,0)</f>
        <v>Lavori</v>
      </c>
      <c r="E2087" s="71" t="str">
        <f>VLOOKUP(G2087,TCR!$E$2:$K$332,4,0)</f>
        <v>LAVO</v>
      </c>
      <c r="F2087" s="71" t="str">
        <f>VLOOKUP(G2087,TCR!$E$2:$K$332,5,0)</f>
        <v>Lavori</v>
      </c>
      <c r="G2087" s="71" t="s">
        <v>35</v>
      </c>
      <c r="H2087" s="71" t="str">
        <f>VLOOKUP(G2087,TCR!$E$2:$K$332,7,0)</f>
        <v>pose, subentri, riaperture</v>
      </c>
      <c r="I2087" s="137" t="str">
        <f t="shared" si="65"/>
        <v>S-PW-001#S-PW-001#S-PW-001#NETA BM</v>
      </c>
      <c r="J2087" s="117"/>
      <c r="K2087" s="138" t="s">
        <v>827</v>
      </c>
      <c r="L2087" s="138" t="s">
        <v>10800</v>
      </c>
      <c r="M2087" s="138" t="s">
        <v>442</v>
      </c>
      <c r="N2087" s="138" t="s">
        <v>827</v>
      </c>
      <c r="O2087" s="108"/>
      <c r="P2087" s="119"/>
      <c r="Q2087" s="138" t="s">
        <v>827</v>
      </c>
      <c r="R2087" s="138" t="s">
        <v>10800</v>
      </c>
      <c r="S2087" s="138" t="s">
        <v>833</v>
      </c>
      <c r="T2087" s="138" t="s">
        <v>834</v>
      </c>
      <c r="U2087" s="108"/>
      <c r="V2087" s="134">
        <v>8</v>
      </c>
      <c r="W2087" s="106" t="str">
        <f t="shared" si="64"/>
        <v>NETA BM</v>
      </c>
      <c r="X2087" s="138" t="s">
        <v>835</v>
      </c>
      <c r="Y2087" s="117"/>
    </row>
    <row r="2088" spans="1:25" x14ac:dyDescent="0.2">
      <c r="A2088" s="70"/>
      <c r="B2088" s="70"/>
      <c r="C2088" s="71" t="str">
        <f>VLOOKUP(G2088,TCR!$E$2:$K$332,2,0)</f>
        <v>LAVO</v>
      </c>
      <c r="D2088" s="71" t="str">
        <f>VLOOKUP(G2088,TCR!$E$2:$K$332,3,0)</f>
        <v>Lavori</v>
      </c>
      <c r="E2088" s="71" t="str">
        <f>VLOOKUP(G2088,TCR!$E$2:$K$332,4,0)</f>
        <v>LAVO</v>
      </c>
      <c r="F2088" s="71" t="str">
        <f>VLOOKUP(G2088,TCR!$E$2:$K$332,5,0)</f>
        <v>Lavori</v>
      </c>
      <c r="G2088" s="71" t="s">
        <v>35</v>
      </c>
      <c r="H2088" s="71" t="str">
        <f>VLOOKUP(G2088,TCR!$E$2:$K$332,7,0)</f>
        <v>pose, subentri, riaperture</v>
      </c>
      <c r="I2088" s="137" t="str">
        <f t="shared" si="65"/>
        <v>S-PW-003#S-PW-003#S-PW-003#NETA BM</v>
      </c>
      <c r="J2088" s="117"/>
      <c r="K2088" s="138" t="s">
        <v>2655</v>
      </c>
      <c r="L2088" s="138" t="s">
        <v>10801</v>
      </c>
      <c r="M2088" s="138" t="s">
        <v>442</v>
      </c>
      <c r="N2088" s="138" t="s">
        <v>2655</v>
      </c>
      <c r="O2088" s="108"/>
      <c r="P2088" s="119"/>
      <c r="Q2088" s="138" t="s">
        <v>2655</v>
      </c>
      <c r="R2088" s="138" t="s">
        <v>10801</v>
      </c>
      <c r="S2088" s="138" t="s">
        <v>833</v>
      </c>
      <c r="T2088" s="138" t="s">
        <v>834</v>
      </c>
      <c r="U2088" s="108"/>
      <c r="V2088" s="134">
        <v>8</v>
      </c>
      <c r="W2088" s="106" t="str">
        <f t="shared" si="64"/>
        <v>NETA BM</v>
      </c>
      <c r="X2088" s="138" t="s">
        <v>835</v>
      </c>
      <c r="Y2088" s="117"/>
    </row>
    <row r="2089" spans="1:25" x14ac:dyDescent="0.2">
      <c r="A2089" s="70"/>
      <c r="B2089" s="70"/>
      <c r="C2089" s="71" t="str">
        <f>VLOOKUP(G2089,TCR!$E$2:$K$332,2,0)</f>
        <v>LAVO</v>
      </c>
      <c r="D2089" s="71" t="str">
        <f>VLOOKUP(G2089,TCR!$E$2:$K$332,3,0)</f>
        <v>Lavori</v>
      </c>
      <c r="E2089" s="71" t="str">
        <f>VLOOKUP(G2089,TCR!$E$2:$K$332,4,0)</f>
        <v>LAVO</v>
      </c>
      <c r="F2089" s="71" t="str">
        <f>VLOOKUP(G2089,TCR!$E$2:$K$332,5,0)</f>
        <v>Lavori</v>
      </c>
      <c r="G2089" s="71" t="s">
        <v>34</v>
      </c>
      <c r="H2089" s="71" t="str">
        <f>VLOOKUP(G2089,TCR!$E$2:$K$332,7,0)</f>
        <v>disattivazioni</v>
      </c>
      <c r="I2089" s="137" t="str">
        <f t="shared" si="65"/>
        <v>S-PW-007#S-PW-007#S-PW-007#NETA BM</v>
      </c>
      <c r="J2089" s="117"/>
      <c r="K2089" s="138" t="s">
        <v>2993</v>
      </c>
      <c r="L2089" s="138" t="s">
        <v>10802</v>
      </c>
      <c r="M2089" s="138" t="s">
        <v>442</v>
      </c>
      <c r="N2089" s="138" t="s">
        <v>2993</v>
      </c>
      <c r="O2089" s="108"/>
      <c r="P2089" s="119"/>
      <c r="Q2089" s="138" t="s">
        <v>2993</v>
      </c>
      <c r="R2089" s="138" t="s">
        <v>10802</v>
      </c>
      <c r="S2089" s="138" t="s">
        <v>833</v>
      </c>
      <c r="T2089" s="138" t="s">
        <v>834</v>
      </c>
      <c r="U2089" s="108"/>
      <c r="V2089" s="134">
        <v>8</v>
      </c>
      <c r="W2089" s="106" t="str">
        <f t="shared" si="64"/>
        <v>NETA BM</v>
      </c>
      <c r="X2089" s="138" t="s">
        <v>835</v>
      </c>
      <c r="Y2089" s="117"/>
    </row>
    <row r="2090" spans="1:25" x14ac:dyDescent="0.2">
      <c r="A2090" s="70"/>
      <c r="B2090" s="70"/>
      <c r="C2090" s="71" t="str">
        <f>VLOOKUP(G2090,TCR!$E$2:$K$332,2,0)</f>
        <v>LAVO</v>
      </c>
      <c r="D2090" s="71" t="str">
        <f>VLOOKUP(G2090,TCR!$E$2:$K$332,3,0)</f>
        <v>Lavori</v>
      </c>
      <c r="E2090" s="71" t="str">
        <f>VLOOKUP(G2090,TCR!$E$2:$K$332,4,0)</f>
        <v>LAVO</v>
      </c>
      <c r="F2090" s="71" t="str">
        <f>VLOOKUP(G2090,TCR!$E$2:$K$332,5,0)</f>
        <v>Lavori</v>
      </c>
      <c r="G2090" s="71" t="s">
        <v>35</v>
      </c>
      <c r="H2090" s="71" t="str">
        <f>VLOOKUP(G2090,TCR!$E$2:$K$332,7,0)</f>
        <v>pose, subentri, riaperture</v>
      </c>
      <c r="I2090" s="137" t="str">
        <f t="shared" si="65"/>
        <v>S-PW-008#S-PW-008#S-PW-008#NETA BM</v>
      </c>
      <c r="J2090" s="117"/>
      <c r="K2090" s="138" t="s">
        <v>4220</v>
      </c>
      <c r="L2090" s="138" t="s">
        <v>10803</v>
      </c>
      <c r="M2090" s="138" t="s">
        <v>442</v>
      </c>
      <c r="N2090" s="138" t="s">
        <v>4220</v>
      </c>
      <c r="O2090" s="108"/>
      <c r="P2090" s="119"/>
      <c r="Q2090" s="138" t="s">
        <v>4220</v>
      </c>
      <c r="R2090" s="138" t="s">
        <v>10803</v>
      </c>
      <c r="S2090" s="138" t="s">
        <v>833</v>
      </c>
      <c r="T2090" s="138" t="s">
        <v>834</v>
      </c>
      <c r="U2090" s="108"/>
      <c r="V2090" s="134">
        <v>8</v>
      </c>
      <c r="W2090" s="106" t="str">
        <f t="shared" si="64"/>
        <v>NETA BM</v>
      </c>
      <c r="X2090" s="138" t="s">
        <v>835</v>
      </c>
      <c r="Y2090" s="117"/>
    </row>
    <row r="2091" spans="1:25" x14ac:dyDescent="0.2">
      <c r="A2091" s="70"/>
      <c r="B2091" s="70"/>
      <c r="C2091" s="71" t="str">
        <f>VLOOKUP(G2091,TCR!$E$2:$K$332,2,0)</f>
        <v>LAVO</v>
      </c>
      <c r="D2091" s="71" t="str">
        <f>VLOOKUP(G2091,TCR!$E$2:$K$332,3,0)</f>
        <v>Lavori</v>
      </c>
      <c r="E2091" s="71" t="str">
        <f>VLOOKUP(G2091,TCR!$E$2:$K$332,4,0)</f>
        <v>LAVO</v>
      </c>
      <c r="F2091" s="71" t="str">
        <f>VLOOKUP(G2091,TCR!$E$2:$K$332,5,0)</f>
        <v>Lavori</v>
      </c>
      <c r="G2091" s="71" t="s">
        <v>38</v>
      </c>
      <c r="H2091" s="71" t="str">
        <f>VLOOKUP(G2091,TCR!$E$2:$K$332,7,0)</f>
        <v>recupero spese per verifiche tecniche</v>
      </c>
      <c r="I2091" s="137" t="str">
        <f t="shared" si="65"/>
        <v>S-PW-013#S-PW-013#S-PW-013#NETA BM</v>
      </c>
      <c r="J2091" s="117"/>
      <c r="K2091" s="138" t="s">
        <v>10804</v>
      </c>
      <c r="L2091" s="138" t="s">
        <v>10805</v>
      </c>
      <c r="M2091" s="138" t="s">
        <v>442</v>
      </c>
      <c r="N2091" s="138" t="s">
        <v>10804</v>
      </c>
      <c r="O2091" s="108"/>
      <c r="P2091" s="119"/>
      <c r="Q2091" s="138" t="s">
        <v>10804</v>
      </c>
      <c r="R2091" s="138" t="s">
        <v>10805</v>
      </c>
      <c r="S2091" s="138" t="s">
        <v>833</v>
      </c>
      <c r="T2091" s="138" t="s">
        <v>834</v>
      </c>
      <c r="U2091" s="108"/>
      <c r="V2091" s="134">
        <v>8</v>
      </c>
      <c r="W2091" s="106" t="str">
        <f t="shared" si="64"/>
        <v>NETA BM</v>
      </c>
      <c r="X2091" s="138" t="s">
        <v>835</v>
      </c>
      <c r="Y2091" s="117"/>
    </row>
    <row r="2092" spans="1:25" x14ac:dyDescent="0.2">
      <c r="A2092" s="70"/>
      <c r="B2092" s="70"/>
      <c r="C2092" s="71" t="str">
        <f>VLOOKUP(G2092,TCR!$E$2:$K$332,2,0)</f>
        <v>LAVO</v>
      </c>
      <c r="D2092" s="71" t="str">
        <f>VLOOKUP(G2092,TCR!$E$2:$K$332,3,0)</f>
        <v>Lavori</v>
      </c>
      <c r="E2092" s="71" t="str">
        <f>VLOOKUP(G2092,TCR!$E$2:$K$332,4,0)</f>
        <v>LAVO</v>
      </c>
      <c r="F2092" s="71" t="str">
        <f>VLOOKUP(G2092,TCR!$E$2:$K$332,5,0)</f>
        <v>Lavori</v>
      </c>
      <c r="G2092" s="71" t="s">
        <v>38</v>
      </c>
      <c r="H2092" s="71" t="str">
        <f>VLOOKUP(G2092,TCR!$E$2:$K$332,7,0)</f>
        <v>recupero spese per verifiche tecniche</v>
      </c>
      <c r="I2092" s="137" t="str">
        <f t="shared" si="65"/>
        <v>S-PW-018#S-PW-018#S-PW-018#NETA BM</v>
      </c>
      <c r="J2092" s="117"/>
      <c r="K2092" s="138" t="s">
        <v>1694</v>
      </c>
      <c r="L2092" s="138" t="s">
        <v>10806</v>
      </c>
      <c r="M2092" s="138" t="s">
        <v>442</v>
      </c>
      <c r="N2092" s="138" t="s">
        <v>1694</v>
      </c>
      <c r="O2092" s="108"/>
      <c r="P2092" s="119"/>
      <c r="Q2092" s="138" t="s">
        <v>1694</v>
      </c>
      <c r="R2092" s="138" t="s">
        <v>10806</v>
      </c>
      <c r="S2092" s="138" t="s">
        <v>833</v>
      </c>
      <c r="T2092" s="138" t="s">
        <v>834</v>
      </c>
      <c r="U2092" s="108"/>
      <c r="V2092" s="134">
        <v>8</v>
      </c>
      <c r="W2092" s="106" t="str">
        <f t="shared" ref="W2092:W2155" si="66">IF(V2092=3,"NETA BR",IF(V2092=8,"NETA BM"))</f>
        <v>NETA BM</v>
      </c>
      <c r="X2092" s="138" t="s">
        <v>835</v>
      </c>
      <c r="Y2092" s="117"/>
    </row>
    <row r="2093" spans="1:25" x14ac:dyDescent="0.2">
      <c r="A2093" s="178"/>
      <c r="B2093" s="70"/>
      <c r="C2093" s="71" t="str">
        <f>VLOOKUP(G2093,TCR!$E$2:$K$332,2,0)</f>
        <v>LAVO</v>
      </c>
      <c r="D2093" s="71" t="str">
        <f>VLOOKUP(G2093,TCR!$E$2:$K$332,3,0)</f>
        <v>Lavori</v>
      </c>
      <c r="E2093" s="71" t="str">
        <f>VLOOKUP(G2093,TCR!$E$2:$K$332,4,0)</f>
        <v>LAVO</v>
      </c>
      <c r="F2093" s="71" t="str">
        <f>VLOOKUP(G2093,TCR!$E$2:$K$332,5,0)</f>
        <v>Lavori</v>
      </c>
      <c r="G2093" s="71" t="s">
        <v>328</v>
      </c>
      <c r="H2093" s="71" t="str">
        <f>VLOOKUP(G2093,TCR!$E$2:$K$332,7,0)</f>
        <v>spese lavori</v>
      </c>
      <c r="I2093" s="137" t="str">
        <f t="shared" si="65"/>
        <v>S-PW-019#S-PW-019#S-PW-019#NETA BM</v>
      </c>
      <c r="J2093" s="117"/>
      <c r="K2093" s="138" t="s">
        <v>4282</v>
      </c>
      <c r="L2093" s="138" t="s">
        <v>10807</v>
      </c>
      <c r="M2093" s="138" t="s">
        <v>442</v>
      </c>
      <c r="N2093" s="138" t="s">
        <v>4282</v>
      </c>
      <c r="O2093" s="108"/>
      <c r="P2093" s="119"/>
      <c r="Q2093" s="138" t="s">
        <v>4282</v>
      </c>
      <c r="R2093" s="138" t="s">
        <v>10807</v>
      </c>
      <c r="S2093" s="138" t="s">
        <v>833</v>
      </c>
      <c r="T2093" s="138" t="s">
        <v>834</v>
      </c>
      <c r="U2093" s="108"/>
      <c r="V2093" s="134">
        <v>8</v>
      </c>
      <c r="W2093" s="106" t="str">
        <f t="shared" si="66"/>
        <v>NETA BM</v>
      </c>
      <c r="X2093" s="138" t="s">
        <v>835</v>
      </c>
      <c r="Y2093" s="117"/>
    </row>
    <row r="2094" spans="1:25" x14ac:dyDescent="0.2">
      <c r="A2094" s="80"/>
      <c r="B2094" s="70"/>
      <c r="C2094" s="84" t="str">
        <f>VLOOKUP(G2094,TCR!$E$2:$K$332,2,0)</f>
        <v>DISTF</v>
      </c>
      <c r="D2094" s="84" t="str">
        <f>VLOOKUP(G2094,TCR!$E$2:$K$332,3,0)</f>
        <v>Ricavi logistica secondaria - distribuzione Energia Elettrica - fisso</v>
      </c>
      <c r="E2094" s="84" t="str">
        <f>VLOOKUP(G2094,TCR!$E$2:$K$332,4,0)</f>
        <v>DIST</v>
      </c>
      <c r="F2094" s="84" t="str">
        <f>VLOOKUP(G2094,TCR!$E$2:$K$332,5,0)</f>
        <v>Quota Distribuzione (Generica)</v>
      </c>
      <c r="G2094" s="84" t="s">
        <v>271</v>
      </c>
      <c r="H2094" s="84" t="str">
        <f>VLOOKUP(G2094,TCR!$E$2:$K$332,7,0)</f>
        <v>Altri Oneri Distribuzione</v>
      </c>
      <c r="I2094" s="137" t="str">
        <f t="shared" si="65"/>
        <v>VOCE_EM049#VOCE_EM049#VOCE_EM049#NETA BM</v>
      </c>
      <c r="J2094" s="117"/>
      <c r="K2094" s="138" t="s">
        <v>4342</v>
      </c>
      <c r="L2094" s="138" t="s">
        <v>4343</v>
      </c>
      <c r="M2094" s="138" t="s">
        <v>488</v>
      </c>
      <c r="N2094" s="138" t="s">
        <v>4342</v>
      </c>
      <c r="O2094" s="108"/>
      <c r="P2094" s="119"/>
      <c r="Q2094" s="138" t="s">
        <v>4342</v>
      </c>
      <c r="R2094" s="138" t="s">
        <v>4343</v>
      </c>
      <c r="S2094" s="138" t="s">
        <v>4348</v>
      </c>
      <c r="T2094" s="138" t="s">
        <v>4349</v>
      </c>
      <c r="U2094" s="108"/>
      <c r="V2094" s="134">
        <v>8</v>
      </c>
      <c r="W2094" s="106" t="str">
        <f t="shared" si="66"/>
        <v>NETA BM</v>
      </c>
      <c r="X2094" s="138" t="s">
        <v>495</v>
      </c>
      <c r="Y2094" s="117"/>
    </row>
    <row r="2095" spans="1:25" x14ac:dyDescent="0.2">
      <c r="A2095" s="139"/>
      <c r="B2095" s="70"/>
      <c r="C2095" s="71" t="str">
        <f>VLOOKUP(G2095,TCR!$E$2:$K$332,2,0)</f>
        <v>LAVO</v>
      </c>
      <c r="D2095" s="71" t="str">
        <f>VLOOKUP(G2095,TCR!$E$2:$K$332,3,0)</f>
        <v>Lavori</v>
      </c>
      <c r="E2095" s="71" t="str">
        <f>VLOOKUP(G2095,TCR!$E$2:$K$332,4,0)</f>
        <v>LAVO</v>
      </c>
      <c r="F2095" s="71" t="str">
        <f>VLOOKUP(G2095,TCR!$E$2:$K$332,5,0)</f>
        <v>Lavori</v>
      </c>
      <c r="G2095" s="71" t="s">
        <v>38</v>
      </c>
      <c r="H2095" s="71" t="str">
        <f>VLOOKUP(G2095,TCR!$E$2:$K$332,7,0)</f>
        <v>recupero spese per verifiche tecniche</v>
      </c>
      <c r="I2095" s="137" t="str">
        <f t="shared" si="65"/>
        <v>VOCE_EM230#VOCE_EM230#VOCE_EM230#NETA BM</v>
      </c>
      <c r="J2095" s="117"/>
      <c r="K2095" s="138" t="s">
        <v>4996</v>
      </c>
      <c r="L2095" s="138" t="s">
        <v>4997</v>
      </c>
      <c r="M2095" s="138" t="s">
        <v>442</v>
      </c>
      <c r="N2095" s="138" t="s">
        <v>4996</v>
      </c>
      <c r="O2095" s="108"/>
      <c r="P2095" s="119"/>
      <c r="Q2095" s="138" t="s">
        <v>4996</v>
      </c>
      <c r="R2095" s="138" t="s">
        <v>4997</v>
      </c>
      <c r="S2095" s="138" t="s">
        <v>833</v>
      </c>
      <c r="T2095" s="138" t="s">
        <v>834</v>
      </c>
      <c r="U2095" s="108"/>
      <c r="V2095" s="134">
        <v>8</v>
      </c>
      <c r="W2095" s="106" t="str">
        <f t="shared" si="66"/>
        <v>NETA BM</v>
      </c>
      <c r="X2095" s="138" t="s">
        <v>835</v>
      </c>
      <c r="Y2095" s="117"/>
    </row>
    <row r="2096" spans="1:25" x14ac:dyDescent="0.2">
      <c r="A2096" s="139"/>
      <c r="B2096" s="70"/>
      <c r="C2096" s="71" t="str">
        <f>VLOOKUP(G2096,TCR!$E$2:$K$332,2,0)</f>
        <v>PPVV</v>
      </c>
      <c r="D2096" s="71" t="str">
        <f>VLOOKUP(G2096,TCR!$E$2:$K$332,3,0)</f>
        <v>Partite Varie</v>
      </c>
      <c r="E2096" s="71" t="str">
        <f>VLOOKUP(G2096,TCR!$E$2:$K$332,4,0)</f>
        <v>PVSL</v>
      </c>
      <c r="F2096" s="71" t="str">
        <f>VLOOKUP(G2096,TCR!$E$2:$K$332,5,0)</f>
        <v>Corrispettivo debito salvaguardia</v>
      </c>
      <c r="G2096" s="71" t="s">
        <v>265</v>
      </c>
      <c r="H2096" s="71" t="str">
        <f>VLOOKUP(G2096,TCR!$E$2:$K$332,7,0)</f>
        <v>Debito SALVAGUARDIA art8 del4/08</v>
      </c>
      <c r="I2096" s="137" t="str">
        <f t="shared" si="65"/>
        <v>VOCE_IMPSALV#VOCE_IMPSALV#VOCE_IMPSALV#NETA BM</v>
      </c>
      <c r="J2096" s="117"/>
      <c r="K2096" s="138" t="s">
        <v>4105</v>
      </c>
      <c r="L2096" s="138" t="s">
        <v>4106</v>
      </c>
      <c r="M2096" s="138" t="s">
        <v>417</v>
      </c>
      <c r="N2096" s="138" t="s">
        <v>4105</v>
      </c>
      <c r="O2096" s="108"/>
      <c r="P2096" s="119"/>
      <c r="Q2096" s="138" t="s">
        <v>4105</v>
      </c>
      <c r="R2096" s="138" t="s">
        <v>4106</v>
      </c>
      <c r="S2096" s="138" t="s">
        <v>10811</v>
      </c>
      <c r="T2096" s="138" t="s">
        <v>1732</v>
      </c>
      <c r="U2096" s="108"/>
      <c r="V2096" s="134">
        <v>8</v>
      </c>
      <c r="W2096" s="106" t="str">
        <f t="shared" si="66"/>
        <v>NETA BM</v>
      </c>
      <c r="X2096" s="138" t="s">
        <v>417</v>
      </c>
      <c r="Y2096" s="117"/>
    </row>
    <row r="2097" spans="1:25" x14ac:dyDescent="0.2">
      <c r="A2097" s="70"/>
      <c r="B2097" s="70"/>
      <c r="C2097" s="71" t="str">
        <f>VLOOKUP(G2097,TCR!$E$2:$K$332,2,0)</f>
        <v>PPVV</v>
      </c>
      <c r="D2097" s="71" t="str">
        <f>VLOOKUP(G2097,TCR!$E$2:$K$332,3,0)</f>
        <v>Partite Varie</v>
      </c>
      <c r="E2097" s="71" t="str">
        <f>VLOOKUP(G2097,TCR!$E$2:$K$332,4,0)</f>
        <v>PVSL</v>
      </c>
      <c r="F2097" s="71" t="str">
        <f>VLOOKUP(G2097,TCR!$E$2:$K$332,5,0)</f>
        <v>Corrispettivo debito salvaguardia</v>
      </c>
      <c r="G2097" s="71" t="s">
        <v>265</v>
      </c>
      <c r="H2097" s="71" t="str">
        <f>VLOOKUP(G2097,TCR!$E$2:$K$332,7,0)</f>
        <v>Debito SALVAGUARDIA art8 del4/08</v>
      </c>
      <c r="I2097" s="137" t="str">
        <f t="shared" si="65"/>
        <v>VOCE_INTSALV#VOCE_INTSALV#VOCE_INTSALV#NETA BM</v>
      </c>
      <c r="J2097" s="117"/>
      <c r="K2097" s="138" t="s">
        <v>1726</v>
      </c>
      <c r="L2097" s="138" t="s">
        <v>1727</v>
      </c>
      <c r="M2097" s="138" t="s">
        <v>417</v>
      </c>
      <c r="N2097" s="138" t="s">
        <v>1726</v>
      </c>
      <c r="O2097" s="108"/>
      <c r="P2097" s="119"/>
      <c r="Q2097" s="138" t="s">
        <v>1726</v>
      </c>
      <c r="R2097" s="138" t="s">
        <v>1727</v>
      </c>
      <c r="S2097" s="138" t="s">
        <v>10811</v>
      </c>
      <c r="T2097" s="138" t="s">
        <v>1732</v>
      </c>
      <c r="U2097" s="108"/>
      <c r="V2097" s="134">
        <v>8</v>
      </c>
      <c r="W2097" s="106" t="str">
        <f t="shared" si="66"/>
        <v>NETA BM</v>
      </c>
      <c r="X2097" s="138" t="s">
        <v>417</v>
      </c>
      <c r="Y2097" s="117"/>
    </row>
    <row r="2098" spans="1:25" x14ac:dyDescent="0.2">
      <c r="A2098" s="70"/>
      <c r="B2098" s="70"/>
      <c r="C2098" s="71" t="str">
        <f>VLOOKUP(G2098,TCR!$E$2:$K$332,2,0)</f>
        <v>PPVV</v>
      </c>
      <c r="D2098" s="71" t="str">
        <f>VLOOKUP(G2098,TCR!$E$2:$K$332,3,0)</f>
        <v>Partite Varie</v>
      </c>
      <c r="E2098" s="71" t="str">
        <f>VLOOKUP(G2098,TCR!$E$2:$K$332,4,0)</f>
        <v>PVSP</v>
      </c>
      <c r="F2098" s="71" t="str">
        <f>VLOOKUP(G2098,TCR!$E$2:$K$332,5,0)</f>
        <v>Recupero spese sollecito e spese legali</v>
      </c>
      <c r="G2098" s="71" t="s">
        <v>37</v>
      </c>
      <c r="H2098" s="71" t="str">
        <f>VLOOKUP(G2098,TCR!$E$2:$K$332,7,0)</f>
        <v>spese sollecito</v>
      </c>
      <c r="I2098" s="137" t="str">
        <f t="shared" si="65"/>
        <v>11543#11543#11543#NETA BM</v>
      </c>
      <c r="J2098" s="117"/>
      <c r="K2098" s="138" t="s">
        <v>2388</v>
      </c>
      <c r="L2098" s="138" t="s">
        <v>2389</v>
      </c>
      <c r="M2098" s="138" t="s">
        <v>442</v>
      </c>
      <c r="N2098" s="138" t="s">
        <v>2388</v>
      </c>
      <c r="O2098" s="108"/>
      <c r="P2098" s="119"/>
      <c r="Q2098" s="138" t="s">
        <v>2388</v>
      </c>
      <c r="R2098" s="138" t="s">
        <v>2389</v>
      </c>
      <c r="S2098" s="138" t="s">
        <v>10819</v>
      </c>
      <c r="T2098" s="138" t="s">
        <v>762</v>
      </c>
      <c r="U2098" s="108"/>
      <c r="V2098" s="134">
        <v>8</v>
      </c>
      <c r="W2098" s="106" t="str">
        <f t="shared" si="66"/>
        <v>NETA BM</v>
      </c>
      <c r="X2098" s="138" t="s">
        <v>442</v>
      </c>
      <c r="Y2098" s="117"/>
    </row>
    <row r="2099" spans="1:25" x14ac:dyDescent="0.2">
      <c r="A2099" s="70"/>
      <c r="B2099" s="70"/>
      <c r="C2099" s="71" t="str">
        <f>VLOOKUP(G2099,TCR!$E$2:$K$332,2,0)</f>
        <v>PPVV</v>
      </c>
      <c r="D2099" s="71" t="str">
        <f>VLOOKUP(G2099,TCR!$E$2:$K$332,3,0)</f>
        <v>Partite Varie</v>
      </c>
      <c r="E2099" s="71" t="str">
        <f>VLOOKUP(G2099,TCR!$E$2:$K$332,4,0)</f>
        <v>PVVE</v>
      </c>
      <c r="F2099" s="71" t="str">
        <f>VLOOKUP(G2099,TCR!$E$2:$K$332,5,0)</f>
        <v>Partite varie venditore</v>
      </c>
      <c r="G2099" s="71" t="s">
        <v>51</v>
      </c>
      <c r="H2099" s="71" t="str">
        <f>VLOOKUP(G2099,TCR!$E$2:$K$332,7,0)</f>
        <v>Partite varie venditore</v>
      </c>
      <c r="I2099" s="137" t="str">
        <f t="shared" si="65"/>
        <v>11782#11782#11782#NETA BM</v>
      </c>
      <c r="J2099" s="117"/>
      <c r="K2099" s="138" t="s">
        <v>1662</v>
      </c>
      <c r="L2099" s="138" t="s">
        <v>1663</v>
      </c>
      <c r="M2099" s="138" t="s">
        <v>442</v>
      </c>
      <c r="N2099" s="138" t="s">
        <v>1662</v>
      </c>
      <c r="O2099" s="108"/>
      <c r="P2099" s="119"/>
      <c r="Q2099" s="138" t="s">
        <v>1662</v>
      </c>
      <c r="R2099" s="138" t="s">
        <v>1663</v>
      </c>
      <c r="S2099" s="138" t="s">
        <v>10819</v>
      </c>
      <c r="T2099" s="138" t="s">
        <v>762</v>
      </c>
      <c r="U2099" s="108"/>
      <c r="V2099" s="134">
        <v>8</v>
      </c>
      <c r="W2099" s="106" t="str">
        <f t="shared" si="66"/>
        <v>NETA BM</v>
      </c>
      <c r="X2099" s="138" t="s">
        <v>442</v>
      </c>
      <c r="Y2099" s="117"/>
    </row>
    <row r="2100" spans="1:25" x14ac:dyDescent="0.2">
      <c r="A2100" s="70"/>
      <c r="B2100" s="70"/>
      <c r="C2100" s="112" t="str">
        <f>VLOOKUP(G2100,TCR!$E$2:$K$332,2,0)</f>
        <v>VENDF</v>
      </c>
      <c r="D2100" s="112" t="str">
        <f>VLOOKUP(G2100,TCR!$E$2:$K$332,3,0)</f>
        <v>Ricavi commodity - componente fissa Energia Elettrica</v>
      </c>
      <c r="E2100" s="112" t="str">
        <f>VLOOKUP(G2100,TCR!$E$2:$K$332,4,0)</f>
        <v>MTPRF</v>
      </c>
      <c r="F2100" s="112" t="str">
        <f>VLOOKUP(G2100,TCR!$E$2:$K$332,5,0)</f>
        <v>Materia prima fissa</v>
      </c>
      <c r="G2100" s="112" t="s">
        <v>217</v>
      </c>
      <c r="H2100" s="112" t="str">
        <f>VLOOKUP(G2100,TCR!$E$2:$K$332,7,0)</f>
        <v>Materia prima altre voci fisse</v>
      </c>
      <c r="I2100" s="137" t="str">
        <f t="shared" si="65"/>
        <v>EE_FPATPMI06_FIX#EEQ_FPATPMI06FIX#EEC_FPATPMI06FIX#NETA BR</v>
      </c>
      <c r="J2100" s="207"/>
      <c r="K2100" s="137" t="s">
        <v>10836</v>
      </c>
      <c r="L2100" s="137" t="s">
        <v>10837</v>
      </c>
      <c r="M2100" s="137" t="s">
        <v>424</v>
      </c>
      <c r="N2100" s="137" t="s">
        <v>10838</v>
      </c>
      <c r="O2100" s="137"/>
      <c r="Q2100" s="137" t="s">
        <v>10839</v>
      </c>
      <c r="R2100" s="137" t="s">
        <v>10840</v>
      </c>
      <c r="S2100" s="137" t="s">
        <v>429</v>
      </c>
      <c r="T2100" s="137" t="s">
        <v>430</v>
      </c>
      <c r="U2100" s="138"/>
      <c r="V2100" s="127">
        <v>3</v>
      </c>
      <c r="W2100" s="106" t="str">
        <f t="shared" si="66"/>
        <v>NETA BR</v>
      </c>
      <c r="X2100" s="137" t="s">
        <v>431</v>
      </c>
      <c r="Y2100" s="207"/>
    </row>
    <row r="2101" spans="1:25" x14ac:dyDescent="0.2">
      <c r="A2101" s="70"/>
      <c r="B2101" s="70"/>
      <c r="C2101" s="179" t="str">
        <f>VLOOKUP(G2101,TCR!$E$2:$K$332,2,0)</f>
        <v>VENDV</v>
      </c>
      <c r="D2101" s="179" t="str">
        <f>VLOOKUP(G2101,TCR!$E$2:$K$332,3,0)</f>
        <v>Ricavi variabili commodity al PCE - Energia Elettrica</v>
      </c>
      <c r="E2101" s="179" t="str">
        <f>VLOOKUP(G2101,TCR!$E$2:$K$332,4,0)</f>
        <v>MTPRV</v>
      </c>
      <c r="F2101" s="179" t="str">
        <f>VLOOKUP(G2101,TCR!$E$2:$K$332,5,0)</f>
        <v>Materia prima variabile</v>
      </c>
      <c r="G2101" s="179" t="s">
        <v>255</v>
      </c>
      <c r="H2101" s="179" t="str">
        <f>VLOOKUP(G2101,TCR!$E$2:$K$332,7,0)</f>
        <v>Materia prima</v>
      </c>
      <c r="I2101" s="137" t="str">
        <f t="shared" si="65"/>
        <v>EE_FPSVPMI13#EEQFPSVPMI13#EECFPSVPMI13#NETA BR</v>
      </c>
      <c r="J2101" s="207"/>
      <c r="K2101" s="137" t="s">
        <v>10841</v>
      </c>
      <c r="L2101" s="137" t="s">
        <v>6564</v>
      </c>
      <c r="M2101" s="137" t="s">
        <v>424</v>
      </c>
      <c r="N2101" s="137" t="s">
        <v>10842</v>
      </c>
      <c r="O2101" s="137"/>
      <c r="Q2101" s="137" t="s">
        <v>10843</v>
      </c>
      <c r="R2101" s="137" t="s">
        <v>6568</v>
      </c>
      <c r="S2101" s="137" t="s">
        <v>429</v>
      </c>
      <c r="T2101" s="137" t="s">
        <v>430</v>
      </c>
      <c r="U2101" s="138"/>
      <c r="V2101" s="127">
        <v>3</v>
      </c>
      <c r="W2101" s="106" t="str">
        <f t="shared" si="66"/>
        <v>NETA BR</v>
      </c>
      <c r="X2101" s="137" t="s">
        <v>431</v>
      </c>
      <c r="Y2101" s="207"/>
    </row>
    <row r="2102" spans="1:25" x14ac:dyDescent="0.2">
      <c r="A2102" s="70"/>
      <c r="B2102" s="70"/>
      <c r="C2102" s="200" t="str">
        <f>VLOOKUP(G2102,TCR!$E$2:$K$332,2,0)</f>
        <v>TRASPV</v>
      </c>
      <c r="D2102" s="200" t="str">
        <f>VLOOKUP(G2102,TCR!$E$2:$K$332,3,0)</f>
        <v>Ricavi logistica primaria - Trasporto Energia Elettrica - variabile</v>
      </c>
      <c r="E2102" s="200" t="str">
        <f>VLOOKUP(G2102,TCR!$E$2:$K$332,4,0)</f>
        <v>DISPV</v>
      </c>
      <c r="F2102" s="200" t="str">
        <f>VLOOKUP(G2102,TCR!$E$2:$K$332,5,0)</f>
        <v>Dispacciamento variabile</v>
      </c>
      <c r="G2102" s="200" t="s">
        <v>176</v>
      </c>
      <c r="H2102" s="200" t="str">
        <f>VLOOKUP(G2102,TCR!$E$2:$K$332,7,0)</f>
        <v>Altri oneri dispacciamento quota var</v>
      </c>
      <c r="I2102" s="137" t="str">
        <f t="shared" si="65"/>
        <v>EE_MV_CD#EEQMV_CD#EECMV_CD#NETA BR</v>
      </c>
      <c r="J2102" s="207"/>
      <c r="K2102" s="137" t="s">
        <v>10844</v>
      </c>
      <c r="L2102" s="137" t="s">
        <v>10845</v>
      </c>
      <c r="M2102" s="137" t="s">
        <v>488</v>
      </c>
      <c r="N2102" s="137" t="s">
        <v>10846</v>
      </c>
      <c r="O2102" s="137"/>
      <c r="Q2102" s="137" t="s">
        <v>10847</v>
      </c>
      <c r="R2102" s="137" t="s">
        <v>10848</v>
      </c>
      <c r="S2102" s="137" t="s">
        <v>1105</v>
      </c>
      <c r="T2102" s="137" t="s">
        <v>1106</v>
      </c>
      <c r="U2102" s="138"/>
      <c r="V2102" s="127">
        <v>3</v>
      </c>
      <c r="W2102" s="106" t="str">
        <f t="shared" si="66"/>
        <v>NETA BR</v>
      </c>
      <c r="X2102" s="137" t="s">
        <v>495</v>
      </c>
      <c r="Y2102" s="207"/>
    </row>
    <row r="2103" spans="1:25" x14ac:dyDescent="0.2">
      <c r="A2103" s="70"/>
      <c r="B2103" s="70"/>
      <c r="C2103" s="179" t="str">
        <f>VLOOKUP(G2103,TCR!$E$2:$K$332,2,0)</f>
        <v>TRASPV</v>
      </c>
      <c r="D2103" s="179" t="str">
        <f>VLOOKUP(G2103,TCR!$E$2:$K$332,3,0)</f>
        <v>Ricavi logistica primaria - Trasporto Energia Elettrica - variabile</v>
      </c>
      <c r="E2103" s="179" t="str">
        <f>VLOOKUP(G2103,TCR!$E$2:$K$332,4,0)</f>
        <v>DISPV</v>
      </c>
      <c r="F2103" s="179" t="str">
        <f>VLOOKUP(G2103,TCR!$E$2:$K$332,5,0)</f>
        <v>Dispacciamento variabile</v>
      </c>
      <c r="G2103" s="179" t="s">
        <v>176</v>
      </c>
      <c r="H2103" s="179" t="str">
        <f>VLOOKUP(G2103,TCR!$E$2:$K$332,7,0)</f>
        <v>Altri oneri dispacciamento quota var</v>
      </c>
      <c r="I2103" s="137" t="str">
        <f t="shared" si="65"/>
        <v>EE_MV_INT#EEQMV_INT#EECMV_INT#NETA BR</v>
      </c>
      <c r="J2103" s="207"/>
      <c r="K2103" s="137" t="s">
        <v>10849</v>
      </c>
      <c r="L2103" s="137" t="s">
        <v>10850</v>
      </c>
      <c r="M2103" s="137" t="s">
        <v>488</v>
      </c>
      <c r="N2103" s="137" t="s">
        <v>10851</v>
      </c>
      <c r="O2103" s="137"/>
      <c r="Q2103" s="137" t="s">
        <v>10852</v>
      </c>
      <c r="R2103" s="137" t="s">
        <v>10853</v>
      </c>
      <c r="S2103" s="137" t="s">
        <v>1105</v>
      </c>
      <c r="T2103" s="137" t="s">
        <v>1106</v>
      </c>
      <c r="U2103" s="138"/>
      <c r="V2103" s="127">
        <v>3</v>
      </c>
      <c r="W2103" s="106" t="str">
        <f t="shared" si="66"/>
        <v>NETA BR</v>
      </c>
      <c r="X2103" s="137" t="s">
        <v>495</v>
      </c>
      <c r="Y2103" s="207"/>
    </row>
    <row r="2104" spans="1:25" x14ac:dyDescent="0.2">
      <c r="A2104" s="70"/>
      <c r="B2104" s="70"/>
      <c r="C2104" s="179" t="str">
        <f>VLOOKUP(G2104,TCR!$E$2:$K$332,2,0)</f>
        <v>TRASPV</v>
      </c>
      <c r="D2104" s="179" t="str">
        <f>VLOOKUP(G2104,TCR!$E$2:$K$332,3,0)</f>
        <v>Ricavi logistica primaria - Trasporto Energia Elettrica - variabile</v>
      </c>
      <c r="E2104" s="179" t="str">
        <f>VLOOKUP(G2104,TCR!$E$2:$K$332,4,0)</f>
        <v>DISPV</v>
      </c>
      <c r="F2104" s="179" t="str">
        <f>VLOOKUP(G2104,TCR!$E$2:$K$332,5,0)</f>
        <v>Dispacciamento variabile</v>
      </c>
      <c r="G2104" s="179" t="s">
        <v>176</v>
      </c>
      <c r="H2104" s="179" t="str">
        <f>VLOOKUP(G2104,TCR!$E$2:$K$332,7,0)</f>
        <v>Altri oneri dispacciamento quota var</v>
      </c>
      <c r="I2104" s="137" t="str">
        <f t="shared" si="65"/>
        <v>EE_MV_OD#EEQMV_OD#EECMV_OD#NETA BR</v>
      </c>
      <c r="J2104" s="207"/>
      <c r="K2104" s="137" t="s">
        <v>10854</v>
      </c>
      <c r="L2104" s="137" t="s">
        <v>10855</v>
      </c>
      <c r="M2104" s="137" t="s">
        <v>488</v>
      </c>
      <c r="N2104" s="137" t="s">
        <v>10856</v>
      </c>
      <c r="O2104" s="137"/>
      <c r="Q2104" s="137" t="s">
        <v>10857</v>
      </c>
      <c r="R2104" s="137" t="s">
        <v>10858</v>
      </c>
      <c r="S2104" s="137" t="s">
        <v>1105</v>
      </c>
      <c r="T2104" s="137" t="s">
        <v>1106</v>
      </c>
      <c r="U2104" s="138"/>
      <c r="V2104" s="127">
        <v>3</v>
      </c>
      <c r="W2104" s="106" t="str">
        <f t="shared" si="66"/>
        <v>NETA BR</v>
      </c>
      <c r="X2104" s="137" t="s">
        <v>495</v>
      </c>
      <c r="Y2104" s="207"/>
    </row>
    <row r="2105" spans="1:25" x14ac:dyDescent="0.2">
      <c r="A2105" s="70"/>
      <c r="B2105" s="70"/>
      <c r="C2105" s="179" t="str">
        <f>VLOOKUP(G2105,TCR!$E$2:$K$332,2,0)</f>
        <v>VENDV</v>
      </c>
      <c r="D2105" s="179" t="str">
        <f>VLOOKUP(G2105,TCR!$E$2:$K$332,3,0)</f>
        <v>Ricavi variabili commodity al PCE - Energia Elettrica</v>
      </c>
      <c r="E2105" s="179" t="str">
        <f>VLOOKUP(G2105,TCR!$E$2:$K$332,4,0)</f>
        <v>MTPRV</v>
      </c>
      <c r="F2105" s="179" t="str">
        <f>VLOOKUP(G2105,TCR!$E$2:$K$332,5,0)</f>
        <v>Materia prima variabile</v>
      </c>
      <c r="G2105" s="179" t="s">
        <v>255</v>
      </c>
      <c r="H2105" s="179" t="str">
        <f>VLOOKUP(G2105,TCR!$E$2:$K$332,7,0)</f>
        <v>Materia prima</v>
      </c>
      <c r="I2105" s="137" t="str">
        <f t="shared" si="65"/>
        <v>EE_PC_VELAM#EEQPC_VELAM#EECPC_VELAM#NETA BR</v>
      </c>
      <c r="J2105" s="207"/>
      <c r="K2105" s="137" t="s">
        <v>10859</v>
      </c>
      <c r="L2105" s="137" t="s">
        <v>10860</v>
      </c>
      <c r="M2105" s="137" t="s">
        <v>424</v>
      </c>
      <c r="N2105" s="137" t="s">
        <v>10861</v>
      </c>
      <c r="O2105" s="137"/>
      <c r="Q2105" s="137" t="s">
        <v>10862</v>
      </c>
      <c r="R2105" s="137" t="s">
        <v>10863</v>
      </c>
      <c r="S2105" s="137" t="s">
        <v>429</v>
      </c>
      <c r="T2105" s="137" t="s">
        <v>430</v>
      </c>
      <c r="U2105" s="138"/>
      <c r="V2105" s="127">
        <v>3</v>
      </c>
      <c r="W2105" s="106" t="str">
        <f t="shared" si="66"/>
        <v>NETA BR</v>
      </c>
      <c r="X2105" s="137" t="s">
        <v>431</v>
      </c>
      <c r="Y2105" s="207"/>
    </row>
    <row r="2106" spans="1:25" x14ac:dyDescent="0.2">
      <c r="A2106" s="70"/>
      <c r="B2106" s="70"/>
      <c r="C2106" s="181" t="str">
        <f>VLOOKUP(G2106,TCR!$E$2:$K$332,2,0)</f>
        <v>DISTF</v>
      </c>
      <c r="D2106" s="181" t="str">
        <f>VLOOKUP(G2106,TCR!$E$2:$K$332,3,0)</f>
        <v>Ricavi logistica secondaria - distribuzione Energia Elettrica - fisso</v>
      </c>
      <c r="E2106" s="181" t="str">
        <f>VLOOKUP(G2106,TCR!$E$2:$K$332,4,0)</f>
        <v>QP</v>
      </c>
      <c r="F2106" s="181" t="str">
        <f>VLOOKUP(G2106,TCR!$E$2:$K$332,5,0)</f>
        <v>Potenza</v>
      </c>
      <c r="G2106" s="181" t="s">
        <v>166</v>
      </c>
      <c r="H2106" s="181" t="str">
        <f>VLOOKUP(G2106,TCR!$E$2:$K$332,7,0)</f>
        <v>Quota fissa potenza</v>
      </c>
      <c r="I2106" s="137" t="str">
        <f t="shared" si="65"/>
        <v>EE_RETE_QP_ALTA#EE_SO_QP_ALTA#EE_RETE_QP_ALTA#NETA BM</v>
      </c>
      <c r="J2106" s="207"/>
      <c r="K2106" s="137" t="s">
        <v>9623</v>
      </c>
      <c r="L2106" s="137" t="s">
        <v>9624</v>
      </c>
      <c r="M2106" s="137" t="s">
        <v>488</v>
      </c>
      <c r="N2106" s="137" t="s">
        <v>10864</v>
      </c>
      <c r="O2106" s="137"/>
      <c r="Q2106" s="137" t="s">
        <v>9623</v>
      </c>
      <c r="R2106" s="137" t="s">
        <v>9626</v>
      </c>
      <c r="S2106" s="137" t="s">
        <v>4348</v>
      </c>
      <c r="T2106" s="137" t="s">
        <v>4349</v>
      </c>
      <c r="U2106" s="138"/>
      <c r="V2106" s="127">
        <v>8</v>
      </c>
      <c r="W2106" s="106" t="str">
        <f t="shared" si="66"/>
        <v>NETA BM</v>
      </c>
      <c r="X2106" s="137" t="s">
        <v>9550</v>
      </c>
      <c r="Y2106" s="207"/>
    </row>
    <row r="2107" spans="1:25" x14ac:dyDescent="0.2">
      <c r="A2107" s="178" t="s">
        <v>11424</v>
      </c>
      <c r="B2107" s="70"/>
      <c r="C2107" s="181" t="str">
        <f>VLOOKUP(G2107,TCR!$E$2:$K$332,2,0)</f>
        <v>DISTF</v>
      </c>
      <c r="D2107" s="181" t="str">
        <f>VLOOKUP(G2107,TCR!$E$2:$K$332,3,0)</f>
        <v>Ricavi logistica secondaria - distribuzione Energia Elettrica - fisso</v>
      </c>
      <c r="E2107" s="181" t="str">
        <f>VLOOKUP(G2107,TCR!$E$2:$K$332,4,0)</f>
        <v>SCTRF</v>
      </c>
      <c r="F2107" s="181" t="str">
        <f>VLOOKUP(G2107,TCR!$E$2:$K$332,5,0)</f>
        <v>Sonto terremotati fisso</v>
      </c>
      <c r="G2107" s="181" t="s">
        <v>11373</v>
      </c>
      <c r="H2107" s="181" t="str">
        <f>VLOOKUP(G2107,TCR!$E$2:$K$332,7,0)</f>
        <v>Sonto terremotati fisso</v>
      </c>
      <c r="I2107" s="137" t="str">
        <f t="shared" si="65"/>
        <v>EE_SC_RETQP_BTAU#EE_SC_SO_QP_BTAU#EE_RETE_QP_BTAU#NETA BM</v>
      </c>
      <c r="J2107" s="207"/>
      <c r="K2107" s="137" t="s">
        <v>9822</v>
      </c>
      <c r="L2107" s="137" t="s">
        <v>9778</v>
      </c>
      <c r="M2107" s="137"/>
      <c r="N2107" s="137" t="s">
        <v>10865</v>
      </c>
      <c r="O2107" s="137"/>
      <c r="Q2107" s="137" t="s">
        <v>9546</v>
      </c>
      <c r="R2107" s="137" t="s">
        <v>9549</v>
      </c>
      <c r="S2107" s="137"/>
      <c r="T2107" s="137"/>
      <c r="U2107" s="138"/>
      <c r="V2107" s="127">
        <v>8</v>
      </c>
      <c r="W2107" s="106" t="str">
        <f t="shared" si="66"/>
        <v>NETA BM</v>
      </c>
      <c r="X2107" s="137"/>
      <c r="Y2107" s="207"/>
    </row>
    <row r="2108" spans="1:25" x14ac:dyDescent="0.2">
      <c r="A2108" s="70"/>
      <c r="B2108" s="70"/>
      <c r="C2108" s="179" t="str">
        <f>VLOOKUP(G2108,TCR!$E$2:$K$332,2,0)</f>
        <v>VENDV</v>
      </c>
      <c r="D2108" s="179" t="str">
        <f>VLOOKUP(G2108,TCR!$E$2:$K$332,3,0)</f>
        <v>Ricavi variabili commodity al PCE - Energia Elettrica</v>
      </c>
      <c r="E2108" s="179" t="str">
        <f>VLOOKUP(G2108,TCR!$E$2:$K$332,4,0)</f>
        <v>MTPRV</v>
      </c>
      <c r="F2108" s="179" t="str">
        <f>VLOOKUP(G2108,TCR!$E$2:$K$332,5,0)</f>
        <v>Materia prima variabile</v>
      </c>
      <c r="G2108" s="179" t="s">
        <v>255</v>
      </c>
      <c r="H2108" s="179" t="str">
        <f>VLOOKUP(G2108,TCR!$E$2:$K$332,7,0)</f>
        <v>Materia prima</v>
      </c>
      <c r="I2108" s="137" t="str">
        <f t="shared" si="65"/>
        <v>EEAFPAGPMI801#EEQAFPAGPMI801#EECAFPAGPMI801#NETA BR</v>
      </c>
      <c r="J2108" s="207"/>
      <c r="K2108" s="137" t="s">
        <v>10866</v>
      </c>
      <c r="L2108" s="137" t="s">
        <v>10145</v>
      </c>
      <c r="M2108" s="137" t="s">
        <v>424</v>
      </c>
      <c r="N2108" s="137" t="s">
        <v>10867</v>
      </c>
      <c r="O2108" s="137"/>
      <c r="Q2108" s="137" t="s">
        <v>10868</v>
      </c>
      <c r="R2108" s="137" t="s">
        <v>10149</v>
      </c>
      <c r="S2108" s="137" t="s">
        <v>429</v>
      </c>
      <c r="T2108" s="137" t="s">
        <v>430</v>
      </c>
      <c r="U2108" s="138"/>
      <c r="V2108" s="127">
        <v>3</v>
      </c>
      <c r="W2108" s="106" t="str">
        <f t="shared" si="66"/>
        <v>NETA BR</v>
      </c>
      <c r="X2108" s="137" t="s">
        <v>431</v>
      </c>
      <c r="Y2108" s="207"/>
    </row>
    <row r="2109" spans="1:25" x14ac:dyDescent="0.2">
      <c r="A2109" s="70"/>
      <c r="B2109" s="70"/>
      <c r="C2109" s="179" t="str">
        <f>VLOOKUP(G2109,TCR!$E$2:$K$332,2,0)</f>
        <v>VENDV</v>
      </c>
      <c r="D2109" s="179" t="str">
        <f>VLOOKUP(G2109,TCR!$E$2:$K$332,3,0)</f>
        <v>Ricavi variabili commodity al PCE - Energia Elettrica</v>
      </c>
      <c r="E2109" s="179" t="str">
        <f>VLOOKUP(G2109,TCR!$E$2:$K$332,4,0)</f>
        <v>SCONV</v>
      </c>
      <c r="F2109" s="179" t="str">
        <f>VLOOKUP(G2109,TCR!$E$2:$K$332,5,0)</f>
        <v>Sconti Variabili</v>
      </c>
      <c r="G2109" s="179" t="s">
        <v>32</v>
      </c>
      <c r="H2109" s="179" t="str">
        <f>VLOOKUP(G2109,TCR!$E$2:$K$332,7,0)</f>
        <v>sconti</v>
      </c>
      <c r="I2109" s="137" t="str">
        <f t="shared" si="65"/>
        <v>EEGG07_FED_A#EEQGG07_FED_A#EECGG07_FED_A#NETA BR</v>
      </c>
      <c r="J2109" s="207"/>
      <c r="K2109" s="137" t="s">
        <v>10869</v>
      </c>
      <c r="L2109" s="137" t="s">
        <v>10870</v>
      </c>
      <c r="M2109" s="137" t="s">
        <v>424</v>
      </c>
      <c r="N2109" s="137" t="s">
        <v>10871</v>
      </c>
      <c r="O2109" s="137"/>
      <c r="Q2109" s="137" t="s">
        <v>10872</v>
      </c>
      <c r="R2109" s="137" t="s">
        <v>10873</v>
      </c>
      <c r="S2109" s="137" t="s">
        <v>461</v>
      </c>
      <c r="T2109" s="137" t="s">
        <v>462</v>
      </c>
      <c r="U2109" s="138"/>
      <c r="V2109" s="127">
        <v>3</v>
      </c>
      <c r="W2109" s="106" t="str">
        <f t="shared" si="66"/>
        <v>NETA BR</v>
      </c>
      <c r="X2109" s="137" t="s">
        <v>463</v>
      </c>
      <c r="Y2109" s="207"/>
    </row>
    <row r="2110" spans="1:25" x14ac:dyDescent="0.2">
      <c r="A2110" s="70"/>
      <c r="B2110" s="139"/>
      <c r="C2110" s="179" t="str">
        <f>VLOOKUP(G2110,TCR!$E$2:$K$332,2,0)</f>
        <v>VENDV</v>
      </c>
      <c r="D2110" s="179" t="str">
        <f>VLOOKUP(G2110,TCR!$E$2:$K$332,3,0)</f>
        <v>Ricavi variabili commodity al PCE - Energia Elettrica</v>
      </c>
      <c r="E2110" s="179" t="str">
        <f>VLOOKUP(G2110,TCR!$E$2:$K$332,4,0)</f>
        <v>SCONV</v>
      </c>
      <c r="F2110" s="179" t="str">
        <f>VLOOKUP(G2110,TCR!$E$2:$K$332,5,0)</f>
        <v>Sconti Variabili</v>
      </c>
      <c r="G2110" s="179" t="s">
        <v>32</v>
      </c>
      <c r="H2110" s="179" t="str">
        <f>VLOOKUP(G2110,TCR!$E$2:$K$332,7,0)</f>
        <v>sconti</v>
      </c>
      <c r="I2110" s="137" t="str">
        <f t="shared" si="65"/>
        <v>EEGG07_FED_M#EEQGG07_FED_M#EECGG07_FED_M#NETA BR</v>
      </c>
      <c r="J2110" s="207"/>
      <c r="K2110" s="137" t="s">
        <v>10874</v>
      </c>
      <c r="L2110" s="137" t="s">
        <v>10875</v>
      </c>
      <c r="M2110" s="137" t="s">
        <v>424</v>
      </c>
      <c r="N2110" s="137" t="s">
        <v>10876</v>
      </c>
      <c r="O2110" s="137"/>
      <c r="P2110" s="132"/>
      <c r="Q2110" s="137" t="s">
        <v>10877</v>
      </c>
      <c r="R2110" s="137" t="s">
        <v>10878</v>
      </c>
      <c r="S2110" s="137" t="s">
        <v>461</v>
      </c>
      <c r="T2110" s="137" t="s">
        <v>462</v>
      </c>
      <c r="U2110" s="138"/>
      <c r="V2110" s="127">
        <v>3</v>
      </c>
      <c r="W2110" s="137" t="str">
        <f t="shared" si="66"/>
        <v>NETA BR</v>
      </c>
      <c r="X2110" s="207" t="s">
        <v>463</v>
      </c>
      <c r="Y2110" s="207"/>
    </row>
    <row r="2111" spans="1:25" x14ac:dyDescent="0.2">
      <c r="A2111" s="70"/>
      <c r="B2111" s="70"/>
      <c r="C2111" s="179" t="str">
        <f>VLOOKUP(G2111,TCR!$E$2:$K$332,2,0)</f>
        <v>VENDV</v>
      </c>
      <c r="D2111" s="179" t="str">
        <f>VLOOKUP(G2111,TCR!$E$2:$K$332,3,0)</f>
        <v>Ricavi variabili commodity al PCE - Energia Elettrica</v>
      </c>
      <c r="E2111" s="179" t="str">
        <f>VLOOKUP(G2111,TCR!$E$2:$K$332,4,0)</f>
        <v>SCONV</v>
      </c>
      <c r="F2111" s="179" t="str">
        <f>VLOOKUP(G2111,TCR!$E$2:$K$332,5,0)</f>
        <v>Sconti Variabili</v>
      </c>
      <c r="G2111" s="179" t="s">
        <v>32</v>
      </c>
      <c r="H2111" s="179" t="str">
        <f>VLOOKUP(G2111,TCR!$E$2:$K$332,7,0)</f>
        <v>sconti</v>
      </c>
      <c r="I2111" s="137" t="str">
        <f t="shared" si="65"/>
        <v>EESP002P_MUL_A#EEQSP002P_MUL_A#EECSP002P_MUL_A#NETA BR</v>
      </c>
      <c r="J2111" s="207"/>
      <c r="K2111" s="137" t="s">
        <v>10879</v>
      </c>
      <c r="L2111" s="137" t="s">
        <v>10880</v>
      </c>
      <c r="M2111" s="137" t="s">
        <v>424</v>
      </c>
      <c r="N2111" s="137" t="s">
        <v>10881</v>
      </c>
      <c r="O2111" s="137"/>
      <c r="P2111" s="132"/>
      <c r="Q2111" s="137" t="s">
        <v>10882</v>
      </c>
      <c r="R2111" s="137" t="s">
        <v>10883</v>
      </c>
      <c r="S2111" s="137" t="s">
        <v>461</v>
      </c>
      <c r="T2111" s="137" t="s">
        <v>462</v>
      </c>
      <c r="U2111" s="138"/>
      <c r="V2111" s="127">
        <v>3</v>
      </c>
      <c r="W2111" s="137" t="str">
        <f t="shared" si="66"/>
        <v>NETA BR</v>
      </c>
      <c r="X2111" s="207" t="s">
        <v>463</v>
      </c>
      <c r="Y2111" s="207"/>
    </row>
    <row r="2112" spans="1:25" x14ac:dyDescent="0.2">
      <c r="A2112" s="70"/>
      <c r="B2112" s="70"/>
      <c r="C2112" s="179" t="str">
        <f>VLOOKUP(G2112,TCR!$E$2:$K$332,2,0)</f>
        <v>VENDV</v>
      </c>
      <c r="D2112" s="179" t="str">
        <f>VLOOKUP(G2112,TCR!$E$2:$K$332,3,0)</f>
        <v>Ricavi variabili commodity al PCE - Energia Elettrica</v>
      </c>
      <c r="E2112" s="179" t="str">
        <f>VLOOKUP(G2112,TCR!$E$2:$K$332,4,0)</f>
        <v>SCONV</v>
      </c>
      <c r="F2112" s="179" t="str">
        <f>VLOOKUP(G2112,TCR!$E$2:$K$332,5,0)</f>
        <v>Sconti Variabili</v>
      </c>
      <c r="G2112" s="179" t="s">
        <v>32</v>
      </c>
      <c r="H2112" s="179" t="str">
        <f>VLOOKUP(G2112,TCR!$E$2:$K$332,7,0)</f>
        <v>sconti</v>
      </c>
      <c r="I2112" s="137" t="str">
        <f t="shared" si="65"/>
        <v>EESP002P_MUL_M#EEQSP002P_MUL_M#EECSP002P_MUL_M#NETA BR</v>
      </c>
      <c r="J2112" s="207"/>
      <c r="K2112" s="137" t="s">
        <v>10884</v>
      </c>
      <c r="L2112" s="137" t="s">
        <v>10885</v>
      </c>
      <c r="M2112" s="137" t="s">
        <v>424</v>
      </c>
      <c r="N2112" s="137" t="s">
        <v>10886</v>
      </c>
      <c r="O2112" s="137"/>
      <c r="P2112" s="132"/>
      <c r="Q2112" s="137" t="s">
        <v>10887</v>
      </c>
      <c r="R2112" s="137" t="s">
        <v>10888</v>
      </c>
      <c r="S2112" s="137" t="s">
        <v>461</v>
      </c>
      <c r="T2112" s="137" t="s">
        <v>462</v>
      </c>
      <c r="U2112" s="138"/>
      <c r="V2112" s="127">
        <v>3</v>
      </c>
      <c r="W2112" s="137" t="str">
        <f t="shared" si="66"/>
        <v>NETA BR</v>
      </c>
      <c r="X2112" s="207" t="s">
        <v>463</v>
      </c>
      <c r="Y2112" s="207"/>
    </row>
    <row r="2113" spans="1:25" x14ac:dyDescent="0.2">
      <c r="A2113" s="70"/>
      <c r="B2113" s="70"/>
      <c r="C2113" s="179" t="str">
        <f>VLOOKUP(G2113,TCR!$E$2:$K$332,2,0)</f>
        <v>VENDV</v>
      </c>
      <c r="D2113" s="179" t="str">
        <f>VLOOKUP(G2113,TCR!$E$2:$K$332,3,0)</f>
        <v>Ricavi variabili commodity al PCE - Energia Elettrica</v>
      </c>
      <c r="E2113" s="179" t="str">
        <f>VLOOKUP(G2113,TCR!$E$2:$K$332,4,0)</f>
        <v>SCONV</v>
      </c>
      <c r="F2113" s="179" t="str">
        <f>VLOOKUP(G2113,TCR!$E$2:$K$332,5,0)</f>
        <v>Sconti Variabili</v>
      </c>
      <c r="G2113" s="179" t="s">
        <v>32</v>
      </c>
      <c r="H2113" s="179" t="str">
        <f>VLOOKUP(G2113,TCR!$E$2:$K$332,7,0)</f>
        <v>sconti</v>
      </c>
      <c r="I2113" s="137" t="str">
        <f t="shared" si="65"/>
        <v>EESP003P_MUL_A#EEQSP003P_MUL_A#EECSP003P_MUL_A#NETA BR</v>
      </c>
      <c r="J2113" s="207"/>
      <c r="K2113" s="137" t="s">
        <v>10889</v>
      </c>
      <c r="L2113" s="137" t="s">
        <v>10890</v>
      </c>
      <c r="M2113" s="137" t="s">
        <v>424</v>
      </c>
      <c r="N2113" s="137" t="s">
        <v>10891</v>
      </c>
      <c r="O2113" s="137"/>
      <c r="P2113" s="132"/>
      <c r="Q2113" s="137" t="s">
        <v>10892</v>
      </c>
      <c r="R2113" s="137" t="s">
        <v>10893</v>
      </c>
      <c r="S2113" s="137" t="s">
        <v>461</v>
      </c>
      <c r="T2113" s="137" t="s">
        <v>462</v>
      </c>
      <c r="U2113" s="138"/>
      <c r="V2113" s="127">
        <v>3</v>
      </c>
      <c r="W2113" s="137" t="str">
        <f t="shared" si="66"/>
        <v>NETA BR</v>
      </c>
      <c r="X2113" s="207" t="s">
        <v>463</v>
      </c>
      <c r="Y2113" s="207"/>
    </row>
    <row r="2114" spans="1:25" x14ac:dyDescent="0.2">
      <c r="A2114" s="70"/>
      <c r="B2114" s="70"/>
      <c r="C2114" s="179" t="str">
        <f>VLOOKUP(G2114,TCR!$E$2:$K$332,2,0)</f>
        <v>VENDV</v>
      </c>
      <c r="D2114" s="179" t="str">
        <f>VLOOKUP(G2114,TCR!$E$2:$K$332,3,0)</f>
        <v>Ricavi variabili commodity al PCE - Energia Elettrica</v>
      </c>
      <c r="E2114" s="179" t="str">
        <f>VLOOKUP(G2114,TCR!$E$2:$K$332,4,0)</f>
        <v>SCONV</v>
      </c>
      <c r="F2114" s="179" t="str">
        <f>VLOOKUP(G2114,TCR!$E$2:$K$332,5,0)</f>
        <v>Sconti Variabili</v>
      </c>
      <c r="G2114" s="179" t="s">
        <v>32</v>
      </c>
      <c r="H2114" s="179" t="str">
        <f>VLOOKUP(G2114,TCR!$E$2:$K$332,7,0)</f>
        <v>sconti</v>
      </c>
      <c r="I2114" s="137" t="str">
        <f t="shared" si="65"/>
        <v>EESP003P_MUL_M#EEQSP003P_MUL_M#EECSP003P_MUL_M#NETA BR</v>
      </c>
      <c r="J2114" s="207"/>
      <c r="K2114" s="137" t="s">
        <v>10894</v>
      </c>
      <c r="L2114" s="137" t="s">
        <v>10895</v>
      </c>
      <c r="M2114" s="137" t="s">
        <v>424</v>
      </c>
      <c r="N2114" s="137" t="s">
        <v>10896</v>
      </c>
      <c r="O2114" s="137"/>
      <c r="P2114" s="132"/>
      <c r="Q2114" s="137" t="s">
        <v>10897</v>
      </c>
      <c r="R2114" s="137" t="s">
        <v>10898</v>
      </c>
      <c r="S2114" s="137" t="s">
        <v>461</v>
      </c>
      <c r="T2114" s="137" t="s">
        <v>462</v>
      </c>
      <c r="U2114" s="138"/>
      <c r="V2114" s="127">
        <v>3</v>
      </c>
      <c r="W2114" s="137" t="str">
        <f t="shared" si="66"/>
        <v>NETA BR</v>
      </c>
      <c r="X2114" s="207" t="s">
        <v>463</v>
      </c>
      <c r="Y2114" s="207"/>
    </row>
    <row r="2115" spans="1:25" x14ac:dyDescent="0.2">
      <c r="A2115" s="70"/>
      <c r="B2115" s="70"/>
      <c r="C2115" s="179" t="str">
        <f>VLOOKUP(G2115,TCR!$E$2:$K$332,2,0)</f>
        <v>VENDV</v>
      </c>
      <c r="D2115" s="179" t="str">
        <f>VLOOKUP(G2115,TCR!$E$2:$K$332,3,0)</f>
        <v>Ricavi variabili commodity al PCE - Energia Elettrica</v>
      </c>
      <c r="E2115" s="179" t="str">
        <f>VLOOKUP(G2115,TCR!$E$2:$K$332,4,0)</f>
        <v>SCONV</v>
      </c>
      <c r="F2115" s="179" t="str">
        <f>VLOOKUP(G2115,TCR!$E$2:$K$332,5,0)</f>
        <v>Sconti Variabili</v>
      </c>
      <c r="G2115" s="179" t="s">
        <v>32</v>
      </c>
      <c r="H2115" s="179" t="str">
        <f>VLOOKUP(G2115,TCR!$E$2:$K$332,7,0)</f>
        <v>sconti</v>
      </c>
      <c r="I2115" s="137" t="str">
        <f t="shared" ref="I2115:I2178" si="67">IF(LEFT($G2115,7)="CONSUMO","CONSUMO",CONCATENATE(K2115,"#",N2115,"#",Q2115,"#",W2115))</f>
        <v>EESP017P_FED_A#EEQSP017P_FED_A#EECSP017P_FED_A#NETA BR</v>
      </c>
      <c r="J2115" s="207"/>
      <c r="K2115" s="137" t="s">
        <v>10899</v>
      </c>
      <c r="L2115" s="137" t="s">
        <v>10900</v>
      </c>
      <c r="M2115" s="137" t="s">
        <v>424</v>
      </c>
      <c r="N2115" s="137" t="s">
        <v>10901</v>
      </c>
      <c r="O2115" s="137"/>
      <c r="P2115" s="132"/>
      <c r="Q2115" s="137" t="s">
        <v>10902</v>
      </c>
      <c r="R2115" s="137" t="s">
        <v>10903</v>
      </c>
      <c r="S2115" s="137" t="s">
        <v>461</v>
      </c>
      <c r="T2115" s="137" t="s">
        <v>462</v>
      </c>
      <c r="U2115" s="138"/>
      <c r="V2115" s="127">
        <v>3</v>
      </c>
      <c r="W2115" s="137" t="str">
        <f t="shared" si="66"/>
        <v>NETA BR</v>
      </c>
      <c r="X2115" s="207" t="s">
        <v>463</v>
      </c>
      <c r="Y2115" s="207"/>
    </row>
    <row r="2116" spans="1:25" x14ac:dyDescent="0.2">
      <c r="A2116" s="70"/>
      <c r="B2116" s="70"/>
      <c r="C2116" s="179" t="str">
        <f>VLOOKUP(G2116,TCR!$E$2:$K$332,2,0)</f>
        <v>VENDV</v>
      </c>
      <c r="D2116" s="179" t="str">
        <f>VLOOKUP(G2116,TCR!$E$2:$K$332,3,0)</f>
        <v>Ricavi variabili commodity al PCE - Energia Elettrica</v>
      </c>
      <c r="E2116" s="179" t="str">
        <f>VLOOKUP(G2116,TCR!$E$2:$K$332,4,0)</f>
        <v>SCONV</v>
      </c>
      <c r="F2116" s="179" t="str">
        <f>VLOOKUP(G2116,TCR!$E$2:$K$332,5,0)</f>
        <v>Sconti Variabili</v>
      </c>
      <c r="G2116" s="179" t="s">
        <v>32</v>
      </c>
      <c r="H2116" s="179" t="str">
        <f>VLOOKUP(G2116,TCR!$E$2:$K$332,7,0)</f>
        <v>sconti</v>
      </c>
      <c r="I2116" s="137" t="str">
        <f t="shared" si="67"/>
        <v>EESP017P_FED_M#EEQSP017P_FED_M#EECSP017P_FED_M#NETA BR</v>
      </c>
      <c r="J2116" s="207"/>
      <c r="K2116" s="137" t="s">
        <v>10904</v>
      </c>
      <c r="L2116" s="137" t="s">
        <v>10905</v>
      </c>
      <c r="M2116" s="137" t="s">
        <v>424</v>
      </c>
      <c r="N2116" s="137" t="s">
        <v>10906</v>
      </c>
      <c r="O2116" s="137"/>
      <c r="P2116" s="132"/>
      <c r="Q2116" s="137" t="s">
        <v>10907</v>
      </c>
      <c r="R2116" s="137" t="s">
        <v>10908</v>
      </c>
      <c r="S2116" s="137" t="s">
        <v>461</v>
      </c>
      <c r="T2116" s="137" t="s">
        <v>462</v>
      </c>
      <c r="U2116" s="138"/>
      <c r="V2116" s="127">
        <v>3</v>
      </c>
      <c r="W2116" s="137" t="str">
        <f t="shared" si="66"/>
        <v>NETA BR</v>
      </c>
      <c r="X2116" s="207" t="s">
        <v>463</v>
      </c>
      <c r="Y2116" s="207"/>
    </row>
    <row r="2117" spans="1:25" x14ac:dyDescent="0.2">
      <c r="A2117" s="70"/>
      <c r="B2117" s="70"/>
      <c r="C2117" s="179" t="str">
        <f>VLOOKUP(G2117,TCR!$E$2:$K$332,2,0)</f>
        <v>VENDV</v>
      </c>
      <c r="D2117" s="179" t="str">
        <f>VLOOKUP(G2117,TCR!$E$2:$K$332,3,0)</f>
        <v>Ricavi variabili commodity al PCE - Energia Elettrica</v>
      </c>
      <c r="E2117" s="179" t="str">
        <f>VLOOKUP(G2117,TCR!$E$2:$K$332,4,0)</f>
        <v>SCONV</v>
      </c>
      <c r="F2117" s="179" t="str">
        <f>VLOOKUP(G2117,TCR!$E$2:$K$332,5,0)</f>
        <v>Sconti Variabili</v>
      </c>
      <c r="G2117" s="179" t="s">
        <v>32</v>
      </c>
      <c r="H2117" s="179" t="str">
        <f>VLOOKUP(G2117,TCR!$E$2:$K$332,7,0)</f>
        <v>sconti</v>
      </c>
      <c r="I2117" s="137" t="str">
        <f t="shared" si="67"/>
        <v>EESP019P_FED_A#EEQSP019P_FED_A#EECSP019P_FED_A#NETA BR</v>
      </c>
      <c r="J2117" s="207"/>
      <c r="K2117" s="137" t="s">
        <v>10909</v>
      </c>
      <c r="L2117" s="137" t="s">
        <v>10910</v>
      </c>
      <c r="M2117" s="137" t="s">
        <v>424</v>
      </c>
      <c r="N2117" s="137" t="s">
        <v>10911</v>
      </c>
      <c r="O2117" s="137"/>
      <c r="P2117" s="132"/>
      <c r="Q2117" s="137" t="s">
        <v>10912</v>
      </c>
      <c r="R2117" s="137" t="s">
        <v>10913</v>
      </c>
      <c r="S2117" s="137" t="s">
        <v>461</v>
      </c>
      <c r="T2117" s="137" t="s">
        <v>462</v>
      </c>
      <c r="U2117" s="138"/>
      <c r="V2117" s="127">
        <v>3</v>
      </c>
      <c r="W2117" s="137" t="str">
        <f t="shared" si="66"/>
        <v>NETA BR</v>
      </c>
      <c r="X2117" s="207" t="s">
        <v>463</v>
      </c>
      <c r="Y2117" s="207"/>
    </row>
    <row r="2118" spans="1:25" x14ac:dyDescent="0.2">
      <c r="A2118" s="70"/>
      <c r="B2118" s="70"/>
      <c r="C2118" s="179" t="str">
        <f>VLOOKUP(G2118,TCR!$E$2:$K$332,2,0)</f>
        <v>VENDV</v>
      </c>
      <c r="D2118" s="179" t="str">
        <f>VLOOKUP(G2118,TCR!$E$2:$K$332,3,0)</f>
        <v>Ricavi variabili commodity al PCE - Energia Elettrica</v>
      </c>
      <c r="E2118" s="179" t="str">
        <f>VLOOKUP(G2118,TCR!$E$2:$K$332,4,0)</f>
        <v>SCONV</v>
      </c>
      <c r="F2118" s="179" t="str">
        <f>VLOOKUP(G2118,TCR!$E$2:$K$332,5,0)</f>
        <v>Sconti Variabili</v>
      </c>
      <c r="G2118" s="179" t="s">
        <v>32</v>
      </c>
      <c r="H2118" s="179" t="str">
        <f>VLOOKUP(G2118,TCR!$E$2:$K$332,7,0)</f>
        <v>sconti</v>
      </c>
      <c r="I2118" s="137" t="str">
        <f t="shared" si="67"/>
        <v>EESP019P_FED_M#EEQSP019P_FED_M#EECSP019P_FED_M#NETA BR</v>
      </c>
      <c r="J2118" s="207"/>
      <c r="K2118" s="137" t="s">
        <v>10914</v>
      </c>
      <c r="L2118" s="137" t="s">
        <v>10915</v>
      </c>
      <c r="M2118" s="137" t="s">
        <v>424</v>
      </c>
      <c r="N2118" s="137" t="s">
        <v>10916</v>
      </c>
      <c r="O2118" s="137"/>
      <c r="P2118" s="132"/>
      <c r="Q2118" s="137" t="s">
        <v>10917</v>
      </c>
      <c r="R2118" s="137" t="s">
        <v>10918</v>
      </c>
      <c r="S2118" s="137" t="s">
        <v>461</v>
      </c>
      <c r="T2118" s="137" t="s">
        <v>462</v>
      </c>
      <c r="U2118" s="138"/>
      <c r="V2118" s="127">
        <v>3</v>
      </c>
      <c r="W2118" s="137" t="str">
        <f t="shared" si="66"/>
        <v>NETA BR</v>
      </c>
      <c r="X2118" s="207" t="s">
        <v>463</v>
      </c>
      <c r="Y2118" s="207"/>
    </row>
    <row r="2119" spans="1:25" x14ac:dyDescent="0.2">
      <c r="A2119" s="70"/>
      <c r="B2119" s="70"/>
      <c r="C2119" s="98" t="str">
        <f>VLOOKUP(G2119,TCR!$E$2:$K$332,2,0)</f>
        <v>VENDV</v>
      </c>
      <c r="D2119" s="98" t="str">
        <f>VLOOKUP(G2119,TCR!$E$2:$K$332,3,0)</f>
        <v>Ricavi variabili commodity al PCE - Energia Elettrica</v>
      </c>
      <c r="E2119" s="98" t="str">
        <f>VLOOKUP(G2119,TCR!$E$2:$K$332,4,0)</f>
        <v>SCONV</v>
      </c>
      <c r="F2119" s="98" t="str">
        <f>VLOOKUP(G2119,TCR!$E$2:$K$332,5,0)</f>
        <v>Sconti Variabili</v>
      </c>
      <c r="G2119" s="98" t="s">
        <v>32</v>
      </c>
      <c r="H2119" s="98" t="str">
        <f>VLOOKUP(G2119,TCR!$E$2:$K$332,7,0)</f>
        <v>sconti</v>
      </c>
      <c r="I2119" s="137" t="str">
        <f t="shared" si="67"/>
        <v>EESP041P_PC_M#EEQSP041P_PC_M#EECSP041P_PC_M#NETA BR</v>
      </c>
      <c r="J2119" s="207"/>
      <c r="K2119" s="137" t="s">
        <v>10919</v>
      </c>
      <c r="L2119" s="137" t="s">
        <v>10920</v>
      </c>
      <c r="M2119" s="137" t="s">
        <v>424</v>
      </c>
      <c r="N2119" s="137" t="s">
        <v>10921</v>
      </c>
      <c r="O2119" s="137"/>
      <c r="P2119" s="132"/>
      <c r="Q2119" s="137" t="s">
        <v>10922</v>
      </c>
      <c r="R2119" s="137" t="s">
        <v>10923</v>
      </c>
      <c r="S2119" s="137" t="s">
        <v>461</v>
      </c>
      <c r="T2119" s="137" t="s">
        <v>462</v>
      </c>
      <c r="U2119" s="138"/>
      <c r="V2119" s="127">
        <v>3</v>
      </c>
      <c r="W2119" s="137" t="str">
        <f t="shared" si="66"/>
        <v>NETA BR</v>
      </c>
      <c r="X2119" s="207" t="s">
        <v>463</v>
      </c>
      <c r="Y2119" s="207"/>
    </row>
    <row r="2120" spans="1:25" x14ac:dyDescent="0.2">
      <c r="A2120" s="70"/>
      <c r="B2120" s="70"/>
      <c r="C2120" s="98" t="str">
        <f>VLOOKUP(G2120,TCR!$E$2:$K$332,2,0)</f>
        <v>VENDV</v>
      </c>
      <c r="D2120" s="98" t="str">
        <f>VLOOKUP(G2120,TCR!$E$2:$K$332,3,0)</f>
        <v>Ricavi variabili commodity al PCE - Energia Elettrica</v>
      </c>
      <c r="E2120" s="98" t="str">
        <f>VLOOKUP(G2120,TCR!$E$2:$K$332,4,0)</f>
        <v>SCONV</v>
      </c>
      <c r="F2120" s="98" t="str">
        <f>VLOOKUP(G2120,TCR!$E$2:$K$332,5,0)</f>
        <v>Sconti Variabili</v>
      </c>
      <c r="G2120" s="98" t="s">
        <v>32</v>
      </c>
      <c r="H2120" s="98" t="str">
        <f>VLOOKUP(G2120,TCR!$E$2:$K$332,7,0)</f>
        <v>sconti</v>
      </c>
      <c r="I2120" s="137" t="str">
        <f t="shared" si="67"/>
        <v>EESP041P_PE_A#EEQSP041P_PE_A#EECSP041P_PE_A#NETA BR</v>
      </c>
      <c r="J2120" s="207"/>
      <c r="K2120" s="137" t="s">
        <v>10924</v>
      </c>
      <c r="L2120" s="137" t="s">
        <v>10925</v>
      </c>
      <c r="M2120" s="137" t="s">
        <v>424</v>
      </c>
      <c r="N2120" s="137" t="s">
        <v>10926</v>
      </c>
      <c r="O2120" s="137"/>
      <c r="P2120" s="132"/>
      <c r="Q2120" s="137" t="s">
        <v>10927</v>
      </c>
      <c r="R2120" s="137" t="s">
        <v>10928</v>
      </c>
      <c r="S2120" s="137" t="s">
        <v>461</v>
      </c>
      <c r="T2120" s="137" t="s">
        <v>462</v>
      </c>
      <c r="U2120" s="138"/>
      <c r="V2120" s="127">
        <v>3</v>
      </c>
      <c r="W2120" s="137" t="str">
        <f t="shared" si="66"/>
        <v>NETA BR</v>
      </c>
      <c r="X2120" s="207" t="s">
        <v>463</v>
      </c>
      <c r="Y2120" s="207"/>
    </row>
    <row r="2121" spans="1:25" x14ac:dyDescent="0.2">
      <c r="A2121" s="70"/>
      <c r="B2121" s="70"/>
      <c r="C2121" s="98" t="str">
        <f>VLOOKUP(G2121,TCR!$E$2:$K$332,2,0)</f>
        <v>VENDV</v>
      </c>
      <c r="D2121" s="98" t="str">
        <f>VLOOKUP(G2121,TCR!$E$2:$K$332,3,0)</f>
        <v>Ricavi variabili commodity al PCE - Energia Elettrica</v>
      </c>
      <c r="E2121" s="98" t="str">
        <f>VLOOKUP(G2121,TCR!$E$2:$K$332,4,0)</f>
        <v>SCONV</v>
      </c>
      <c r="F2121" s="98" t="str">
        <f>VLOOKUP(G2121,TCR!$E$2:$K$332,5,0)</f>
        <v>Sconti Variabili</v>
      </c>
      <c r="G2121" s="98" t="s">
        <v>32</v>
      </c>
      <c r="H2121" s="98" t="str">
        <f>VLOOKUP(G2121,TCR!$E$2:$K$332,7,0)</f>
        <v>sconti</v>
      </c>
      <c r="I2121" s="137" t="str">
        <f t="shared" si="67"/>
        <v>EESP041P_PE_M#EEQSP041P_PE_M#EECSP041P_PE_M#NETA BR</v>
      </c>
      <c r="J2121" s="207"/>
      <c r="K2121" s="137" t="s">
        <v>10929</v>
      </c>
      <c r="L2121" s="137" t="s">
        <v>10930</v>
      </c>
      <c r="M2121" s="137" t="s">
        <v>424</v>
      </c>
      <c r="N2121" s="137" t="s">
        <v>10931</v>
      </c>
      <c r="O2121" s="137"/>
      <c r="P2121" s="132"/>
      <c r="Q2121" s="137" t="s">
        <v>10932</v>
      </c>
      <c r="R2121" s="137" t="s">
        <v>10933</v>
      </c>
      <c r="S2121" s="137" t="s">
        <v>461</v>
      </c>
      <c r="T2121" s="137" t="s">
        <v>462</v>
      </c>
      <c r="U2121" s="138"/>
      <c r="V2121" s="127">
        <v>3</v>
      </c>
      <c r="W2121" s="137" t="str">
        <f t="shared" si="66"/>
        <v>NETA BR</v>
      </c>
      <c r="X2121" s="207" t="s">
        <v>463</v>
      </c>
      <c r="Y2121" s="207"/>
    </row>
    <row r="2122" spans="1:25" x14ac:dyDescent="0.2">
      <c r="A2122" s="70"/>
      <c r="B2122" s="70"/>
      <c r="C2122" s="98" t="str">
        <f>VLOOKUP(G2122,TCR!$E$2:$K$332,2,0)</f>
        <v>VENDF</v>
      </c>
      <c r="D2122" s="98" t="str">
        <f>VLOOKUP(G2122,TCR!$E$2:$K$332,3,0)</f>
        <v>Ricavi commodity - componente fissa Energia Elettrica</v>
      </c>
      <c r="E2122" s="98" t="str">
        <f>VLOOKUP(G2122,TCR!$E$2:$K$332,4,0)</f>
        <v>SCONF</v>
      </c>
      <c r="F2122" s="98" t="str">
        <f>VLOOKUP(G2122,TCR!$E$2:$K$332,5,0)</f>
        <v>Sconti Fissi</v>
      </c>
      <c r="G2122" s="98" t="s">
        <v>9526</v>
      </c>
      <c r="H2122" s="98" t="str">
        <f>VLOOKUP(G2122,TCR!$E$2:$K$332,7,0)</f>
        <v>sconti quote fisse</v>
      </c>
      <c r="I2122" s="137" t="str">
        <f t="shared" si="67"/>
        <v>NA_SAH_EUROMESEP#NA_SAH_EUROMESEP#NA_SAH_EUROMESEP#NETA BR</v>
      </c>
      <c r="J2122" s="207"/>
      <c r="K2122" s="137" t="s">
        <v>10936</v>
      </c>
      <c r="L2122" s="137" t="s">
        <v>10937</v>
      </c>
      <c r="M2122" s="137"/>
      <c r="N2122" s="137" t="s">
        <v>10936</v>
      </c>
      <c r="O2122" s="137"/>
      <c r="P2122" s="132"/>
      <c r="Q2122" s="137" t="s">
        <v>10936</v>
      </c>
      <c r="R2122" s="137" t="s">
        <v>10938</v>
      </c>
      <c r="S2122" s="137"/>
      <c r="T2122" s="137"/>
      <c r="U2122" s="138"/>
      <c r="V2122" s="127">
        <v>3</v>
      </c>
      <c r="W2122" s="137" t="str">
        <f t="shared" si="66"/>
        <v>NETA BR</v>
      </c>
      <c r="X2122" s="207"/>
      <c r="Y2122" s="207"/>
    </row>
    <row r="2123" spans="1:25" x14ac:dyDescent="0.2">
      <c r="A2123" s="139"/>
      <c r="B2123" s="139"/>
      <c r="C2123" s="98" t="str">
        <f>VLOOKUP(G2123,TCR!$E$2:$K$332,2,0)</f>
        <v>VENDV</v>
      </c>
      <c r="D2123" s="98" t="str">
        <f>VLOOKUP(G2123,TCR!$E$2:$K$332,3,0)</f>
        <v>Ricavi variabili commodity al PCE - Energia Elettrica</v>
      </c>
      <c r="E2123" s="98" t="str">
        <f>VLOOKUP(G2123,TCR!$E$2:$K$332,4,0)</f>
        <v>SCONV</v>
      </c>
      <c r="F2123" s="98" t="str">
        <f>VLOOKUP(G2123,TCR!$E$2:$K$332,5,0)</f>
        <v>Sconti Variabili</v>
      </c>
      <c r="G2123" s="98" t="s">
        <v>32</v>
      </c>
      <c r="H2123" s="98" t="str">
        <f>VLOOKUP(G2123,TCR!$E$2:$K$332,7,0)</f>
        <v>sconti</v>
      </c>
      <c r="I2123" s="137" t="str">
        <f t="shared" si="67"/>
        <v>NE_V_SC2_MIC_VAR#NE_Q_SC2_MIC_VAR#NE_C_SC_MIC_VAR#NETA BR</v>
      </c>
      <c r="J2123" s="207"/>
      <c r="K2123" s="137" t="s">
        <v>10939</v>
      </c>
      <c r="L2123" s="137" t="s">
        <v>10940</v>
      </c>
      <c r="M2123" s="137"/>
      <c r="N2123" s="137" t="s">
        <v>10941</v>
      </c>
      <c r="O2123" s="137"/>
      <c r="P2123" s="132"/>
      <c r="Q2123" s="137" t="s">
        <v>10126</v>
      </c>
      <c r="R2123" s="137" t="s">
        <v>10127</v>
      </c>
      <c r="S2123" s="137"/>
      <c r="T2123" s="137"/>
      <c r="U2123" s="138"/>
      <c r="V2123" s="127">
        <v>3</v>
      </c>
      <c r="W2123" s="106" t="str">
        <f t="shared" si="66"/>
        <v>NETA BR</v>
      </c>
      <c r="X2123" s="207"/>
      <c r="Y2123" s="207"/>
    </row>
    <row r="2124" spans="1:25" x14ac:dyDescent="0.2">
      <c r="A2124" s="70"/>
      <c r="B2124" s="70"/>
      <c r="C2124" s="71" t="str">
        <f>VLOOKUP(G2124,TCR!$E$2:$K$332,2,0)</f>
        <v>PPVV</v>
      </c>
      <c r="D2124" s="71" t="str">
        <f>VLOOKUP(G2124,TCR!$E$2:$K$332,3,0)</f>
        <v>Partite Varie</v>
      </c>
      <c r="E2124" s="71" t="str">
        <f>VLOOKUP(G2124,TCR!$E$2:$K$332,4,0)</f>
        <v>RAI</v>
      </c>
      <c r="F2124" s="71" t="str">
        <f>VLOOKUP(G2124,TCR!$E$2:$K$332,5,0)</f>
        <v>Canone RAI</v>
      </c>
      <c r="G2124" s="71" t="s">
        <v>374</v>
      </c>
      <c r="H2124" s="71" t="str">
        <f>VLOOKUP(G2124,TCR!$E$2:$K$332,7,0)</f>
        <v>Canone RAI</v>
      </c>
      <c r="I2124" s="137" t="str">
        <f t="shared" si="67"/>
        <v>CANONETV2018_ACC#CANONE_RAI_ACC#CANONE_RAI_ACC#NETA BR</v>
      </c>
      <c r="K2124" s="128" t="s">
        <v>10946</v>
      </c>
      <c r="L2124" s="128" t="s">
        <v>10947</v>
      </c>
      <c r="M2124" s="129"/>
      <c r="N2124" s="128" t="s">
        <v>10335</v>
      </c>
      <c r="O2124" s="129"/>
      <c r="P2124" s="132"/>
      <c r="Q2124" s="128" t="s">
        <v>10335</v>
      </c>
      <c r="R2124" s="128" t="s">
        <v>10337</v>
      </c>
      <c r="S2124" s="129"/>
      <c r="T2124" s="129"/>
      <c r="U2124" s="129"/>
      <c r="V2124" s="130">
        <v>3</v>
      </c>
      <c r="W2124" s="137" t="str">
        <f t="shared" si="66"/>
        <v>NETA BR</v>
      </c>
      <c r="X2124" s="210"/>
    </row>
    <row r="2125" spans="1:25" x14ac:dyDescent="0.2">
      <c r="A2125" s="70"/>
      <c r="B2125" s="70"/>
      <c r="C2125" s="71" t="str">
        <f>VLOOKUP(G2125,TCR!$E$2:$K$332,2,0)</f>
        <v>PPVV</v>
      </c>
      <c r="D2125" s="71" t="str">
        <f>VLOOKUP(G2125,TCR!$E$2:$K$332,3,0)</f>
        <v>Partite Varie</v>
      </c>
      <c r="E2125" s="71" t="str">
        <f>VLOOKUP(G2125,TCR!$E$2:$K$332,4,0)</f>
        <v>RAI</v>
      </c>
      <c r="F2125" s="71" t="str">
        <f>VLOOKUP(G2125,TCR!$E$2:$K$332,5,0)</f>
        <v>Canone RAI</v>
      </c>
      <c r="G2125" s="71" t="s">
        <v>374</v>
      </c>
      <c r="H2125" s="71" t="str">
        <f>VLOOKUP(G2125,TCR!$E$2:$K$332,7,0)</f>
        <v>Canone RAI</v>
      </c>
      <c r="I2125" s="137" t="str">
        <f t="shared" si="67"/>
        <v>CANONETV2018_ADD#CANONE_RAI_ADD#CANONE_RAI_ADD#NETA BR</v>
      </c>
      <c r="K2125" s="128" t="s">
        <v>10948</v>
      </c>
      <c r="L2125" s="128" t="s">
        <v>10949</v>
      </c>
      <c r="M2125" s="129"/>
      <c r="N2125" s="128" t="s">
        <v>3788</v>
      </c>
      <c r="O2125" s="129"/>
      <c r="P2125" s="132"/>
      <c r="Q2125" s="128" t="s">
        <v>3788</v>
      </c>
      <c r="R2125" s="128" t="s">
        <v>3790</v>
      </c>
      <c r="S2125" s="129"/>
      <c r="T2125" s="129"/>
      <c r="U2125" s="129"/>
      <c r="V2125" s="130">
        <v>3</v>
      </c>
      <c r="W2125" s="137" t="str">
        <f t="shared" si="66"/>
        <v>NETA BR</v>
      </c>
      <c r="X2125" s="210"/>
    </row>
    <row r="2126" spans="1:25" x14ac:dyDescent="0.2">
      <c r="A2126" s="70"/>
      <c r="B2126" s="70"/>
      <c r="C2126" s="181" t="str">
        <f>VLOOKUP(G2126,TCR!$E$2:$K$332,2,0)</f>
        <v>DISTF</v>
      </c>
      <c r="D2126" s="181" t="str">
        <f>VLOOKUP(G2126,TCR!$E$2:$K$332,3,0)</f>
        <v>Ricavi logistica secondaria - distribuzione Energia Elettrica - fisso</v>
      </c>
      <c r="E2126" s="181" t="str">
        <f>VLOOKUP(G2126,TCR!$E$2:$K$332,4,0)</f>
        <v>QP</v>
      </c>
      <c r="F2126" s="181" t="str">
        <f>VLOOKUP(G2126,TCR!$E$2:$K$332,5,0)</f>
        <v>Potenza</v>
      </c>
      <c r="G2126" s="181" t="s">
        <v>166</v>
      </c>
      <c r="H2126" s="181" t="str">
        <f>VLOOKUP(G2126,TCR!$E$2:$K$332,7,0)</f>
        <v>Quota fissa potenza</v>
      </c>
      <c r="I2126" s="137" t="str">
        <f t="shared" si="67"/>
        <v>EE_AIPPIVA05PZ#EE_QAIPPIVA05PZ#EE_CAIPPIVA05PZ#NETA BR</v>
      </c>
      <c r="K2126" s="128" t="s">
        <v>10950</v>
      </c>
      <c r="L2126" s="128" t="s">
        <v>10951</v>
      </c>
      <c r="M2126" s="128" t="s">
        <v>488</v>
      </c>
      <c r="N2126" s="128" t="s">
        <v>10952</v>
      </c>
      <c r="O2126" s="129"/>
      <c r="P2126" s="132"/>
      <c r="Q2126" s="128" t="s">
        <v>10953</v>
      </c>
      <c r="R2126" s="128" t="s">
        <v>10954</v>
      </c>
      <c r="S2126" s="128" t="s">
        <v>515</v>
      </c>
      <c r="T2126" s="128" t="s">
        <v>516</v>
      </c>
      <c r="U2126" s="129"/>
      <c r="V2126" s="130">
        <v>3</v>
      </c>
      <c r="W2126" s="137" t="str">
        <f t="shared" si="66"/>
        <v>NETA BR</v>
      </c>
      <c r="X2126" s="131" t="s">
        <v>495</v>
      </c>
    </row>
    <row r="2127" spans="1:25" x14ac:dyDescent="0.2">
      <c r="A2127" s="70"/>
      <c r="B2127" s="70"/>
      <c r="C2127" s="179" t="str">
        <f>VLOOKUP(G2127,TCR!$E$2:$K$332,2,0)</f>
        <v>VENDV</v>
      </c>
      <c r="D2127" s="179" t="str">
        <f>VLOOKUP(G2127,TCR!$E$2:$K$332,3,0)</f>
        <v>Ricavi variabili commodity al PCE - Energia Elettrica</v>
      </c>
      <c r="E2127" s="179" t="str">
        <f>VLOOKUP(G2127,TCR!$E$2:$K$332,4,0)</f>
        <v>MTPRV</v>
      </c>
      <c r="F2127" s="179" t="str">
        <f>VLOOKUP(G2127,TCR!$E$2:$K$332,5,0)</f>
        <v>Materia prima variabile</v>
      </c>
      <c r="G2127" s="179" t="s">
        <v>255</v>
      </c>
      <c r="H2127" s="179" t="str">
        <f>VLOOKUP(G2127,TCR!$E$2:$K$332,7,0)</f>
        <v>Materia prima</v>
      </c>
      <c r="I2127" s="137" t="str">
        <f t="shared" si="67"/>
        <v>EE_FPATMAX16#EEQ_FPATMAX16#EEC_FPATMAX16#NETA BR</v>
      </c>
      <c r="K2127" s="128" t="s">
        <v>10955</v>
      </c>
      <c r="L2127" s="128" t="s">
        <v>6462</v>
      </c>
      <c r="M2127" s="128" t="s">
        <v>424</v>
      </c>
      <c r="N2127" s="128" t="s">
        <v>10956</v>
      </c>
      <c r="O2127" s="129"/>
      <c r="P2127" s="132"/>
      <c r="Q2127" s="128" t="s">
        <v>10957</v>
      </c>
      <c r="R2127" s="128" t="s">
        <v>6466</v>
      </c>
      <c r="S2127" s="128" t="s">
        <v>429</v>
      </c>
      <c r="T2127" s="128" t="s">
        <v>430</v>
      </c>
      <c r="U2127" s="129"/>
      <c r="V2127" s="130">
        <v>3</v>
      </c>
      <c r="W2127" s="137" t="str">
        <f t="shared" si="66"/>
        <v>NETA BR</v>
      </c>
      <c r="X2127" s="131" t="s">
        <v>431</v>
      </c>
    </row>
    <row r="2128" spans="1:25" x14ac:dyDescent="0.2">
      <c r="A2128" s="70"/>
      <c r="B2128" s="70"/>
      <c r="C2128" s="179" t="str">
        <f>VLOOKUP(G2128,TCR!$E$2:$K$332,2,0)</f>
        <v>VENDV</v>
      </c>
      <c r="D2128" s="179" t="str">
        <f>VLOOKUP(G2128,TCR!$E$2:$K$332,3,0)</f>
        <v>Ricavi variabili commodity al PCE - Energia Elettrica</v>
      </c>
      <c r="E2128" s="179" t="str">
        <f>VLOOKUP(G2128,TCR!$E$2:$K$332,4,0)</f>
        <v>MTPRV</v>
      </c>
      <c r="F2128" s="179" t="str">
        <f>VLOOKUP(G2128,TCR!$E$2:$K$332,5,0)</f>
        <v>Materia prima variabile</v>
      </c>
      <c r="G2128" s="179" t="s">
        <v>255</v>
      </c>
      <c r="H2128" s="179" t="str">
        <f>VLOOKUP(G2128,TCR!$E$2:$K$332,7,0)</f>
        <v>Materia prima</v>
      </c>
      <c r="I2128" s="137" t="str">
        <f t="shared" si="67"/>
        <v>EE_PRDFPATMAX16#EEQ_FPATMAX16#EEC_FPATMAX16#NETA BR</v>
      </c>
      <c r="K2128" s="128" t="s">
        <v>10958</v>
      </c>
      <c r="L2128" s="128" t="s">
        <v>10959</v>
      </c>
      <c r="M2128" s="128" t="s">
        <v>424</v>
      </c>
      <c r="N2128" s="128" t="s">
        <v>10956</v>
      </c>
      <c r="O2128" s="129"/>
      <c r="P2128" s="132"/>
      <c r="Q2128" s="128" t="s">
        <v>10957</v>
      </c>
      <c r="R2128" s="128" t="s">
        <v>6466</v>
      </c>
      <c r="S2128" s="128" t="s">
        <v>429</v>
      </c>
      <c r="T2128" s="128" t="s">
        <v>430</v>
      </c>
      <c r="U2128" s="129"/>
      <c r="V2128" s="130">
        <v>3</v>
      </c>
      <c r="W2128" s="137" t="str">
        <f t="shared" si="66"/>
        <v>NETA BR</v>
      </c>
      <c r="X2128" s="131" t="s">
        <v>431</v>
      </c>
    </row>
    <row r="2129" spans="1:24" x14ac:dyDescent="0.2">
      <c r="A2129" s="70"/>
      <c r="B2129" s="70"/>
      <c r="C2129" s="98" t="str">
        <f>VLOOKUP(G2129,TCR!$E$2:$K$332,2,0)</f>
        <v>VENDV</v>
      </c>
      <c r="D2129" s="98" t="str">
        <f>VLOOKUP(G2129,TCR!$E$2:$K$332,3,0)</f>
        <v>Ricavi variabili commodity al PCE - Energia Elettrica</v>
      </c>
      <c r="E2129" s="98" t="str">
        <f>VLOOKUP(G2129,TCR!$E$2:$K$332,4,0)</f>
        <v>MTPRV</v>
      </c>
      <c r="F2129" s="98" t="str">
        <f>VLOOKUP(G2129,TCR!$E$2:$K$332,5,0)</f>
        <v>Materia prima variabile</v>
      </c>
      <c r="G2129" s="98" t="s">
        <v>255</v>
      </c>
      <c r="H2129" s="98" t="str">
        <f>VLOOKUP(G2129,TCR!$E$2:$K$332,7,0)</f>
        <v>Materia prima</v>
      </c>
      <c r="I2129" s="137" t="str">
        <f t="shared" si="67"/>
        <v>EEAFPRSPMI12#EEQAFPRSPMI12#EECAFPRSPMI12#NETA BR</v>
      </c>
      <c r="K2129" s="131" t="s">
        <v>10960</v>
      </c>
      <c r="L2129" s="131" t="s">
        <v>10961</v>
      </c>
      <c r="M2129" s="131" t="s">
        <v>424</v>
      </c>
      <c r="N2129" s="131" t="s">
        <v>10962</v>
      </c>
      <c r="O2129" s="210"/>
      <c r="Q2129" s="131" t="s">
        <v>10963</v>
      </c>
      <c r="R2129" s="131" t="s">
        <v>10964</v>
      </c>
      <c r="S2129" s="131" t="s">
        <v>429</v>
      </c>
      <c r="T2129" s="131" t="s">
        <v>430</v>
      </c>
      <c r="U2129" s="210"/>
      <c r="V2129" s="133">
        <v>3</v>
      </c>
      <c r="W2129" s="137" t="str">
        <f t="shared" si="66"/>
        <v>NETA BR</v>
      </c>
      <c r="X2129" s="131" t="s">
        <v>431</v>
      </c>
    </row>
    <row r="2130" spans="1:24" x14ac:dyDescent="0.2">
      <c r="A2130" s="70"/>
      <c r="B2130" s="70"/>
      <c r="C2130" s="179" t="str">
        <f>VLOOKUP(G2130,TCR!$E$2:$K$332,2,0)</f>
        <v>VENDV</v>
      </c>
      <c r="D2130" s="179" t="str">
        <f>VLOOKUP(G2130,TCR!$E$2:$K$332,3,0)</f>
        <v>Ricavi variabili commodity al PCE - Energia Elettrica</v>
      </c>
      <c r="E2130" s="179" t="str">
        <f>VLOOKUP(G2130,TCR!$E$2:$K$332,4,0)</f>
        <v>SCONV</v>
      </c>
      <c r="F2130" s="179" t="str">
        <f>VLOOKUP(G2130,TCR!$E$2:$K$332,5,0)</f>
        <v>Sconti Variabili</v>
      </c>
      <c r="G2130" s="179" t="s">
        <v>32</v>
      </c>
      <c r="H2130" s="179" t="str">
        <f>VLOOKUP(G2130,TCR!$E$2:$K$332,7,0)</f>
        <v>sconti</v>
      </c>
      <c r="I2130" s="137" t="str">
        <f t="shared" si="67"/>
        <v>EEGG21_PE_B#EEQGG21_PE_B#EECGG21_PE_B#NETA BR</v>
      </c>
      <c r="K2130" s="131" t="s">
        <v>10965</v>
      </c>
      <c r="L2130" s="131" t="s">
        <v>2974</v>
      </c>
      <c r="M2130" s="131" t="s">
        <v>424</v>
      </c>
      <c r="N2130" s="131" t="s">
        <v>10966</v>
      </c>
      <c r="O2130" s="210"/>
      <c r="Q2130" s="131" t="s">
        <v>10967</v>
      </c>
      <c r="R2130" s="131" t="s">
        <v>2978</v>
      </c>
      <c r="S2130" s="131" t="s">
        <v>461</v>
      </c>
      <c r="T2130" s="131" t="s">
        <v>462</v>
      </c>
      <c r="U2130" s="210"/>
      <c r="V2130" s="133">
        <v>3</v>
      </c>
      <c r="W2130" s="137" t="str">
        <f t="shared" si="66"/>
        <v>NETA BR</v>
      </c>
      <c r="X2130" s="131" t="s">
        <v>463</v>
      </c>
    </row>
    <row r="2131" spans="1:24" x14ac:dyDescent="0.2">
      <c r="A2131" s="70"/>
      <c r="B2131" s="70"/>
      <c r="C2131" s="71" t="str">
        <f>VLOOKUP(G2131,TCR!$E$2:$K$332,2,0)</f>
        <v>LAVO</v>
      </c>
      <c r="D2131" s="71" t="str">
        <f>VLOOKUP(G2131,TCR!$E$2:$K$332,3,0)</f>
        <v>Lavori</v>
      </c>
      <c r="E2131" s="71" t="str">
        <f>VLOOKUP(G2131,TCR!$E$2:$K$332,4,0)</f>
        <v>LAVO</v>
      </c>
      <c r="F2131" s="71" t="str">
        <f>VLOOKUP(G2131,TCR!$E$2:$K$332,5,0)</f>
        <v>Lavori</v>
      </c>
      <c r="G2131" s="71" t="s">
        <v>34</v>
      </c>
      <c r="H2131" s="71" t="str">
        <f>VLOOKUP(G2131,TCR!$E$2:$K$332,7,0)</f>
        <v>disattivazioni</v>
      </c>
      <c r="I2131" s="137" t="str">
        <f t="shared" si="67"/>
        <v>ES207#ES207#ES207#NETA BR</v>
      </c>
      <c r="K2131" s="131" t="s">
        <v>10968</v>
      </c>
      <c r="L2131" s="131" t="s">
        <v>10969</v>
      </c>
      <c r="M2131" s="131" t="s">
        <v>442</v>
      </c>
      <c r="N2131" s="131" t="s">
        <v>10968</v>
      </c>
      <c r="O2131" s="210"/>
      <c r="Q2131" s="131" t="s">
        <v>10968</v>
      </c>
      <c r="R2131" s="131" t="s">
        <v>10970</v>
      </c>
      <c r="S2131" s="131" t="s">
        <v>9765</v>
      </c>
      <c r="T2131" s="131" t="s">
        <v>578</v>
      </c>
      <c r="U2131" s="210"/>
      <c r="V2131" s="133">
        <v>3</v>
      </c>
      <c r="W2131" s="137" t="str">
        <f t="shared" si="66"/>
        <v>NETA BR</v>
      </c>
      <c r="X2131" s="131" t="s">
        <v>442</v>
      </c>
    </row>
    <row r="2132" spans="1:24" x14ac:dyDescent="0.2">
      <c r="A2132" s="70"/>
      <c r="B2132" s="70"/>
      <c r="C2132" s="179" t="str">
        <f>VLOOKUP(G2132,TCR!$E$2:$K$332,2,0)</f>
        <v>TRASPV</v>
      </c>
      <c r="D2132" s="179" t="str">
        <f>VLOOKUP(G2132,TCR!$E$2:$K$332,3,0)</f>
        <v>Ricavi logistica primaria - Trasporto Energia Elettrica - variabile</v>
      </c>
      <c r="E2132" s="179" t="str">
        <f>VLOOKUP(G2132,TCR!$E$2:$K$332,4,0)</f>
        <v>DISPV</v>
      </c>
      <c r="F2132" s="179" t="str">
        <f>VLOOKUP(G2132,TCR!$E$2:$K$332,5,0)</f>
        <v>Dispacciamento variabile</v>
      </c>
      <c r="G2132" s="179" t="s">
        <v>174</v>
      </c>
      <c r="H2132" s="179" t="str">
        <f>VLOOKUP(G2132,TCR!$E$2:$K$332,7,0)</f>
        <v>DISP bt quota variabile</v>
      </c>
      <c r="I2132" s="137" t="str">
        <f t="shared" si="67"/>
        <v>NE_DISP3_BTAUIP#NE_DISP3_BTAUIP2#NE_DISPBT2#NETA BR</v>
      </c>
      <c r="K2132" s="131" t="s">
        <v>3760</v>
      </c>
      <c r="L2132" s="131" t="s">
        <v>1074</v>
      </c>
      <c r="M2132" s="131" t="s">
        <v>488</v>
      </c>
      <c r="N2132" s="131" t="s">
        <v>10971</v>
      </c>
      <c r="O2132" s="210"/>
      <c r="Q2132" s="131" t="s">
        <v>4818</v>
      </c>
      <c r="R2132" s="131" t="s">
        <v>4819</v>
      </c>
      <c r="S2132" s="131" t="s">
        <v>493</v>
      </c>
      <c r="T2132" s="131" t="s">
        <v>494</v>
      </c>
      <c r="U2132" s="210"/>
      <c r="V2132" s="133">
        <v>3</v>
      </c>
      <c r="W2132" s="137" t="str">
        <f t="shared" si="66"/>
        <v>NETA BR</v>
      </c>
      <c r="X2132" s="131" t="s">
        <v>495</v>
      </c>
    </row>
    <row r="2133" spans="1:24" x14ac:dyDescent="0.2">
      <c r="A2133" s="70"/>
      <c r="B2133" s="70"/>
      <c r="C2133" s="181" t="str">
        <f>VLOOKUP(G2133,TCR!$E$2:$K$332,2,0)</f>
        <v>DISTF</v>
      </c>
      <c r="D2133" s="181" t="str">
        <f>VLOOKUP(G2133,TCR!$E$2:$K$332,3,0)</f>
        <v>Ricavi logistica secondaria - distribuzione Energia Elettrica - fisso</v>
      </c>
      <c r="E2133" s="181" t="str">
        <f>VLOOKUP(G2133,TCR!$E$2:$K$332,4,0)</f>
        <v>QP</v>
      </c>
      <c r="F2133" s="181" t="str">
        <f>VLOOKUP(G2133,TCR!$E$2:$K$332,5,0)</f>
        <v>Potenza</v>
      </c>
      <c r="G2133" s="181" t="s">
        <v>166</v>
      </c>
      <c r="H2133" s="181" t="str">
        <f>VLOOKUP(G2133,TCR!$E$2:$K$332,7,0)</f>
        <v>Quota fissa potenza</v>
      </c>
      <c r="I2133" s="137" t="str">
        <f t="shared" si="67"/>
        <v>NE_RETE_QP#NE_Q_TAU2#NE_C_TAU2#NETA BR</v>
      </c>
      <c r="K2133" s="131" t="s">
        <v>5387</v>
      </c>
      <c r="L2133" s="131" t="s">
        <v>5388</v>
      </c>
      <c r="M2133" s="131" t="s">
        <v>488</v>
      </c>
      <c r="N2133" s="131" t="s">
        <v>10972</v>
      </c>
      <c r="O2133" s="210"/>
      <c r="Q2133" s="131" t="s">
        <v>10973</v>
      </c>
      <c r="R2133" s="131" t="s">
        <v>10974</v>
      </c>
      <c r="S2133" s="131" t="s">
        <v>515</v>
      </c>
      <c r="T2133" s="131" t="s">
        <v>516</v>
      </c>
      <c r="U2133" s="210"/>
      <c r="V2133" s="133">
        <v>3</v>
      </c>
      <c r="W2133" s="137" t="str">
        <f t="shared" si="66"/>
        <v>NETA BR</v>
      </c>
      <c r="X2133" s="131" t="s">
        <v>495</v>
      </c>
    </row>
    <row r="2134" spans="1:24" x14ac:dyDescent="0.2">
      <c r="A2134" s="178" t="s">
        <v>11424</v>
      </c>
      <c r="B2134" s="70"/>
      <c r="C2134" s="98" t="str">
        <f>VLOOKUP(G2134,TCR!$E$2:$K$332,2,0)</f>
        <v>VENDV</v>
      </c>
      <c r="D2134" s="98" t="str">
        <f>VLOOKUP(G2134,TCR!$E$2:$K$332,3,0)</f>
        <v>Ricavi variabili commodity al PCE - Energia Elettrica</v>
      </c>
      <c r="E2134" s="98" t="str">
        <f>VLOOKUP(G2134,TCR!$E$2:$K$332,4,0)</f>
        <v>SCTRV_E</v>
      </c>
      <c r="F2134" s="98" t="str">
        <f>VLOOKUP(G2134,TCR!$E$2:$K$332,5,0)</f>
        <v>Sonto terremotati variabile Emilia</v>
      </c>
      <c r="G2134" s="141" t="s">
        <v>11438</v>
      </c>
      <c r="H2134" s="98" t="str">
        <f>VLOOKUP(G2134,TCR!$E$2:$K$332,7,0)</f>
        <v>Sonto terremotati variabile Emilia</v>
      </c>
      <c r="I2134" s="137" t="str">
        <f t="shared" si="67"/>
        <v>NE_SCTE_RETE_QE#NE_TAU3#NE_TAU3#NETA BR</v>
      </c>
      <c r="K2134" s="131" t="s">
        <v>1820</v>
      </c>
      <c r="L2134" s="131" t="s">
        <v>1821</v>
      </c>
      <c r="M2134" s="131" t="s">
        <v>424</v>
      </c>
      <c r="N2134" s="131" t="s">
        <v>10975</v>
      </c>
      <c r="O2134" s="210"/>
      <c r="Q2134" s="131" t="s">
        <v>10975</v>
      </c>
      <c r="R2134" s="131" t="s">
        <v>10976</v>
      </c>
      <c r="S2134" s="131" t="s">
        <v>461</v>
      </c>
      <c r="T2134" s="131" t="s">
        <v>462</v>
      </c>
      <c r="U2134" s="210"/>
      <c r="V2134" s="133">
        <v>3</v>
      </c>
      <c r="W2134" s="137" t="str">
        <f t="shared" si="66"/>
        <v>NETA BR</v>
      </c>
      <c r="X2134" s="131" t="s">
        <v>463</v>
      </c>
    </row>
    <row r="2135" spans="1:24" x14ac:dyDescent="0.2">
      <c r="A2135" s="178" t="s">
        <v>11424</v>
      </c>
      <c r="B2135" s="70"/>
      <c r="C2135" s="98" t="str">
        <f>VLOOKUP(G2135,TCR!$E$2:$K$332,2,0)</f>
        <v>VENDF</v>
      </c>
      <c r="D2135" s="98" t="str">
        <f>VLOOKUP(G2135,TCR!$E$2:$K$332,3,0)</f>
        <v>Ricavi commodity - componente fissa Energia Elettrica</v>
      </c>
      <c r="E2135" s="98" t="str">
        <f>VLOOKUP(G2135,TCR!$E$2:$K$332,4,0)</f>
        <v>SCTRF_E</v>
      </c>
      <c r="F2135" s="98" t="str">
        <f>VLOOKUP(G2135,TCR!$E$2:$K$332,5,0)</f>
        <v>Sonto terremotati fisso Emilia</v>
      </c>
      <c r="G2135" s="98" t="s">
        <v>11439</v>
      </c>
      <c r="H2135" s="98" t="str">
        <f>VLOOKUP(G2135,TCR!$E$2:$K$332,7,0)</f>
        <v>Sonto terremotati fisso Emilia</v>
      </c>
      <c r="I2135" s="137" t="str">
        <f t="shared" si="67"/>
        <v>NE_SCTE_RETE_QF#NE_TAU1#NE_TAU1#NETA BR</v>
      </c>
      <c r="K2135" s="131" t="s">
        <v>764</v>
      </c>
      <c r="L2135" s="131" t="s">
        <v>765</v>
      </c>
      <c r="M2135" s="131" t="s">
        <v>424</v>
      </c>
      <c r="N2135" s="131" t="s">
        <v>10977</v>
      </c>
      <c r="O2135" s="210"/>
      <c r="Q2135" s="131" t="s">
        <v>10977</v>
      </c>
      <c r="R2135" s="131" t="s">
        <v>10978</v>
      </c>
      <c r="S2135" s="131" t="s">
        <v>461</v>
      </c>
      <c r="T2135" s="131" t="s">
        <v>462</v>
      </c>
      <c r="U2135" s="210"/>
      <c r="V2135" s="133">
        <v>3</v>
      </c>
      <c r="W2135" s="137" t="str">
        <f t="shared" si="66"/>
        <v>NETA BR</v>
      </c>
      <c r="X2135" s="131" t="s">
        <v>463</v>
      </c>
    </row>
    <row r="2136" spans="1:24" x14ac:dyDescent="0.2">
      <c r="A2136" s="70"/>
      <c r="B2136" s="70"/>
      <c r="C2136" s="71" t="str">
        <f>VLOOKUP(G2136,TCR!$E$2:$K$332,2,0)</f>
        <v>LAVO</v>
      </c>
      <c r="D2136" s="71" t="str">
        <f>VLOOKUP(G2136,TCR!$E$2:$K$332,3,0)</f>
        <v>Lavori</v>
      </c>
      <c r="E2136" s="71" t="str">
        <f>VLOOKUP(G2136,TCR!$E$2:$K$332,4,0)</f>
        <v>LAVO</v>
      </c>
      <c r="F2136" s="71" t="str">
        <f>VLOOKUP(G2136,TCR!$E$2:$K$332,5,0)</f>
        <v>Lavori</v>
      </c>
      <c r="G2136" s="71" t="s">
        <v>34</v>
      </c>
      <c r="H2136" s="71" t="str">
        <f>VLOOKUP(G2136,TCR!$E$2:$K$332,7,0)</f>
        <v>disattivazioni</v>
      </c>
      <c r="I2136" s="137" t="str">
        <f t="shared" si="67"/>
        <v>S-PW-002#S-PW-002#S-PW-002#NETA BM</v>
      </c>
      <c r="K2136" s="131" t="s">
        <v>4241</v>
      </c>
      <c r="L2136" s="131" t="s">
        <v>10979</v>
      </c>
      <c r="M2136" s="131" t="s">
        <v>442</v>
      </c>
      <c r="N2136" s="131" t="s">
        <v>4241</v>
      </c>
      <c r="O2136" s="210"/>
      <c r="Q2136" s="131" t="s">
        <v>4241</v>
      </c>
      <c r="R2136" s="131" t="s">
        <v>10979</v>
      </c>
      <c r="S2136" s="131" t="s">
        <v>833</v>
      </c>
      <c r="T2136" s="131" t="s">
        <v>834</v>
      </c>
      <c r="U2136" s="210"/>
      <c r="V2136" s="133">
        <v>8</v>
      </c>
      <c r="W2136" s="137" t="str">
        <f t="shared" si="66"/>
        <v>NETA BM</v>
      </c>
      <c r="X2136" s="131" t="s">
        <v>835</v>
      </c>
    </row>
    <row r="2137" spans="1:24" x14ac:dyDescent="0.2">
      <c r="A2137" s="70"/>
      <c r="B2137" s="70"/>
      <c r="C2137" s="71" t="str">
        <f>VLOOKUP(G2137,TCR!$E$2:$K$332,2,0)</f>
        <v>LAVO</v>
      </c>
      <c r="D2137" s="71" t="str">
        <f>VLOOKUP(G2137,TCR!$E$2:$K$332,3,0)</f>
        <v>Lavori</v>
      </c>
      <c r="E2137" s="71" t="str">
        <f>VLOOKUP(G2137,TCR!$E$2:$K$332,4,0)</f>
        <v>LAVO</v>
      </c>
      <c r="F2137" s="71" t="str">
        <f>VLOOKUP(G2137,TCR!$E$2:$K$332,5,0)</f>
        <v>Lavori</v>
      </c>
      <c r="G2137" s="71" t="s">
        <v>35</v>
      </c>
      <c r="H2137" s="71" t="str">
        <f>VLOOKUP(G2137,TCR!$E$2:$K$332,7,0)</f>
        <v>pose, subentri, riaperture</v>
      </c>
      <c r="I2137" s="137" t="str">
        <f t="shared" si="67"/>
        <v>S-PW-008_MC#QUOTAS-PW-008-MC#S-PW-008_MC#NETA BR</v>
      </c>
      <c r="K2137" s="131" t="s">
        <v>10980</v>
      </c>
      <c r="L2137" s="131" t="s">
        <v>10981</v>
      </c>
      <c r="M2137" s="210"/>
      <c r="N2137" s="131" t="s">
        <v>10982</v>
      </c>
      <c r="O2137" s="210"/>
      <c r="Q2137" s="131" t="s">
        <v>10980</v>
      </c>
      <c r="R2137" s="131" t="s">
        <v>10983</v>
      </c>
      <c r="S2137" s="210"/>
      <c r="T2137" s="210"/>
      <c r="U2137" s="210"/>
      <c r="V2137" s="133">
        <v>3</v>
      </c>
      <c r="W2137" s="137" t="str">
        <f t="shared" si="66"/>
        <v>NETA BR</v>
      </c>
      <c r="X2137" s="210"/>
    </row>
    <row r="2138" spans="1:24" x14ac:dyDescent="0.2">
      <c r="A2138" s="70"/>
      <c r="B2138" s="70"/>
      <c r="C2138" s="181" t="str">
        <f>VLOOKUP(G2138,TCR!$E$2:$K$332,2,0)</f>
        <v>DISTF</v>
      </c>
      <c r="D2138" s="181" t="str">
        <f>VLOOKUP(G2138,TCR!$E$2:$K$332,3,0)</f>
        <v>Ricavi logistica secondaria - distribuzione Energia Elettrica - fisso</v>
      </c>
      <c r="E2138" s="181" t="str">
        <f>VLOOKUP(G2138,TCR!$E$2:$K$332,4,0)</f>
        <v>QP</v>
      </c>
      <c r="F2138" s="181" t="str">
        <f>VLOOKUP(G2138,TCR!$E$2:$K$332,5,0)</f>
        <v>Potenza</v>
      </c>
      <c r="G2138" s="181" t="s">
        <v>166</v>
      </c>
      <c r="H2138" s="181" t="str">
        <f>VLOOKUP(G2138,TCR!$E$2:$K$332,7,0)</f>
        <v>Quota fissa potenza</v>
      </c>
      <c r="I2138" s="137" t="str">
        <f t="shared" si="67"/>
        <v>VOCE_EM054#QUOTA_EM054#COMP_EM054#NETA BR</v>
      </c>
      <c r="K2138" s="131" t="s">
        <v>10984</v>
      </c>
      <c r="L2138" s="131" t="s">
        <v>10985</v>
      </c>
      <c r="M2138" s="131" t="s">
        <v>488</v>
      </c>
      <c r="N2138" s="131" t="s">
        <v>10986</v>
      </c>
      <c r="O2138" s="210"/>
      <c r="Q2138" s="131" t="s">
        <v>10987</v>
      </c>
      <c r="R2138" s="131" t="s">
        <v>10988</v>
      </c>
      <c r="S2138" s="131" t="s">
        <v>515</v>
      </c>
      <c r="T2138" s="131" t="s">
        <v>516</v>
      </c>
      <c r="U2138" s="210"/>
      <c r="V2138" s="133">
        <v>3</v>
      </c>
      <c r="W2138" s="137" t="str">
        <f t="shared" si="66"/>
        <v>NETA BR</v>
      </c>
      <c r="X2138" s="131" t="s">
        <v>495</v>
      </c>
    </row>
    <row r="2139" spans="1:24" x14ac:dyDescent="0.2">
      <c r="A2139" s="70"/>
      <c r="B2139" s="70"/>
      <c r="C2139" s="179" t="str">
        <f>VLOOKUP(G2139,TCR!$E$2:$K$332,2,0)</f>
        <v>VENDV</v>
      </c>
      <c r="D2139" s="179" t="str">
        <f>VLOOKUP(G2139,TCR!$E$2:$K$332,3,0)</f>
        <v>Ricavi variabili commodity al PCE - Energia Elettrica</v>
      </c>
      <c r="E2139" s="179" t="str">
        <f>VLOOKUP(G2139,TCR!$E$2:$K$332,4,0)</f>
        <v>MTPRV</v>
      </c>
      <c r="F2139" s="179" t="str">
        <f>VLOOKUP(G2139,TCR!$E$2:$K$332,5,0)</f>
        <v>Materia prima variabile</v>
      </c>
      <c r="G2139" s="179" t="s">
        <v>100</v>
      </c>
      <c r="H2139" s="179" t="str">
        <f>VLOOKUP(G2139,TCR!$E$2:$K$332,7,0)</f>
        <v>PPE</v>
      </c>
      <c r="I2139" s="137" t="str">
        <f t="shared" si="67"/>
        <v>VOCE_EM300#COMP_EM300#COMP_EM300#NETA BR</v>
      </c>
      <c r="K2139" s="131" t="s">
        <v>10989</v>
      </c>
      <c r="L2139" s="131" t="s">
        <v>10990</v>
      </c>
      <c r="M2139" s="131" t="s">
        <v>488</v>
      </c>
      <c r="N2139" s="131" t="s">
        <v>10991</v>
      </c>
      <c r="O2139" s="210"/>
      <c r="Q2139" s="131" t="s">
        <v>10991</v>
      </c>
      <c r="R2139" s="131" t="s">
        <v>10992</v>
      </c>
      <c r="S2139" s="131" t="s">
        <v>493</v>
      </c>
      <c r="T2139" s="131" t="s">
        <v>494</v>
      </c>
      <c r="U2139" s="210"/>
      <c r="V2139" s="133">
        <v>3</v>
      </c>
      <c r="W2139" s="137" t="str">
        <f t="shared" si="66"/>
        <v>NETA BR</v>
      </c>
      <c r="X2139" s="131" t="s">
        <v>495</v>
      </c>
    </row>
    <row r="2140" spans="1:24" x14ac:dyDescent="0.2">
      <c r="A2140" s="70"/>
      <c r="B2140" s="70"/>
      <c r="C2140" s="71" t="str">
        <f>VLOOKUP(G2140,TCR!$E$2:$K$332,2,0)</f>
        <v>LAVO</v>
      </c>
      <c r="D2140" s="71" t="str">
        <f>VLOOKUP(G2140,TCR!$E$2:$K$332,3,0)</f>
        <v>Lavori</v>
      </c>
      <c r="E2140" s="71" t="str">
        <f>VLOOKUP(G2140,TCR!$E$2:$K$332,4,0)</f>
        <v>LAVO</v>
      </c>
      <c r="F2140" s="71" t="str">
        <f>VLOOKUP(G2140,TCR!$E$2:$K$332,5,0)</f>
        <v>Lavori</v>
      </c>
      <c r="G2140" s="71" t="s">
        <v>114</v>
      </c>
      <c r="H2140" s="71" t="str">
        <f>VLOOKUP(G2140,TCR!$E$2:$K$332,7,0)</f>
        <v>variazioni potenza/tensione</v>
      </c>
      <c r="I2140" s="137" t="str">
        <f t="shared" si="67"/>
        <v>11852#11852#11852#NETA BR</v>
      </c>
      <c r="K2140" s="131" t="s">
        <v>10996</v>
      </c>
      <c r="L2140" s="131" t="s">
        <v>10997</v>
      </c>
      <c r="M2140" s="210"/>
      <c r="N2140" s="131" t="s">
        <v>10996</v>
      </c>
      <c r="O2140" s="210"/>
      <c r="Q2140" s="131" t="s">
        <v>10996</v>
      </c>
      <c r="R2140" s="131" t="s">
        <v>10998</v>
      </c>
      <c r="S2140" s="210"/>
      <c r="T2140" s="210"/>
      <c r="U2140" s="210"/>
      <c r="V2140" s="133">
        <v>3</v>
      </c>
      <c r="W2140" s="137" t="str">
        <f t="shared" si="66"/>
        <v>NETA BR</v>
      </c>
      <c r="X2140" s="210"/>
    </row>
    <row r="2141" spans="1:24" x14ac:dyDescent="0.2">
      <c r="A2141" s="70"/>
      <c r="B2141" s="70"/>
      <c r="C2141" s="181" t="str">
        <f>VLOOKUP(G2141,TCR!$E$2:$K$332,2,0)</f>
        <v>DISTV</v>
      </c>
      <c r="D2141" s="181" t="str">
        <f>VLOOKUP(G2141,TCR!$E$2:$K$332,3,0)</f>
        <v>Ricavi logistica secondaria - distribuzione Energia Elettrica - variabile</v>
      </c>
      <c r="E2141" s="181" t="str">
        <f>VLOOKUP(G2141,TCR!$E$2:$K$332,4,0)</f>
        <v>QVA</v>
      </c>
      <c r="F2141" s="181" t="str">
        <f>VLOOKUP(G2141,TCR!$E$2:$K$332,5,0)</f>
        <v>Energia attiva</v>
      </c>
      <c r="G2141" s="181" t="s">
        <v>4</v>
      </c>
      <c r="H2141" s="181" t="str">
        <f>VLOOKUP(G2141,TCR!$E$2:$K$332,7,0)</f>
        <v>Quota energia</v>
      </c>
      <c r="I2141" s="137" t="str">
        <f t="shared" si="67"/>
        <v>EE_RETE_QE_MTIP#EE_SO_QE_MTIP#EE_RETE_QE_MTIP#NETA BM</v>
      </c>
      <c r="K2141" s="131" t="s">
        <v>9585</v>
      </c>
      <c r="L2141" s="131" t="s">
        <v>9586</v>
      </c>
      <c r="M2141" s="131" t="s">
        <v>488</v>
      </c>
      <c r="N2141" s="131" t="s">
        <v>11027</v>
      </c>
      <c r="O2141" s="131"/>
      <c r="P2141" s="131" t="s">
        <v>9587</v>
      </c>
      <c r="Q2141" s="131" t="s">
        <v>9585</v>
      </c>
      <c r="R2141" s="131" t="s">
        <v>9588</v>
      </c>
      <c r="S2141" s="131" t="s">
        <v>4348</v>
      </c>
      <c r="T2141" s="131" t="s">
        <v>4349</v>
      </c>
      <c r="U2141" s="131"/>
      <c r="V2141" s="133">
        <v>8</v>
      </c>
      <c r="W2141" s="128" t="str">
        <f t="shared" si="66"/>
        <v>NETA BM</v>
      </c>
    </row>
    <row r="2142" spans="1:24" x14ac:dyDescent="0.2">
      <c r="A2142" s="70"/>
      <c r="B2142" s="70"/>
      <c r="C2142" s="181" t="str">
        <f>VLOOKUP(G2142,TCR!$E$2:$K$332,2,0)</f>
        <v>DISTV</v>
      </c>
      <c r="D2142" s="181" t="str">
        <f>VLOOKUP(G2142,TCR!$E$2:$K$332,3,0)</f>
        <v>Ricavi logistica secondaria - distribuzione Energia Elettrica - variabile</v>
      </c>
      <c r="E2142" s="181" t="str">
        <f>VLOOKUP(G2142,TCR!$E$2:$K$332,4,0)</f>
        <v>QVA</v>
      </c>
      <c r="F2142" s="181" t="str">
        <f>VLOOKUP(G2142,TCR!$E$2:$K$332,5,0)</f>
        <v>Energia attiva</v>
      </c>
      <c r="G2142" s="181" t="s">
        <v>4</v>
      </c>
      <c r="H2142" s="181" t="str">
        <f>VLOOKUP(G2142,TCR!$E$2:$K$332,7,0)</f>
        <v>Quota energia</v>
      </c>
      <c r="I2142" s="137" t="str">
        <f t="shared" si="67"/>
        <v>EE_RETE_QE_MTIP#EE_ST_QE_MTIP#EE_RETE_QE_MTIP#NETA BM</v>
      </c>
      <c r="K2142" s="131" t="s">
        <v>9585</v>
      </c>
      <c r="L2142" s="131" t="s">
        <v>9586</v>
      </c>
      <c r="M2142" s="131" t="s">
        <v>488</v>
      </c>
      <c r="N2142" s="131" t="s">
        <v>11028</v>
      </c>
      <c r="O2142" s="131"/>
      <c r="P2142" s="131" t="s">
        <v>9587</v>
      </c>
      <c r="Q2142" s="131" t="s">
        <v>9585</v>
      </c>
      <c r="R2142" s="131" t="s">
        <v>9588</v>
      </c>
      <c r="S2142" s="131" t="s">
        <v>4348</v>
      </c>
      <c r="T2142" s="131" t="s">
        <v>4349</v>
      </c>
      <c r="U2142" s="131"/>
      <c r="V2142" s="133">
        <v>8</v>
      </c>
      <c r="W2142" s="128" t="str">
        <f t="shared" si="66"/>
        <v>NETA BM</v>
      </c>
    </row>
    <row r="2143" spans="1:24" x14ac:dyDescent="0.2">
      <c r="A2143" s="70"/>
      <c r="B2143" s="70"/>
      <c r="C2143" s="181" t="str">
        <f>VLOOKUP(G2143,TCR!$E$2:$K$332,2,0)</f>
        <v>DISTF</v>
      </c>
      <c r="D2143" s="181" t="str">
        <f>VLOOKUP(G2143,TCR!$E$2:$K$332,3,0)</f>
        <v>Ricavi logistica secondaria - distribuzione Energia Elettrica - fisso</v>
      </c>
      <c r="E2143" s="181" t="str">
        <f>VLOOKUP(G2143,TCR!$E$2:$K$332,4,0)</f>
        <v>QFDS</v>
      </c>
      <c r="F2143" s="181" t="str">
        <f>VLOOKUP(G2143,TCR!$E$2:$K$332,5,0)</f>
        <v>Quota fissa distribuzione</v>
      </c>
      <c r="G2143" s="181" t="s">
        <v>2</v>
      </c>
      <c r="H2143" s="181" t="str">
        <f>VLOOKUP(G2143,TCR!$E$2:$K$332,7,0)</f>
        <v>Quota fissa dis</v>
      </c>
      <c r="I2143" s="137" t="str">
        <f t="shared" si="67"/>
        <v>EE_RETE_QF_MTIP#EE_SO_QF_MTIP#EE_RETE_QF_MTIP#NETA BM</v>
      </c>
      <c r="K2143" s="131" t="s">
        <v>9558</v>
      </c>
      <c r="L2143" s="131" t="s">
        <v>9559</v>
      </c>
      <c r="M2143" s="131" t="s">
        <v>488</v>
      </c>
      <c r="N2143" s="131" t="s">
        <v>11029</v>
      </c>
      <c r="O2143" s="131"/>
      <c r="P2143" s="131" t="s">
        <v>9560</v>
      </c>
      <c r="Q2143" s="131" t="s">
        <v>9558</v>
      </c>
      <c r="R2143" s="131" t="s">
        <v>9561</v>
      </c>
      <c r="S2143" s="131" t="s">
        <v>4348</v>
      </c>
      <c r="T2143" s="131" t="s">
        <v>4349</v>
      </c>
      <c r="U2143" s="131"/>
      <c r="V2143" s="133">
        <v>8</v>
      </c>
      <c r="W2143" s="128" t="str">
        <f t="shared" si="66"/>
        <v>NETA BM</v>
      </c>
    </row>
    <row r="2144" spans="1:24" x14ac:dyDescent="0.2">
      <c r="A2144" s="70"/>
      <c r="B2144" s="70"/>
      <c r="C2144" s="181" t="str">
        <f>VLOOKUP(G2144,TCR!$E$2:$K$332,2,0)</f>
        <v>DISTF</v>
      </c>
      <c r="D2144" s="181" t="str">
        <f>VLOOKUP(G2144,TCR!$E$2:$K$332,3,0)</f>
        <v>Ricavi logistica secondaria - distribuzione Energia Elettrica - fisso</v>
      </c>
      <c r="E2144" s="181" t="str">
        <f>VLOOKUP(G2144,TCR!$E$2:$K$332,4,0)</f>
        <v>QFDS</v>
      </c>
      <c r="F2144" s="181" t="str">
        <f>VLOOKUP(G2144,TCR!$E$2:$K$332,5,0)</f>
        <v>Quota fissa distribuzione</v>
      </c>
      <c r="G2144" s="181" t="s">
        <v>2</v>
      </c>
      <c r="H2144" s="181" t="str">
        <f>VLOOKUP(G2144,TCR!$E$2:$K$332,7,0)</f>
        <v>Quota fissa dis</v>
      </c>
      <c r="I2144" s="137" t="str">
        <f t="shared" si="67"/>
        <v>EE_RETE_QF_MTIP#EE_ST_QF_MTIP#EE_RETE_QF_MTIP#NETA BM</v>
      </c>
      <c r="K2144" s="131" t="s">
        <v>9558</v>
      </c>
      <c r="L2144" s="131" t="s">
        <v>9559</v>
      </c>
      <c r="M2144" s="131" t="s">
        <v>488</v>
      </c>
      <c r="N2144" s="131" t="s">
        <v>11030</v>
      </c>
      <c r="O2144" s="131"/>
      <c r="P2144" s="131" t="s">
        <v>9560</v>
      </c>
      <c r="Q2144" s="131" t="s">
        <v>9558</v>
      </c>
      <c r="R2144" s="131" t="s">
        <v>9561</v>
      </c>
      <c r="S2144" s="131" t="s">
        <v>4348</v>
      </c>
      <c r="T2144" s="131" t="s">
        <v>4349</v>
      </c>
      <c r="U2144" s="131"/>
      <c r="V2144" s="133">
        <v>8</v>
      </c>
      <c r="W2144" s="128" t="str">
        <f t="shared" si="66"/>
        <v>NETA BM</v>
      </c>
    </row>
    <row r="2145" spans="1:24" x14ac:dyDescent="0.2">
      <c r="A2145" s="70"/>
      <c r="B2145" s="70"/>
      <c r="C2145" s="181" t="str">
        <f>VLOOKUP(G2145,TCR!$E$2:$K$332,2,0)</f>
        <v>DISTF</v>
      </c>
      <c r="D2145" s="181" t="str">
        <f>VLOOKUP(G2145,TCR!$E$2:$K$332,3,0)</f>
        <v>Ricavi logistica secondaria - distribuzione Energia Elettrica - fisso</v>
      </c>
      <c r="E2145" s="181" t="str">
        <f>VLOOKUP(G2145,TCR!$E$2:$K$332,4,0)</f>
        <v>QP</v>
      </c>
      <c r="F2145" s="181" t="str">
        <f>VLOOKUP(G2145,TCR!$E$2:$K$332,5,0)</f>
        <v>Potenza</v>
      </c>
      <c r="G2145" s="181" t="s">
        <v>166</v>
      </c>
      <c r="H2145" s="181" t="str">
        <f>VLOOKUP(G2145,TCR!$E$2:$K$332,7,0)</f>
        <v>Quota fissa potenza</v>
      </c>
      <c r="I2145" s="137" t="str">
        <f t="shared" si="67"/>
        <v>EE_RETE_QP_MTIP#EE_SO_QP_MTIP#EE_RETE_QP_MTIP#NETA BM</v>
      </c>
      <c r="K2145" s="131" t="s">
        <v>9633</v>
      </c>
      <c r="L2145" s="131" t="s">
        <v>9634</v>
      </c>
      <c r="M2145" s="131" t="s">
        <v>488</v>
      </c>
      <c r="N2145" s="131" t="s">
        <v>11031</v>
      </c>
      <c r="O2145" s="131"/>
      <c r="P2145" s="131" t="s">
        <v>9635</v>
      </c>
      <c r="Q2145" s="131" t="s">
        <v>9633</v>
      </c>
      <c r="R2145" s="131" t="s">
        <v>9636</v>
      </c>
      <c r="S2145" s="131" t="s">
        <v>4348</v>
      </c>
      <c r="T2145" s="131" t="s">
        <v>4349</v>
      </c>
      <c r="U2145" s="131"/>
      <c r="V2145" s="133">
        <v>8</v>
      </c>
      <c r="W2145" s="128" t="str">
        <f t="shared" si="66"/>
        <v>NETA BM</v>
      </c>
    </row>
    <row r="2146" spans="1:24" x14ac:dyDescent="0.2">
      <c r="A2146" s="70"/>
      <c r="B2146" s="70"/>
      <c r="C2146" s="181" t="str">
        <f>VLOOKUP(G2146,TCR!$E$2:$K$332,2,0)</f>
        <v>DISTF</v>
      </c>
      <c r="D2146" s="181" t="str">
        <f>VLOOKUP(G2146,TCR!$E$2:$K$332,3,0)</f>
        <v>Ricavi logistica secondaria - distribuzione Energia Elettrica - fisso</v>
      </c>
      <c r="E2146" s="181" t="str">
        <f>VLOOKUP(G2146,TCR!$E$2:$K$332,4,0)</f>
        <v>QP</v>
      </c>
      <c r="F2146" s="181" t="str">
        <f>VLOOKUP(G2146,TCR!$E$2:$K$332,5,0)</f>
        <v>Potenza</v>
      </c>
      <c r="G2146" s="181" t="s">
        <v>166</v>
      </c>
      <c r="H2146" s="181" t="str">
        <f>VLOOKUP(G2146,TCR!$E$2:$K$332,7,0)</f>
        <v>Quota fissa potenza</v>
      </c>
      <c r="I2146" s="137" t="str">
        <f t="shared" si="67"/>
        <v>EE_RETE_QP_MTIP#EE_ST_QP_MTIP#EE_RETE_QP_MTIP#NETA BM</v>
      </c>
      <c r="K2146" s="131" t="s">
        <v>9633</v>
      </c>
      <c r="L2146" s="131" t="s">
        <v>9634</v>
      </c>
      <c r="M2146" s="131" t="s">
        <v>488</v>
      </c>
      <c r="N2146" s="131" t="s">
        <v>11032</v>
      </c>
      <c r="O2146" s="131"/>
      <c r="P2146" s="131" t="s">
        <v>9635</v>
      </c>
      <c r="Q2146" s="131" t="s">
        <v>9633</v>
      </c>
      <c r="R2146" s="131" t="s">
        <v>9636</v>
      </c>
      <c r="S2146" s="131" t="s">
        <v>4348</v>
      </c>
      <c r="T2146" s="131" t="s">
        <v>4349</v>
      </c>
      <c r="U2146" s="131"/>
      <c r="V2146" s="133">
        <v>8</v>
      </c>
      <c r="W2146" s="128" t="str">
        <f t="shared" si="66"/>
        <v>NETA BM</v>
      </c>
    </row>
    <row r="2147" spans="1:24" x14ac:dyDescent="0.2">
      <c r="A2147" s="70"/>
      <c r="B2147" s="70"/>
      <c r="C2147" s="98" t="str">
        <f>VLOOKUP(G2147,TCR!$E$2:$K$332,2,0)</f>
        <v>VENDV</v>
      </c>
      <c r="D2147" s="98" t="str">
        <f>VLOOKUP(G2147,TCR!$E$2:$K$332,3,0)</f>
        <v>Ricavi variabili commodity al PCE - Energia Elettrica</v>
      </c>
      <c r="E2147" s="98" t="str">
        <f>VLOOKUP(G2147,TCR!$E$2:$K$332,4,0)</f>
        <v>MTPRV</v>
      </c>
      <c r="F2147" s="98" t="str">
        <f>VLOOKUP(G2147,TCR!$E$2:$K$332,5,0)</f>
        <v>Materia prima variabile</v>
      </c>
      <c r="G2147" s="98" t="s">
        <v>255</v>
      </c>
      <c r="H2147" s="98" t="str">
        <f>VLOOKUP(G2147,TCR!$E$2:$K$332,7,0)</f>
        <v>Materia prima</v>
      </c>
      <c r="I2147" s="137" t="str">
        <f t="shared" si="67"/>
        <v>EE_AQFPMI08#EEQAFPQFPMI08#EECAFPQFPMI08#NETA BR</v>
      </c>
      <c r="K2147" s="131" t="s">
        <v>11033</v>
      </c>
      <c r="L2147" s="131" t="s">
        <v>11034</v>
      </c>
      <c r="M2147" s="131" t="s">
        <v>424</v>
      </c>
      <c r="N2147" s="131" t="s">
        <v>11035</v>
      </c>
      <c r="O2147" s="210"/>
      <c r="P2147" s="131" t="s">
        <v>11036</v>
      </c>
      <c r="Q2147" s="131" t="s">
        <v>11037</v>
      </c>
      <c r="R2147" s="131" t="s">
        <v>11038</v>
      </c>
      <c r="S2147" s="131" t="s">
        <v>429</v>
      </c>
      <c r="T2147" s="131" t="s">
        <v>430</v>
      </c>
      <c r="U2147" s="210"/>
      <c r="V2147" s="133">
        <v>3</v>
      </c>
      <c r="W2147" s="128" t="str">
        <f t="shared" si="66"/>
        <v>NETA BR</v>
      </c>
    </row>
    <row r="2148" spans="1:24" x14ac:dyDescent="0.2">
      <c r="A2148" s="70"/>
      <c r="B2148" s="70"/>
      <c r="C2148" s="98" t="str">
        <f>VLOOKUP(G2148,TCR!$E$2:$K$332,2,0)</f>
        <v>VENDV</v>
      </c>
      <c r="D2148" s="98" t="str">
        <f>VLOOKUP(G2148,TCR!$E$2:$K$332,3,0)</f>
        <v>Ricavi variabili commodity al PCE - Energia Elettrica</v>
      </c>
      <c r="E2148" s="98" t="str">
        <f>VLOOKUP(G2148,TCR!$E$2:$K$332,4,0)</f>
        <v>MTPRV</v>
      </c>
      <c r="F2148" s="98" t="str">
        <f>VLOOKUP(G2148,TCR!$E$2:$K$332,5,0)</f>
        <v>Materia prima variabile</v>
      </c>
      <c r="G2148" s="98" t="s">
        <v>255</v>
      </c>
      <c r="H2148" s="98" t="str">
        <f>VLOOKUP(G2148,TCR!$E$2:$K$332,7,0)</f>
        <v>Materia prima</v>
      </c>
      <c r="I2148" s="137" t="str">
        <f t="shared" si="67"/>
        <v>EE_PE_911_CON100#EE_PE_911_CON100#EE_PE_911_CON100#NETA BM</v>
      </c>
      <c r="K2148" s="131" t="s">
        <v>11039</v>
      </c>
      <c r="L2148" s="131" t="s">
        <v>11040</v>
      </c>
      <c r="M2148" s="131" t="s">
        <v>424</v>
      </c>
      <c r="N2148" s="131" t="s">
        <v>11039</v>
      </c>
      <c r="O2148" s="210"/>
      <c r="P2148" s="131" t="s">
        <v>11041</v>
      </c>
      <c r="Q2148" s="131" t="s">
        <v>11039</v>
      </c>
      <c r="R2148" s="131" t="s">
        <v>11042</v>
      </c>
      <c r="S2148" s="131" t="s">
        <v>10640</v>
      </c>
      <c r="T2148" s="131" t="s">
        <v>10641</v>
      </c>
      <c r="U2148" s="210"/>
      <c r="V2148" s="133">
        <v>8</v>
      </c>
      <c r="W2148" s="128" t="str">
        <f t="shared" si="66"/>
        <v>NETA BM</v>
      </c>
    </row>
    <row r="2149" spans="1:24" x14ac:dyDescent="0.2">
      <c r="A2149" s="70"/>
      <c r="B2149" s="70"/>
      <c r="C2149" s="98" t="str">
        <f>VLOOKUP(G2149,TCR!$E$2:$K$332,2,0)</f>
        <v>VENDV</v>
      </c>
      <c r="D2149" s="98" t="str">
        <f>VLOOKUP(G2149,TCR!$E$2:$K$332,3,0)</f>
        <v>Ricavi variabili commodity al PCE - Energia Elettrica</v>
      </c>
      <c r="E2149" s="98" t="str">
        <f>VLOOKUP(G2149,TCR!$E$2:$K$332,4,0)</f>
        <v>MTPRV</v>
      </c>
      <c r="F2149" s="98" t="str">
        <f>VLOOKUP(G2149,TCR!$E$2:$K$332,5,0)</f>
        <v>Materia prima variabile</v>
      </c>
      <c r="G2149" s="98" t="s">
        <v>192</v>
      </c>
      <c r="H2149" s="98" t="str">
        <f>VLOOKUP(G2149,TCR!$E$2:$K$332,7,0)</f>
        <v>Perdite</v>
      </c>
      <c r="I2149" s="137" t="str">
        <f t="shared" si="67"/>
        <v>EE_PERD_911_C100#EE_PE_911_CON100#EE_PE_911_CON100#NETA BM</v>
      </c>
      <c r="K2149" s="131" t="s">
        <v>11043</v>
      </c>
      <c r="L2149" s="131" t="s">
        <v>11044</v>
      </c>
      <c r="M2149" s="210"/>
      <c r="N2149" s="131" t="s">
        <v>11039</v>
      </c>
      <c r="O2149" s="210"/>
      <c r="P2149" s="131" t="s">
        <v>11041</v>
      </c>
      <c r="Q2149" s="131" t="s">
        <v>11039</v>
      </c>
      <c r="R2149" s="131" t="s">
        <v>11042</v>
      </c>
      <c r="S2149" s="210"/>
      <c r="T2149" s="210"/>
      <c r="U2149" s="210"/>
      <c r="V2149" s="133">
        <v>8</v>
      </c>
      <c r="W2149" s="128" t="str">
        <f t="shared" si="66"/>
        <v>NETA BM</v>
      </c>
    </row>
    <row r="2150" spans="1:24" x14ac:dyDescent="0.2">
      <c r="A2150" s="70"/>
      <c r="B2150" s="70"/>
      <c r="C2150" s="98" t="str">
        <f>VLOOKUP(G2150,TCR!$E$2:$K$332,2,0)</f>
        <v>VENDV</v>
      </c>
      <c r="D2150" s="98" t="str">
        <f>VLOOKUP(G2150,TCR!$E$2:$K$332,3,0)</f>
        <v>Ricavi variabili commodity al PCE - Energia Elettrica</v>
      </c>
      <c r="E2150" s="98" t="str">
        <f>VLOOKUP(G2150,TCR!$E$2:$K$332,4,0)</f>
        <v>MTPRV</v>
      </c>
      <c r="F2150" s="98" t="str">
        <f>VLOOKUP(G2150,TCR!$E$2:$K$332,5,0)</f>
        <v>Materia prima variabile</v>
      </c>
      <c r="G2150" s="98" t="s">
        <v>192</v>
      </c>
      <c r="H2150" s="98" t="str">
        <f>VLOOKUP(G2150,TCR!$E$2:$K$332,7,0)</f>
        <v>Perdite</v>
      </c>
      <c r="I2150" s="137" t="str">
        <f t="shared" si="67"/>
        <v>EE_PERD_PUN_RIT#EE_PUN_RIT#EE_PUN_RIT#NETA BM</v>
      </c>
      <c r="K2150" s="131" t="s">
        <v>11045</v>
      </c>
      <c r="L2150" s="131" t="s">
        <v>11046</v>
      </c>
      <c r="M2150" s="210"/>
      <c r="N2150" s="131" t="s">
        <v>11047</v>
      </c>
      <c r="O2150" s="210"/>
      <c r="P2150" s="131" t="s">
        <v>11048</v>
      </c>
      <c r="Q2150" s="131" t="s">
        <v>11047</v>
      </c>
      <c r="R2150" s="131" t="s">
        <v>11049</v>
      </c>
      <c r="S2150" s="210"/>
      <c r="T2150" s="210"/>
      <c r="U2150" s="210"/>
      <c r="V2150" s="133">
        <v>8</v>
      </c>
      <c r="W2150" s="128" t="str">
        <f t="shared" si="66"/>
        <v>NETA BM</v>
      </c>
    </row>
    <row r="2151" spans="1:24" x14ac:dyDescent="0.2">
      <c r="A2151" s="178"/>
      <c r="B2151" s="178"/>
      <c r="C2151" s="98" t="str">
        <f>VLOOKUP(G2151,TCR!$E$2:$K$332,2,0)</f>
        <v>VENDV</v>
      </c>
      <c r="D2151" s="98" t="str">
        <f>VLOOKUP(G2151,TCR!$E$2:$K$332,3,0)</f>
        <v>Ricavi variabili commodity al PCE - Energia Elettrica</v>
      </c>
      <c r="E2151" s="98" t="str">
        <f>VLOOKUP(G2151,TCR!$E$2:$K$332,4,0)</f>
        <v>MTPRV</v>
      </c>
      <c r="F2151" s="98" t="str">
        <f>VLOOKUP(G2151,TCR!$E$2:$K$332,5,0)</f>
        <v>Materia prima variabile</v>
      </c>
      <c r="G2151" s="98" t="s">
        <v>255</v>
      </c>
      <c r="H2151" s="98" t="str">
        <f>VLOOKUP(G2151,TCR!$E$2:$K$332,7,0)</f>
        <v>Materia prima</v>
      </c>
      <c r="I2151" s="137" t="str">
        <f t="shared" si="67"/>
        <v>EE_SPREAD#EE_SPREAD#EE_SPREAD#NETA BM</v>
      </c>
      <c r="K2151" s="135" t="s">
        <v>10724</v>
      </c>
      <c r="L2151" s="135" t="s">
        <v>10765</v>
      </c>
      <c r="M2151" s="135" t="s">
        <v>424</v>
      </c>
      <c r="N2151" s="135" t="s">
        <v>10724</v>
      </c>
      <c r="O2151" s="215"/>
      <c r="P2151" s="119"/>
      <c r="Q2151" s="135" t="s">
        <v>10724</v>
      </c>
      <c r="R2151" s="135" t="s">
        <v>10725</v>
      </c>
      <c r="S2151" s="135" t="s">
        <v>10640</v>
      </c>
      <c r="T2151" s="135" t="s">
        <v>10641</v>
      </c>
      <c r="U2151" s="215"/>
      <c r="V2151" s="117">
        <v>8</v>
      </c>
      <c r="W2151" s="137" t="str">
        <f t="shared" si="66"/>
        <v>NETA BM</v>
      </c>
      <c r="X2151" s="135" t="s">
        <v>431</v>
      </c>
    </row>
    <row r="2152" spans="1:24" x14ac:dyDescent="0.2">
      <c r="A2152" s="70"/>
      <c r="B2152" s="70"/>
      <c r="C2152" s="200" t="str">
        <f>VLOOKUP(G2152,TCR!$E$2:$K$332,2,0)</f>
        <v>VENDV</v>
      </c>
      <c r="D2152" s="200" t="str">
        <f>VLOOKUP(G2152,TCR!$E$2:$K$332,3,0)</f>
        <v>Ricavi variabili commodity al PCE - Energia Elettrica</v>
      </c>
      <c r="E2152" s="200" t="str">
        <f>VLOOKUP(G2152,TCR!$E$2:$K$332,4,0)</f>
        <v>MTPRV</v>
      </c>
      <c r="F2152" s="200" t="str">
        <f>VLOOKUP(G2152,TCR!$E$2:$K$332,5,0)</f>
        <v>Materia prima variabile</v>
      </c>
      <c r="G2152" s="200" t="s">
        <v>192</v>
      </c>
      <c r="H2152" s="200" t="str">
        <f>VLOOKUP(G2152,TCR!$E$2:$K$332,7,0)</f>
        <v>Perdite</v>
      </c>
      <c r="I2152" s="137" t="str">
        <f t="shared" si="67"/>
        <v>EE_PRD_QFPMI08_A#EEQAFPQFPMI08#EECAFPQFPMI08#NETA BR</v>
      </c>
      <c r="J2152" s="134"/>
      <c r="K2152" s="128" t="s">
        <v>11056</v>
      </c>
      <c r="L2152" s="128" t="s">
        <v>11057</v>
      </c>
      <c r="M2152" s="128" t="s">
        <v>424</v>
      </c>
      <c r="N2152" s="128" t="s">
        <v>11035</v>
      </c>
      <c r="O2152" s="129"/>
      <c r="P2152" s="128" t="s">
        <v>11036</v>
      </c>
      <c r="Q2152" s="128" t="s">
        <v>11037</v>
      </c>
      <c r="R2152" s="128" t="s">
        <v>11038</v>
      </c>
      <c r="S2152" s="128" t="s">
        <v>429</v>
      </c>
      <c r="T2152" s="128" t="s">
        <v>430</v>
      </c>
      <c r="U2152" s="210"/>
      <c r="V2152" s="133">
        <v>3</v>
      </c>
      <c r="W2152" s="128" t="str">
        <f t="shared" si="66"/>
        <v>NETA BR</v>
      </c>
    </row>
    <row r="2153" spans="1:24" x14ac:dyDescent="0.2">
      <c r="A2153" s="70"/>
      <c r="B2153" s="70"/>
      <c r="C2153" s="98" t="str">
        <f>VLOOKUP(G2153,TCR!$E$2:$K$332,2,0)</f>
        <v>VENDV</v>
      </c>
      <c r="D2153" s="98" t="str">
        <f>VLOOKUP(G2153,TCR!$E$2:$K$332,3,0)</f>
        <v>Ricavi variabili commodity al PCE - Energia Elettrica</v>
      </c>
      <c r="E2153" s="98" t="str">
        <f>VLOOKUP(G2153,TCR!$E$2:$K$332,4,0)</f>
        <v>MTPRV</v>
      </c>
      <c r="F2153" s="98" t="str">
        <f>VLOOKUP(G2153,TCR!$E$2:$K$332,5,0)</f>
        <v>Materia prima variabile</v>
      </c>
      <c r="G2153" s="98" t="s">
        <v>255</v>
      </c>
      <c r="H2153" s="98" t="str">
        <f>VLOOKUP(G2153,TCR!$E$2:$K$332,7,0)</f>
        <v>Materia prima</v>
      </c>
      <c r="I2153" s="137" t="str">
        <f t="shared" si="67"/>
        <v>EE_PUN_RIT#EE_PUN_RIT#EE_PUN_RIT#NETA BM</v>
      </c>
      <c r="J2153" s="134"/>
      <c r="K2153" s="128" t="s">
        <v>11047</v>
      </c>
      <c r="L2153" s="128" t="s">
        <v>11058</v>
      </c>
      <c r="M2153" s="129"/>
      <c r="N2153" s="128" t="s">
        <v>11047</v>
      </c>
      <c r="O2153" s="129"/>
      <c r="P2153" s="128" t="s">
        <v>11048</v>
      </c>
      <c r="Q2153" s="128" t="s">
        <v>11047</v>
      </c>
      <c r="R2153" s="128" t="s">
        <v>11049</v>
      </c>
      <c r="S2153" s="129"/>
      <c r="T2153" s="129"/>
      <c r="U2153" s="210"/>
      <c r="V2153" s="133">
        <v>8</v>
      </c>
      <c r="W2153" s="128" t="str">
        <f t="shared" si="66"/>
        <v>NETA BM</v>
      </c>
    </row>
    <row r="2154" spans="1:24" x14ac:dyDescent="0.2">
      <c r="A2154" s="70"/>
      <c r="B2154" s="70"/>
      <c r="C2154" s="98" t="str">
        <f>VLOOKUP(G2154,TCR!$E$2:$K$332,2,0)</f>
        <v>VENDV</v>
      </c>
      <c r="D2154" s="98" t="str">
        <f>VLOOKUP(G2154,TCR!$E$2:$K$332,3,0)</f>
        <v>Ricavi variabili commodity al PCE - Energia Elettrica</v>
      </c>
      <c r="E2154" s="98" t="str">
        <f>VLOOKUP(G2154,TCR!$E$2:$K$332,4,0)</f>
        <v>MTPRV</v>
      </c>
      <c r="F2154" s="98" t="str">
        <f>VLOOKUP(G2154,TCR!$E$2:$K$332,5,0)</f>
        <v>Materia prima variabile</v>
      </c>
      <c r="G2154" s="98" t="s">
        <v>255</v>
      </c>
      <c r="H2154" s="98" t="str">
        <f>VLOOKUP(G2154,TCR!$E$2:$K$332,7,0)</f>
        <v>Materia prima</v>
      </c>
      <c r="I2154" s="137" t="str">
        <f t="shared" si="67"/>
        <v>EE_SPREAD_RIT#EE_PUNSPREAD_RIT#EE_SPREAD_RIT#NETA BM</v>
      </c>
      <c r="J2154" s="134"/>
      <c r="K2154" s="128" t="s">
        <v>11054</v>
      </c>
      <c r="L2154" s="128" t="s">
        <v>11059</v>
      </c>
      <c r="M2154" s="129"/>
      <c r="N2154" s="128" t="s">
        <v>11052</v>
      </c>
      <c r="O2154" s="129"/>
      <c r="P2154" s="128" t="s">
        <v>11053</v>
      </c>
      <c r="Q2154" s="128" t="s">
        <v>11054</v>
      </c>
      <c r="R2154" s="128" t="s">
        <v>11055</v>
      </c>
      <c r="S2154" s="129"/>
      <c r="T2154" s="129"/>
      <c r="U2154" s="210"/>
      <c r="V2154" s="133">
        <v>8</v>
      </c>
      <c r="W2154" s="128" t="str">
        <f t="shared" si="66"/>
        <v>NETA BM</v>
      </c>
    </row>
    <row r="2155" spans="1:24" x14ac:dyDescent="0.2">
      <c r="A2155" s="70"/>
      <c r="B2155" s="70"/>
      <c r="C2155" s="140" t="str">
        <f>VLOOKUP(G2155,TCR!$E$2:$K$332,2,0)</f>
        <v>IMPO</v>
      </c>
      <c r="D2155" s="140" t="str">
        <f>VLOOKUP(G2155,TCR!$E$2:$K$332,3,0)</f>
        <v>IMPOSTE</v>
      </c>
      <c r="E2155" s="140" t="str">
        <f>VLOOKUP(G2155,TCR!$E$2:$K$332,4,0)</f>
        <v>IMER</v>
      </c>
      <c r="F2155" s="140" t="str">
        <f>VLOOKUP(G2155,TCR!$E$2:$K$332,5,0)</f>
        <v>Imposta erariale</v>
      </c>
      <c r="G2155" s="140" t="s">
        <v>39</v>
      </c>
      <c r="H2155" s="140" t="str">
        <f>VLOOKUP(G2155,TCR!$E$2:$K$332,7,0)</f>
        <v>Imposta erariale</v>
      </c>
      <c r="I2155" s="137" t="str">
        <f t="shared" si="67"/>
        <v>NE_PM_IMPERA_FR#NE_PM_IMPERA_FR#NE_PM_IMPERA_FR#NETA BR</v>
      </c>
      <c r="J2155" s="134"/>
      <c r="K2155" s="128" t="s">
        <v>11066</v>
      </c>
      <c r="L2155" s="128" t="s">
        <v>11067</v>
      </c>
      <c r="M2155" s="129"/>
      <c r="N2155" s="128" t="s">
        <v>11066</v>
      </c>
      <c r="O2155" s="129"/>
      <c r="P2155" s="128" t="s">
        <v>11068</v>
      </c>
      <c r="Q2155" s="128" t="s">
        <v>11066</v>
      </c>
      <c r="R2155" s="128" t="s">
        <v>11069</v>
      </c>
      <c r="S2155" s="129"/>
      <c r="T2155" s="129"/>
      <c r="U2155" s="210"/>
      <c r="V2155" s="133">
        <v>3</v>
      </c>
      <c r="W2155" s="128" t="str">
        <f t="shared" si="66"/>
        <v>NETA BR</v>
      </c>
    </row>
    <row r="2156" spans="1:24" x14ac:dyDescent="0.2">
      <c r="A2156" s="70"/>
      <c r="B2156" s="70"/>
      <c r="C2156" s="98" t="str">
        <f>VLOOKUP(G2156,TCR!$E$2:$K$332,2,0)</f>
        <v>VENDV</v>
      </c>
      <c r="D2156" s="98" t="str">
        <f>VLOOKUP(G2156,TCR!$E$2:$K$332,3,0)</f>
        <v>Ricavi variabili commodity al PCE - Energia Elettrica</v>
      </c>
      <c r="E2156" s="98" t="str">
        <f>VLOOKUP(G2156,TCR!$E$2:$K$332,4,0)</f>
        <v>MTPRV</v>
      </c>
      <c r="F2156" s="98" t="str">
        <f>VLOOKUP(G2156,TCR!$E$2:$K$332,5,0)</f>
        <v>Materia prima variabile</v>
      </c>
      <c r="G2156" s="98" t="s">
        <v>255</v>
      </c>
      <c r="H2156" s="98" t="str">
        <f>VLOOKUP(G2156,TCR!$E$2:$K$332,7,0)</f>
        <v>Materia prima</v>
      </c>
      <c r="I2156" s="137" t="str">
        <f t="shared" si="67"/>
        <v>EE_PE_ITEC_S#EE_PE_ITEC_S#EE_PE_ITEC_S#NETA BM</v>
      </c>
      <c r="J2156" s="134"/>
      <c r="K2156" s="134" t="s">
        <v>10700</v>
      </c>
      <c r="L2156" s="134" t="s">
        <v>10701</v>
      </c>
      <c r="M2156" s="134" t="s">
        <v>424</v>
      </c>
      <c r="N2156" s="213" t="s">
        <v>10700</v>
      </c>
      <c r="O2156" s="134"/>
      <c r="P2156" s="132" t="s">
        <v>11070</v>
      </c>
      <c r="Q2156" s="216" t="s">
        <v>10700</v>
      </c>
      <c r="R2156" s="217" t="s">
        <v>10702</v>
      </c>
      <c r="S2156" s="134" t="s">
        <v>10640</v>
      </c>
      <c r="T2156" s="134" t="s">
        <v>10641</v>
      </c>
      <c r="V2156" s="4">
        <v>8</v>
      </c>
      <c r="W2156" s="128" t="str">
        <f t="shared" ref="W2156:W2219" si="68">IF(V2156=3,"NETA BR",IF(V2156=8,"NETA BM"))</f>
        <v>NETA BM</v>
      </c>
    </row>
    <row r="2157" spans="1:24" x14ac:dyDescent="0.2">
      <c r="A2157" s="70"/>
      <c r="B2157" s="70"/>
      <c r="C2157" s="181" t="str">
        <f>VLOOKUP(G2157,TCR!$E$2:$K$332,2,0)</f>
        <v>DISTF</v>
      </c>
      <c r="D2157" s="181" t="str">
        <f>VLOOKUP(G2157,TCR!$E$2:$K$332,3,0)</f>
        <v>Ricavi logistica secondaria - distribuzione Energia Elettrica - fisso</v>
      </c>
      <c r="E2157" s="181" t="str">
        <f>VLOOKUP(G2157,TCR!$E$2:$K$332,4,0)</f>
        <v>QFDS</v>
      </c>
      <c r="F2157" s="181" t="str">
        <f>VLOOKUP(G2157,TCR!$E$2:$K$332,5,0)</f>
        <v>Quota fissa distribuzione</v>
      </c>
      <c r="G2157" s="181" t="s">
        <v>2</v>
      </c>
      <c r="H2157" s="181" t="str">
        <f>VLOOKUP(G2157,TCR!$E$2:$K$332,7,0)</f>
        <v>Quota fissa dis</v>
      </c>
      <c r="I2157" s="137" t="str">
        <f t="shared" si="67"/>
        <v>NE_RETE_QF#NE_Q_TAU1#NE_C_TAU1#NETA BR</v>
      </c>
      <c r="J2157" s="134"/>
      <c r="K2157" s="134" t="s">
        <v>2462</v>
      </c>
      <c r="L2157" s="134" t="s">
        <v>2463</v>
      </c>
      <c r="M2157" s="134" t="s">
        <v>488</v>
      </c>
      <c r="N2157" s="212" t="s">
        <v>11071</v>
      </c>
      <c r="O2157" s="134"/>
      <c r="P2157" s="132" t="s">
        <v>11072</v>
      </c>
      <c r="Q2157" s="132" t="s">
        <v>11073</v>
      </c>
      <c r="R2157" s="217" t="s">
        <v>11074</v>
      </c>
      <c r="S2157" s="218">
        <v>702145</v>
      </c>
      <c r="T2157" s="134" t="s">
        <v>516</v>
      </c>
      <c r="V2157" s="4">
        <v>3</v>
      </c>
      <c r="W2157" s="128" t="str">
        <f t="shared" si="68"/>
        <v>NETA BR</v>
      </c>
    </row>
    <row r="2158" spans="1:24" x14ac:dyDescent="0.2">
      <c r="A2158" s="70"/>
      <c r="B2158" s="70"/>
      <c r="C2158" s="98" t="str">
        <f>VLOOKUP(G2158,TCR!$E$2:$K$332,2,0)</f>
        <v>VENDV</v>
      </c>
      <c r="D2158" s="98" t="str">
        <f>VLOOKUP(G2158,TCR!$E$2:$K$332,3,0)</f>
        <v>Ricavi variabili commodity al PCE - Energia Elettrica</v>
      </c>
      <c r="E2158" s="98" t="str">
        <f>VLOOKUP(G2158,TCR!$E$2:$K$332,4,0)</f>
        <v>SCONV</v>
      </c>
      <c r="F2158" s="98" t="str">
        <f>VLOOKUP(G2158,TCR!$E$2:$K$332,5,0)</f>
        <v>Sconti Variabili</v>
      </c>
      <c r="G2158" s="98" t="s">
        <v>32</v>
      </c>
      <c r="H2158" s="98" t="str">
        <f>VLOOKUP(G2158,TCR!$E$2:$K$332,7,0)</f>
        <v>sconti</v>
      </c>
      <c r="I2158" s="137" t="str">
        <f t="shared" si="67"/>
        <v>NE_V_SC1_ALL#NE_Q_QVDOM_VAR#NE_C_QVDOM_VAR#NETA BR</v>
      </c>
      <c r="J2158" s="134"/>
      <c r="K2158" s="134" t="s">
        <v>3390</v>
      </c>
      <c r="L2158" s="134" t="s">
        <v>3391</v>
      </c>
      <c r="M2158" s="134" t="s">
        <v>424</v>
      </c>
      <c r="N2158" s="212" t="s">
        <v>2861</v>
      </c>
      <c r="O2158" s="134"/>
      <c r="P2158" s="132" t="s">
        <v>2862</v>
      </c>
      <c r="Q2158" s="132" t="s">
        <v>2863</v>
      </c>
      <c r="R2158" s="217" t="s">
        <v>2864</v>
      </c>
      <c r="S2158" s="218">
        <v>704103</v>
      </c>
      <c r="T2158" s="134" t="s">
        <v>462</v>
      </c>
      <c r="U2158" s="3" t="s">
        <v>3396</v>
      </c>
      <c r="V2158" s="4">
        <v>3</v>
      </c>
      <c r="W2158" s="128" t="str">
        <f t="shared" si="68"/>
        <v>NETA BR</v>
      </c>
    </row>
    <row r="2159" spans="1:24" x14ac:dyDescent="0.2">
      <c r="A2159" s="70"/>
      <c r="B2159" s="70"/>
      <c r="C2159" s="98" t="str">
        <f>VLOOKUP(G2159,TCR!$E$2:$K$332,2,0)</f>
        <v>VENDF</v>
      </c>
      <c r="D2159" s="98" t="str">
        <f>VLOOKUP(G2159,TCR!$E$2:$K$332,3,0)</f>
        <v>Ricavi commodity - componente fissa Energia Elettrica</v>
      </c>
      <c r="E2159" s="98" t="str">
        <f>VLOOKUP(G2159,TCR!$E$2:$K$332,4,0)</f>
        <v>MTPRF</v>
      </c>
      <c r="F2159" s="98" t="str">
        <f>VLOOKUP(G2159,TCR!$E$2:$K$332,5,0)</f>
        <v>Materia prima fissa</v>
      </c>
      <c r="G2159" s="98" t="s">
        <v>217</v>
      </c>
      <c r="H2159" s="98" t="str">
        <f>VLOOKUP(G2159,TCR!$E$2:$K$332,7,0)</f>
        <v>Materia prima altre voci fisse</v>
      </c>
      <c r="I2159" s="137" t="str">
        <f t="shared" si="67"/>
        <v>EE_FPRSMAX18FIX#EEQ_FPRSMAX18FIX#EEC_FPRSMAX18FIX#NETA BR</v>
      </c>
      <c r="J2159" s="134"/>
      <c r="K2159" s="134" t="s">
        <v>11083</v>
      </c>
      <c r="L2159" s="134" t="s">
        <v>11084</v>
      </c>
      <c r="M2159" s="134" t="s">
        <v>424</v>
      </c>
      <c r="N2159" s="212" t="s">
        <v>11085</v>
      </c>
      <c r="O2159" s="134"/>
      <c r="P2159" s="132" t="s">
        <v>11086</v>
      </c>
      <c r="Q2159" s="132" t="s">
        <v>11087</v>
      </c>
      <c r="R2159" s="217" t="s">
        <v>11088</v>
      </c>
      <c r="S2159" s="218">
        <v>701036</v>
      </c>
      <c r="T2159" s="134" t="s">
        <v>430</v>
      </c>
      <c r="V2159" s="4">
        <v>3</v>
      </c>
      <c r="W2159" s="128" t="str">
        <f t="shared" si="68"/>
        <v>NETA BR</v>
      </c>
    </row>
    <row r="2160" spans="1:24" x14ac:dyDescent="0.2">
      <c r="A2160" s="70"/>
      <c r="B2160" s="70"/>
      <c r="C2160" s="98" t="str">
        <f>VLOOKUP(G2160,TCR!$E$2:$K$332,2,0)</f>
        <v>VENDV</v>
      </c>
      <c r="D2160" s="98" t="str">
        <f>VLOOKUP(G2160,TCR!$E$2:$K$332,3,0)</f>
        <v>Ricavi variabili commodity al PCE - Energia Elettrica</v>
      </c>
      <c r="E2160" s="98" t="str">
        <f>VLOOKUP(G2160,TCR!$E$2:$K$332,4,0)</f>
        <v>MTPRV</v>
      </c>
      <c r="F2160" s="98" t="str">
        <f>VLOOKUP(G2160,TCR!$E$2:$K$332,5,0)</f>
        <v>Materia prima variabile</v>
      </c>
      <c r="G2160" s="98" t="s">
        <v>255</v>
      </c>
      <c r="H2160" s="98" t="str">
        <f>VLOOKUP(G2160,TCR!$E$2:$K$332,7,0)</f>
        <v>Materia prima</v>
      </c>
      <c r="I2160" s="137" t="str">
        <f t="shared" si="67"/>
        <v>EEAFPATMAX20#EEQAFPATMAX20#EECAFPATMAX20#NETA BR</v>
      </c>
      <c r="J2160" s="134"/>
      <c r="K2160" s="134" t="s">
        <v>11089</v>
      </c>
      <c r="L2160" s="134" t="s">
        <v>7596</v>
      </c>
      <c r="M2160" s="134" t="s">
        <v>424</v>
      </c>
      <c r="N2160" s="212" t="s">
        <v>11090</v>
      </c>
      <c r="O2160" s="134"/>
      <c r="P2160" s="132" t="s">
        <v>11091</v>
      </c>
      <c r="Q2160" s="132" t="s">
        <v>11092</v>
      </c>
      <c r="R2160" s="217" t="s">
        <v>6175</v>
      </c>
      <c r="S2160" s="218">
        <v>701036</v>
      </c>
      <c r="T2160" s="134" t="s">
        <v>430</v>
      </c>
      <c r="V2160" s="4">
        <v>3</v>
      </c>
      <c r="W2160" s="128" t="str">
        <f t="shared" si="68"/>
        <v>NETA BR</v>
      </c>
    </row>
    <row r="2161" spans="1:23" x14ac:dyDescent="0.2">
      <c r="A2161" s="70"/>
      <c r="B2161" s="70"/>
      <c r="C2161" s="98" t="str">
        <f>VLOOKUP(G2161,TCR!$E$2:$K$332,2,0)</f>
        <v>VENDV</v>
      </c>
      <c r="D2161" s="98" t="str">
        <f>VLOOKUP(G2161,TCR!$E$2:$K$332,3,0)</f>
        <v>Ricavi variabili commodity al PCE - Energia Elettrica</v>
      </c>
      <c r="E2161" s="98" t="str">
        <f>VLOOKUP(G2161,TCR!$E$2:$K$332,4,0)</f>
        <v>MTPRV</v>
      </c>
      <c r="F2161" s="98" t="str">
        <f>VLOOKUP(G2161,TCR!$E$2:$K$332,5,0)</f>
        <v>Materia prima variabile</v>
      </c>
      <c r="G2161" s="98" t="s">
        <v>255</v>
      </c>
      <c r="H2161" s="98" t="str">
        <f>VLOOKUP(G2161,TCR!$E$2:$K$332,7,0)</f>
        <v>Materia prima</v>
      </c>
      <c r="I2161" s="137" t="str">
        <f t="shared" si="67"/>
        <v>EEAFPRSMAX18#EEQAFPRSMAX18#EECAFPRSMAX18#NETA BR</v>
      </c>
      <c r="J2161" s="134"/>
      <c r="K2161" s="134" t="s">
        <v>11093</v>
      </c>
      <c r="L2161" s="134" t="s">
        <v>11084</v>
      </c>
      <c r="M2161" s="134" t="s">
        <v>424</v>
      </c>
      <c r="N2161" s="212" t="s">
        <v>11094</v>
      </c>
      <c r="O2161" s="134"/>
      <c r="P2161" s="132" t="s">
        <v>11095</v>
      </c>
      <c r="Q2161" s="132" t="s">
        <v>11096</v>
      </c>
      <c r="R2161" s="217" t="s">
        <v>11088</v>
      </c>
      <c r="S2161" s="218">
        <v>701036</v>
      </c>
      <c r="T2161" s="134" t="s">
        <v>430</v>
      </c>
      <c r="V2161" s="4">
        <v>3</v>
      </c>
      <c r="W2161" s="128" t="str">
        <f t="shared" si="68"/>
        <v>NETA BR</v>
      </c>
    </row>
    <row r="2162" spans="1:23" x14ac:dyDescent="0.2">
      <c r="A2162" s="70"/>
      <c r="B2162" s="70"/>
      <c r="C2162" s="98" t="str">
        <f>VLOOKUP(G2162,TCR!$E$2:$K$332,2,0)</f>
        <v>VENDV</v>
      </c>
      <c r="D2162" s="98" t="str">
        <f>VLOOKUP(G2162,TCR!$E$2:$K$332,3,0)</f>
        <v>Ricavi variabili commodity al PCE - Energia Elettrica</v>
      </c>
      <c r="E2162" s="98" t="str">
        <f>VLOOKUP(G2162,TCR!$E$2:$K$332,4,0)</f>
        <v>MTPRV</v>
      </c>
      <c r="F2162" s="98" t="str">
        <f>VLOOKUP(G2162,TCR!$E$2:$K$332,5,0)</f>
        <v>Materia prima variabile</v>
      </c>
      <c r="G2162" s="98" t="s">
        <v>192</v>
      </c>
      <c r="H2162" s="98" t="str">
        <f>VLOOKUP(G2162,TCR!$E$2:$K$332,7,0)</f>
        <v>Perdite</v>
      </c>
      <c r="I2162" s="137" t="str">
        <f t="shared" si="67"/>
        <v>EEAPRDFPATMAX20#EEQAFPATMAX20#EECAFPATMAX20#NETA BR</v>
      </c>
      <c r="J2162" s="134"/>
      <c r="K2162" s="134" t="s">
        <v>11097</v>
      </c>
      <c r="L2162" s="134" t="s">
        <v>11098</v>
      </c>
      <c r="M2162" s="134" t="s">
        <v>424</v>
      </c>
      <c r="N2162" s="212" t="s">
        <v>11090</v>
      </c>
      <c r="O2162" s="134"/>
      <c r="P2162" s="132" t="s">
        <v>11091</v>
      </c>
      <c r="Q2162" s="132" t="s">
        <v>11092</v>
      </c>
      <c r="R2162" s="217" t="s">
        <v>6175</v>
      </c>
      <c r="S2162" s="218">
        <v>701036</v>
      </c>
      <c r="T2162" s="134" t="s">
        <v>430</v>
      </c>
      <c r="V2162" s="4">
        <v>3</v>
      </c>
      <c r="W2162" s="128" t="str">
        <f t="shared" si="68"/>
        <v>NETA BR</v>
      </c>
    </row>
    <row r="2163" spans="1:23" x14ac:dyDescent="0.2">
      <c r="A2163" s="70"/>
      <c r="B2163" s="70"/>
      <c r="C2163" s="98" t="str">
        <f>VLOOKUP(G2163,TCR!$E$2:$K$332,2,0)</f>
        <v>VENDV</v>
      </c>
      <c r="D2163" s="98" t="str">
        <f>VLOOKUP(G2163,TCR!$E$2:$K$332,3,0)</f>
        <v>Ricavi variabili commodity al PCE - Energia Elettrica</v>
      </c>
      <c r="E2163" s="98" t="str">
        <f>VLOOKUP(G2163,TCR!$E$2:$K$332,4,0)</f>
        <v>MTPRV</v>
      </c>
      <c r="F2163" s="98" t="str">
        <f>VLOOKUP(G2163,TCR!$E$2:$K$332,5,0)</f>
        <v>Materia prima variabile</v>
      </c>
      <c r="G2163" s="98" t="s">
        <v>192</v>
      </c>
      <c r="H2163" s="98" t="str">
        <f>VLOOKUP(G2163,TCR!$E$2:$K$332,7,0)</f>
        <v>Perdite</v>
      </c>
      <c r="I2163" s="137" t="str">
        <f t="shared" si="67"/>
        <v>EEAPRDFPRSMAX18#EEQAFPRSMAX18#EECAFPRSMAX18#NETA BR</v>
      </c>
      <c r="J2163" s="134"/>
      <c r="K2163" s="134" t="s">
        <v>11099</v>
      </c>
      <c r="L2163" s="134" t="s">
        <v>11100</v>
      </c>
      <c r="M2163" s="134" t="s">
        <v>424</v>
      </c>
      <c r="N2163" s="212" t="s">
        <v>11094</v>
      </c>
      <c r="O2163" s="134"/>
      <c r="P2163" s="132" t="s">
        <v>11095</v>
      </c>
      <c r="Q2163" s="132" t="s">
        <v>11096</v>
      </c>
      <c r="R2163" s="217" t="s">
        <v>11088</v>
      </c>
      <c r="S2163" s="218">
        <v>701036</v>
      </c>
      <c r="T2163" s="134" t="s">
        <v>430</v>
      </c>
      <c r="V2163" s="4">
        <v>3</v>
      </c>
      <c r="W2163" s="128" t="str">
        <f t="shared" si="68"/>
        <v>NETA BR</v>
      </c>
    </row>
    <row r="2164" spans="1:23" x14ac:dyDescent="0.2">
      <c r="A2164" s="70"/>
      <c r="B2164" s="70"/>
      <c r="C2164" s="98" t="str">
        <f>VLOOKUP(G2164,TCR!$E$2:$K$332,2,0)</f>
        <v>VENDV</v>
      </c>
      <c r="D2164" s="98" t="str">
        <f>VLOOKUP(G2164,TCR!$E$2:$K$332,3,0)</f>
        <v>Ricavi variabili commodity al PCE - Energia Elettrica</v>
      </c>
      <c r="E2164" s="98" t="str">
        <f>VLOOKUP(G2164,TCR!$E$2:$K$332,4,0)</f>
        <v>MTPRV</v>
      </c>
      <c r="F2164" s="98" t="str">
        <f>VLOOKUP(G2164,TCR!$E$2:$K$332,5,0)</f>
        <v>Materia prima variabile</v>
      </c>
      <c r="G2164" s="98" t="s">
        <v>255</v>
      </c>
      <c r="H2164" s="98" t="str">
        <f>VLOOKUP(G2164,TCR!$E$2:$K$332,7,0)</f>
        <v>Materia prima</v>
      </c>
      <c r="I2164" s="137" t="str">
        <f t="shared" si="67"/>
        <v>EEAFPRSPMI18#EEQAFPRSPMI18#EECAFPRSPMI18#NETA BR</v>
      </c>
      <c r="J2164" s="134"/>
      <c r="K2164" s="134" t="s">
        <v>11110</v>
      </c>
      <c r="L2164" s="134" t="s">
        <v>7253</v>
      </c>
      <c r="M2164" s="134" t="s">
        <v>424</v>
      </c>
      <c r="N2164" s="134" t="s">
        <v>11111</v>
      </c>
      <c r="O2164" s="134"/>
      <c r="P2164" s="134" t="s">
        <v>11112</v>
      </c>
      <c r="Q2164" s="134" t="s">
        <v>11113</v>
      </c>
      <c r="R2164" s="134" t="s">
        <v>6367</v>
      </c>
      <c r="S2164" s="134">
        <v>701036</v>
      </c>
      <c r="T2164" s="134" t="s">
        <v>430</v>
      </c>
      <c r="V2164" s="3">
        <v>3</v>
      </c>
      <c r="W2164" s="128" t="str">
        <f t="shared" si="68"/>
        <v>NETA BR</v>
      </c>
    </row>
    <row r="2165" spans="1:23" x14ac:dyDescent="0.2">
      <c r="A2165" s="70"/>
      <c r="B2165" s="70"/>
      <c r="C2165" s="179" t="str">
        <f>VLOOKUP(G2165,TCR!$E$2:$K$332,2,0)</f>
        <v>VENDV</v>
      </c>
      <c r="D2165" s="179" t="str">
        <f>VLOOKUP(G2165,TCR!$E$2:$K$332,3,0)</f>
        <v>Ricavi variabili commodity al PCE - Energia Elettrica</v>
      </c>
      <c r="E2165" s="179" t="str">
        <f>VLOOKUP(G2165,TCR!$E$2:$K$332,4,0)</f>
        <v>MTPRV</v>
      </c>
      <c r="F2165" s="179" t="str">
        <f>VLOOKUP(G2165,TCR!$E$2:$K$332,5,0)</f>
        <v>Materia prima variabile</v>
      </c>
      <c r="G2165" s="179" t="s">
        <v>192</v>
      </c>
      <c r="H2165" s="179" t="str">
        <f>VLOOKUP(G2165,TCR!$E$2:$K$332,7,0)</f>
        <v>Perdite</v>
      </c>
      <c r="I2165" s="137" t="str">
        <f t="shared" si="67"/>
        <v>EEAPRDFPRSPMI18#EEQAFPRSPMI18#EECAFPRSPMI18#NETA BR</v>
      </c>
      <c r="J2165" s="134"/>
      <c r="K2165" s="134" t="s">
        <v>11114</v>
      </c>
      <c r="L2165" s="134" t="s">
        <v>11115</v>
      </c>
      <c r="M2165" s="134" t="s">
        <v>424</v>
      </c>
      <c r="N2165" s="134" t="s">
        <v>11111</v>
      </c>
      <c r="O2165" s="134"/>
      <c r="P2165" s="134" t="s">
        <v>11112</v>
      </c>
      <c r="Q2165" s="134" t="s">
        <v>11113</v>
      </c>
      <c r="R2165" s="134" t="s">
        <v>6367</v>
      </c>
      <c r="S2165" s="134">
        <v>701036</v>
      </c>
      <c r="T2165" s="134" t="s">
        <v>430</v>
      </c>
      <c r="V2165" s="3">
        <v>3</v>
      </c>
      <c r="W2165" s="128" t="str">
        <f t="shared" si="68"/>
        <v>NETA BR</v>
      </c>
    </row>
    <row r="2166" spans="1:23" x14ac:dyDescent="0.2">
      <c r="A2166" s="70"/>
      <c r="B2166" s="70"/>
      <c r="C2166" s="179" t="str">
        <f>VLOOKUP(G2166,TCR!$E$2:$K$332,2,0)</f>
        <v>VENDF</v>
      </c>
      <c r="D2166" s="179" t="str">
        <f>VLOOKUP(G2166,TCR!$E$2:$K$332,3,0)</f>
        <v>Ricavi commodity - componente fissa Energia Elettrica</v>
      </c>
      <c r="E2166" s="179" t="str">
        <f>VLOOKUP(G2166,TCR!$E$2:$K$332,4,0)</f>
        <v>MTPRF</v>
      </c>
      <c r="F2166" s="179" t="str">
        <f>VLOOKUP(G2166,TCR!$E$2:$K$332,5,0)</f>
        <v>Materia prima fissa</v>
      </c>
      <c r="G2166" s="179" t="s">
        <v>217</v>
      </c>
      <c r="H2166" s="179" t="str">
        <f>VLOOKUP(G2166,TCR!$E$2:$K$332,7,0)</f>
        <v>Materia prima altre voci fisse</v>
      </c>
      <c r="I2166" s="137" t="str">
        <f t="shared" si="67"/>
        <v>EE_FPATMAX21FIX#EEQ_FPATMAX21FIX#EEC_FPATMAX21FIX#NETA BR</v>
      </c>
      <c r="K2166" s="134" t="s">
        <v>11146</v>
      </c>
      <c r="L2166" s="134" t="s">
        <v>11147</v>
      </c>
      <c r="M2166" s="134" t="s">
        <v>424</v>
      </c>
      <c r="N2166" s="134" t="s">
        <v>11148</v>
      </c>
      <c r="O2166" s="134"/>
      <c r="P2166" s="134" t="s">
        <v>11149</v>
      </c>
      <c r="Q2166" s="134" t="s">
        <v>11150</v>
      </c>
      <c r="R2166" s="134" t="s">
        <v>11151</v>
      </c>
      <c r="S2166" s="218">
        <v>701036</v>
      </c>
      <c r="T2166" s="134" t="s">
        <v>430</v>
      </c>
      <c r="U2166" s="134"/>
      <c r="V2166" s="218">
        <v>3</v>
      </c>
      <c r="W2166" s="128" t="str">
        <f t="shared" si="68"/>
        <v>NETA BR</v>
      </c>
    </row>
    <row r="2167" spans="1:23" x14ac:dyDescent="0.2">
      <c r="A2167" s="70"/>
      <c r="B2167" s="70"/>
      <c r="C2167" s="179" t="str">
        <f>VLOOKUP(G2167,TCR!$E$2:$K$332,2,0)</f>
        <v>VENDF</v>
      </c>
      <c r="D2167" s="179" t="str">
        <f>VLOOKUP(G2167,TCR!$E$2:$K$332,3,0)</f>
        <v>Ricavi commodity - componente fissa Energia Elettrica</v>
      </c>
      <c r="E2167" s="179" t="str">
        <f>VLOOKUP(G2167,TCR!$E$2:$K$332,4,0)</f>
        <v>MTPRF</v>
      </c>
      <c r="F2167" s="179" t="str">
        <f>VLOOKUP(G2167,TCR!$E$2:$K$332,5,0)</f>
        <v>Materia prima fissa</v>
      </c>
      <c r="G2167" s="179" t="s">
        <v>217</v>
      </c>
      <c r="H2167" s="179" t="str">
        <f>VLOOKUP(G2167,TCR!$E$2:$K$332,7,0)</f>
        <v>Materia prima altre voci fisse</v>
      </c>
      <c r="I2167" s="137" t="str">
        <f t="shared" si="67"/>
        <v>EE_FPRSPMI16FIX#EEQ_FPRSPMI16FIX#EEC_FPRSPMI16FIX#NETA BR</v>
      </c>
      <c r="K2167" s="134" t="s">
        <v>11152</v>
      </c>
      <c r="L2167" s="134" t="s">
        <v>11153</v>
      </c>
      <c r="M2167" s="134" t="s">
        <v>424</v>
      </c>
      <c r="N2167" s="212" t="s">
        <v>11154</v>
      </c>
      <c r="O2167" s="134"/>
      <c r="P2167" s="132" t="s">
        <v>11155</v>
      </c>
      <c r="Q2167" s="132" t="s">
        <v>11156</v>
      </c>
      <c r="R2167" s="217" t="s">
        <v>11157</v>
      </c>
      <c r="S2167" s="218">
        <v>701036</v>
      </c>
      <c r="T2167" s="134" t="s">
        <v>430</v>
      </c>
      <c r="U2167" s="134"/>
      <c r="V2167" s="218">
        <v>3</v>
      </c>
      <c r="W2167" s="128" t="str">
        <f t="shared" si="68"/>
        <v>NETA BR</v>
      </c>
    </row>
    <row r="2168" spans="1:23" x14ac:dyDescent="0.2">
      <c r="A2168" s="70"/>
      <c r="B2168" s="70"/>
      <c r="C2168" s="98" t="str">
        <f>VLOOKUP(G2168,TCR!$E$2:$K$332,2,0)</f>
        <v>VENDF</v>
      </c>
      <c r="D2168" s="98" t="str">
        <f>VLOOKUP(G2168,TCR!$E$2:$K$332,3,0)</f>
        <v>Ricavi commodity - componente fissa Energia Elettrica</v>
      </c>
      <c r="E2168" s="98" t="str">
        <f>VLOOKUP(G2168,TCR!$E$2:$K$332,4,0)</f>
        <v>MTPRF</v>
      </c>
      <c r="F2168" s="98" t="str">
        <f>VLOOKUP(G2168,TCR!$E$2:$K$332,5,0)</f>
        <v>Materia prima fissa</v>
      </c>
      <c r="G2168" s="98" t="s">
        <v>217</v>
      </c>
      <c r="H2168" s="98" t="str">
        <f>VLOOKUP(G2168,TCR!$E$2:$K$332,7,0)</f>
        <v>Materia prima altre voci fisse</v>
      </c>
      <c r="I2168" s="137" t="str">
        <f t="shared" si="67"/>
        <v>EE_FPRSPMI18FIX#EEQ_FPRSPMI18FIX#EEC_FPRSPMI18FIX#NETA BR</v>
      </c>
      <c r="K2168" s="134" t="s">
        <v>11158</v>
      </c>
      <c r="L2168" s="134" t="s">
        <v>7253</v>
      </c>
      <c r="M2168" s="134" t="s">
        <v>424</v>
      </c>
      <c r="N2168" s="212" t="s">
        <v>11159</v>
      </c>
      <c r="O2168" s="134"/>
      <c r="P2168" s="132" t="s">
        <v>11160</v>
      </c>
      <c r="Q2168" s="132" t="s">
        <v>11161</v>
      </c>
      <c r="R2168" s="217" t="s">
        <v>6367</v>
      </c>
      <c r="S2168" s="218">
        <v>701036</v>
      </c>
      <c r="T2168" s="134" t="s">
        <v>430</v>
      </c>
      <c r="U2168" s="134"/>
      <c r="V2168" s="218">
        <v>3</v>
      </c>
      <c r="W2168" s="128" t="str">
        <f t="shared" si="68"/>
        <v>NETA BR</v>
      </c>
    </row>
    <row r="2169" spans="1:23" x14ac:dyDescent="0.2">
      <c r="A2169" s="70"/>
      <c r="B2169" s="70"/>
      <c r="C2169" s="98" t="str">
        <f>VLOOKUP(G2169,TCR!$E$2:$K$332,2,0)</f>
        <v>VENDF</v>
      </c>
      <c r="D2169" s="98" t="str">
        <f>VLOOKUP(G2169,TCR!$E$2:$K$332,3,0)</f>
        <v>Ricavi commodity - componente fissa Energia Elettrica</v>
      </c>
      <c r="E2169" s="98" t="str">
        <f>VLOOKUP(G2169,TCR!$E$2:$K$332,4,0)</f>
        <v>MTPRF</v>
      </c>
      <c r="F2169" s="98" t="str">
        <f>VLOOKUP(G2169,TCR!$E$2:$K$332,5,0)</f>
        <v>Materia prima fissa</v>
      </c>
      <c r="G2169" s="98" t="s">
        <v>217</v>
      </c>
      <c r="H2169" s="98" t="str">
        <f>VLOOKUP(G2169,TCR!$E$2:$K$332,7,0)</f>
        <v>Materia prima altre voci fisse</v>
      </c>
      <c r="I2169" s="137" t="str">
        <f t="shared" si="67"/>
        <v>EE_QFPMI08FIX#EEQ_QFPMI08FIX#EEC_QFPMI08FIX#NETA BR</v>
      </c>
      <c r="K2169" s="134" t="s">
        <v>11162</v>
      </c>
      <c r="L2169" s="134" t="s">
        <v>11034</v>
      </c>
      <c r="M2169" s="134" t="s">
        <v>424</v>
      </c>
      <c r="N2169" s="212" t="s">
        <v>11163</v>
      </c>
      <c r="O2169" s="134"/>
      <c r="P2169" s="132" t="s">
        <v>11164</v>
      </c>
      <c r="Q2169" s="132" t="s">
        <v>11165</v>
      </c>
      <c r="R2169" s="217" t="s">
        <v>11038</v>
      </c>
      <c r="S2169" s="218">
        <v>701036</v>
      </c>
      <c r="T2169" s="134" t="s">
        <v>430</v>
      </c>
      <c r="U2169" s="134"/>
      <c r="V2169" s="218">
        <v>3</v>
      </c>
      <c r="W2169" s="128" t="str">
        <f t="shared" si="68"/>
        <v>NETA BR</v>
      </c>
    </row>
    <row r="2170" spans="1:23" x14ac:dyDescent="0.2">
      <c r="A2170" s="70"/>
      <c r="B2170" s="70"/>
      <c r="C2170" s="98" t="str">
        <f>VLOOKUP(G2170,TCR!$E$2:$K$332,2,0)</f>
        <v>VENDV</v>
      </c>
      <c r="D2170" s="98" t="str">
        <f>VLOOKUP(G2170,TCR!$E$2:$K$332,3,0)</f>
        <v>Ricavi variabili commodity al PCE - Energia Elettrica</v>
      </c>
      <c r="E2170" s="98" t="str">
        <f>VLOOKUP(G2170,TCR!$E$2:$K$332,4,0)</f>
        <v>MTPRV</v>
      </c>
      <c r="F2170" s="98" t="str">
        <f>VLOOKUP(G2170,TCR!$E$2:$K$332,5,0)</f>
        <v>Materia prima variabile</v>
      </c>
      <c r="G2170" s="98" t="s">
        <v>255</v>
      </c>
      <c r="H2170" s="98" t="str">
        <f>VLOOKUP(G2170,TCR!$E$2:$K$332,7,0)</f>
        <v>Materia prima</v>
      </c>
      <c r="I2170" s="137" t="str">
        <f t="shared" si="67"/>
        <v>EEAFPATMAX21#EEQAFPATMAX21#EECAFPATMAX21#NETA BR</v>
      </c>
      <c r="K2170" s="134" t="s">
        <v>11166</v>
      </c>
      <c r="L2170" s="134" t="s">
        <v>11147</v>
      </c>
      <c r="M2170" s="134" t="s">
        <v>424</v>
      </c>
      <c r="N2170" s="212" t="s">
        <v>11167</v>
      </c>
      <c r="O2170" s="134"/>
      <c r="P2170" s="132" t="s">
        <v>11168</v>
      </c>
      <c r="Q2170" s="132" t="s">
        <v>11169</v>
      </c>
      <c r="R2170" s="217" t="s">
        <v>11151</v>
      </c>
      <c r="S2170" s="218">
        <v>701036</v>
      </c>
      <c r="T2170" s="134" t="s">
        <v>430</v>
      </c>
      <c r="U2170" s="134"/>
      <c r="V2170" s="218">
        <v>3</v>
      </c>
      <c r="W2170" s="128" t="str">
        <f t="shared" si="68"/>
        <v>NETA BR</v>
      </c>
    </row>
    <row r="2171" spans="1:23" x14ac:dyDescent="0.2">
      <c r="A2171" s="70"/>
      <c r="B2171" s="70"/>
      <c r="C2171" s="98" t="str">
        <f>VLOOKUP(G2171,TCR!$E$2:$K$332,2,0)</f>
        <v>VENDV</v>
      </c>
      <c r="D2171" s="98" t="str">
        <f>VLOOKUP(G2171,TCR!$E$2:$K$332,3,0)</f>
        <v>Ricavi variabili commodity al PCE - Energia Elettrica</v>
      </c>
      <c r="E2171" s="98" t="str">
        <f>VLOOKUP(G2171,TCR!$E$2:$K$332,4,0)</f>
        <v>MTPRV</v>
      </c>
      <c r="F2171" s="98" t="str">
        <f>VLOOKUP(G2171,TCR!$E$2:$K$332,5,0)</f>
        <v>Materia prima variabile</v>
      </c>
      <c r="G2171" s="98" t="s">
        <v>255</v>
      </c>
      <c r="H2171" s="98" t="str">
        <f>VLOOKUP(G2171,TCR!$E$2:$K$332,7,0)</f>
        <v>Materia prima</v>
      </c>
      <c r="I2171" s="137" t="str">
        <f t="shared" si="67"/>
        <v>EEAFPRSPMI16#EEQAFPRSPMI16#EECAFPRSPMI16#NETA BR</v>
      </c>
      <c r="K2171" s="134" t="s">
        <v>11170</v>
      </c>
      <c r="L2171" s="134" t="s">
        <v>11153</v>
      </c>
      <c r="M2171" s="134" t="s">
        <v>424</v>
      </c>
      <c r="N2171" s="212" t="s">
        <v>11171</v>
      </c>
      <c r="O2171" s="134"/>
      <c r="P2171" s="132" t="s">
        <v>11172</v>
      </c>
      <c r="Q2171" s="132" t="s">
        <v>11173</v>
      </c>
      <c r="R2171" s="217" t="s">
        <v>11157</v>
      </c>
      <c r="S2171" s="218">
        <v>701036</v>
      </c>
      <c r="T2171" s="134" t="s">
        <v>430</v>
      </c>
      <c r="U2171" s="134"/>
      <c r="V2171" s="218">
        <v>3</v>
      </c>
      <c r="W2171" s="128" t="str">
        <f t="shared" si="68"/>
        <v>NETA BR</v>
      </c>
    </row>
    <row r="2172" spans="1:23" x14ac:dyDescent="0.2">
      <c r="A2172" s="70"/>
      <c r="B2172" s="70"/>
      <c r="C2172" s="179" t="str">
        <f>VLOOKUP(G2172,TCR!$E$2:$K$332,2,0)</f>
        <v>VENDV</v>
      </c>
      <c r="D2172" s="179" t="str">
        <f>VLOOKUP(G2172,TCR!$E$2:$K$332,3,0)</f>
        <v>Ricavi variabili commodity al PCE - Energia Elettrica</v>
      </c>
      <c r="E2172" s="179" t="str">
        <f>VLOOKUP(G2172,TCR!$E$2:$K$332,4,0)</f>
        <v>MTPRV</v>
      </c>
      <c r="F2172" s="179" t="str">
        <f>VLOOKUP(G2172,TCR!$E$2:$K$332,5,0)</f>
        <v>Materia prima variabile</v>
      </c>
      <c r="G2172" s="179" t="s">
        <v>192</v>
      </c>
      <c r="H2172" s="179" t="str">
        <f>VLOOKUP(G2172,TCR!$E$2:$K$332,7,0)</f>
        <v>Perdite</v>
      </c>
      <c r="I2172" s="137" t="str">
        <f t="shared" si="67"/>
        <v>EEAPRDFPATMAX21#EEQAFPATMAX21#EECAFPATMAX21#NETA BR</v>
      </c>
      <c r="K2172" s="134" t="s">
        <v>11174</v>
      </c>
      <c r="L2172" s="134" t="s">
        <v>11175</v>
      </c>
      <c r="M2172" s="134" t="s">
        <v>424</v>
      </c>
      <c r="N2172" s="212" t="s">
        <v>11167</v>
      </c>
      <c r="O2172" s="134"/>
      <c r="P2172" s="132" t="s">
        <v>11168</v>
      </c>
      <c r="Q2172" s="132" t="s">
        <v>11169</v>
      </c>
      <c r="R2172" s="217" t="s">
        <v>11151</v>
      </c>
      <c r="S2172" s="218">
        <v>701036</v>
      </c>
      <c r="T2172" s="134" t="s">
        <v>430</v>
      </c>
      <c r="U2172" s="134"/>
      <c r="V2172" s="218">
        <v>3</v>
      </c>
      <c r="W2172" s="128" t="str">
        <f t="shared" si="68"/>
        <v>NETA BR</v>
      </c>
    </row>
    <row r="2173" spans="1:23" x14ac:dyDescent="0.2">
      <c r="A2173" s="70"/>
      <c r="B2173" s="70"/>
      <c r="C2173" s="98" t="str">
        <f>VLOOKUP(G2173,TCR!$E$2:$K$332,2,0)</f>
        <v>VENDV</v>
      </c>
      <c r="D2173" s="98" t="str">
        <f>VLOOKUP(G2173,TCR!$E$2:$K$332,3,0)</f>
        <v>Ricavi variabili commodity al PCE - Energia Elettrica</v>
      </c>
      <c r="E2173" s="98" t="str">
        <f>VLOOKUP(G2173,TCR!$E$2:$K$332,4,0)</f>
        <v>MTPRV</v>
      </c>
      <c r="F2173" s="98" t="str">
        <f>VLOOKUP(G2173,TCR!$E$2:$K$332,5,0)</f>
        <v>Materia prima variabile</v>
      </c>
      <c r="G2173" s="141" t="s">
        <v>192</v>
      </c>
      <c r="H2173" s="98" t="str">
        <f>VLOOKUP(G2173,TCR!$E$2:$K$332,7,0)</f>
        <v>Perdite</v>
      </c>
      <c r="I2173" s="137" t="str">
        <f t="shared" si="67"/>
        <v>EEAPRDFPRSPMI16#EEQAFPRSPMI16#EECAFPRSPMI16#NETA BR</v>
      </c>
      <c r="K2173" s="3" t="s">
        <v>11176</v>
      </c>
      <c r="L2173" s="3" t="s">
        <v>11177</v>
      </c>
      <c r="M2173" s="3" t="s">
        <v>424</v>
      </c>
      <c r="N2173" s="212" t="s">
        <v>11171</v>
      </c>
      <c r="P2173" s="13" t="s">
        <v>11172</v>
      </c>
      <c r="Q2173" s="132" t="s">
        <v>11173</v>
      </c>
      <c r="R2173" s="10" t="s">
        <v>11157</v>
      </c>
      <c r="S2173" s="4">
        <v>701036</v>
      </c>
      <c r="T2173" s="3" t="s">
        <v>430</v>
      </c>
      <c r="V2173" s="4">
        <v>3</v>
      </c>
      <c r="W2173" s="128" t="str">
        <f t="shared" si="68"/>
        <v>NETA BR</v>
      </c>
    </row>
    <row r="2174" spans="1:23" x14ac:dyDescent="0.2">
      <c r="A2174" s="70"/>
      <c r="B2174" s="70"/>
      <c r="C2174" s="179" t="str">
        <f>VLOOKUP(G2174,TCR!$E$2:$K$332,2,0)</f>
        <v>VENDV</v>
      </c>
      <c r="D2174" s="179" t="str">
        <f>VLOOKUP(G2174,TCR!$E$2:$K$332,3,0)</f>
        <v>Ricavi variabili commodity al PCE - Energia Elettrica</v>
      </c>
      <c r="E2174" s="179" t="str">
        <f>VLOOKUP(G2174,TCR!$E$2:$K$332,4,0)</f>
        <v>MTPRV</v>
      </c>
      <c r="F2174" s="179" t="str">
        <f>VLOOKUP(G2174,TCR!$E$2:$K$332,5,0)</f>
        <v>Materia prima variabile</v>
      </c>
      <c r="G2174" s="179" t="s">
        <v>255</v>
      </c>
      <c r="H2174" s="179" t="str">
        <f>VLOOKUP(G2174,TCR!$E$2:$K$332,7,0)</f>
        <v>Materia prima</v>
      </c>
      <c r="I2174" s="137" t="str">
        <f t="shared" si="67"/>
        <v>EEPEBLOADPOP#EEPEBLOADPOP#EEPEBLOADPOP#NETA BM</v>
      </c>
      <c r="K2174" s="3" t="s">
        <v>11178</v>
      </c>
      <c r="L2174" s="3" t="s">
        <v>11179</v>
      </c>
      <c r="M2174" s="3" t="s">
        <v>424</v>
      </c>
      <c r="N2174" s="212" t="s">
        <v>11178</v>
      </c>
      <c r="P2174" s="13" t="s">
        <v>11180</v>
      </c>
      <c r="Q2174" s="132" t="s">
        <v>11178</v>
      </c>
      <c r="R2174" s="10" t="s">
        <v>11181</v>
      </c>
      <c r="S2174" s="4">
        <v>701116</v>
      </c>
      <c r="T2174" s="3" t="s">
        <v>10641</v>
      </c>
      <c r="V2174" s="4">
        <v>8</v>
      </c>
      <c r="W2174" s="128" t="str">
        <f t="shared" si="68"/>
        <v>NETA BM</v>
      </c>
    </row>
    <row r="2175" spans="1:23" x14ac:dyDescent="0.2">
      <c r="A2175" s="70"/>
      <c r="B2175" s="70"/>
      <c r="C2175" s="98" t="str">
        <f>VLOOKUP(G2175,TCR!$E$2:$K$332,2,0)</f>
        <v>VENDV</v>
      </c>
      <c r="D2175" s="98" t="str">
        <f>VLOOKUP(G2175,TCR!$E$2:$K$332,3,0)</f>
        <v>Ricavi variabili commodity al PCE - Energia Elettrica</v>
      </c>
      <c r="E2175" s="98" t="str">
        <f>VLOOKUP(G2175,TCR!$E$2:$K$332,4,0)</f>
        <v>MTPRV</v>
      </c>
      <c r="F2175" s="98" t="str">
        <f>VLOOKUP(G2175,TCR!$E$2:$K$332,5,0)</f>
        <v>Materia prima variabile</v>
      </c>
      <c r="G2175" s="98" t="s">
        <v>192</v>
      </c>
      <c r="H2175" s="179" t="str">
        <f>VLOOKUP(G2175,TCR!$E$2:$K$332,7,0)</f>
        <v>Perdite</v>
      </c>
      <c r="I2175" s="137" t="str">
        <f t="shared" si="67"/>
        <v>EEPERDBLOADPOP#EEPEBLOADPOP#EEPEBLOADPOP#NETA BM</v>
      </c>
      <c r="K2175" s="3" t="s">
        <v>11182</v>
      </c>
      <c r="L2175" s="3" t="s">
        <v>11183</v>
      </c>
      <c r="M2175" s="3" t="s">
        <v>424</v>
      </c>
      <c r="N2175" s="31" t="s">
        <v>11178</v>
      </c>
      <c r="P2175" s="13" t="s">
        <v>11180</v>
      </c>
      <c r="Q2175" s="13" t="s">
        <v>11178</v>
      </c>
      <c r="R2175" s="10" t="s">
        <v>11181</v>
      </c>
      <c r="S2175" s="4">
        <v>701116</v>
      </c>
      <c r="T2175" s="3" t="s">
        <v>10641</v>
      </c>
      <c r="V2175" s="4">
        <v>8</v>
      </c>
      <c r="W2175" s="128" t="str">
        <f t="shared" si="68"/>
        <v>NETA BM</v>
      </c>
    </row>
    <row r="2176" spans="1:23" x14ac:dyDescent="0.2">
      <c r="A2176" s="70"/>
      <c r="B2176" s="70"/>
      <c r="C2176" s="98" t="str">
        <f>VLOOKUP(G2176,TCR!$E$2:$K$332,2,0)</f>
        <v>VENDF</v>
      </c>
      <c r="D2176" s="98" t="str">
        <f>VLOOKUP(G2176,TCR!$E$2:$K$332,3,0)</f>
        <v>Ricavi commodity - componente fissa Energia Elettrica</v>
      </c>
      <c r="E2176" s="98" t="str">
        <f>VLOOKUP(G2176,TCR!$E$2:$K$332,4,0)</f>
        <v>MTPRF</v>
      </c>
      <c r="F2176" s="98" t="str">
        <f>VLOOKUP(G2176,TCR!$E$2:$K$332,5,0)</f>
        <v>Materia prima fissa</v>
      </c>
      <c r="G2176" s="98" t="s">
        <v>320</v>
      </c>
      <c r="H2176" s="141" t="str">
        <f>VLOOKUP(G2176,TCR!$E$2:$K$332,7,0)</f>
        <v>componente generica ven fissa</v>
      </c>
      <c r="I2176" s="137" t="str">
        <f t="shared" si="67"/>
        <v>NE_V_PLFIX_AU#NE_Q_PLFIX_AU#NE_C_PLFIX_AU#NETA BR</v>
      </c>
      <c r="J2176" s="207"/>
      <c r="K2176" s="207" t="s">
        <v>11190</v>
      </c>
      <c r="L2176" s="207" t="s">
        <v>11191</v>
      </c>
      <c r="M2176" s="207"/>
      <c r="N2176" s="207" t="s">
        <v>11192</v>
      </c>
      <c r="O2176" s="207"/>
      <c r="P2176" s="207" t="s">
        <v>11193</v>
      </c>
      <c r="Q2176" s="207" t="s">
        <v>11194</v>
      </c>
      <c r="R2176" s="207" t="s">
        <v>11195</v>
      </c>
      <c r="S2176" s="207"/>
      <c r="T2176" s="207"/>
      <c r="V2176" s="4">
        <v>3</v>
      </c>
      <c r="W2176" s="128" t="str">
        <f t="shared" si="68"/>
        <v>NETA BR</v>
      </c>
    </row>
    <row r="2177" spans="1:25" x14ac:dyDescent="0.2">
      <c r="A2177" s="70"/>
      <c r="B2177" s="70"/>
      <c r="C2177" s="98" t="str">
        <f>VLOOKUP(G2177,TCR!$E$2:$K$332,2,0)</f>
        <v>VENDF</v>
      </c>
      <c r="D2177" s="98" t="str">
        <f>VLOOKUP(G2177,TCR!$E$2:$K$332,3,0)</f>
        <v>Ricavi commodity - componente fissa Energia Elettrica</v>
      </c>
      <c r="E2177" s="98" t="str">
        <f>VLOOKUP(G2177,TCR!$E$2:$K$332,4,0)</f>
        <v>MTPRF</v>
      </c>
      <c r="F2177" s="98" t="str">
        <f>VLOOKUP(G2177,TCR!$E$2:$K$332,5,0)</f>
        <v>Materia prima fissa</v>
      </c>
      <c r="G2177" s="98" t="s">
        <v>320</v>
      </c>
      <c r="H2177" s="179" t="str">
        <f>VLOOKUP(G2177,TCR!$E$2:$K$332,7,0)</f>
        <v>componente generica ven fissa</v>
      </c>
      <c r="I2177" s="137" t="str">
        <f t="shared" si="67"/>
        <v>NE_V_PLFIXDOM#NE_Q_PLFIXDOM#NE_C_PLFIXDOM#NETA BR</v>
      </c>
      <c r="J2177" s="207"/>
      <c r="K2177" s="207" t="s">
        <v>11196</v>
      </c>
      <c r="L2177" s="207" t="s">
        <v>11197</v>
      </c>
      <c r="M2177" s="207"/>
      <c r="N2177" s="207" t="s">
        <v>11198</v>
      </c>
      <c r="O2177" s="207"/>
      <c r="P2177" s="207" t="s">
        <v>11199</v>
      </c>
      <c r="Q2177" s="207" t="s">
        <v>11200</v>
      </c>
      <c r="R2177" s="207" t="s">
        <v>11201</v>
      </c>
      <c r="S2177" s="207"/>
      <c r="T2177" s="207"/>
      <c r="V2177" s="4">
        <v>3</v>
      </c>
      <c r="W2177" s="128" t="str">
        <f t="shared" si="68"/>
        <v>NETA BR</v>
      </c>
    </row>
    <row r="2178" spans="1:25" x14ac:dyDescent="0.2">
      <c r="A2178" s="139"/>
      <c r="B2178" s="139"/>
      <c r="C2178" s="141" t="str">
        <f>VLOOKUP(G2178,TCR!$E$2:$K$332,2,0)</f>
        <v>VENDV</v>
      </c>
      <c r="D2178" s="141" t="str">
        <f>VLOOKUP(G2178,TCR!$E$2:$K$332,3,0)</f>
        <v>Ricavi variabili commodity al PCE - Energia Elettrica</v>
      </c>
      <c r="E2178" s="141" t="str">
        <f>VLOOKUP(G2178,TCR!$E$2:$K$332,4,0)</f>
        <v>MTPRV</v>
      </c>
      <c r="F2178" s="141" t="str">
        <f>VLOOKUP(G2178,TCR!$E$2:$K$332,5,0)</f>
        <v>Materia prima variabile</v>
      </c>
      <c r="G2178" s="141" t="s">
        <v>255</v>
      </c>
      <c r="H2178" s="179" t="str">
        <f>VLOOKUP(G2178,TCR!$E$2:$K$332,7,0)</f>
        <v>Materia prima</v>
      </c>
      <c r="I2178" s="137" t="str">
        <f t="shared" si="67"/>
        <v>NE_V_PLVAEEGAU#NE_Q_PLVAEEGAU#NE_C_PLVAEEGAU#NETA BR</v>
      </c>
      <c r="J2178" s="137"/>
      <c r="K2178" s="137" t="s">
        <v>11202</v>
      </c>
      <c r="L2178" s="137" t="s">
        <v>11203</v>
      </c>
      <c r="M2178" s="137"/>
      <c r="N2178" s="137" t="s">
        <v>11204</v>
      </c>
      <c r="O2178" s="137"/>
      <c r="P2178" s="137" t="s">
        <v>11205</v>
      </c>
      <c r="Q2178" s="137" t="s">
        <v>11206</v>
      </c>
      <c r="R2178" s="137" t="s">
        <v>11207</v>
      </c>
      <c r="S2178" s="137"/>
      <c r="T2178" s="137"/>
      <c r="U2178" s="134"/>
      <c r="V2178" s="218">
        <v>3</v>
      </c>
      <c r="W2178" s="128" t="str">
        <f t="shared" si="68"/>
        <v>NETA BR</v>
      </c>
    </row>
    <row r="2179" spans="1:25" x14ac:dyDescent="0.2">
      <c r="A2179" s="139"/>
      <c r="B2179" s="139"/>
      <c r="C2179" s="141" t="str">
        <f>VLOOKUP(G2179,TCR!$E$2:$K$332,2,0)</f>
        <v>VENDV</v>
      </c>
      <c r="D2179" s="141" t="str">
        <f>VLOOKUP(G2179,TCR!$E$2:$K$332,3,0)</f>
        <v>Ricavi variabili commodity al PCE - Energia Elettrica</v>
      </c>
      <c r="E2179" s="141" t="str">
        <f>VLOOKUP(G2179,TCR!$E$2:$K$332,4,0)</f>
        <v>MTPRV</v>
      </c>
      <c r="F2179" s="141" t="str">
        <f>VLOOKUP(G2179,TCR!$E$2:$K$332,5,0)</f>
        <v>Materia prima variabile</v>
      </c>
      <c r="G2179" s="141" t="s">
        <v>255</v>
      </c>
      <c r="H2179" s="179" t="str">
        <f>VLOOKUP(G2179,TCR!$E$2:$K$332,7,0)</f>
        <v>Materia prima</v>
      </c>
      <c r="I2179" s="137" t="str">
        <f t="shared" ref="I2179:I2242" si="69">IF(LEFT($G2179,7)="CONSUMO","CONSUMO",CONCATENATE(K2179,"#",N2179,"#",Q2179,"#",W2179))</f>
        <v>NE_V_PLVAEEGDOM#NE_Q_PLVAEEGDOM#NE_C_PLVAEEGDOM#NETA BR</v>
      </c>
      <c r="J2179" s="137"/>
      <c r="K2179" s="137" t="s">
        <v>11208</v>
      </c>
      <c r="L2179" s="137" t="s">
        <v>11209</v>
      </c>
      <c r="M2179" s="137"/>
      <c r="N2179" s="137" t="s">
        <v>11210</v>
      </c>
      <c r="O2179" s="137"/>
      <c r="P2179" s="137" t="s">
        <v>11211</v>
      </c>
      <c r="Q2179" s="137" t="s">
        <v>11212</v>
      </c>
      <c r="R2179" s="137" t="s">
        <v>11213</v>
      </c>
      <c r="S2179" s="137"/>
      <c r="T2179" s="137"/>
      <c r="U2179" s="134"/>
      <c r="V2179" s="218">
        <v>3</v>
      </c>
      <c r="W2179" s="128" t="str">
        <f t="shared" si="68"/>
        <v>NETA BR</v>
      </c>
    </row>
    <row r="2180" spans="1:25" x14ac:dyDescent="0.2">
      <c r="A2180" s="139"/>
      <c r="B2180" s="139"/>
      <c r="C2180" s="179" t="str">
        <f>VLOOKUP(G2180,TCR!$E$2:$K$332,2,0)</f>
        <v>VENDV</v>
      </c>
      <c r="D2180" s="179" t="str">
        <f>VLOOKUP(G2180,TCR!$E$2:$K$332,3,0)</f>
        <v>Ricavi variabili commodity al PCE - Energia Elettrica</v>
      </c>
      <c r="E2180" s="179" t="str">
        <f>VLOOKUP(G2180,TCR!$E$2:$K$332,4,0)</f>
        <v>MTPRV</v>
      </c>
      <c r="F2180" s="179" t="str">
        <f>VLOOKUP(G2180,TCR!$E$2:$K$332,5,0)</f>
        <v>Materia prima variabile</v>
      </c>
      <c r="G2180" s="179" t="s">
        <v>192</v>
      </c>
      <c r="H2180" s="179" t="str">
        <f>VLOOKUP(G2180,TCR!$E$2:$K$332,7,0)</f>
        <v>Perdite</v>
      </c>
      <c r="I2180" s="137" t="str">
        <f t="shared" si="69"/>
        <v>NE_V_PLVAEPDAU#NE_Q_PLVAEEGAU#NE_C_PLVAEEGAU#NETA BR</v>
      </c>
      <c r="J2180" s="137"/>
      <c r="K2180" s="137" t="s">
        <v>11214</v>
      </c>
      <c r="L2180" s="137" t="s">
        <v>11215</v>
      </c>
      <c r="M2180" s="137"/>
      <c r="N2180" s="137" t="s">
        <v>11204</v>
      </c>
      <c r="O2180" s="137"/>
      <c r="P2180" s="137" t="s">
        <v>11205</v>
      </c>
      <c r="Q2180" s="137" t="s">
        <v>11206</v>
      </c>
      <c r="R2180" s="137" t="s">
        <v>11207</v>
      </c>
      <c r="S2180" s="137"/>
      <c r="T2180" s="137"/>
      <c r="U2180" s="134"/>
      <c r="V2180" s="218">
        <v>3</v>
      </c>
      <c r="W2180" s="128" t="str">
        <f t="shared" si="68"/>
        <v>NETA BR</v>
      </c>
    </row>
    <row r="2181" spans="1:25" x14ac:dyDescent="0.2">
      <c r="A2181" s="139"/>
      <c r="B2181" s="139"/>
      <c r="C2181" s="179" t="str">
        <f>VLOOKUP(G2181,TCR!$E$2:$K$332,2,0)</f>
        <v>VENDV</v>
      </c>
      <c r="D2181" s="179" t="str">
        <f>VLOOKUP(G2181,TCR!$E$2:$K$332,3,0)</f>
        <v>Ricavi variabili commodity al PCE - Energia Elettrica</v>
      </c>
      <c r="E2181" s="179" t="str">
        <f>VLOOKUP(G2181,TCR!$E$2:$K$332,4,0)</f>
        <v>MTPRV</v>
      </c>
      <c r="F2181" s="179" t="str">
        <f>VLOOKUP(G2181,TCR!$E$2:$K$332,5,0)</f>
        <v>Materia prima variabile</v>
      </c>
      <c r="G2181" s="179" t="s">
        <v>192</v>
      </c>
      <c r="H2181" s="179" t="str">
        <f>VLOOKUP(G2181,TCR!$E$2:$K$332,7,0)</f>
        <v>Perdite</v>
      </c>
      <c r="I2181" s="137" t="str">
        <f t="shared" si="69"/>
        <v>NE_V_PLVAEPDDOM#NE_Q_PLVAEEGDOM#NE_C_PLVAEEGDOM#NETA BR</v>
      </c>
      <c r="J2181" s="207"/>
      <c r="K2181" s="137" t="s">
        <v>11216</v>
      </c>
      <c r="L2181" s="137" t="s">
        <v>11217</v>
      </c>
      <c r="M2181" s="137"/>
      <c r="N2181" s="137" t="s">
        <v>11210</v>
      </c>
      <c r="O2181" s="137"/>
      <c r="P2181" s="137" t="s">
        <v>11211</v>
      </c>
      <c r="Q2181" s="137" t="s">
        <v>11212</v>
      </c>
      <c r="R2181" s="137" t="s">
        <v>11213</v>
      </c>
      <c r="S2181" s="137"/>
      <c r="T2181" s="137"/>
      <c r="U2181" s="134"/>
      <c r="V2181" s="218">
        <v>3</v>
      </c>
      <c r="W2181" s="128" t="str">
        <f t="shared" si="68"/>
        <v>NETA BR</v>
      </c>
    </row>
    <row r="2182" spans="1:25" s="115" customFormat="1" x14ac:dyDescent="0.2">
      <c r="A2182" s="139"/>
      <c r="B2182" s="139"/>
      <c r="C2182" s="141" t="str">
        <f>VLOOKUP(G2182,TCR!$E$2:$K$332,2,0)</f>
        <v>VENDV</v>
      </c>
      <c r="D2182" s="141" t="str">
        <f>VLOOKUP(G2182,TCR!$E$2:$K$332,3,0)</f>
        <v>Ricavi variabili commodity al PCE - Energia Elettrica</v>
      </c>
      <c r="E2182" s="141" t="str">
        <f>VLOOKUP(G2182,TCR!$E$2:$K$332,4,0)</f>
        <v>MTPRV</v>
      </c>
      <c r="F2182" s="141" t="str">
        <f>VLOOKUP(G2182,TCR!$E$2:$K$332,5,0)</f>
        <v>Materia prima variabile</v>
      </c>
      <c r="G2182" s="141" t="s">
        <v>255</v>
      </c>
      <c r="H2182" s="179" t="str">
        <f>VLOOKUP(G2182,TCR!$E$2:$K$332,7,0)</f>
        <v>Materia prima</v>
      </c>
      <c r="I2182" s="137" t="str">
        <f t="shared" si="69"/>
        <v>NE_V_PLVALFAAU#NE_Q_PLVALFAAU_T#NE_C_PLVALFAAU_T#NETA BR</v>
      </c>
      <c r="J2182" s="207"/>
      <c r="K2182" s="137" t="s">
        <v>11218</v>
      </c>
      <c r="L2182" s="137" t="s">
        <v>11219</v>
      </c>
      <c r="M2182" s="137"/>
      <c r="N2182" s="137" t="s">
        <v>11220</v>
      </c>
      <c r="O2182" s="137"/>
      <c r="P2182" s="137" t="s">
        <v>11221</v>
      </c>
      <c r="Q2182" s="137" t="s">
        <v>11222</v>
      </c>
      <c r="R2182" s="137" t="s">
        <v>11223</v>
      </c>
      <c r="S2182" s="137"/>
      <c r="T2182" s="137"/>
      <c r="U2182" s="134"/>
      <c r="V2182" s="218">
        <v>3</v>
      </c>
      <c r="W2182" s="128" t="str">
        <f t="shared" si="68"/>
        <v>NETA BR</v>
      </c>
      <c r="X2182" s="3"/>
      <c r="Y2182" s="3"/>
    </row>
    <row r="2183" spans="1:25" s="115" customFormat="1" x14ac:dyDescent="0.2">
      <c r="A2183" s="139"/>
      <c r="B2183" s="139"/>
      <c r="C2183" s="141" t="str">
        <f>VLOOKUP(G2183,TCR!$E$2:$K$332,2,0)</f>
        <v>VENDV</v>
      </c>
      <c r="D2183" s="141" t="str">
        <f>VLOOKUP(G2183,TCR!$E$2:$K$332,3,0)</f>
        <v>Ricavi variabili commodity al PCE - Energia Elettrica</v>
      </c>
      <c r="E2183" s="141" t="str">
        <f>VLOOKUP(G2183,TCR!$E$2:$K$332,4,0)</f>
        <v>MTPRV</v>
      </c>
      <c r="F2183" s="141" t="str">
        <f>VLOOKUP(G2183,TCR!$E$2:$K$332,5,0)</f>
        <v>Materia prima variabile</v>
      </c>
      <c r="G2183" s="141" t="s">
        <v>255</v>
      </c>
      <c r="H2183" s="179" t="str">
        <f>VLOOKUP(G2183,TCR!$E$2:$K$332,7,0)</f>
        <v>Materia prima</v>
      </c>
      <c r="I2183" s="137" t="str">
        <f t="shared" si="69"/>
        <v>NE_V_PLVALFADOM#NE_Q_PLVALFADOM#NE_C_PLVALFADOM#NETA BR</v>
      </c>
      <c r="J2183" s="207"/>
      <c r="K2183" s="137" t="s">
        <v>11224</v>
      </c>
      <c r="L2183" s="137" t="s">
        <v>11225</v>
      </c>
      <c r="M2183" s="137"/>
      <c r="N2183" s="137" t="s">
        <v>11226</v>
      </c>
      <c r="O2183" s="137"/>
      <c r="P2183" s="137" t="s">
        <v>11227</v>
      </c>
      <c r="Q2183" s="137" t="s">
        <v>11228</v>
      </c>
      <c r="R2183" s="137" t="s">
        <v>11229</v>
      </c>
      <c r="S2183" s="137"/>
      <c r="T2183" s="137"/>
      <c r="U2183" s="134"/>
      <c r="V2183" s="218">
        <v>3</v>
      </c>
      <c r="W2183" s="128" t="str">
        <f t="shared" si="68"/>
        <v>NETA BR</v>
      </c>
      <c r="X2183" s="3"/>
      <c r="Y2183" s="3"/>
    </row>
    <row r="2184" spans="1:25" s="115" customFormat="1" x14ac:dyDescent="0.2">
      <c r="A2184" s="139"/>
      <c r="B2184" s="139"/>
      <c r="C2184" s="141" t="str">
        <f>VLOOKUP(G2184,TCR!$E$2:$K$332,2,0)</f>
        <v>VENDV</v>
      </c>
      <c r="D2184" s="141" t="str">
        <f>VLOOKUP(G2184,TCR!$E$2:$K$332,3,0)</f>
        <v>Ricavi variabili commodity al PCE - Energia Elettrica</v>
      </c>
      <c r="E2184" s="141" t="str">
        <f>VLOOKUP(G2184,TCR!$E$2:$K$332,4,0)</f>
        <v>MTPRV</v>
      </c>
      <c r="F2184" s="141" t="str">
        <f>VLOOKUP(G2184,TCR!$E$2:$K$332,5,0)</f>
        <v>Materia prima variabile</v>
      </c>
      <c r="G2184" s="141" t="s">
        <v>192</v>
      </c>
      <c r="H2184" s="179" t="str">
        <f>VLOOKUP(G2184,TCR!$E$2:$K$332,7,0)</f>
        <v>Perdite</v>
      </c>
      <c r="I2184" s="137" t="str">
        <f t="shared" si="69"/>
        <v>NE_V_PLVALPRDAU#NE_Q_PLVALFAAU_T#NE_C_PLVALFAAU_T#NETA BR</v>
      </c>
      <c r="J2184" s="207"/>
      <c r="K2184" s="137" t="s">
        <v>11230</v>
      </c>
      <c r="L2184" s="137" t="s">
        <v>11231</v>
      </c>
      <c r="M2184" s="137"/>
      <c r="N2184" s="137" t="s">
        <v>11220</v>
      </c>
      <c r="O2184" s="137"/>
      <c r="P2184" s="137" t="s">
        <v>11221</v>
      </c>
      <c r="Q2184" s="137" t="s">
        <v>11222</v>
      </c>
      <c r="R2184" s="137" t="s">
        <v>11223</v>
      </c>
      <c r="S2184" s="137"/>
      <c r="T2184" s="137"/>
      <c r="U2184" s="134"/>
      <c r="V2184" s="218">
        <v>3</v>
      </c>
      <c r="W2184" s="128" t="str">
        <f t="shared" si="68"/>
        <v>NETA BR</v>
      </c>
      <c r="X2184" s="3"/>
      <c r="Y2184" s="3"/>
    </row>
    <row r="2185" spans="1:25" s="115" customFormat="1" x14ac:dyDescent="0.2">
      <c r="A2185" s="139"/>
      <c r="B2185" s="139"/>
      <c r="C2185" s="141" t="str">
        <f>VLOOKUP(G2185,TCR!$E$2:$K$332,2,0)</f>
        <v>VENDV</v>
      </c>
      <c r="D2185" s="141" t="str">
        <f>VLOOKUP(G2185,TCR!$E$2:$K$332,3,0)</f>
        <v>Ricavi variabili commodity al PCE - Energia Elettrica</v>
      </c>
      <c r="E2185" s="141" t="str">
        <f>VLOOKUP(G2185,TCR!$E$2:$K$332,4,0)</f>
        <v>MTPRV</v>
      </c>
      <c r="F2185" s="141" t="str">
        <f>VLOOKUP(G2185,TCR!$E$2:$K$332,5,0)</f>
        <v>Materia prima variabile</v>
      </c>
      <c r="G2185" s="141" t="s">
        <v>192</v>
      </c>
      <c r="H2185" s="141" t="str">
        <f>VLOOKUP(G2185,TCR!$E$2:$K$332,7,0)</f>
        <v>Perdite</v>
      </c>
      <c r="I2185" s="137" t="str">
        <f t="shared" si="69"/>
        <v>NE_V_PLVALPRDDOM#NE_Q_PLVALFADOM#NE_C_PLVALFADOM#NETA BR</v>
      </c>
      <c r="J2185" s="207"/>
      <c r="K2185" s="137" t="s">
        <v>11232</v>
      </c>
      <c r="L2185" s="137" t="s">
        <v>11233</v>
      </c>
      <c r="M2185" s="137"/>
      <c r="N2185" s="137" t="s">
        <v>11226</v>
      </c>
      <c r="O2185" s="137"/>
      <c r="P2185" s="137" t="s">
        <v>11227</v>
      </c>
      <c r="Q2185" s="137" t="s">
        <v>11228</v>
      </c>
      <c r="R2185" s="137" t="s">
        <v>11229</v>
      </c>
      <c r="S2185" s="137"/>
      <c r="T2185" s="137"/>
      <c r="U2185" s="134"/>
      <c r="V2185" s="218">
        <v>3</v>
      </c>
      <c r="W2185" s="128" t="str">
        <f t="shared" si="68"/>
        <v>NETA BR</v>
      </c>
      <c r="X2185" s="3"/>
      <c r="Y2185" s="3"/>
    </row>
    <row r="2186" spans="1:25" s="115" customFormat="1" x14ac:dyDescent="0.2">
      <c r="A2186" s="139"/>
      <c r="B2186" s="139"/>
      <c r="C2186" s="141" t="str">
        <f>VLOOKUP(G2186,TCR!$E$2:$K$332,2,0)</f>
        <v>VENDV</v>
      </c>
      <c r="D2186" s="141" t="str">
        <f>VLOOKUP(G2186,TCR!$E$2:$K$332,3,0)</f>
        <v>Ricavi variabili commodity al PCE - Energia Elettrica</v>
      </c>
      <c r="E2186" s="141" t="str">
        <f>VLOOKUP(G2186,TCR!$E$2:$K$332,4,0)</f>
        <v>MTPRV</v>
      </c>
      <c r="F2186" s="141" t="str">
        <f>VLOOKUP(G2186,TCR!$E$2:$K$332,5,0)</f>
        <v>Materia prima variabile</v>
      </c>
      <c r="G2186" s="141" t="s">
        <v>255</v>
      </c>
      <c r="H2186" s="141" t="str">
        <f>VLOOKUP(G2186,TCR!$E$2:$K$332,7,0)</f>
        <v>Materia prima</v>
      </c>
      <c r="I2186" s="137" t="str">
        <f t="shared" si="69"/>
        <v>NE_V_PLVFXAU#NE_Q_PLVFXAU#NE_C_PLVFXAU#NETA BR</v>
      </c>
      <c r="J2186" s="207"/>
      <c r="K2186" s="137" t="s">
        <v>11234</v>
      </c>
      <c r="L2186" s="137" t="s">
        <v>11235</v>
      </c>
      <c r="M2186" s="137"/>
      <c r="N2186" s="137" t="s">
        <v>11236</v>
      </c>
      <c r="O2186" s="137"/>
      <c r="P2186" s="137" t="s">
        <v>11237</v>
      </c>
      <c r="Q2186" s="137" t="s">
        <v>11238</v>
      </c>
      <c r="R2186" s="137" t="s">
        <v>11239</v>
      </c>
      <c r="S2186" s="137"/>
      <c r="T2186" s="137"/>
      <c r="U2186" s="134"/>
      <c r="V2186" s="218">
        <v>3</v>
      </c>
      <c r="W2186" s="128" t="str">
        <f t="shared" si="68"/>
        <v>NETA BR</v>
      </c>
      <c r="X2186" s="3"/>
      <c r="Y2186" s="3"/>
    </row>
    <row r="2187" spans="1:25" s="115" customFormat="1" x14ac:dyDescent="0.2">
      <c r="A2187" s="139"/>
      <c r="B2187" s="139"/>
      <c r="C2187" s="141" t="str">
        <f>VLOOKUP(G2187,TCR!$E$2:$K$332,2,0)</f>
        <v>VENDV</v>
      </c>
      <c r="D2187" s="141" t="str">
        <f>VLOOKUP(G2187,TCR!$E$2:$K$332,3,0)</f>
        <v>Ricavi variabili commodity al PCE - Energia Elettrica</v>
      </c>
      <c r="E2187" s="141" t="str">
        <f>VLOOKUP(G2187,TCR!$E$2:$K$332,4,0)</f>
        <v>MTPRV</v>
      </c>
      <c r="F2187" s="141" t="str">
        <f>VLOOKUP(G2187,TCR!$E$2:$K$332,5,0)</f>
        <v>Materia prima variabile</v>
      </c>
      <c r="G2187" s="141" t="s">
        <v>255</v>
      </c>
      <c r="H2187" s="179" t="str">
        <f>VLOOKUP(G2187,TCR!$E$2:$K$332,7,0)</f>
        <v>Materia prima</v>
      </c>
      <c r="I2187" s="137" t="str">
        <f t="shared" si="69"/>
        <v>NE_V_PLVFXDOM#NE_Q_PLVFXDOM#NE_C_PLVFXDOM#NETA BR</v>
      </c>
      <c r="J2187" s="207"/>
      <c r="K2187" s="137" t="s">
        <v>11240</v>
      </c>
      <c r="L2187" s="137" t="s">
        <v>11241</v>
      </c>
      <c r="M2187" s="137"/>
      <c r="N2187" s="137" t="s">
        <v>11242</v>
      </c>
      <c r="O2187" s="137"/>
      <c r="P2187" s="137" t="s">
        <v>11243</v>
      </c>
      <c r="Q2187" s="137" t="s">
        <v>11244</v>
      </c>
      <c r="R2187" s="137" t="s">
        <v>11245</v>
      </c>
      <c r="S2187" s="137"/>
      <c r="T2187" s="137"/>
      <c r="U2187" s="134"/>
      <c r="V2187" s="218">
        <v>3</v>
      </c>
      <c r="W2187" s="128" t="str">
        <f t="shared" si="68"/>
        <v>NETA BR</v>
      </c>
      <c r="X2187" s="3"/>
      <c r="Y2187" s="3"/>
    </row>
    <row r="2188" spans="1:25" s="115" customFormat="1" x14ac:dyDescent="0.2">
      <c r="A2188" s="139"/>
      <c r="B2188" s="139"/>
      <c r="C2188" s="181" t="str">
        <f>VLOOKUP(G2188,TCR!$E$2:$K$332,2,0)</f>
        <v>DISTF</v>
      </c>
      <c r="D2188" s="181" t="str">
        <f>VLOOKUP(G2188,TCR!$E$2:$K$332,3,0)</f>
        <v>Ricavi logistica secondaria - distribuzione Energia Elettrica - fisso</v>
      </c>
      <c r="E2188" s="181" t="str">
        <f>VLOOKUP(G2188,TCR!$E$2:$K$332,4,0)</f>
        <v>QP</v>
      </c>
      <c r="F2188" s="181" t="str">
        <f>VLOOKUP(G2188,TCR!$E$2:$K$332,5,0)</f>
        <v>Potenza</v>
      </c>
      <c r="G2188" s="181" t="s">
        <v>166</v>
      </c>
      <c r="H2188" s="181" t="str">
        <f>VLOOKUP(G2188,TCR!$E$2:$K$332,7,0)</f>
        <v>Quota fissa potenza</v>
      </c>
      <c r="I2188" s="137" t="str">
        <f t="shared" si="69"/>
        <v>NE_V_RETE_QP_ND#NE_ONERI_ND_QE#NE_RETE_ND#NETA BR</v>
      </c>
      <c r="J2188" s="3"/>
      <c r="K2188" s="137" t="s">
        <v>10470</v>
      </c>
      <c r="L2188" s="137" t="s">
        <v>10471</v>
      </c>
      <c r="M2188" s="137" t="s">
        <v>488</v>
      </c>
      <c r="N2188" s="137" t="s">
        <v>10372</v>
      </c>
      <c r="O2188" s="137"/>
      <c r="P2188" s="137" t="s">
        <v>9992</v>
      </c>
      <c r="Q2188" s="137" t="s">
        <v>9993</v>
      </c>
      <c r="R2188" s="137" t="s">
        <v>9994</v>
      </c>
      <c r="S2188" s="127">
        <v>709007</v>
      </c>
      <c r="T2188" s="137" t="s">
        <v>10564</v>
      </c>
      <c r="U2188" s="137" t="s">
        <v>11252</v>
      </c>
      <c r="V2188" s="127">
        <v>3</v>
      </c>
      <c r="W2188" s="128" t="str">
        <f t="shared" si="68"/>
        <v>NETA BR</v>
      </c>
      <c r="X2188" s="3"/>
      <c r="Y2188" s="3"/>
    </row>
    <row r="2189" spans="1:25" x14ac:dyDescent="0.2">
      <c r="A2189" s="139"/>
      <c r="B2189" s="139"/>
      <c r="C2189" s="181" t="str">
        <f>VLOOKUP(G2189,TCR!$E$2:$K$332,2,0)</f>
        <v>DISTF</v>
      </c>
      <c r="D2189" s="181" t="str">
        <f>VLOOKUP(G2189,TCR!$E$2:$K$332,3,0)</f>
        <v>Ricavi logistica secondaria - distribuzione Energia Elettrica - fisso</v>
      </c>
      <c r="E2189" s="181" t="str">
        <f>VLOOKUP(G2189,TCR!$E$2:$K$332,4,0)</f>
        <v>QP</v>
      </c>
      <c r="F2189" s="181" t="str">
        <f>VLOOKUP(G2189,TCR!$E$2:$K$332,5,0)</f>
        <v>Potenza</v>
      </c>
      <c r="G2189" s="181" t="s">
        <v>166</v>
      </c>
      <c r="H2189" s="181" t="str">
        <f>VLOOKUP(G2189,TCR!$E$2:$K$332,7,0)</f>
        <v>Quota fissa potenza</v>
      </c>
      <c r="I2189" s="137" t="str">
        <f t="shared" si="69"/>
        <v>NE_V_RETE_QP_ND#NE_ONERI_ND_QF#NE_RETE_ND#NETA BR</v>
      </c>
      <c r="K2189" s="137" t="s">
        <v>10470</v>
      </c>
      <c r="L2189" s="137" t="s">
        <v>10471</v>
      </c>
      <c r="M2189" s="137" t="s">
        <v>488</v>
      </c>
      <c r="N2189" s="137" t="s">
        <v>9991</v>
      </c>
      <c r="O2189" s="137"/>
      <c r="P2189" s="137" t="s">
        <v>9992</v>
      </c>
      <c r="Q2189" s="137" t="s">
        <v>9993</v>
      </c>
      <c r="R2189" s="137" t="s">
        <v>9994</v>
      </c>
      <c r="S2189" s="127">
        <v>709007</v>
      </c>
      <c r="T2189" s="137" t="s">
        <v>10564</v>
      </c>
      <c r="U2189" s="137" t="s">
        <v>11252</v>
      </c>
      <c r="V2189" s="127">
        <v>3</v>
      </c>
      <c r="W2189" s="128" t="str">
        <f t="shared" si="68"/>
        <v>NETA BR</v>
      </c>
    </row>
    <row r="2190" spans="1:25" x14ac:dyDescent="0.2">
      <c r="A2190" s="139"/>
      <c r="B2190" s="139"/>
      <c r="C2190" s="179" t="str">
        <f>VLOOKUP(G2190,TCR!$E$2:$K$332,2,0)</f>
        <v>VENDV</v>
      </c>
      <c r="D2190" s="179" t="str">
        <f>VLOOKUP(G2190,TCR!$E$2:$K$332,3,0)</f>
        <v>Ricavi variabili commodity al PCE - Energia Elettrica</v>
      </c>
      <c r="E2190" s="179" t="str">
        <f>VLOOKUP(G2190,TCR!$E$2:$K$332,4,0)</f>
        <v>MTPRV</v>
      </c>
      <c r="F2190" s="179" t="str">
        <f>VLOOKUP(G2190,TCR!$E$2:$K$332,5,0)</f>
        <v>Materia prima variabile</v>
      </c>
      <c r="G2190" s="179" t="s">
        <v>192</v>
      </c>
      <c r="H2190" s="179" t="str">
        <f>VLOOKUP(G2190,TCR!$E$2:$K$332,7,0)</f>
        <v>Perdite</v>
      </c>
      <c r="I2190" s="137" t="str">
        <f t="shared" si="69"/>
        <v>EE_PERD_SVPMI20A#EEQAFPSVPMI20#EECAFPSVPMI20#NETA BR</v>
      </c>
      <c r="K2190" s="137" t="s">
        <v>11253</v>
      </c>
      <c r="L2190" s="137" t="s">
        <v>11254</v>
      </c>
      <c r="M2190" s="137" t="s">
        <v>424</v>
      </c>
      <c r="N2190" s="137" t="s">
        <v>11255</v>
      </c>
      <c r="O2190" s="137"/>
      <c r="P2190" s="137" t="s">
        <v>11256</v>
      </c>
      <c r="Q2190" s="137" t="s">
        <v>11257</v>
      </c>
      <c r="R2190" s="137" t="s">
        <v>11258</v>
      </c>
      <c r="S2190" s="127">
        <v>701036</v>
      </c>
      <c r="T2190" s="137" t="s">
        <v>430</v>
      </c>
      <c r="U2190" s="137"/>
      <c r="V2190" s="127">
        <v>3</v>
      </c>
      <c r="W2190" s="128" t="str">
        <f t="shared" si="68"/>
        <v>NETA BR</v>
      </c>
    </row>
    <row r="2191" spans="1:25" x14ac:dyDescent="0.2">
      <c r="A2191" s="139"/>
      <c r="B2191" s="139"/>
      <c r="C2191" s="179" t="str">
        <f>VLOOKUP(G2191,TCR!$E$2:$K$332,2,0)</f>
        <v>VENDV</v>
      </c>
      <c r="D2191" s="179" t="str">
        <f>VLOOKUP(G2191,TCR!$E$2:$K$332,3,0)</f>
        <v>Ricavi variabili commodity al PCE - Energia Elettrica</v>
      </c>
      <c r="E2191" s="179" t="str">
        <f>VLOOKUP(G2191,TCR!$E$2:$K$332,4,0)</f>
        <v>MTPRV</v>
      </c>
      <c r="F2191" s="179" t="str">
        <f>VLOOKUP(G2191,TCR!$E$2:$K$332,5,0)</f>
        <v>Materia prima variabile</v>
      </c>
      <c r="G2191" s="179" t="s">
        <v>255</v>
      </c>
      <c r="H2191" s="179" t="str">
        <f>VLOOKUP(G2191,TCR!$E$2:$K$332,7,0)</f>
        <v>Materia prima</v>
      </c>
      <c r="I2191" s="137" t="str">
        <f t="shared" si="69"/>
        <v>EEAFPRSMAX19#EEQAFPRSMAX19#EECAFPRSMAX19#NETA BR</v>
      </c>
      <c r="K2191" s="137" t="s">
        <v>11259</v>
      </c>
      <c r="L2191" s="137" t="s">
        <v>11260</v>
      </c>
      <c r="M2191" s="137" t="s">
        <v>424</v>
      </c>
      <c r="N2191" s="137" t="s">
        <v>11261</v>
      </c>
      <c r="O2191" s="137"/>
      <c r="P2191" s="137" t="s">
        <v>11262</v>
      </c>
      <c r="Q2191" s="137" t="s">
        <v>11263</v>
      </c>
      <c r="R2191" s="137" t="s">
        <v>11264</v>
      </c>
      <c r="S2191" s="127">
        <v>701036</v>
      </c>
      <c r="T2191" s="137" t="s">
        <v>430</v>
      </c>
      <c r="U2191" s="137"/>
      <c r="V2191" s="127">
        <v>3</v>
      </c>
      <c r="W2191" s="128" t="str">
        <f t="shared" si="68"/>
        <v>NETA BR</v>
      </c>
    </row>
    <row r="2192" spans="1:25" x14ac:dyDescent="0.2">
      <c r="A2192" s="139"/>
      <c r="B2192" s="139"/>
      <c r="C2192" s="179" t="str">
        <f>VLOOKUP(G2192,TCR!$E$2:$K$332,2,0)</f>
        <v>VENDV</v>
      </c>
      <c r="D2192" s="179" t="str">
        <f>VLOOKUP(G2192,TCR!$E$2:$K$332,3,0)</f>
        <v>Ricavi variabili commodity al PCE - Energia Elettrica</v>
      </c>
      <c r="E2192" s="179" t="str">
        <f>VLOOKUP(G2192,TCR!$E$2:$K$332,4,0)</f>
        <v>MTPRV</v>
      </c>
      <c r="F2192" s="179" t="str">
        <f>VLOOKUP(G2192,TCR!$E$2:$K$332,5,0)</f>
        <v>Materia prima variabile</v>
      </c>
      <c r="G2192" s="179" t="s">
        <v>255</v>
      </c>
      <c r="H2192" s="179" t="str">
        <f>VLOOKUP(G2192,TCR!$E$2:$K$332,7,0)</f>
        <v>Materia prima</v>
      </c>
      <c r="I2192" s="137" t="str">
        <f t="shared" si="69"/>
        <v>EEAFPSVPMI20#EEQAFPSVPMI20#EECAFPSVPMI20#NETA BR</v>
      </c>
      <c r="K2192" s="137" t="s">
        <v>11265</v>
      </c>
      <c r="L2192" s="137" t="s">
        <v>11266</v>
      </c>
      <c r="M2192" s="137" t="s">
        <v>424</v>
      </c>
      <c r="N2192" s="137" t="s">
        <v>11255</v>
      </c>
      <c r="O2192" s="137"/>
      <c r="P2192" s="137" t="s">
        <v>11256</v>
      </c>
      <c r="Q2192" s="137" t="s">
        <v>11257</v>
      </c>
      <c r="R2192" s="137" t="s">
        <v>11258</v>
      </c>
      <c r="S2192" s="127">
        <v>701036</v>
      </c>
      <c r="T2192" s="137" t="s">
        <v>430</v>
      </c>
      <c r="U2192" s="137"/>
      <c r="V2192" s="127">
        <v>3</v>
      </c>
      <c r="W2192" s="128" t="str">
        <f t="shared" si="68"/>
        <v>NETA BR</v>
      </c>
    </row>
    <row r="2193" spans="1:25" x14ac:dyDescent="0.2">
      <c r="A2193" s="139"/>
      <c r="B2193" s="139"/>
      <c r="C2193" s="179" t="str">
        <f>VLOOKUP(G2193,TCR!$E$2:$K$332,2,0)</f>
        <v>VENDV</v>
      </c>
      <c r="D2193" s="179" t="str">
        <f>VLOOKUP(G2193,TCR!$E$2:$K$332,3,0)</f>
        <v>Ricavi variabili commodity al PCE - Energia Elettrica</v>
      </c>
      <c r="E2193" s="179" t="str">
        <f>VLOOKUP(G2193,TCR!$E$2:$K$332,4,0)</f>
        <v>MTPRV</v>
      </c>
      <c r="F2193" s="179" t="str">
        <f>VLOOKUP(G2193,TCR!$E$2:$K$332,5,0)</f>
        <v>Materia prima variabile</v>
      </c>
      <c r="G2193" s="179" t="s">
        <v>192</v>
      </c>
      <c r="H2193" s="179" t="str">
        <f>VLOOKUP(G2193,TCR!$E$2:$K$332,7,0)</f>
        <v>Perdite</v>
      </c>
      <c r="I2193" s="137" t="str">
        <f t="shared" si="69"/>
        <v>EEAPRDFPRSMAX19#EEQAFPRSMAX19#EECAFPRSMAX19#NETA BR</v>
      </c>
      <c r="K2193" s="137" t="s">
        <v>11267</v>
      </c>
      <c r="L2193" s="137" t="s">
        <v>11268</v>
      </c>
      <c r="M2193" s="137" t="s">
        <v>424</v>
      </c>
      <c r="N2193" s="137" t="s">
        <v>11261</v>
      </c>
      <c r="O2193" s="137"/>
      <c r="P2193" s="137" t="s">
        <v>11262</v>
      </c>
      <c r="Q2193" s="137" t="s">
        <v>11263</v>
      </c>
      <c r="R2193" s="137" t="s">
        <v>11264</v>
      </c>
      <c r="S2193" s="127">
        <v>701036</v>
      </c>
      <c r="T2193" s="137" t="s">
        <v>430</v>
      </c>
      <c r="U2193" s="137"/>
      <c r="V2193" s="127">
        <v>3</v>
      </c>
      <c r="W2193" s="128" t="str">
        <f t="shared" si="68"/>
        <v>NETA BR</v>
      </c>
    </row>
    <row r="2194" spans="1:25" x14ac:dyDescent="0.2">
      <c r="A2194" s="139"/>
      <c r="B2194" s="139"/>
      <c r="C2194" s="179" t="str">
        <f>VLOOKUP(G2194,TCR!$E$2:$K$332,2,0)</f>
        <v>VENDV</v>
      </c>
      <c r="D2194" s="179" t="str">
        <f>VLOOKUP(G2194,TCR!$E$2:$K$332,3,0)</f>
        <v>Ricavi variabili commodity al PCE - Energia Elettrica</v>
      </c>
      <c r="E2194" s="179" t="str">
        <f>VLOOKUP(G2194,TCR!$E$2:$K$332,4,0)</f>
        <v>MTPRV</v>
      </c>
      <c r="F2194" s="179" t="str">
        <f>VLOOKUP(G2194,TCR!$E$2:$K$332,5,0)</f>
        <v>Materia prima variabile</v>
      </c>
      <c r="G2194" s="179" t="s">
        <v>255</v>
      </c>
      <c r="H2194" s="179" t="str">
        <f>VLOOKUP(G2194,TCR!$E$2:$K$332,7,0)</f>
        <v>Materia prima</v>
      </c>
      <c r="I2194" s="137" t="str">
        <f t="shared" si="69"/>
        <v>EE_FPATMAX08_FIX#EEQFPATMAX08_FIX#EECFPATMAX08_FIX#NETA BR</v>
      </c>
      <c r="K2194" s="134" t="s">
        <v>11297</v>
      </c>
      <c r="L2194" s="134" t="s">
        <v>11298</v>
      </c>
      <c r="M2194" s="134" t="s">
        <v>424</v>
      </c>
      <c r="N2194" s="137" t="s">
        <v>11299</v>
      </c>
      <c r="O2194" s="134"/>
      <c r="P2194" s="132" t="s">
        <v>11300</v>
      </c>
      <c r="Q2194" s="137" t="s">
        <v>11301</v>
      </c>
      <c r="R2194" s="217" t="s">
        <v>11302</v>
      </c>
      <c r="S2194" s="218">
        <v>701036</v>
      </c>
      <c r="T2194" s="134" t="s">
        <v>430</v>
      </c>
      <c r="U2194" s="134"/>
      <c r="V2194" s="218">
        <v>3</v>
      </c>
      <c r="W2194" s="128" t="str">
        <f t="shared" si="68"/>
        <v>NETA BR</v>
      </c>
    </row>
    <row r="2195" spans="1:25" x14ac:dyDescent="0.2">
      <c r="A2195" s="139"/>
      <c r="B2195" s="139"/>
      <c r="C2195" s="71" t="str">
        <f>VLOOKUP(G2195,TCR!$E$2:$K$332,2,0)</f>
        <v>LAVO</v>
      </c>
      <c r="D2195" s="71" t="str">
        <f>VLOOKUP(G2195,TCR!$E$2:$K$332,3,0)</f>
        <v>Lavori</v>
      </c>
      <c r="E2195" s="71" t="str">
        <f>VLOOKUP(G2195,TCR!$E$2:$K$332,4,0)</f>
        <v>LAVO</v>
      </c>
      <c r="F2195" s="71" t="str">
        <f>VLOOKUP(G2195,TCR!$E$2:$K$332,5,0)</f>
        <v>Lavori</v>
      </c>
      <c r="G2195" s="71" t="s">
        <v>35</v>
      </c>
      <c r="H2195" s="71" t="str">
        <f>VLOOKUP(G2195,TCR!$E$2:$K$332,7,0)</f>
        <v>pose, subentri, riaperture</v>
      </c>
      <c r="I2195" s="137" t="str">
        <f t="shared" si="69"/>
        <v>S-PW-005#S-PW-005#S-PW-005#NETA BM</v>
      </c>
      <c r="K2195" s="134" t="s">
        <v>5821</v>
      </c>
      <c r="L2195" s="134" t="s">
        <v>11303</v>
      </c>
      <c r="M2195" s="134" t="s">
        <v>442</v>
      </c>
      <c r="N2195" s="137" t="s">
        <v>5821</v>
      </c>
      <c r="O2195" s="134"/>
      <c r="P2195" s="132" t="s">
        <v>11304</v>
      </c>
      <c r="Q2195" s="137" t="s">
        <v>5821</v>
      </c>
      <c r="R2195" s="217" t="s">
        <v>11303</v>
      </c>
      <c r="S2195" s="218">
        <v>730825</v>
      </c>
      <c r="T2195" s="134" t="s">
        <v>834</v>
      </c>
      <c r="U2195" s="134"/>
      <c r="V2195" s="218">
        <v>8</v>
      </c>
      <c r="W2195" s="128" t="str">
        <f t="shared" si="68"/>
        <v>NETA BM</v>
      </c>
    </row>
    <row r="2196" spans="1:25" x14ac:dyDescent="0.2">
      <c r="A2196" s="139"/>
      <c r="B2196" s="139"/>
      <c r="C2196" s="141" t="str">
        <f>VLOOKUP(G2196,TCR!$E$2:$K$332,2,0)</f>
        <v>VENDV</v>
      </c>
      <c r="D2196" s="141" t="str">
        <f>VLOOKUP(G2196,TCR!$E$2:$K$332,3,0)</f>
        <v>Ricavi variabili commodity al PCE - Energia Elettrica</v>
      </c>
      <c r="E2196" s="141" t="str">
        <f>VLOOKUP(G2196,TCR!$E$2:$K$332,4,0)</f>
        <v>SCONV</v>
      </c>
      <c r="F2196" s="141" t="str">
        <f>VLOOKUP(G2196,TCR!$E$2:$K$332,5,0)</f>
        <v>Sconti Variabili</v>
      </c>
      <c r="G2196" s="141" t="s">
        <v>32</v>
      </c>
      <c r="H2196" s="71" t="str">
        <f>VLOOKUP(G2196,TCR!$E$2:$K$332,7,0)</f>
        <v>sconti</v>
      </c>
      <c r="I2196" s="137" t="str">
        <f t="shared" si="69"/>
        <v>NE_PM_QSCONTO#NE_Q_PM_QSCONTO#NE_C_PM_QSCONTO#NETA BR</v>
      </c>
      <c r="K2196" s="134" t="s">
        <v>11307</v>
      </c>
      <c r="L2196" s="134" t="s">
        <v>11308</v>
      </c>
      <c r="M2196" s="134"/>
      <c r="N2196" s="212" t="s">
        <v>11309</v>
      </c>
      <c r="O2196" s="134"/>
      <c r="P2196" s="132" t="s">
        <v>11310</v>
      </c>
      <c r="Q2196" s="132" t="s">
        <v>11311</v>
      </c>
      <c r="R2196" s="217" t="s">
        <v>11312</v>
      </c>
      <c r="S2196" s="134"/>
      <c r="T2196" s="134"/>
      <c r="U2196" s="134"/>
      <c r="V2196" s="218">
        <v>3</v>
      </c>
      <c r="W2196" s="138" t="str">
        <f t="shared" si="68"/>
        <v>NETA BR</v>
      </c>
    </row>
    <row r="2197" spans="1:25" x14ac:dyDescent="0.2">
      <c r="A2197" s="139"/>
      <c r="B2197" s="139"/>
      <c r="C2197" s="179" t="str">
        <f>VLOOKUP(G2197,TCR!$E$2:$K$332,2,0)</f>
        <v>VENDV</v>
      </c>
      <c r="D2197" s="179" t="str">
        <f>VLOOKUP(G2197,TCR!$E$2:$K$332,3,0)</f>
        <v>Ricavi variabili commodity al PCE - Energia Elettrica</v>
      </c>
      <c r="E2197" s="179" t="str">
        <f>VLOOKUP(G2197,TCR!$E$2:$K$332,4,0)</f>
        <v>SCONV</v>
      </c>
      <c r="F2197" s="179" t="str">
        <f>VLOOKUP(G2197,TCR!$E$2:$K$332,5,0)</f>
        <v>Sconti Variabili</v>
      </c>
      <c r="G2197" s="179" t="s">
        <v>11436</v>
      </c>
      <c r="H2197" s="179" t="str">
        <f>VLOOKUP(G2197,TCR!$E$2:$K$332,7,0)</f>
        <v>sconti perdite materia prima</v>
      </c>
      <c r="I2197" s="137" t="str">
        <f t="shared" si="69"/>
        <v>NE_V_PRD_SCATDIG#NE_Q_SCNTATTDIG#NE_C_SCNTATTDIG#NETA BR</v>
      </c>
      <c r="K2197" s="134" t="s">
        <v>11313</v>
      </c>
      <c r="L2197" s="134" t="s">
        <v>11314</v>
      </c>
      <c r="M2197" s="134"/>
      <c r="N2197" s="212" t="s">
        <v>11315</v>
      </c>
      <c r="O2197" s="134"/>
      <c r="P2197" s="132" t="s">
        <v>11316</v>
      </c>
      <c r="Q2197" s="132" t="s">
        <v>11317</v>
      </c>
      <c r="R2197" s="217" t="s">
        <v>11318</v>
      </c>
      <c r="S2197" s="134"/>
      <c r="T2197" s="134"/>
      <c r="U2197" s="134"/>
      <c r="V2197" s="218">
        <v>3</v>
      </c>
      <c r="W2197" s="138" t="str">
        <f t="shared" si="68"/>
        <v>NETA BR</v>
      </c>
    </row>
    <row r="2198" spans="1:25" x14ac:dyDescent="0.2">
      <c r="A2198" s="139"/>
      <c r="B2198" s="139"/>
      <c r="C2198" s="141" t="str">
        <f>VLOOKUP(G2198,TCR!$E$2:$K$332,2,0)</f>
        <v>VENDV</v>
      </c>
      <c r="D2198" s="141" t="str">
        <f>VLOOKUP(G2198,TCR!$E$2:$K$332,3,0)</f>
        <v>Ricavi variabili commodity al PCE - Energia Elettrica</v>
      </c>
      <c r="E2198" s="141" t="str">
        <f>VLOOKUP(G2198,TCR!$E$2:$K$332,4,0)</f>
        <v>SCONV</v>
      </c>
      <c r="F2198" s="141" t="str">
        <f>VLOOKUP(G2198,TCR!$E$2:$K$332,5,0)</f>
        <v>Sconti Variabili</v>
      </c>
      <c r="G2198" s="141" t="s">
        <v>11305</v>
      </c>
      <c r="H2198" s="71" t="str">
        <f>VLOOKUP(G2198,TCR!$E$2:$K$332,7,0)</f>
        <v>sconto bolletta digitale</v>
      </c>
      <c r="I2198" s="137" t="str">
        <f t="shared" si="69"/>
        <v>NE_V_SCNTATTDIG#NE_Q_SCNTATTDIG#NE_C_SCNTATTDIG#NETA BR</v>
      </c>
      <c r="K2198" s="3" t="s">
        <v>11319</v>
      </c>
      <c r="L2198" s="3" t="s">
        <v>10501</v>
      </c>
      <c r="N2198" s="31" t="s">
        <v>11315</v>
      </c>
      <c r="P2198" s="13" t="s">
        <v>11316</v>
      </c>
      <c r="Q2198" s="13" t="s">
        <v>11317</v>
      </c>
      <c r="R2198" s="10" t="s">
        <v>11318</v>
      </c>
      <c r="V2198" s="4">
        <v>3</v>
      </c>
      <c r="W2198" s="138" t="str">
        <f t="shared" si="68"/>
        <v>NETA BR</v>
      </c>
    </row>
    <row r="2199" spans="1:25" x14ac:dyDescent="0.2">
      <c r="A2199" s="139"/>
      <c r="B2199" s="139"/>
      <c r="C2199" s="179" t="str">
        <f>VLOOKUP(G2199,TCR!$E$2:$K$332,2,0)</f>
        <v>VENDV</v>
      </c>
      <c r="D2199" s="179" t="str">
        <f>VLOOKUP(G2199,TCR!$E$2:$K$332,3,0)</f>
        <v>Ricavi variabili commodity al PCE - Energia Elettrica</v>
      </c>
      <c r="E2199" s="179" t="str">
        <f>VLOOKUP(G2199,TCR!$E$2:$K$332,4,0)</f>
        <v>MTPRV</v>
      </c>
      <c r="F2199" s="179" t="str">
        <f>VLOOKUP(G2199,TCR!$E$2:$K$332,5,0)</f>
        <v>Materia prima variabile</v>
      </c>
      <c r="G2199" s="179" t="s">
        <v>192</v>
      </c>
      <c r="H2199" s="71" t="str">
        <f>VLOOKUP(G2199,TCR!$E$2:$K$332,7,0)</f>
        <v>Perdite</v>
      </c>
      <c r="I2199" s="137" t="str">
        <f t="shared" si="69"/>
        <v>EE_PERD_SVPMI24A#EEQAFPSVPMI24#EECAFPSVPMI24#NETA BR</v>
      </c>
      <c r="J2199" s="207"/>
      <c r="K2199" s="207" t="s">
        <v>11320</v>
      </c>
      <c r="L2199" s="207" t="s">
        <v>11321</v>
      </c>
      <c r="M2199" s="207" t="s">
        <v>424</v>
      </c>
      <c r="N2199" s="207" t="s">
        <v>11322</v>
      </c>
      <c r="O2199" s="207"/>
      <c r="P2199" s="207" t="s">
        <v>11323</v>
      </c>
      <c r="Q2199" s="207" t="s">
        <v>11324</v>
      </c>
      <c r="R2199" s="207" t="s">
        <v>11325</v>
      </c>
      <c r="S2199" s="219">
        <v>701036</v>
      </c>
      <c r="T2199" s="207" t="s">
        <v>430</v>
      </c>
      <c r="U2199" s="207"/>
      <c r="V2199" s="207">
        <v>3</v>
      </c>
      <c r="W2199" s="138" t="str">
        <f t="shared" si="68"/>
        <v>NETA BR</v>
      </c>
    </row>
    <row r="2200" spans="1:25" x14ac:dyDescent="0.2">
      <c r="A2200" s="139"/>
      <c r="B2200" s="139"/>
      <c r="C2200" s="179" t="str">
        <f>VLOOKUP(G2200,TCR!$E$2:$K$332,2,0)</f>
        <v>VENDV</v>
      </c>
      <c r="D2200" s="179" t="str">
        <f>VLOOKUP(G2200,TCR!$E$2:$K$332,3,0)</f>
        <v>Ricavi variabili commodity al PCE - Energia Elettrica</v>
      </c>
      <c r="E2200" s="179" t="str">
        <f>VLOOKUP(G2200,TCR!$E$2:$K$332,4,0)</f>
        <v>MTPRV</v>
      </c>
      <c r="F2200" s="179" t="str">
        <f>VLOOKUP(G2200,TCR!$E$2:$K$332,5,0)</f>
        <v>Materia prima variabile</v>
      </c>
      <c r="G2200" s="179" t="s">
        <v>255</v>
      </c>
      <c r="H2200" s="71" t="str">
        <f>VLOOKUP(G2200,TCR!$E$2:$K$332,7,0)</f>
        <v>Materia prima</v>
      </c>
      <c r="I2200" s="137" t="str">
        <f t="shared" si="69"/>
        <v>EEAFPSVPMI24#EEQAFPSVPMI24#EECAFPSVPMI24#NETA BR</v>
      </c>
      <c r="J2200" s="207"/>
      <c r="K2200" s="137" t="s">
        <v>11326</v>
      </c>
      <c r="L2200" s="137" t="s">
        <v>11327</v>
      </c>
      <c r="M2200" s="137" t="s">
        <v>424</v>
      </c>
      <c r="N2200" s="137" t="s">
        <v>11322</v>
      </c>
      <c r="O2200" s="137"/>
      <c r="P2200" s="137" t="s">
        <v>11323</v>
      </c>
      <c r="Q2200" s="137" t="s">
        <v>11324</v>
      </c>
      <c r="R2200" s="137" t="s">
        <v>11325</v>
      </c>
      <c r="S2200" s="127">
        <v>701036</v>
      </c>
      <c r="T2200" s="137" t="s">
        <v>430</v>
      </c>
      <c r="U2200" s="137"/>
      <c r="V2200" s="207">
        <v>3</v>
      </c>
      <c r="W2200" s="138" t="str">
        <f t="shared" si="68"/>
        <v>NETA BR</v>
      </c>
    </row>
    <row r="2201" spans="1:25" x14ac:dyDescent="0.2">
      <c r="A2201" s="139"/>
      <c r="B2201" s="139"/>
      <c r="C2201" s="71" t="str">
        <f>VLOOKUP(G2201,TCR!$E$2:$K$332,2,0)</f>
        <v>LAVO</v>
      </c>
      <c r="D2201" s="71" t="str">
        <f>VLOOKUP(G2201,TCR!$E$2:$K$332,3,0)</f>
        <v>Lavori</v>
      </c>
      <c r="E2201" s="71" t="str">
        <f>VLOOKUP(G2201,TCR!$E$2:$K$332,4,0)</f>
        <v>LAVO</v>
      </c>
      <c r="F2201" s="71" t="str">
        <f>VLOOKUP(G2201,TCR!$E$2:$K$332,5,0)</f>
        <v>Lavori</v>
      </c>
      <c r="G2201" s="71" t="s">
        <v>114</v>
      </c>
      <c r="H2201" s="71" t="str">
        <f>VLOOKUP(G2201,TCR!$E$2:$K$332,7,0)</f>
        <v>variazioni potenza/tensione</v>
      </c>
      <c r="I2201" s="137" t="str">
        <f t="shared" si="69"/>
        <v>MC1#QUOTAMC1#COMPMC1#NETA BR</v>
      </c>
      <c r="K2201" s="137" t="s">
        <v>11333</v>
      </c>
      <c r="L2201" s="137" t="s">
        <v>11334</v>
      </c>
      <c r="M2201" s="137"/>
      <c r="N2201" s="137" t="s">
        <v>11335</v>
      </c>
      <c r="O2201" s="137"/>
      <c r="P2201" s="137" t="s">
        <v>11336</v>
      </c>
      <c r="Q2201" s="137" t="s">
        <v>11337</v>
      </c>
      <c r="R2201" s="137" t="s">
        <v>11338</v>
      </c>
      <c r="S2201" s="137"/>
      <c r="T2201" s="137"/>
      <c r="U2201" s="137"/>
      <c r="V2201" s="219">
        <v>3</v>
      </c>
      <c r="W2201" s="138" t="str">
        <f t="shared" si="68"/>
        <v>NETA BR</v>
      </c>
    </row>
    <row r="2202" spans="1:25" x14ac:dyDescent="0.2">
      <c r="A2202" s="139"/>
      <c r="B2202" s="139"/>
      <c r="C2202" s="141" t="str">
        <f>VLOOKUP(G2202,TCR!$E$2:$K$332,2,0)</f>
        <v>VENDV</v>
      </c>
      <c r="D2202" s="141" t="str">
        <f>VLOOKUP(G2202,TCR!$E$2:$K$332,3,0)</f>
        <v>Ricavi variabili commodity al PCE - Energia Elettrica</v>
      </c>
      <c r="E2202" s="141" t="str">
        <f>VLOOKUP(G2202,TCR!$E$2:$K$332,4,0)</f>
        <v>MTPRV</v>
      </c>
      <c r="F2202" s="141" t="str">
        <f>VLOOKUP(G2202,TCR!$E$2:$K$332,5,0)</f>
        <v>Materia prima variabile</v>
      </c>
      <c r="G2202" s="141" t="s">
        <v>255</v>
      </c>
      <c r="H2202" s="71" t="str">
        <f>VLOOKUP(G2202,TCR!$E$2:$K$332,7,0)</f>
        <v>Materia prima</v>
      </c>
      <c r="I2202" s="137" t="str">
        <f t="shared" si="69"/>
        <v>EEAFPRSMAX16#EEQAFPRSMAX16#EECAFPRSMAX16#NETA BR</v>
      </c>
      <c r="J2202" s="115"/>
      <c r="K2202" s="142" t="s">
        <v>11347</v>
      </c>
      <c r="L2202" s="142" t="s">
        <v>11348</v>
      </c>
      <c r="M2202" s="142" t="s">
        <v>424</v>
      </c>
      <c r="N2202" s="142" t="s">
        <v>11349</v>
      </c>
      <c r="O2202" s="143"/>
      <c r="P2202" s="142" t="s">
        <v>11350</v>
      </c>
      <c r="Q2202" s="142" t="s">
        <v>11351</v>
      </c>
      <c r="R2202" s="142" t="s">
        <v>11352</v>
      </c>
      <c r="S2202" s="145">
        <v>701036</v>
      </c>
      <c r="T2202" s="142" t="s">
        <v>430</v>
      </c>
      <c r="U2202" s="144"/>
      <c r="V2202" s="221">
        <v>3</v>
      </c>
      <c r="W2202" s="146" t="str">
        <f t="shared" si="68"/>
        <v>NETA BR</v>
      </c>
      <c r="X2202" s="174"/>
      <c r="Y2202" s="115"/>
    </row>
    <row r="2203" spans="1:25" x14ac:dyDescent="0.2">
      <c r="A2203" s="139"/>
      <c r="B2203" s="139"/>
      <c r="C2203" s="141" t="str">
        <f>VLOOKUP(G2203,TCR!$E$2:$K$332,2,0)</f>
        <v>VENDV</v>
      </c>
      <c r="D2203" s="141" t="str">
        <f>VLOOKUP(G2203,TCR!$E$2:$K$332,3,0)</f>
        <v>Ricavi variabili commodity al PCE - Energia Elettrica</v>
      </c>
      <c r="E2203" s="141" t="str">
        <f>VLOOKUP(G2203,TCR!$E$2:$K$332,4,0)</f>
        <v>MTPRV</v>
      </c>
      <c r="F2203" s="141" t="str">
        <f>VLOOKUP(G2203,TCR!$E$2:$K$332,5,0)</f>
        <v>Materia prima variabile</v>
      </c>
      <c r="G2203" s="141" t="s">
        <v>192</v>
      </c>
      <c r="H2203" s="71" t="str">
        <f>VLOOKUP(G2203,TCR!$E$2:$K$332,7,0)</f>
        <v>Perdite</v>
      </c>
      <c r="I2203" s="137" t="str">
        <f t="shared" si="69"/>
        <v>EEAPRDFPRSMAX16#EEQAFPRSMAX16#EECAFPRSMAX16#NETA BR</v>
      </c>
      <c r="J2203" s="115"/>
      <c r="K2203" s="142" t="s">
        <v>11353</v>
      </c>
      <c r="L2203" s="142" t="s">
        <v>11354</v>
      </c>
      <c r="M2203" s="142" t="s">
        <v>424</v>
      </c>
      <c r="N2203" s="142" t="s">
        <v>11349</v>
      </c>
      <c r="O2203" s="143"/>
      <c r="P2203" s="142" t="s">
        <v>11350</v>
      </c>
      <c r="Q2203" s="142" t="s">
        <v>11351</v>
      </c>
      <c r="R2203" s="142" t="s">
        <v>11352</v>
      </c>
      <c r="S2203" s="145">
        <v>701036</v>
      </c>
      <c r="T2203" s="142" t="s">
        <v>430</v>
      </c>
      <c r="U2203" s="144"/>
      <c r="V2203" s="221">
        <v>3</v>
      </c>
      <c r="W2203" s="146" t="str">
        <f t="shared" si="68"/>
        <v>NETA BR</v>
      </c>
      <c r="X2203" s="174"/>
      <c r="Y2203" s="115"/>
    </row>
    <row r="2204" spans="1:25" x14ac:dyDescent="0.2">
      <c r="A2204" s="139"/>
      <c r="B2204" s="139"/>
      <c r="C2204" s="179" t="str">
        <f>VLOOKUP(G2204,TCR!$E$2:$K$332,2,0)</f>
        <v>VENDV</v>
      </c>
      <c r="D2204" s="179" t="str">
        <f>VLOOKUP(G2204,TCR!$E$2:$K$332,3,0)</f>
        <v>Ricavi variabili commodity al PCE - Energia Elettrica</v>
      </c>
      <c r="E2204" s="179" t="str">
        <f>VLOOKUP(G2204,TCR!$E$2:$K$332,4,0)</f>
        <v>SCONV</v>
      </c>
      <c r="F2204" s="179" t="str">
        <f>VLOOKUP(G2204,TCR!$E$2:$K$332,5,0)</f>
        <v>Sconti Variabili</v>
      </c>
      <c r="G2204" s="179" t="s">
        <v>10830</v>
      </c>
      <c r="H2204" s="71" t="str">
        <f>VLOOKUP(G2204,TCR!$E$2:$K$332,7,0)</f>
        <v>sconti bonus</v>
      </c>
      <c r="I2204" s="137" t="str">
        <f t="shared" si="69"/>
        <v>NE_V_BONUS_ANN_B#NE_Q_BONUS_ANN_B#NE_C_BONUS_ANN#NETA BR</v>
      </c>
      <c r="J2204" s="115"/>
      <c r="K2204" s="142" t="s">
        <v>11355</v>
      </c>
      <c r="L2204" s="142" t="s">
        <v>3465</v>
      </c>
      <c r="M2204" s="144"/>
      <c r="N2204" s="142" t="s">
        <v>11356</v>
      </c>
      <c r="O2204" s="143"/>
      <c r="P2204" s="142" t="s">
        <v>3467</v>
      </c>
      <c r="Q2204" s="142" t="s">
        <v>3468</v>
      </c>
      <c r="R2204" s="142" t="s">
        <v>3469</v>
      </c>
      <c r="S2204" s="144"/>
      <c r="T2204" s="144"/>
      <c r="U2204" s="144"/>
      <c r="V2204" s="221">
        <v>3</v>
      </c>
      <c r="W2204" s="146" t="str">
        <f t="shared" si="68"/>
        <v>NETA BR</v>
      </c>
      <c r="X2204" s="115"/>
      <c r="Y2204" s="115"/>
    </row>
    <row r="2205" spans="1:25" x14ac:dyDescent="0.2">
      <c r="A2205" s="139"/>
      <c r="B2205" s="139"/>
      <c r="C2205" s="179" t="str">
        <f>VLOOKUP(G2205,TCR!$E$2:$K$332,2,0)</f>
        <v>VENDV</v>
      </c>
      <c r="D2205" s="179" t="str">
        <f>VLOOKUP(G2205,TCR!$E$2:$K$332,3,0)</f>
        <v>Ricavi variabili commodity al PCE - Energia Elettrica</v>
      </c>
      <c r="E2205" s="179" t="str">
        <f>VLOOKUP(G2205,TCR!$E$2:$K$332,4,0)</f>
        <v>SCONV</v>
      </c>
      <c r="F2205" s="179" t="str">
        <f>VLOOKUP(G2205,TCR!$E$2:$K$332,5,0)</f>
        <v>Sconti Variabili</v>
      </c>
      <c r="G2205" s="179" t="s">
        <v>11436</v>
      </c>
      <c r="H2205" s="179" t="str">
        <f>VLOOKUP(G2205,TCR!$E$2:$K$332,7,0)</f>
        <v>sconti perdite materia prima</v>
      </c>
      <c r="I2205" s="137" t="str">
        <f t="shared" si="69"/>
        <v>NE_V_PRD_BONAN_B#NE_Q_BONUS_ANN_B#NE_C_BONUS_ANN#NETA BR</v>
      </c>
      <c r="J2205" s="115"/>
      <c r="K2205" s="142" t="s">
        <v>11357</v>
      </c>
      <c r="L2205" s="142" t="s">
        <v>4129</v>
      </c>
      <c r="M2205" s="144"/>
      <c r="N2205" s="142" t="s">
        <v>11356</v>
      </c>
      <c r="O2205" s="143"/>
      <c r="P2205" s="142" t="s">
        <v>3467</v>
      </c>
      <c r="Q2205" s="142" t="s">
        <v>3468</v>
      </c>
      <c r="R2205" s="142" t="s">
        <v>3469</v>
      </c>
      <c r="S2205" s="144"/>
      <c r="T2205" s="144"/>
      <c r="U2205" s="144"/>
      <c r="V2205" s="221">
        <v>3</v>
      </c>
      <c r="W2205" s="146" t="str">
        <f t="shared" si="68"/>
        <v>NETA BR</v>
      </c>
      <c r="X2205" s="115"/>
      <c r="Y2205" s="115"/>
    </row>
    <row r="2206" spans="1:25" x14ac:dyDescent="0.2">
      <c r="A2206" s="139"/>
      <c r="B2206" s="139"/>
      <c r="C2206" s="179" t="str">
        <f>VLOOKUP(G2206,TCR!$E$2:$K$332,2,0)</f>
        <v>VENDV</v>
      </c>
      <c r="D2206" s="179" t="str">
        <f>VLOOKUP(G2206,TCR!$E$2:$K$332,3,0)</f>
        <v>Ricavi variabili commodity al PCE - Energia Elettrica</v>
      </c>
      <c r="E2206" s="179" t="str">
        <f>VLOOKUP(G2206,TCR!$E$2:$K$332,4,0)</f>
        <v>SCONV</v>
      </c>
      <c r="F2206" s="179" t="str">
        <f>VLOOKUP(G2206,TCR!$E$2:$K$332,5,0)</f>
        <v>Sconti Variabili</v>
      </c>
      <c r="G2206" s="179" t="s">
        <v>11436</v>
      </c>
      <c r="H2206" s="179" t="str">
        <f>VLOOKUP(G2206,TCR!$E$2:$K$332,7,0)</f>
        <v>sconti perdite materia prima</v>
      </c>
      <c r="I2206" s="137" t="str">
        <f t="shared" si="69"/>
        <v>NE_V_PRD_SCSIC#NE_Q_SC_SICURO#NE_C_SC_SICURO#NETA BR</v>
      </c>
      <c r="J2206" s="115"/>
      <c r="K2206" s="142" t="s">
        <v>11358</v>
      </c>
      <c r="L2206" s="142" t="s">
        <v>11359</v>
      </c>
      <c r="M2206" s="144"/>
      <c r="N2206" s="142" t="s">
        <v>11360</v>
      </c>
      <c r="O2206" s="143"/>
      <c r="P2206" s="142" t="s">
        <v>11361</v>
      </c>
      <c r="Q2206" s="142" t="s">
        <v>11362</v>
      </c>
      <c r="R2206" s="142" t="s">
        <v>11363</v>
      </c>
      <c r="S2206" s="144"/>
      <c r="T2206" s="144"/>
      <c r="U2206" s="144"/>
      <c r="V2206" s="221">
        <v>3</v>
      </c>
      <c r="W2206" s="146" t="str">
        <f t="shared" si="68"/>
        <v>NETA BR</v>
      </c>
      <c r="X2206" s="115"/>
      <c r="Y2206" s="115"/>
    </row>
    <row r="2207" spans="1:25" x14ac:dyDescent="0.2">
      <c r="A2207" s="139"/>
      <c r="B2207" s="139"/>
      <c r="C2207" s="179" t="str">
        <f>VLOOKUP(G2207,TCR!$E$2:$K$332,2,0)</f>
        <v>VENDV</v>
      </c>
      <c r="D2207" s="179" t="str">
        <f>VLOOKUP(G2207,TCR!$E$2:$K$332,3,0)</f>
        <v>Ricavi variabili commodity al PCE - Energia Elettrica</v>
      </c>
      <c r="E2207" s="179" t="str">
        <f>VLOOKUP(G2207,TCR!$E$2:$K$332,4,0)</f>
        <v>SCONV</v>
      </c>
      <c r="F2207" s="179" t="str">
        <f>VLOOKUP(G2207,TCR!$E$2:$K$332,5,0)</f>
        <v>Sconti Variabili</v>
      </c>
      <c r="G2207" s="179" t="s">
        <v>32</v>
      </c>
      <c r="H2207" s="71" t="str">
        <f>VLOOKUP(G2207,TCR!$E$2:$K$332,7,0)</f>
        <v>sconti</v>
      </c>
      <c r="I2207" s="137" t="str">
        <f t="shared" si="69"/>
        <v>NE_V_PRECONS_CNT#NE_Q_PRECONS_CNT#NE_C_PRECONS_CNT#NETA BR</v>
      </c>
      <c r="J2207" s="115"/>
      <c r="K2207" s="142" t="s">
        <v>11364</v>
      </c>
      <c r="L2207" s="142" t="s">
        <v>11365</v>
      </c>
      <c r="M2207" s="144"/>
      <c r="N2207" s="142" t="s">
        <v>11366</v>
      </c>
      <c r="O2207" s="143"/>
      <c r="P2207" s="142" t="s">
        <v>11367</v>
      </c>
      <c r="Q2207" s="142" t="s">
        <v>11368</v>
      </c>
      <c r="R2207" s="142" t="s">
        <v>11369</v>
      </c>
      <c r="S2207" s="144"/>
      <c r="T2207" s="144"/>
      <c r="U2207" s="144"/>
      <c r="V2207" s="221">
        <v>3</v>
      </c>
      <c r="W2207" s="146" t="str">
        <f t="shared" si="68"/>
        <v>NETA BR</v>
      </c>
      <c r="X2207" s="115"/>
      <c r="Y2207" s="115"/>
    </row>
    <row r="2208" spans="1:25" x14ac:dyDescent="0.2">
      <c r="A2208" s="139"/>
      <c r="B2208" s="139"/>
      <c r="C2208" s="179" t="str">
        <f>VLOOKUP(G2208,TCR!$E$2:$K$332,2,0)</f>
        <v>VENDV</v>
      </c>
      <c r="D2208" s="179" t="str">
        <f>VLOOKUP(G2208,TCR!$E$2:$K$332,3,0)</f>
        <v>Ricavi variabili commodity al PCE - Energia Elettrica</v>
      </c>
      <c r="E2208" s="179" t="str">
        <f>VLOOKUP(G2208,TCR!$E$2:$K$332,4,0)</f>
        <v>SCONV</v>
      </c>
      <c r="F2208" s="179" t="str">
        <f>VLOOKUP(G2208,TCR!$E$2:$K$332,5,0)</f>
        <v>Sconti Variabili</v>
      </c>
      <c r="G2208" s="179" t="s">
        <v>32</v>
      </c>
      <c r="H2208" s="71" t="str">
        <f>VLOOKUP(G2208,TCR!$E$2:$K$332,7,0)</f>
        <v>sconti</v>
      </c>
      <c r="I2208" s="137" t="str">
        <f t="shared" si="69"/>
        <v>NE_V_SC_SICURO#NE_Q_SC_SICURO#NE_C_SC_SICURO#NETA BR</v>
      </c>
      <c r="J2208" s="115"/>
      <c r="K2208" s="142" t="s">
        <v>11370</v>
      </c>
      <c r="L2208" s="142" t="s">
        <v>11371</v>
      </c>
      <c r="M2208" s="144"/>
      <c r="N2208" s="142" t="s">
        <v>11360</v>
      </c>
      <c r="O2208" s="143"/>
      <c r="P2208" s="142" t="s">
        <v>11361</v>
      </c>
      <c r="Q2208" s="142" t="s">
        <v>11362</v>
      </c>
      <c r="R2208" s="142" t="s">
        <v>11363</v>
      </c>
      <c r="S2208" s="144"/>
      <c r="T2208" s="144"/>
      <c r="U2208" s="144"/>
      <c r="V2208" s="221">
        <v>3</v>
      </c>
      <c r="W2208" s="146" t="str">
        <f t="shared" si="68"/>
        <v>NETA BR</v>
      </c>
      <c r="X2208" s="115"/>
      <c r="Y2208" s="115"/>
    </row>
    <row r="2209" spans="1:24" x14ac:dyDescent="0.2">
      <c r="A2209" s="139"/>
      <c r="B2209" s="139"/>
      <c r="C2209" s="179" t="str">
        <f>VLOOKUP(G2209,TCR!$E$2:$K$332,2,0)</f>
        <v>VENDV</v>
      </c>
      <c r="D2209" s="179" t="str">
        <f>VLOOKUP(G2209,TCR!$E$2:$K$332,3,0)</f>
        <v>Ricavi variabili commodity al PCE - Energia Elettrica</v>
      </c>
      <c r="E2209" s="179" t="str">
        <f>VLOOKUP(G2209,TCR!$E$2:$K$332,4,0)</f>
        <v>MTPRV</v>
      </c>
      <c r="F2209" s="179" t="str">
        <f>VLOOKUP(G2209,TCR!$E$2:$K$332,5,0)</f>
        <v>Materia prima variabile</v>
      </c>
      <c r="G2209" s="179" t="s">
        <v>255</v>
      </c>
      <c r="H2209" s="71" t="str">
        <f>VLOOKUP(G2209,TCR!$E$2:$K$332,7,0)</f>
        <v>Materia prima</v>
      </c>
      <c r="I2209" s="137" t="str">
        <f t="shared" si="69"/>
        <v>EE_FPBCMIC101#EEQFPBCMIC101#EECFPBCMIC101#NETA BR</v>
      </c>
      <c r="K2209" s="142" t="s">
        <v>11383</v>
      </c>
      <c r="L2209" s="142" t="s">
        <v>7655</v>
      </c>
      <c r="M2209" s="142" t="s">
        <v>424</v>
      </c>
      <c r="N2209" s="142" t="s">
        <v>11384</v>
      </c>
      <c r="O2209" s="142"/>
      <c r="P2209" s="142" t="s">
        <v>11385</v>
      </c>
      <c r="Q2209" s="142" t="s">
        <v>11386</v>
      </c>
      <c r="R2209" s="142" t="s">
        <v>7659</v>
      </c>
      <c r="S2209" s="142">
        <v>701036</v>
      </c>
      <c r="T2209" s="142" t="s">
        <v>430</v>
      </c>
      <c r="U2209" s="142"/>
      <c r="V2209" s="221">
        <v>3</v>
      </c>
      <c r="W2209" s="146" t="str">
        <f t="shared" si="68"/>
        <v>NETA BR</v>
      </c>
    </row>
    <row r="2210" spans="1:24" x14ac:dyDescent="0.2">
      <c r="A2210" s="178" t="s">
        <v>11424</v>
      </c>
      <c r="B2210" s="139"/>
      <c r="C2210" s="84" t="str">
        <f>VLOOKUP(G2210,TCR!$E$2:$K$332,2,0)</f>
        <v>DISTV</v>
      </c>
      <c r="D2210" s="84" t="str">
        <f>VLOOKUP(G2210,TCR!$E$2:$K$332,3,0)</f>
        <v>Ricavi logistica secondaria - distribuzione Energia Elettrica - variabile</v>
      </c>
      <c r="E2210" s="84" t="str">
        <f>VLOOKUP(G2210,TCR!$E$2:$K$332,4,0)</f>
        <v>SCTRV</v>
      </c>
      <c r="F2210" s="84" t="str">
        <f>VLOOKUP(G2210,TCR!$E$2:$K$332,5,0)</f>
        <v>Sonto terremotati variabile</v>
      </c>
      <c r="G2210" s="84" t="s">
        <v>11374</v>
      </c>
      <c r="H2210" s="84" t="str">
        <f>VLOOKUP(G2210,TCR!$E$2:$K$332,7,0)</f>
        <v>Sonto terremotati variabile</v>
      </c>
      <c r="I2210" s="137" t="str">
        <f t="shared" si="69"/>
        <v>EE_SC_RETQE_MTAU#EE_SC_SO_QE_MTAU#EE_RETE_QE_MTAU#NETA BM</v>
      </c>
      <c r="K2210" s="142" t="s">
        <v>11387</v>
      </c>
      <c r="L2210" s="142" t="s">
        <v>11388</v>
      </c>
      <c r="M2210" s="142"/>
      <c r="N2210" s="142" t="s">
        <v>11389</v>
      </c>
      <c r="O2210" s="142"/>
      <c r="P2210" s="142" t="s">
        <v>9616</v>
      </c>
      <c r="Q2210" s="142" t="s">
        <v>9614</v>
      </c>
      <c r="R2210" s="142" t="s">
        <v>9617</v>
      </c>
      <c r="S2210" s="142"/>
      <c r="T2210" s="142"/>
      <c r="U2210" s="142"/>
      <c r="V2210" s="221">
        <v>8</v>
      </c>
      <c r="W2210" s="146" t="str">
        <f t="shared" si="68"/>
        <v>NETA BM</v>
      </c>
    </row>
    <row r="2211" spans="1:24" x14ac:dyDescent="0.2">
      <c r="A2211" s="178" t="s">
        <v>11424</v>
      </c>
      <c r="B2211" s="139"/>
      <c r="C2211" s="84" t="str">
        <f>VLOOKUP(G2211,TCR!$E$2:$K$332,2,0)</f>
        <v>DISTV</v>
      </c>
      <c r="D2211" s="84" t="str">
        <f>VLOOKUP(G2211,TCR!$E$2:$K$332,3,0)</f>
        <v>Ricavi logistica secondaria - distribuzione Energia Elettrica - variabile</v>
      </c>
      <c r="E2211" s="84" t="str">
        <f>VLOOKUP(G2211,TCR!$E$2:$K$332,4,0)</f>
        <v>SCTRV</v>
      </c>
      <c r="F2211" s="84" t="str">
        <f>VLOOKUP(G2211,TCR!$E$2:$K$332,5,0)</f>
        <v>Sonto terremotati variabile</v>
      </c>
      <c r="G2211" s="84" t="s">
        <v>11374</v>
      </c>
      <c r="H2211" s="84" t="str">
        <f>VLOOKUP(G2211,TCR!$E$2:$K$332,7,0)</f>
        <v>Sonto terremotati variabile</v>
      </c>
      <c r="I2211" s="137" t="str">
        <f t="shared" si="69"/>
        <v>EE_SC_RETQE_MTAU#EE_SC_ST_QE_MTAU#EE_RETE_QE_MTAU#NETA BM</v>
      </c>
      <c r="K2211" s="142" t="s">
        <v>11387</v>
      </c>
      <c r="L2211" s="142" t="s">
        <v>11388</v>
      </c>
      <c r="M2211" s="142"/>
      <c r="N2211" s="142" t="s">
        <v>11390</v>
      </c>
      <c r="O2211" s="142"/>
      <c r="P2211" s="142" t="s">
        <v>9616</v>
      </c>
      <c r="Q2211" s="142" t="s">
        <v>9614</v>
      </c>
      <c r="R2211" s="142" t="s">
        <v>9617</v>
      </c>
      <c r="S2211" s="142"/>
      <c r="T2211" s="142"/>
      <c r="U2211" s="142"/>
      <c r="V2211" s="221">
        <v>8</v>
      </c>
      <c r="W2211" s="146" t="str">
        <f t="shared" si="68"/>
        <v>NETA BM</v>
      </c>
    </row>
    <row r="2212" spans="1:24" x14ac:dyDescent="0.2">
      <c r="A2212" s="178" t="s">
        <v>11424</v>
      </c>
      <c r="B2212" s="139"/>
      <c r="C2212" s="84" t="str">
        <f>VLOOKUP(G2212,TCR!$E$2:$K$332,2,0)</f>
        <v>DISTF</v>
      </c>
      <c r="D2212" s="84" t="str">
        <f>VLOOKUP(G2212,TCR!$E$2:$K$332,3,0)</f>
        <v>Ricavi logistica secondaria - distribuzione Energia Elettrica - fisso</v>
      </c>
      <c r="E2212" s="84" t="str">
        <f>VLOOKUP(G2212,TCR!$E$2:$K$332,4,0)</f>
        <v>SCTRF</v>
      </c>
      <c r="F2212" s="84" t="str">
        <f>VLOOKUP(G2212,TCR!$E$2:$K$332,5,0)</f>
        <v>Sonto terremotati fisso</v>
      </c>
      <c r="G2212" s="84" t="s">
        <v>11373</v>
      </c>
      <c r="H2212" s="84" t="str">
        <f>VLOOKUP(G2212,TCR!$E$2:$K$332,7,0)</f>
        <v>Sonto terremotati fisso</v>
      </c>
      <c r="I2212" s="137" t="str">
        <f t="shared" si="69"/>
        <v>EE_SC_RETQF_MTAU#EE_SC_SO_QF_MTAU#EE_RETE_QF_MTAU#NETA BM</v>
      </c>
      <c r="K2212" s="142" t="s">
        <v>11391</v>
      </c>
      <c r="L2212" s="142" t="s">
        <v>11392</v>
      </c>
      <c r="M2212" s="142"/>
      <c r="N2212" s="142" t="s">
        <v>11393</v>
      </c>
      <c r="O2212" s="142"/>
      <c r="P2212" s="142" t="s">
        <v>9575</v>
      </c>
      <c r="Q2212" s="142" t="s">
        <v>9573</v>
      </c>
      <c r="R2212" s="142" t="s">
        <v>9576</v>
      </c>
      <c r="S2212" s="142"/>
      <c r="T2212" s="142"/>
      <c r="U2212" s="142"/>
      <c r="V2212" s="221">
        <v>8</v>
      </c>
      <c r="W2212" s="146" t="str">
        <f t="shared" si="68"/>
        <v>NETA BM</v>
      </c>
    </row>
    <row r="2213" spans="1:24" x14ac:dyDescent="0.2">
      <c r="A2213" s="178" t="s">
        <v>11424</v>
      </c>
      <c r="B2213" s="139"/>
      <c r="C2213" s="84" t="str">
        <f>VLOOKUP(G2213,TCR!$E$2:$K$332,2,0)</f>
        <v>DISTF</v>
      </c>
      <c r="D2213" s="84" t="str">
        <f>VLOOKUP(G2213,TCR!$E$2:$K$332,3,0)</f>
        <v>Ricavi logistica secondaria - distribuzione Energia Elettrica - fisso</v>
      </c>
      <c r="E2213" s="84" t="str">
        <f>VLOOKUP(G2213,TCR!$E$2:$K$332,4,0)</f>
        <v>SCTRF</v>
      </c>
      <c r="F2213" s="84" t="str">
        <f>VLOOKUP(G2213,TCR!$E$2:$K$332,5,0)</f>
        <v>Sonto terremotati fisso</v>
      </c>
      <c r="G2213" s="84" t="s">
        <v>11373</v>
      </c>
      <c r="H2213" s="84" t="str">
        <f>VLOOKUP(G2213,TCR!$E$2:$K$332,7,0)</f>
        <v>Sonto terremotati fisso</v>
      </c>
      <c r="I2213" s="137" t="str">
        <f t="shared" si="69"/>
        <v>EE_SC_RETQF_MTAU#EE_SC_ST_QF_MTAU#EE_RETE_QF_MTAU#NETA BM</v>
      </c>
      <c r="K2213" s="142" t="s">
        <v>11391</v>
      </c>
      <c r="L2213" s="142" t="s">
        <v>11392</v>
      </c>
      <c r="M2213" s="142"/>
      <c r="N2213" s="142" t="s">
        <v>11394</v>
      </c>
      <c r="O2213" s="142"/>
      <c r="P2213" s="142" t="s">
        <v>9575</v>
      </c>
      <c r="Q2213" s="142" t="s">
        <v>9573</v>
      </c>
      <c r="R2213" s="142" t="s">
        <v>9576</v>
      </c>
      <c r="S2213" s="142"/>
      <c r="T2213" s="142"/>
      <c r="U2213" s="142"/>
      <c r="V2213" s="221">
        <v>8</v>
      </c>
      <c r="W2213" s="146" t="str">
        <f t="shared" si="68"/>
        <v>NETA BM</v>
      </c>
    </row>
    <row r="2214" spans="1:24" x14ac:dyDescent="0.2">
      <c r="A2214" s="178" t="s">
        <v>11424</v>
      </c>
      <c r="B2214" s="139"/>
      <c r="C2214" s="84" t="str">
        <f>VLOOKUP(G2214,TCR!$E$2:$K$332,2,0)</f>
        <v>DISTF</v>
      </c>
      <c r="D2214" s="84" t="str">
        <f>VLOOKUP(G2214,TCR!$E$2:$K$332,3,0)</f>
        <v>Ricavi logistica secondaria - distribuzione Energia Elettrica - fisso</v>
      </c>
      <c r="E2214" s="84" t="str">
        <f>VLOOKUP(G2214,TCR!$E$2:$K$332,4,0)</f>
        <v>SCTRF</v>
      </c>
      <c r="F2214" s="84" t="str">
        <f>VLOOKUP(G2214,TCR!$E$2:$K$332,5,0)</f>
        <v>Sonto terremotati fisso</v>
      </c>
      <c r="G2214" s="84" t="s">
        <v>11373</v>
      </c>
      <c r="H2214" s="84" t="str">
        <f>VLOOKUP(G2214,TCR!$E$2:$K$332,7,0)</f>
        <v>Sonto terremotati fisso</v>
      </c>
      <c r="I2214" s="137" t="str">
        <f t="shared" si="69"/>
        <v>EE_SC_RETQP_MTAU#EE_SC_ST_QP_MTAU#EE_RETE_QP_MTAU#NETA BM</v>
      </c>
      <c r="K2214" s="142" t="s">
        <v>11395</v>
      </c>
      <c r="L2214" s="142" t="s">
        <v>11396</v>
      </c>
      <c r="M2214" s="142"/>
      <c r="N2214" s="142" t="s">
        <v>11397</v>
      </c>
      <c r="O2214" s="142"/>
      <c r="P2214" s="142" t="s">
        <v>9630</v>
      </c>
      <c r="Q2214" s="142" t="s">
        <v>9628</v>
      </c>
      <c r="R2214" s="142" t="s">
        <v>9631</v>
      </c>
      <c r="S2214" s="142"/>
      <c r="T2214" s="142"/>
      <c r="U2214" s="142"/>
      <c r="V2214" s="221">
        <v>8</v>
      </c>
      <c r="W2214" s="146" t="str">
        <f t="shared" si="68"/>
        <v>NETA BM</v>
      </c>
    </row>
    <row r="2215" spans="1:24" x14ac:dyDescent="0.2">
      <c r="A2215" s="139"/>
      <c r="B2215" s="139"/>
      <c r="C2215" s="179" t="str">
        <f>VLOOKUP(G2215,TCR!$E$2:$K$332,2,0)</f>
        <v>VENDV</v>
      </c>
      <c r="D2215" s="179" t="str">
        <f>VLOOKUP(G2215,TCR!$E$2:$K$332,3,0)</f>
        <v>Ricavi variabili commodity al PCE - Energia Elettrica</v>
      </c>
      <c r="E2215" s="179" t="str">
        <f>VLOOKUP(G2215,TCR!$E$2:$K$332,4,0)</f>
        <v>MTPRV</v>
      </c>
      <c r="F2215" s="179" t="str">
        <f>VLOOKUP(G2215,TCR!$E$2:$K$332,5,0)</f>
        <v>Materia prima variabile</v>
      </c>
      <c r="G2215" s="179" t="s">
        <v>255</v>
      </c>
      <c r="H2215" s="71" t="str">
        <f>VLOOKUP(G2215,TCR!$E$2:$K$332,7,0)</f>
        <v>Materia prima</v>
      </c>
      <c r="I2215" s="137" t="str">
        <f t="shared" si="69"/>
        <v>EEACCA#EEQACCA#EECACCA#NETA BR</v>
      </c>
      <c r="K2215" s="142" t="s">
        <v>11398</v>
      </c>
      <c r="L2215" s="142" t="s">
        <v>6519</v>
      </c>
      <c r="M2215" s="142" t="s">
        <v>424</v>
      </c>
      <c r="N2215" s="142" t="s">
        <v>11399</v>
      </c>
      <c r="O2215" s="142"/>
      <c r="P2215" s="142" t="s">
        <v>11400</v>
      </c>
      <c r="Q2215" s="142" t="s">
        <v>11401</v>
      </c>
      <c r="R2215" s="142" t="s">
        <v>6523</v>
      </c>
      <c r="S2215" s="142">
        <v>701036</v>
      </c>
      <c r="T2215" s="142" t="s">
        <v>430</v>
      </c>
      <c r="U2215" s="142"/>
      <c r="V2215" s="221">
        <v>3</v>
      </c>
      <c r="W2215" s="146" t="str">
        <f t="shared" si="68"/>
        <v>NETA BR</v>
      </c>
    </row>
    <row r="2216" spans="1:24" x14ac:dyDescent="0.2">
      <c r="A2216" s="139"/>
      <c r="B2216" s="139"/>
      <c r="C2216" s="179" t="str">
        <f>VLOOKUP(G2216,TCR!$E$2:$K$332,2,0)</f>
        <v>VENDV</v>
      </c>
      <c r="D2216" s="179" t="str">
        <f>VLOOKUP(G2216,TCR!$E$2:$K$332,3,0)</f>
        <v>Ricavi variabili commodity al PCE - Energia Elettrica</v>
      </c>
      <c r="E2216" s="179" t="str">
        <f>VLOOKUP(G2216,TCR!$E$2:$K$332,4,0)</f>
        <v>SCONV</v>
      </c>
      <c r="F2216" s="179" t="str">
        <f>VLOOKUP(G2216,TCR!$E$2:$K$332,5,0)</f>
        <v>Sconti Variabili</v>
      </c>
      <c r="G2216" s="179" t="s">
        <v>32</v>
      </c>
      <c r="H2216" s="71" t="str">
        <f>VLOOKUP(G2216,TCR!$E$2:$K$332,7,0)</f>
        <v>sconti</v>
      </c>
      <c r="I2216" s="137" t="str">
        <f t="shared" si="69"/>
        <v>EESP0040P_CCA_A#EEQSP0040P_CCA_A#EECSP0040P_CCA_A#NETA BR</v>
      </c>
      <c r="K2216" s="142" t="s">
        <v>11402</v>
      </c>
      <c r="L2216" s="142" t="s">
        <v>11403</v>
      </c>
      <c r="M2216" s="142" t="s">
        <v>424</v>
      </c>
      <c r="N2216" s="142" t="s">
        <v>11404</v>
      </c>
      <c r="O2216" s="142"/>
      <c r="P2216" s="142" t="s">
        <v>11405</v>
      </c>
      <c r="Q2216" s="142" t="s">
        <v>11406</v>
      </c>
      <c r="R2216" s="142" t="s">
        <v>11407</v>
      </c>
      <c r="S2216" s="142">
        <v>704103</v>
      </c>
      <c r="T2216" s="142" t="s">
        <v>462</v>
      </c>
      <c r="U2216" s="142"/>
      <c r="V2216" s="221">
        <v>3</v>
      </c>
      <c r="W2216" s="146" t="str">
        <f t="shared" si="68"/>
        <v>NETA BR</v>
      </c>
    </row>
    <row r="2217" spans="1:24" x14ac:dyDescent="0.2">
      <c r="A2217" s="139"/>
      <c r="B2217" s="139"/>
      <c r="C2217" s="179" t="str">
        <f>VLOOKUP(G2217,TCR!$E$2:$K$332,2,0)</f>
        <v>VENDV</v>
      </c>
      <c r="D2217" s="179" t="str">
        <f>VLOOKUP(G2217,TCR!$E$2:$K$332,3,0)</f>
        <v>Ricavi variabili commodity al PCE - Energia Elettrica</v>
      </c>
      <c r="E2217" s="179" t="str">
        <f>VLOOKUP(G2217,TCR!$E$2:$K$332,4,0)</f>
        <v>MTPRV</v>
      </c>
      <c r="F2217" s="179" t="str">
        <f>VLOOKUP(G2217,TCR!$E$2:$K$332,5,0)</f>
        <v>Materia prima variabile</v>
      </c>
      <c r="G2217" s="179" t="s">
        <v>255</v>
      </c>
      <c r="H2217" s="71" t="str">
        <f>VLOOKUP(G2217,TCR!$E$2:$K$332,7,0)</f>
        <v>Materia prima</v>
      </c>
      <c r="I2217" s="137" t="str">
        <f t="shared" si="69"/>
        <v>EE_FPRSMAX04#EEQFPRSMAX04#EECFPRSMAX04#NETA BR</v>
      </c>
      <c r="K2217" s="134" t="s">
        <v>11414</v>
      </c>
      <c r="L2217" s="134" t="s">
        <v>6869</v>
      </c>
      <c r="M2217" s="134" t="s">
        <v>424</v>
      </c>
      <c r="N2217" s="212" t="s">
        <v>11415</v>
      </c>
      <c r="O2217" s="134"/>
      <c r="P2217" s="132" t="s">
        <v>11416</v>
      </c>
      <c r="Q2217" s="132" t="s">
        <v>11417</v>
      </c>
      <c r="R2217" s="217" t="s">
        <v>6873</v>
      </c>
      <c r="S2217" s="134">
        <v>701036</v>
      </c>
      <c r="T2217" s="134" t="s">
        <v>430</v>
      </c>
      <c r="U2217" s="134"/>
      <c r="V2217" s="3">
        <v>3</v>
      </c>
      <c r="W2217" s="146" t="str">
        <f t="shared" si="68"/>
        <v>NETA BR</v>
      </c>
    </row>
    <row r="2218" spans="1:24" x14ac:dyDescent="0.2">
      <c r="A2218" s="178" t="s">
        <v>11424</v>
      </c>
      <c r="B2218" s="139"/>
      <c r="C2218" s="84" t="str">
        <f>VLOOKUP(G2218,TCR!$E$2:$K$332,2,0)</f>
        <v>DISTF</v>
      </c>
      <c r="D2218" s="84" t="str">
        <f>VLOOKUP(G2218,TCR!$E$2:$K$332,3,0)</f>
        <v>Ricavi logistica secondaria - distribuzione Energia Elettrica - fisso</v>
      </c>
      <c r="E2218" s="84" t="str">
        <f>VLOOKUP(G2218,TCR!$E$2:$K$332,4,0)</f>
        <v>SCTRF</v>
      </c>
      <c r="F2218" s="84" t="str">
        <f>VLOOKUP(G2218,TCR!$E$2:$K$332,5,0)</f>
        <v>Sonto terremotati fisso</v>
      </c>
      <c r="G2218" s="84" t="s">
        <v>11373</v>
      </c>
      <c r="H2218" s="84" t="str">
        <f>VLOOKUP(G2218,TCR!$E$2:$K$332,7,0)</f>
        <v>Sonto terremotati fisso</v>
      </c>
      <c r="I2218" s="137" t="str">
        <f t="shared" si="69"/>
        <v>EE_SC_RETQP_MTAU#EE_SC_SO_QP_MTAU#EE_RETE_QP_MTAU#NETA BM</v>
      </c>
      <c r="K2218" s="134" t="s">
        <v>11395</v>
      </c>
      <c r="L2218" s="134" t="s">
        <v>11396</v>
      </c>
      <c r="M2218" s="134"/>
      <c r="N2218" s="212" t="s">
        <v>11418</v>
      </c>
      <c r="O2218" s="134"/>
      <c r="P2218" s="132" t="s">
        <v>9630</v>
      </c>
      <c r="Q2218" s="132" t="s">
        <v>9628</v>
      </c>
      <c r="R2218" s="217" t="s">
        <v>9631</v>
      </c>
      <c r="S2218" s="134"/>
      <c r="T2218" s="134"/>
      <c r="U2218" s="134"/>
      <c r="V2218" s="3">
        <v>8</v>
      </c>
      <c r="W2218" s="146" t="str">
        <f t="shared" si="68"/>
        <v>NETA BM</v>
      </c>
    </row>
    <row r="2219" spans="1:24" x14ac:dyDescent="0.2">
      <c r="A2219" s="139"/>
      <c r="B2219" s="182">
        <v>43319</v>
      </c>
      <c r="C2219" s="84" t="str">
        <f>VLOOKUP(G2219,TCR!$E$2:$K$332,2,0)</f>
        <v>DISTF</v>
      </c>
      <c r="D2219" s="84" t="str">
        <f>VLOOKUP(G2219,TCR!$E$2:$K$332,3,0)</f>
        <v>Ricavi logistica secondaria - distribuzione Energia Elettrica - fisso</v>
      </c>
      <c r="E2219" s="84" t="str">
        <f>VLOOKUP(G2219,TCR!$E$2:$K$332,4,0)</f>
        <v>QFDS</v>
      </c>
      <c r="F2219" s="84" t="str">
        <f>VLOOKUP(G2219,TCR!$E$2:$K$332,5,0)</f>
        <v>Quota fissa distribuzione</v>
      </c>
      <c r="G2219" s="84" t="s">
        <v>2</v>
      </c>
      <c r="H2219" s="84" t="str">
        <f>VLOOKUP(G2219,TCR!$E$2:$K$332,7,0)</f>
        <v>Quota fissa dis</v>
      </c>
      <c r="I2219" s="137" t="str">
        <f t="shared" si="69"/>
        <v>NE_RETE_QF#NE_TAU1#NE_TAU1#NETA BR</v>
      </c>
      <c r="K2219" s="142" t="s">
        <v>2462</v>
      </c>
      <c r="L2219" s="142" t="s">
        <v>2463</v>
      </c>
      <c r="M2219" s="142" t="s">
        <v>488</v>
      </c>
      <c r="N2219" s="142" t="s">
        <v>10977</v>
      </c>
      <c r="O2219" s="142"/>
      <c r="P2219" s="142" t="s">
        <v>11419</v>
      </c>
      <c r="Q2219" s="142" t="s">
        <v>10977</v>
      </c>
      <c r="R2219" s="142" t="s">
        <v>10978</v>
      </c>
      <c r="S2219" s="142">
        <v>702145</v>
      </c>
      <c r="T2219" s="142" t="s">
        <v>516</v>
      </c>
      <c r="U2219" s="142"/>
      <c r="V2219" s="3">
        <v>3</v>
      </c>
      <c r="W2219" s="146" t="str">
        <f t="shared" si="68"/>
        <v>NETA BR</v>
      </c>
    </row>
    <row r="2220" spans="1:24" x14ac:dyDescent="0.2">
      <c r="A2220" s="139" t="s">
        <v>11424</v>
      </c>
      <c r="B2220" s="182"/>
      <c r="C2220" s="141" t="str">
        <f>VLOOKUP(G2220,TCR!$E$2:$K$332,2,0)</f>
        <v>TRASPF</v>
      </c>
      <c r="D2220" s="141" t="str">
        <f>VLOOKUP(G2220,TCR!$E$2:$K$332,3,0)</f>
        <v>Ricavi logistica primaria - Trasporto Energia Elettrica - fisso</v>
      </c>
      <c r="E2220" s="141" t="str">
        <f>VLOOKUP(G2220,TCR!$E$2:$K$332,4,0)</f>
        <v>DISPF</v>
      </c>
      <c r="F2220" s="141" t="str">
        <f>VLOOKUP(G2220,TCR!$E$2:$K$332,5,0)</f>
        <v>Dispacciamento fisso</v>
      </c>
      <c r="G2220" s="141" t="s">
        <v>173</v>
      </c>
      <c r="H2220" s="141" t="str">
        <f>VLOOKUP(G2220,TCR!$E$2:$K$332,7,0)</f>
        <v>DISP bt quota fissa</v>
      </c>
      <c r="I2220" s="137" t="str">
        <f t="shared" si="69"/>
        <v>NE_V_DISP1#NE_Q_DISP1#NE_C_DISP#NETA BR</v>
      </c>
      <c r="K2220" s="142" t="s">
        <v>10344</v>
      </c>
      <c r="L2220" s="142" t="s">
        <v>10345</v>
      </c>
      <c r="M2220" s="142" t="s">
        <v>488</v>
      </c>
      <c r="N2220" s="142" t="s">
        <v>11420</v>
      </c>
      <c r="O2220" s="142"/>
      <c r="P2220" s="142" t="s">
        <v>11421</v>
      </c>
      <c r="Q2220" s="142" t="s">
        <v>11422</v>
      </c>
      <c r="R2220" s="142" t="s">
        <v>11423</v>
      </c>
      <c r="S2220" s="142" t="s">
        <v>10350</v>
      </c>
      <c r="T2220" s="142" t="s">
        <v>10351</v>
      </c>
      <c r="U2220" s="142" t="s">
        <v>9788</v>
      </c>
      <c r="V2220" s="3">
        <v>3</v>
      </c>
      <c r="W2220" s="146" t="str">
        <f t="shared" ref="W2220:W2283" si="70">IF(V2220=3,"NETA BR",IF(V2220=8,"NETA BM"))</f>
        <v>NETA BR</v>
      </c>
    </row>
    <row r="2221" spans="1:24" x14ac:dyDescent="0.2">
      <c r="A2221" s="139"/>
      <c r="B2221" s="139"/>
      <c r="C2221" s="141" t="str">
        <f>VLOOKUP(G2221,TCR!$E$2:$K$332,2,0)</f>
        <v>VENDV</v>
      </c>
      <c r="D2221" s="141" t="str">
        <f>VLOOKUP(G2221,TCR!$E$2:$K$332,3,0)</f>
        <v>Ricavi variabili commodity al PCE - Energia Elettrica</v>
      </c>
      <c r="E2221" s="141" t="str">
        <f>VLOOKUP(G2221,TCR!$E$2:$K$332,4,0)</f>
        <v>SCONV</v>
      </c>
      <c r="F2221" s="141" t="str">
        <f>VLOOKUP(G2221,TCR!$E$2:$K$332,5,0)</f>
        <v>Sconti Variabili</v>
      </c>
      <c r="G2221" s="141" t="s">
        <v>10830</v>
      </c>
      <c r="H2221" s="141" t="str">
        <f>VLOOKUP(G2221,TCR!$E$2:$K$332,7,0)</f>
        <v>sconti bonus</v>
      </c>
      <c r="I2221" s="137" t="str">
        <f t="shared" si="69"/>
        <v>NE_V_BONUS_BEN_B#NE_Q_BONUS_BEN_B#NE_C_BONUS_BEN#NETA BR</v>
      </c>
      <c r="K2221" s="142" t="s">
        <v>11425</v>
      </c>
      <c r="L2221" s="142" t="s">
        <v>2607</v>
      </c>
      <c r="M2221" s="142"/>
      <c r="N2221" s="142" t="s">
        <v>11426</v>
      </c>
      <c r="O2221" s="142"/>
      <c r="P2221" s="142" t="s">
        <v>2494</v>
      </c>
      <c r="Q2221" s="142" t="s">
        <v>2495</v>
      </c>
      <c r="R2221" s="142" t="s">
        <v>2496</v>
      </c>
      <c r="S2221" s="142"/>
      <c r="T2221" s="142"/>
      <c r="U2221" s="142"/>
      <c r="V2221" s="3">
        <v>3</v>
      </c>
      <c r="W2221" s="146" t="str">
        <f t="shared" si="70"/>
        <v>NETA BR</v>
      </c>
      <c r="X2221" s="207" t="s">
        <v>463</v>
      </c>
    </row>
    <row r="2222" spans="1:24" x14ac:dyDescent="0.2">
      <c r="A2222" s="139"/>
      <c r="B2222" s="139"/>
      <c r="C2222" s="179" t="str">
        <f>VLOOKUP(G2222,TCR!$E$2:$K$332,2,0)</f>
        <v>VENDV</v>
      </c>
      <c r="D2222" s="179" t="str">
        <f>VLOOKUP(G2222,TCR!$E$2:$K$332,3,0)</f>
        <v>Ricavi variabili commodity al PCE - Energia Elettrica</v>
      </c>
      <c r="E2222" s="179" t="str">
        <f>VLOOKUP(G2222,TCR!$E$2:$K$332,4,0)</f>
        <v>SCONV</v>
      </c>
      <c r="F2222" s="179" t="str">
        <f>VLOOKUP(G2222,TCR!$E$2:$K$332,5,0)</f>
        <v>Sconti Variabili</v>
      </c>
      <c r="G2222" s="179" t="s">
        <v>11436</v>
      </c>
      <c r="H2222" s="179" t="str">
        <f>VLOOKUP(G2222,TCR!$E$2:$K$332,7,0)</f>
        <v>sconti perdite materia prima</v>
      </c>
      <c r="I2222" s="137" t="str">
        <f t="shared" si="69"/>
        <v>NE_V_PRD_BONBE_B#NE_Q_BONUS_BEN_B#NE_C_BONUS_BEN#NETA BR</v>
      </c>
      <c r="K2222" s="142" t="s">
        <v>11427</v>
      </c>
      <c r="L2222" s="142" t="s">
        <v>2607</v>
      </c>
      <c r="M2222" s="142"/>
      <c r="N2222" s="142" t="s">
        <v>11426</v>
      </c>
      <c r="O2222" s="142"/>
      <c r="P2222" s="142" t="s">
        <v>2494</v>
      </c>
      <c r="Q2222" s="142" t="s">
        <v>2495</v>
      </c>
      <c r="R2222" s="142" t="s">
        <v>2496</v>
      </c>
      <c r="S2222" s="142"/>
      <c r="T2222" s="142"/>
      <c r="U2222" s="142"/>
      <c r="V2222" s="3">
        <v>3</v>
      </c>
      <c r="W2222" s="146" t="str">
        <f t="shared" si="70"/>
        <v>NETA BR</v>
      </c>
      <c r="X2222" s="207" t="s">
        <v>463</v>
      </c>
    </row>
    <row r="2223" spans="1:24" x14ac:dyDescent="0.2">
      <c r="A2223" s="139"/>
      <c r="B2223" s="139"/>
      <c r="C2223" s="71" t="str">
        <f>VLOOKUP(G2223,TCR!$E$2:$K$332,2,0)</f>
        <v>LAVO</v>
      </c>
      <c r="D2223" s="71" t="str">
        <f>VLOOKUP(G2223,TCR!$E$2:$K$332,3,0)</f>
        <v>Lavori</v>
      </c>
      <c r="E2223" s="71" t="str">
        <f>VLOOKUP(G2223,TCR!$E$2:$K$332,4,0)</f>
        <v>LAVO</v>
      </c>
      <c r="F2223" s="71" t="str">
        <f>VLOOKUP(G2223,TCR!$E$2:$K$332,5,0)</f>
        <v>Lavori</v>
      </c>
      <c r="G2223" s="71" t="s">
        <v>328</v>
      </c>
      <c r="H2223" s="71" t="str">
        <f>VLOOKUP(G2223,TCR!$E$2:$K$332,7,0)</f>
        <v>spese lavori</v>
      </c>
      <c r="I2223" s="137" t="str">
        <f t="shared" si="69"/>
        <v>S-PW-011#QUOTAS-PW-011#COMPS-PW-011#NETA BR</v>
      </c>
      <c r="K2223" s="142" t="s">
        <v>11428</v>
      </c>
      <c r="L2223" s="142" t="s">
        <v>11429</v>
      </c>
      <c r="M2223" s="142" t="s">
        <v>442</v>
      </c>
      <c r="N2223" s="142" t="s">
        <v>11430</v>
      </c>
      <c r="O2223" s="142"/>
      <c r="P2223" s="142" t="s">
        <v>11431</v>
      </c>
      <c r="Q2223" s="142" t="s">
        <v>11432</v>
      </c>
      <c r="R2223" s="142" t="s">
        <v>11433</v>
      </c>
      <c r="S2223" s="142">
        <v>730825</v>
      </c>
      <c r="T2223" s="142" t="s">
        <v>834</v>
      </c>
      <c r="U2223" s="142"/>
      <c r="V2223" s="3">
        <v>3</v>
      </c>
      <c r="W2223" s="146" t="str">
        <f t="shared" si="70"/>
        <v>NETA BR</v>
      </c>
    </row>
    <row r="2224" spans="1:24" x14ac:dyDescent="0.2">
      <c r="A2224" s="139"/>
      <c r="B2224" s="139"/>
      <c r="C2224" s="201" t="str">
        <f>VLOOKUP(G2224,TCR!$E$2:$K$332,2,0)</f>
        <v>DISTV</v>
      </c>
      <c r="D2224" s="201" t="str">
        <f>VLOOKUP(G2224,TCR!$E$2:$K$332,3,0)</f>
        <v>Ricavi logistica secondaria - distribuzione Energia Elettrica - variabile</v>
      </c>
      <c r="E2224" s="201" t="str">
        <f>VLOOKUP(G2224,TCR!$E$2:$K$332,4,0)</f>
        <v>SCTRV</v>
      </c>
      <c r="F2224" s="201" t="str">
        <f>VLOOKUP(G2224,TCR!$E$2:$K$332,5,0)</f>
        <v>Sonto terremotati variabile</v>
      </c>
      <c r="G2224" s="201" t="s">
        <v>11374</v>
      </c>
      <c r="H2224" s="201" t="str">
        <f>VLOOKUP(G2224,TCR!$E$2:$K$332,7,0)</f>
        <v>Sonto terremotati variabile</v>
      </c>
      <c r="I2224" s="137" t="str">
        <f t="shared" si="69"/>
        <v>NE_SC_QEPROXY252#NE_SC_QEPROXY252#NE_SC_ONND_252#NETA BR</v>
      </c>
      <c r="J2224" s="134"/>
      <c r="K2224" s="142" t="s">
        <v>11442</v>
      </c>
      <c r="L2224" s="142" t="s">
        <v>11443</v>
      </c>
      <c r="M2224" s="142"/>
      <c r="N2224" s="142" t="s">
        <v>11442</v>
      </c>
      <c r="O2224" s="142"/>
      <c r="P2224" s="142" t="s">
        <v>11444</v>
      </c>
      <c r="Q2224" s="142" t="s">
        <v>11445</v>
      </c>
      <c r="R2224" s="142" t="s">
        <v>11446</v>
      </c>
      <c r="S2224" s="142"/>
      <c r="T2224" s="142"/>
      <c r="U2224" s="142"/>
      <c r="V2224" s="3">
        <v>3</v>
      </c>
      <c r="W2224" s="146" t="str">
        <f t="shared" si="70"/>
        <v>NETA BR</v>
      </c>
    </row>
    <row r="2225" spans="1:23" x14ac:dyDescent="0.2">
      <c r="A2225" s="139"/>
      <c r="B2225" s="139"/>
      <c r="C2225" s="181" t="str">
        <f>VLOOKUP(G2225,TCR!$E$2:$K$332,2,0)</f>
        <v>DISTF</v>
      </c>
      <c r="D2225" s="181" t="str">
        <f>VLOOKUP(G2225,TCR!$E$2:$K$332,3,0)</f>
        <v>Ricavi logistica secondaria - distribuzione Energia Elettrica - fisso</v>
      </c>
      <c r="E2225" s="181" t="str">
        <f>VLOOKUP(G2225,TCR!$E$2:$K$332,4,0)</f>
        <v>SCTRF</v>
      </c>
      <c r="F2225" s="181" t="str">
        <f>VLOOKUP(G2225,TCR!$E$2:$K$332,5,0)</f>
        <v>Sonto terremotati fisso</v>
      </c>
      <c r="G2225" s="181" t="s">
        <v>11373</v>
      </c>
      <c r="H2225" s="181" t="str">
        <f>VLOOKUP(G2225,TCR!$E$2:$K$332,7,0)</f>
        <v>Sonto terremotati fisso</v>
      </c>
      <c r="I2225" s="137" t="str">
        <f t="shared" si="69"/>
        <v>NE_SC_QFPROXY252#EE_QMIDTRPFIX#EE_CMIDTRPFIX#NETA BR</v>
      </c>
      <c r="J2225" s="134"/>
      <c r="K2225" s="142" t="s">
        <v>11447</v>
      </c>
      <c r="L2225" s="142" t="s">
        <v>11448</v>
      </c>
      <c r="M2225" s="142"/>
      <c r="N2225" s="142" t="s">
        <v>2097</v>
      </c>
      <c r="O2225" s="142"/>
      <c r="P2225" s="142" t="s">
        <v>2098</v>
      </c>
      <c r="Q2225" s="142" t="s">
        <v>2099</v>
      </c>
      <c r="R2225" s="142" t="s">
        <v>2100</v>
      </c>
      <c r="S2225" s="142"/>
      <c r="T2225" s="142"/>
      <c r="U2225" s="142"/>
      <c r="V2225" s="3">
        <v>3</v>
      </c>
      <c r="W2225" s="146" t="str">
        <f t="shared" si="70"/>
        <v>NETA BR</v>
      </c>
    </row>
    <row r="2226" spans="1:23" x14ac:dyDescent="0.2">
      <c r="A2226" s="139"/>
      <c r="B2226" s="139"/>
      <c r="C2226" s="181" t="str">
        <f>VLOOKUP(G2226,TCR!$E$2:$K$332,2,0)</f>
        <v>DISTF</v>
      </c>
      <c r="D2226" s="181" t="str">
        <f>VLOOKUP(G2226,TCR!$E$2:$K$332,3,0)</f>
        <v>Ricavi logistica secondaria - distribuzione Energia Elettrica - fisso</v>
      </c>
      <c r="E2226" s="181" t="str">
        <f>VLOOKUP(G2226,TCR!$E$2:$K$332,4,0)</f>
        <v>SCTRF</v>
      </c>
      <c r="F2226" s="181" t="str">
        <f>VLOOKUP(G2226,TCR!$E$2:$K$332,5,0)</f>
        <v>Sonto terremotati fisso</v>
      </c>
      <c r="G2226" s="181" t="s">
        <v>11373</v>
      </c>
      <c r="H2226" s="181" t="str">
        <f>VLOOKUP(G2226,TCR!$E$2:$K$332,7,0)</f>
        <v>Sonto terremotati fisso</v>
      </c>
      <c r="I2226" s="137" t="str">
        <f t="shared" si="69"/>
        <v>NE_SC_QPPROXY252#EE_QMIDTRPPOTZ#EE_CMIDTRPPOTZ#NETA BR</v>
      </c>
      <c r="J2226" s="134"/>
      <c r="K2226" s="142" t="s">
        <v>11449</v>
      </c>
      <c r="L2226" s="142" t="s">
        <v>11450</v>
      </c>
      <c r="M2226" s="142"/>
      <c r="N2226" s="142" t="s">
        <v>3999</v>
      </c>
      <c r="O2226" s="142"/>
      <c r="P2226" s="142" t="s">
        <v>4000</v>
      </c>
      <c r="Q2226" s="142" t="s">
        <v>4001</v>
      </c>
      <c r="R2226" s="142" t="s">
        <v>4002</v>
      </c>
      <c r="S2226" s="142"/>
      <c r="T2226" s="142"/>
      <c r="U2226" s="142"/>
      <c r="V2226" s="3">
        <v>3</v>
      </c>
      <c r="W2226" s="146" t="str">
        <f t="shared" si="70"/>
        <v>NETA BR</v>
      </c>
    </row>
    <row r="2227" spans="1:23" x14ac:dyDescent="0.2">
      <c r="A2227" s="139"/>
      <c r="B2227" s="139"/>
      <c r="C2227" s="181" t="str">
        <f>VLOOKUP(G2227,TCR!$E$2:$K$332,2,0)</f>
        <v>DISTV</v>
      </c>
      <c r="D2227" s="181" t="str">
        <f>VLOOKUP(G2227,TCR!$E$2:$K$332,3,0)</f>
        <v>Ricavi logistica secondaria - distribuzione Energia Elettrica - variabile</v>
      </c>
      <c r="E2227" s="181" t="str">
        <f>VLOOKUP(G2227,TCR!$E$2:$K$332,4,0)</f>
        <v>SCTRV</v>
      </c>
      <c r="F2227" s="181" t="str">
        <f>VLOOKUP(G2227,TCR!$E$2:$K$332,5,0)</f>
        <v>Sonto terremotati variabile</v>
      </c>
      <c r="G2227" s="181" t="s">
        <v>11374</v>
      </c>
      <c r="H2227" s="181" t="str">
        <f>VLOOKUP(G2227,TCR!$E$2:$K$332,7,0)</f>
        <v>Sonto terremotati variabile</v>
      </c>
      <c r="I2227" s="137" t="str">
        <f t="shared" si="69"/>
        <v>NE_V_SCQEDM_D252#NE_SC_ONSTQE_252#NE_SC_ONST_252#NETA BR</v>
      </c>
      <c r="J2227" s="134"/>
      <c r="K2227" s="142" t="s">
        <v>11451</v>
      </c>
      <c r="L2227" s="142" t="s">
        <v>11452</v>
      </c>
      <c r="M2227" s="142"/>
      <c r="N2227" s="142" t="s">
        <v>11453</v>
      </c>
      <c r="O2227" s="142"/>
      <c r="P2227" s="142" t="s">
        <v>11454</v>
      </c>
      <c r="Q2227" s="142" t="s">
        <v>11455</v>
      </c>
      <c r="R2227" s="142" t="s">
        <v>11456</v>
      </c>
      <c r="S2227" s="142"/>
      <c r="T2227" s="142"/>
      <c r="U2227" s="142"/>
      <c r="V2227" s="3">
        <v>3</v>
      </c>
      <c r="W2227" s="146" t="str">
        <f t="shared" si="70"/>
        <v>NETA BR</v>
      </c>
    </row>
    <row r="2228" spans="1:23" x14ac:dyDescent="0.2">
      <c r="A2228" s="139"/>
      <c r="B2228" s="139"/>
      <c r="C2228" s="181" t="str">
        <f>VLOOKUP(G2228,TCR!$E$2:$K$332,2,0)</f>
        <v>DISTV</v>
      </c>
      <c r="D2228" s="181" t="str">
        <f>VLOOKUP(G2228,TCR!$E$2:$K$332,3,0)</f>
        <v>Ricavi logistica secondaria - distribuzione Energia Elettrica - variabile</v>
      </c>
      <c r="E2228" s="181" t="str">
        <f>VLOOKUP(G2228,TCR!$E$2:$K$332,4,0)</f>
        <v>SCTRV</v>
      </c>
      <c r="F2228" s="181" t="str">
        <f>VLOOKUP(G2228,TCR!$E$2:$K$332,5,0)</f>
        <v>Sonto terremotati variabile</v>
      </c>
      <c r="G2228" s="181" t="s">
        <v>11374</v>
      </c>
      <c r="H2228" s="181" t="str">
        <f>VLOOKUP(G2228,TCR!$E$2:$K$332,7,0)</f>
        <v>Sonto terremotati variabile</v>
      </c>
      <c r="I2228" s="137" t="str">
        <f t="shared" si="69"/>
        <v>NE_V_SCQEDM_D252#NE_SC_RETEQE_252#NE_SC_RETE_252#NETA BR</v>
      </c>
      <c r="J2228" s="134"/>
      <c r="K2228" s="142" t="s">
        <v>11451</v>
      </c>
      <c r="L2228" s="142" t="s">
        <v>11452</v>
      </c>
      <c r="M2228" s="142"/>
      <c r="N2228" s="142" t="s">
        <v>11457</v>
      </c>
      <c r="O2228" s="142"/>
      <c r="P2228" s="142" t="s">
        <v>11458</v>
      </c>
      <c r="Q2228" s="142" t="s">
        <v>11459</v>
      </c>
      <c r="R2228" s="142" t="s">
        <v>11460</v>
      </c>
      <c r="S2228" s="142"/>
      <c r="T2228" s="142"/>
      <c r="U2228" s="142"/>
      <c r="V2228" s="3">
        <v>3</v>
      </c>
      <c r="W2228" s="146" t="str">
        <f t="shared" si="70"/>
        <v>NETA BR</v>
      </c>
    </row>
    <row r="2229" spans="1:23" x14ac:dyDescent="0.2">
      <c r="A2229" s="139"/>
      <c r="B2229" s="139"/>
      <c r="C2229" s="181" t="str">
        <f>VLOOKUP(G2229,TCR!$E$2:$K$332,2,0)</f>
        <v>DISTV</v>
      </c>
      <c r="D2229" s="181" t="str">
        <f>VLOOKUP(G2229,TCR!$E$2:$K$332,3,0)</f>
        <v>Ricavi logistica secondaria - distribuzione Energia Elettrica - variabile</v>
      </c>
      <c r="E2229" s="181" t="str">
        <f>VLOOKUP(G2229,TCR!$E$2:$K$332,4,0)</f>
        <v>SCTRV</v>
      </c>
      <c r="F2229" s="181" t="str">
        <f>VLOOKUP(G2229,TCR!$E$2:$K$332,5,0)</f>
        <v>Sonto terremotati variabile</v>
      </c>
      <c r="G2229" s="181" t="s">
        <v>11374</v>
      </c>
      <c r="H2229" s="181" t="str">
        <f>VLOOKUP(G2229,TCR!$E$2:$K$332,7,0)</f>
        <v>Sonto terremotati variabile</v>
      </c>
      <c r="I2229" s="137" t="str">
        <f t="shared" si="69"/>
        <v>NE_V_SCQEND_D252#NE_SC_ONNDQE_252#NE_SC_ONND_252#NETA BR</v>
      </c>
      <c r="J2229" s="134"/>
      <c r="K2229" s="142" t="s">
        <v>11461</v>
      </c>
      <c r="L2229" s="142" t="s">
        <v>11462</v>
      </c>
      <c r="M2229" s="142"/>
      <c r="N2229" s="142" t="s">
        <v>11463</v>
      </c>
      <c r="O2229" s="142"/>
      <c r="P2229" s="142" t="s">
        <v>11444</v>
      </c>
      <c r="Q2229" s="142" t="s">
        <v>11445</v>
      </c>
      <c r="R2229" s="142" t="s">
        <v>11446</v>
      </c>
      <c r="S2229" s="142"/>
      <c r="T2229" s="142"/>
      <c r="U2229" s="142"/>
      <c r="V2229" s="3">
        <v>3</v>
      </c>
      <c r="W2229" s="146" t="str">
        <f t="shared" si="70"/>
        <v>NETA BR</v>
      </c>
    </row>
    <row r="2230" spans="1:23" x14ac:dyDescent="0.2">
      <c r="A2230" s="139"/>
      <c r="B2230" s="139"/>
      <c r="C2230" s="181" t="str">
        <f>VLOOKUP(G2230,TCR!$E$2:$K$332,2,0)</f>
        <v>DISTV</v>
      </c>
      <c r="D2230" s="181" t="str">
        <f>VLOOKUP(G2230,TCR!$E$2:$K$332,3,0)</f>
        <v>Ricavi logistica secondaria - distribuzione Energia Elettrica - variabile</v>
      </c>
      <c r="E2230" s="181" t="str">
        <f>VLOOKUP(G2230,TCR!$E$2:$K$332,4,0)</f>
        <v>SCTRV</v>
      </c>
      <c r="F2230" s="181" t="str">
        <f>VLOOKUP(G2230,TCR!$E$2:$K$332,5,0)</f>
        <v>Sonto terremotati variabile</v>
      </c>
      <c r="G2230" s="181" t="s">
        <v>11374</v>
      </c>
      <c r="H2230" s="181" t="str">
        <f>VLOOKUP(G2230,TCR!$E$2:$K$332,7,0)</f>
        <v>Sonto terremotati variabile</v>
      </c>
      <c r="I2230" s="137" t="str">
        <f t="shared" si="69"/>
        <v>NE_V_SCQEND_D252#NE_SC_TRNDQE_252#NE_SC_TRND_252#NETA BR</v>
      </c>
      <c r="J2230" s="134"/>
      <c r="K2230" s="142" t="s">
        <v>11461</v>
      </c>
      <c r="L2230" s="142" t="s">
        <v>11462</v>
      </c>
      <c r="M2230" s="142"/>
      <c r="N2230" s="142" t="s">
        <v>11464</v>
      </c>
      <c r="O2230" s="142"/>
      <c r="P2230" s="142" t="s">
        <v>11465</v>
      </c>
      <c r="Q2230" s="142" t="s">
        <v>11466</v>
      </c>
      <c r="R2230" s="142" t="s">
        <v>11467</v>
      </c>
      <c r="S2230" s="142"/>
      <c r="T2230" s="142"/>
      <c r="U2230" s="142"/>
      <c r="V2230" s="3">
        <v>3</v>
      </c>
      <c r="W2230" s="146" t="str">
        <f t="shared" si="70"/>
        <v>NETA BR</v>
      </c>
    </row>
    <row r="2231" spans="1:23" x14ac:dyDescent="0.2">
      <c r="A2231" s="139"/>
      <c r="B2231" s="139"/>
      <c r="C2231" s="181" t="str">
        <f>VLOOKUP(G2231,TCR!$E$2:$K$332,2,0)</f>
        <v>DISTF</v>
      </c>
      <c r="D2231" s="181" t="str">
        <f>VLOOKUP(G2231,TCR!$E$2:$K$332,3,0)</f>
        <v>Ricavi logistica secondaria - distribuzione Energia Elettrica - fisso</v>
      </c>
      <c r="E2231" s="181" t="str">
        <f>VLOOKUP(G2231,TCR!$E$2:$K$332,4,0)</f>
        <v>SCTRF</v>
      </c>
      <c r="F2231" s="181" t="str">
        <f>VLOOKUP(G2231,TCR!$E$2:$K$332,5,0)</f>
        <v>Sonto terremotati fisso</v>
      </c>
      <c r="G2231" s="181" t="s">
        <v>11373</v>
      </c>
      <c r="H2231" s="181" t="str">
        <f>VLOOKUP(G2231,TCR!$E$2:$K$332,7,0)</f>
        <v>Sonto terremotati fisso</v>
      </c>
      <c r="I2231" s="137" t="str">
        <f t="shared" si="69"/>
        <v>NE_V_SCQFDM_D252#NE_SC_ONSTQF_252#NE_SC_ONST_252#NETA BR</v>
      </c>
      <c r="J2231" s="134"/>
      <c r="K2231" s="142" t="s">
        <v>11468</v>
      </c>
      <c r="L2231" s="142" t="s">
        <v>11469</v>
      </c>
      <c r="M2231" s="142"/>
      <c r="N2231" s="142" t="s">
        <v>11470</v>
      </c>
      <c r="O2231" s="142"/>
      <c r="P2231" s="142" t="s">
        <v>11454</v>
      </c>
      <c r="Q2231" s="142" t="s">
        <v>11455</v>
      </c>
      <c r="R2231" s="142" t="s">
        <v>11456</v>
      </c>
      <c r="S2231" s="142"/>
      <c r="T2231" s="142"/>
      <c r="U2231" s="142"/>
      <c r="V2231" s="3">
        <v>3</v>
      </c>
      <c r="W2231" s="146" t="str">
        <f t="shared" si="70"/>
        <v>NETA BR</v>
      </c>
    </row>
    <row r="2232" spans="1:23" x14ac:dyDescent="0.2">
      <c r="A2232" s="139"/>
      <c r="B2232" s="139"/>
      <c r="C2232" s="181" t="str">
        <f>VLOOKUP(G2232,TCR!$E$2:$K$332,2,0)</f>
        <v>DISTF</v>
      </c>
      <c r="D2232" s="181" t="str">
        <f>VLOOKUP(G2232,TCR!$E$2:$K$332,3,0)</f>
        <v>Ricavi logistica secondaria - distribuzione Energia Elettrica - fisso</v>
      </c>
      <c r="E2232" s="181" t="str">
        <f>VLOOKUP(G2232,TCR!$E$2:$K$332,4,0)</f>
        <v>SCTRF</v>
      </c>
      <c r="F2232" s="181" t="str">
        <f>VLOOKUP(G2232,TCR!$E$2:$K$332,5,0)</f>
        <v>Sonto terremotati fisso</v>
      </c>
      <c r="G2232" s="181" t="s">
        <v>11373</v>
      </c>
      <c r="H2232" s="181" t="str">
        <f>VLOOKUP(G2232,TCR!$E$2:$K$332,7,0)</f>
        <v>Sonto terremotati fisso</v>
      </c>
      <c r="I2232" s="137" t="str">
        <f t="shared" si="69"/>
        <v>NE_V_SCQFDM_D252#NE_SC_RETEQF_252#NE_SC_RETE_252#NETA BR</v>
      </c>
      <c r="J2232" s="134"/>
      <c r="K2232" s="142" t="s">
        <v>11468</v>
      </c>
      <c r="L2232" s="142" t="s">
        <v>11469</v>
      </c>
      <c r="M2232" s="142"/>
      <c r="N2232" s="142" t="s">
        <v>11471</v>
      </c>
      <c r="O2232" s="142"/>
      <c r="P2232" s="142" t="s">
        <v>11458</v>
      </c>
      <c r="Q2232" s="142" t="s">
        <v>11459</v>
      </c>
      <c r="R2232" s="142" t="s">
        <v>11460</v>
      </c>
      <c r="S2232" s="142"/>
      <c r="T2232" s="142"/>
      <c r="U2232" s="142"/>
      <c r="V2232" s="3">
        <v>3</v>
      </c>
      <c r="W2232" s="146" t="str">
        <f t="shared" si="70"/>
        <v>NETA BR</v>
      </c>
    </row>
    <row r="2233" spans="1:23" x14ac:dyDescent="0.2">
      <c r="A2233" s="139"/>
      <c r="B2233" s="139"/>
      <c r="C2233" s="181" t="str">
        <f>VLOOKUP(G2233,TCR!$E$2:$K$332,2,0)</f>
        <v>DISTF</v>
      </c>
      <c r="D2233" s="181" t="str">
        <f>VLOOKUP(G2233,TCR!$E$2:$K$332,3,0)</f>
        <v>Ricavi logistica secondaria - distribuzione Energia Elettrica - fisso</v>
      </c>
      <c r="E2233" s="181" t="str">
        <f>VLOOKUP(G2233,TCR!$E$2:$K$332,4,0)</f>
        <v>SCTRF</v>
      </c>
      <c r="F2233" s="181" t="str">
        <f>VLOOKUP(G2233,TCR!$E$2:$K$332,5,0)</f>
        <v>Sonto terremotati fisso</v>
      </c>
      <c r="G2233" s="181" t="s">
        <v>11373</v>
      </c>
      <c r="H2233" s="181" t="str">
        <f>VLOOKUP(G2233,TCR!$E$2:$K$332,7,0)</f>
        <v>Sonto terremotati fisso</v>
      </c>
      <c r="I2233" s="137" t="str">
        <f t="shared" si="69"/>
        <v>NE_V_SCQFND_D252#NE_SC_ONNDQF_252#NE_SC_ONND_252#NETA BR</v>
      </c>
      <c r="J2233" s="134"/>
      <c r="K2233" s="142" t="s">
        <v>11472</v>
      </c>
      <c r="L2233" s="142" t="s">
        <v>11473</v>
      </c>
      <c r="M2233" s="142"/>
      <c r="N2233" s="142" t="s">
        <v>11474</v>
      </c>
      <c r="O2233" s="142"/>
      <c r="P2233" s="142" t="s">
        <v>11444</v>
      </c>
      <c r="Q2233" s="142" t="s">
        <v>11445</v>
      </c>
      <c r="R2233" s="142" t="s">
        <v>11446</v>
      </c>
      <c r="S2233" s="142"/>
      <c r="T2233" s="142"/>
      <c r="U2233" s="142"/>
      <c r="V2233" s="3">
        <v>3</v>
      </c>
      <c r="W2233" s="146" t="str">
        <f t="shared" si="70"/>
        <v>NETA BR</v>
      </c>
    </row>
    <row r="2234" spans="1:23" x14ac:dyDescent="0.2">
      <c r="A2234" s="139"/>
      <c r="B2234" s="139"/>
      <c r="C2234" s="181" t="str">
        <f>VLOOKUP(G2234,TCR!$E$2:$K$332,2,0)</f>
        <v>DISTF</v>
      </c>
      <c r="D2234" s="181" t="str">
        <f>VLOOKUP(G2234,TCR!$E$2:$K$332,3,0)</f>
        <v>Ricavi logistica secondaria - distribuzione Energia Elettrica - fisso</v>
      </c>
      <c r="E2234" s="181" t="str">
        <f>VLOOKUP(G2234,TCR!$E$2:$K$332,4,0)</f>
        <v>SCTRF</v>
      </c>
      <c r="F2234" s="181" t="str">
        <f>VLOOKUP(G2234,TCR!$E$2:$K$332,5,0)</f>
        <v>Sonto terremotati fisso</v>
      </c>
      <c r="G2234" s="181" t="s">
        <v>11373</v>
      </c>
      <c r="H2234" s="181" t="str">
        <f>VLOOKUP(G2234,TCR!$E$2:$K$332,7,0)</f>
        <v>Sonto terremotati fisso</v>
      </c>
      <c r="I2234" s="137" t="str">
        <f t="shared" si="69"/>
        <v>NE_V_SCQFND_D252#NE_SC_TRNDQF_252#NE_SC_TRND_252#NETA BR</v>
      </c>
      <c r="J2234" s="134"/>
      <c r="K2234" s="142" t="s">
        <v>11472</v>
      </c>
      <c r="L2234" s="142" t="s">
        <v>11473</v>
      </c>
      <c r="M2234" s="142"/>
      <c r="N2234" s="142" t="s">
        <v>11475</v>
      </c>
      <c r="O2234" s="142"/>
      <c r="P2234" s="142" t="s">
        <v>11465</v>
      </c>
      <c r="Q2234" s="142" t="s">
        <v>11466</v>
      </c>
      <c r="R2234" s="142" t="s">
        <v>11467</v>
      </c>
      <c r="S2234" s="142"/>
      <c r="T2234" s="142"/>
      <c r="U2234" s="142"/>
      <c r="V2234" s="3">
        <v>3</v>
      </c>
      <c r="W2234" s="146" t="str">
        <f t="shared" si="70"/>
        <v>NETA BR</v>
      </c>
    </row>
    <row r="2235" spans="1:23" x14ac:dyDescent="0.2">
      <c r="A2235" s="139"/>
      <c r="B2235" s="139"/>
      <c r="C2235" s="181" t="str">
        <f>VLOOKUP(G2235,TCR!$E$2:$K$332,2,0)</f>
        <v>DISTF</v>
      </c>
      <c r="D2235" s="181" t="str">
        <f>VLOOKUP(G2235,TCR!$E$2:$K$332,3,0)</f>
        <v>Ricavi logistica secondaria - distribuzione Energia Elettrica - fisso</v>
      </c>
      <c r="E2235" s="181" t="str">
        <f>VLOOKUP(G2235,TCR!$E$2:$K$332,4,0)</f>
        <v>SCTRF</v>
      </c>
      <c r="F2235" s="181" t="str">
        <f>VLOOKUP(G2235,TCR!$E$2:$K$332,5,0)</f>
        <v>Sonto terremotati fisso</v>
      </c>
      <c r="G2235" s="181" t="s">
        <v>11373</v>
      </c>
      <c r="H2235" s="181" t="str">
        <f>VLOOKUP(G2235,TCR!$E$2:$K$332,7,0)</f>
        <v>Sonto terremotati fisso</v>
      </c>
      <c r="I2235" s="137" t="str">
        <f t="shared" si="69"/>
        <v>NE_V_SCQPDM_D252#NE_SC_ONSTQP_252#NE_SC_ONST_252#NETA BR</v>
      </c>
      <c r="K2235" s="142" t="s">
        <v>11476</v>
      </c>
      <c r="L2235" s="142" t="s">
        <v>11477</v>
      </c>
      <c r="M2235" s="142"/>
      <c r="N2235" s="142" t="s">
        <v>11478</v>
      </c>
      <c r="O2235" s="142"/>
      <c r="P2235" s="142" t="s">
        <v>11454</v>
      </c>
      <c r="Q2235" s="142" t="s">
        <v>11455</v>
      </c>
      <c r="R2235" s="142" t="s">
        <v>11456</v>
      </c>
      <c r="S2235" s="142"/>
      <c r="T2235" s="142"/>
      <c r="U2235" s="208"/>
      <c r="V2235" s="3">
        <v>3</v>
      </c>
      <c r="W2235" s="146" t="str">
        <f t="shared" si="70"/>
        <v>NETA BR</v>
      </c>
    </row>
    <row r="2236" spans="1:23" x14ac:dyDescent="0.2">
      <c r="A2236" s="139"/>
      <c r="B2236" s="139"/>
      <c r="C2236" s="181" t="str">
        <f>VLOOKUP(G2236,TCR!$E$2:$K$332,2,0)</f>
        <v>DISTF</v>
      </c>
      <c r="D2236" s="181" t="str">
        <f>VLOOKUP(G2236,TCR!$E$2:$K$332,3,0)</f>
        <v>Ricavi logistica secondaria - distribuzione Energia Elettrica - fisso</v>
      </c>
      <c r="E2236" s="181" t="str">
        <f>VLOOKUP(G2236,TCR!$E$2:$K$332,4,0)</f>
        <v>SCTRF</v>
      </c>
      <c r="F2236" s="181" t="str">
        <f>VLOOKUP(G2236,TCR!$E$2:$K$332,5,0)</f>
        <v>Sonto terremotati fisso</v>
      </c>
      <c r="G2236" s="181" t="s">
        <v>11373</v>
      </c>
      <c r="H2236" s="181" t="str">
        <f>VLOOKUP(G2236,TCR!$E$2:$K$332,7,0)</f>
        <v>Sonto terremotati fisso</v>
      </c>
      <c r="I2236" s="137" t="str">
        <f t="shared" si="69"/>
        <v>NE_V_SCQPDM_D252#NE_SC_RETEQP_252#NE_SC_RETE_252#NETA BR</v>
      </c>
      <c r="K2236" s="142" t="s">
        <v>11476</v>
      </c>
      <c r="L2236" s="142" t="s">
        <v>11477</v>
      </c>
      <c r="M2236" s="142"/>
      <c r="N2236" s="142" t="s">
        <v>11479</v>
      </c>
      <c r="O2236" s="142"/>
      <c r="P2236" s="142" t="s">
        <v>11458</v>
      </c>
      <c r="Q2236" s="142" t="s">
        <v>11459</v>
      </c>
      <c r="R2236" s="142" t="s">
        <v>11460</v>
      </c>
      <c r="S2236" s="142"/>
      <c r="T2236" s="142"/>
      <c r="U2236" s="208"/>
      <c r="V2236" s="3">
        <v>3</v>
      </c>
      <c r="W2236" s="146" t="str">
        <f t="shared" si="70"/>
        <v>NETA BR</v>
      </c>
    </row>
    <row r="2237" spans="1:23" x14ac:dyDescent="0.2">
      <c r="A2237" s="139"/>
      <c r="B2237" s="139"/>
      <c r="C2237" s="181" t="str">
        <f>VLOOKUP(G2237,TCR!$E$2:$K$332,2,0)</f>
        <v>DISTF</v>
      </c>
      <c r="D2237" s="181" t="str">
        <f>VLOOKUP(G2237,TCR!$E$2:$K$332,3,0)</f>
        <v>Ricavi logistica secondaria - distribuzione Energia Elettrica - fisso</v>
      </c>
      <c r="E2237" s="181" t="str">
        <f>VLOOKUP(G2237,TCR!$E$2:$K$332,4,0)</f>
        <v>SCTRF</v>
      </c>
      <c r="F2237" s="181" t="str">
        <f>VLOOKUP(G2237,TCR!$E$2:$K$332,5,0)</f>
        <v>Sonto terremotati fisso</v>
      </c>
      <c r="G2237" s="181" t="s">
        <v>11373</v>
      </c>
      <c r="H2237" s="181" t="str">
        <f>VLOOKUP(G2237,TCR!$E$2:$K$332,7,0)</f>
        <v>Sonto terremotati fisso</v>
      </c>
      <c r="I2237" s="137" t="str">
        <f t="shared" si="69"/>
        <v>NE_V_SCQPND_D252#NE_SC_ONNDQP_252#NE_SC_ONND_252#NETA BR</v>
      </c>
      <c r="K2237" s="142" t="s">
        <v>11480</v>
      </c>
      <c r="L2237" s="142" t="s">
        <v>11481</v>
      </c>
      <c r="M2237" s="142"/>
      <c r="N2237" s="142" t="s">
        <v>11482</v>
      </c>
      <c r="O2237" s="142"/>
      <c r="P2237" s="142" t="s">
        <v>11444</v>
      </c>
      <c r="Q2237" s="142" t="s">
        <v>11445</v>
      </c>
      <c r="R2237" s="142" t="s">
        <v>11446</v>
      </c>
      <c r="S2237" s="142"/>
      <c r="T2237" s="142"/>
      <c r="U2237" s="142"/>
      <c r="V2237" s="3">
        <v>3</v>
      </c>
      <c r="W2237" s="146" t="str">
        <f t="shared" si="70"/>
        <v>NETA BR</v>
      </c>
    </row>
    <row r="2238" spans="1:23" x14ac:dyDescent="0.2">
      <c r="A2238" s="139"/>
      <c r="B2238" s="139"/>
      <c r="C2238" s="181" t="str">
        <f>VLOOKUP(G2238,TCR!$E$2:$K$332,2,0)</f>
        <v>DISTF</v>
      </c>
      <c r="D2238" s="181" t="str">
        <f>VLOOKUP(G2238,TCR!$E$2:$K$332,3,0)</f>
        <v>Ricavi logistica secondaria - distribuzione Energia Elettrica - fisso</v>
      </c>
      <c r="E2238" s="181" t="str">
        <f>VLOOKUP(G2238,TCR!$E$2:$K$332,4,0)</f>
        <v>SCTRF</v>
      </c>
      <c r="F2238" s="181" t="str">
        <f>VLOOKUP(G2238,TCR!$E$2:$K$332,5,0)</f>
        <v>Sonto terremotati fisso</v>
      </c>
      <c r="G2238" s="181" t="s">
        <v>11373</v>
      </c>
      <c r="H2238" s="181" t="str">
        <f>VLOOKUP(G2238,TCR!$E$2:$K$332,7,0)</f>
        <v>Sonto terremotati fisso</v>
      </c>
      <c r="I2238" s="137" t="str">
        <f t="shared" si="69"/>
        <v>NE_V_SCQPND_D252#NE_SC_TRNDQP_252#NE_SC_TRND_252#NETA BR</v>
      </c>
      <c r="K2238" s="142" t="s">
        <v>11480</v>
      </c>
      <c r="L2238" s="142" t="s">
        <v>11481</v>
      </c>
      <c r="M2238" s="142"/>
      <c r="N2238" s="142" t="s">
        <v>11483</v>
      </c>
      <c r="O2238" s="142"/>
      <c r="P2238" s="142" t="s">
        <v>11465</v>
      </c>
      <c r="Q2238" s="142" t="s">
        <v>11466</v>
      </c>
      <c r="R2238" s="142" t="s">
        <v>11467</v>
      </c>
      <c r="S2238" s="142"/>
      <c r="T2238" s="142"/>
      <c r="U2238" s="142"/>
      <c r="V2238" s="3">
        <v>3</v>
      </c>
      <c r="W2238" s="146" t="str">
        <f t="shared" si="70"/>
        <v>NETA BR</v>
      </c>
    </row>
    <row r="2239" spans="1:23" x14ac:dyDescent="0.2">
      <c r="A2239" s="139"/>
      <c r="B2239" s="139"/>
      <c r="C2239" s="141" t="str">
        <f>VLOOKUP(G2239,TCR!$E$2:$K$332,2,0)</f>
        <v>VENDF</v>
      </c>
      <c r="D2239" s="141" t="str">
        <f>VLOOKUP(G2239,TCR!$E$2:$K$332,3,0)</f>
        <v>Ricavi commodity - componente fissa Energia Elettrica</v>
      </c>
      <c r="E2239" s="141" t="str">
        <f>VLOOKUP(G2239,TCR!$E$2:$K$332,4,0)</f>
        <v>SCONF</v>
      </c>
      <c r="F2239" s="141" t="str">
        <f>VLOOKUP(G2239,TCR!$E$2:$K$332,5,0)</f>
        <v>Sconti Fissi</v>
      </c>
      <c r="G2239" s="141" t="s">
        <v>9526</v>
      </c>
      <c r="H2239" s="141" t="str">
        <f>VLOOKUP(G2239,TCR!$E$2:$K$332,7,0)</f>
        <v>sconti quote fisse</v>
      </c>
      <c r="I2239" s="137" t="str">
        <f t="shared" si="69"/>
        <v>NE_V_SC_QFDOM_FX#NE_Q_SC_QFDOM_FX#NE_C_SC_QFDOM_FX#NETA BR</v>
      </c>
      <c r="K2239" s="142" t="s">
        <v>11484</v>
      </c>
      <c r="L2239" s="142" t="s">
        <v>11485</v>
      </c>
      <c r="M2239" s="142"/>
      <c r="N2239" s="142" t="s">
        <v>11486</v>
      </c>
      <c r="O2239" s="142"/>
      <c r="P2239" s="142" t="s">
        <v>11487</v>
      </c>
      <c r="Q2239" s="142" t="s">
        <v>11488</v>
      </c>
      <c r="R2239" s="142" t="s">
        <v>11485</v>
      </c>
      <c r="S2239" s="142"/>
      <c r="T2239" s="142"/>
      <c r="U2239" s="142"/>
      <c r="V2239" s="3">
        <v>3</v>
      </c>
      <c r="W2239" s="146" t="str">
        <f t="shared" si="70"/>
        <v>NETA BR</v>
      </c>
    </row>
    <row r="2240" spans="1:23" x14ac:dyDescent="0.2">
      <c r="A2240" s="139"/>
      <c r="B2240" s="139"/>
      <c r="C2240" s="141" t="str">
        <f>VLOOKUP(G2240,TCR!$E$2:$K$332,2,0)</f>
        <v>VENDV</v>
      </c>
      <c r="D2240" s="141" t="str">
        <f>VLOOKUP(G2240,TCR!$E$2:$K$332,3,0)</f>
        <v>Ricavi variabili commodity al PCE - Energia Elettrica</v>
      </c>
      <c r="E2240" s="141" t="str">
        <f>VLOOKUP(G2240,TCR!$E$2:$K$332,4,0)</f>
        <v>SCONV</v>
      </c>
      <c r="F2240" s="141" t="str">
        <f>VLOOKUP(G2240,TCR!$E$2:$K$332,5,0)</f>
        <v>Sconti Variabili</v>
      </c>
      <c r="G2240" s="141" t="s">
        <v>32</v>
      </c>
      <c r="H2240" s="141" t="str">
        <f>VLOOKUP(G2240,TCR!$E$2:$K$332,7,0)</f>
        <v>sconti</v>
      </c>
      <c r="I2240" s="137" t="str">
        <f t="shared" si="69"/>
        <v>NE_V_SC3_MIC_VAR#NE_Q_SC3_MIC_VAR#NE_C_SC_MIC_VAR#NETA BR</v>
      </c>
      <c r="K2240" s="142" t="s">
        <v>11489</v>
      </c>
      <c r="L2240" s="142" t="s">
        <v>11490</v>
      </c>
      <c r="M2240" s="142"/>
      <c r="N2240" s="142" t="s">
        <v>11491</v>
      </c>
      <c r="O2240" s="142"/>
      <c r="P2240" s="142" t="s">
        <v>10125</v>
      </c>
      <c r="Q2240" s="142" t="s">
        <v>10126</v>
      </c>
      <c r="R2240" s="142" t="s">
        <v>10127</v>
      </c>
      <c r="S2240" s="142"/>
      <c r="T2240" s="142"/>
      <c r="U2240" s="142"/>
      <c r="V2240" s="3">
        <v>3</v>
      </c>
      <c r="W2240" s="146" t="str">
        <f t="shared" si="70"/>
        <v>NETA BR</v>
      </c>
    </row>
    <row r="2241" spans="1:23" x14ac:dyDescent="0.2">
      <c r="A2241" s="139"/>
      <c r="B2241" s="139"/>
      <c r="C2241" s="71" t="str">
        <f>VLOOKUP(G2241,TCR!$E$2:$K$332,2,0)</f>
        <v>LAVO</v>
      </c>
      <c r="D2241" s="71" t="str">
        <f>VLOOKUP(G2241,TCR!$E$2:$K$332,3,0)</f>
        <v>Lavori</v>
      </c>
      <c r="E2241" s="71" t="str">
        <f>VLOOKUP(G2241,TCR!$E$2:$K$332,4,0)</f>
        <v>LAVO</v>
      </c>
      <c r="F2241" s="71" t="str">
        <f>VLOOKUP(G2241,TCR!$E$2:$K$332,5,0)</f>
        <v>Lavori</v>
      </c>
      <c r="G2241" s="71" t="s">
        <v>38</v>
      </c>
      <c r="H2241" s="71" t="str">
        <f>VLOOKUP(G2241,TCR!$E$2:$K$332,7,0)</f>
        <v>recupero spese per verifiche tecniche</v>
      </c>
      <c r="I2241" s="137" t="str">
        <f t="shared" si="69"/>
        <v>S-PW-017#S-PW-017#S-PW-017#NETA BM</v>
      </c>
      <c r="K2241" s="142" t="s">
        <v>3142</v>
      </c>
      <c r="L2241" s="142" t="s">
        <v>11492</v>
      </c>
      <c r="M2241" s="142" t="s">
        <v>442</v>
      </c>
      <c r="N2241" s="142" t="s">
        <v>3142</v>
      </c>
      <c r="O2241" s="142"/>
      <c r="P2241" s="142" t="s">
        <v>11493</v>
      </c>
      <c r="Q2241" s="142" t="s">
        <v>3142</v>
      </c>
      <c r="R2241" s="142" t="s">
        <v>11492</v>
      </c>
      <c r="S2241" s="142">
        <v>730825</v>
      </c>
      <c r="T2241" s="142" t="s">
        <v>834</v>
      </c>
      <c r="U2241" s="142"/>
      <c r="V2241" s="3">
        <v>8</v>
      </c>
      <c r="W2241" s="146" t="str">
        <f t="shared" si="70"/>
        <v>NETA BM</v>
      </c>
    </row>
    <row r="2242" spans="1:23" x14ac:dyDescent="0.2">
      <c r="A2242" s="139"/>
      <c r="B2242" s="139"/>
      <c r="C2242" s="71" t="str">
        <f>VLOOKUP(G2242,TCR!$E$2:$K$332,2,0)</f>
        <v>LAVO</v>
      </c>
      <c r="D2242" s="71" t="str">
        <f>VLOOKUP(G2242,TCR!$E$2:$K$332,3,0)</f>
        <v>Lavori</v>
      </c>
      <c r="E2242" s="71" t="str">
        <f>VLOOKUP(G2242,TCR!$E$2:$K$332,4,0)</f>
        <v>LAVO</v>
      </c>
      <c r="F2242" s="71" t="str">
        <f>VLOOKUP(G2242,TCR!$E$2:$K$332,5,0)</f>
        <v>Lavori</v>
      </c>
      <c r="G2242" s="71" t="s">
        <v>114</v>
      </c>
      <c r="H2242" s="71" t="str">
        <f>VLOOKUP(G2242,TCR!$E$2:$K$332,7,0)</f>
        <v>variazioni potenza/tensione</v>
      </c>
      <c r="I2242" s="137" t="str">
        <f t="shared" si="69"/>
        <v>S-PW-001-SA#QUOTAS-PW-001-SA#COMPS-PW-001-SA#NETA BR</v>
      </c>
      <c r="J2242" s="208"/>
      <c r="K2242" s="142" t="s">
        <v>11528</v>
      </c>
      <c r="L2242" s="142" t="s">
        <v>828</v>
      </c>
      <c r="M2242" s="142"/>
      <c r="N2242" s="142" t="s">
        <v>11529</v>
      </c>
      <c r="O2242" s="142"/>
      <c r="P2242" s="142" t="s">
        <v>11530</v>
      </c>
      <c r="Q2242" s="142" t="s">
        <v>11531</v>
      </c>
      <c r="R2242" s="142" t="s">
        <v>832</v>
      </c>
      <c r="S2242" s="142"/>
      <c r="T2242" s="142"/>
      <c r="U2242" s="142"/>
      <c r="V2242" s="3">
        <v>3</v>
      </c>
      <c r="W2242" s="146" t="str">
        <f t="shared" si="70"/>
        <v>NETA BR</v>
      </c>
    </row>
    <row r="2243" spans="1:23" x14ac:dyDescent="0.2">
      <c r="A2243" s="139"/>
      <c r="B2243" s="139"/>
      <c r="C2243" s="71" t="str">
        <f>VLOOKUP(G2243,TCR!$E$2:$K$332,2,0)</f>
        <v>LAVO</v>
      </c>
      <c r="D2243" s="71" t="str">
        <f>VLOOKUP(G2243,TCR!$E$2:$K$332,3,0)</f>
        <v>Lavori</v>
      </c>
      <c r="E2243" s="71" t="str">
        <f>VLOOKUP(G2243,TCR!$E$2:$K$332,4,0)</f>
        <v>LAVO</v>
      </c>
      <c r="F2243" s="71" t="str">
        <f>VLOOKUP(G2243,TCR!$E$2:$K$332,5,0)</f>
        <v>Lavori</v>
      </c>
      <c r="G2243" s="71" t="s">
        <v>35</v>
      </c>
      <c r="H2243" s="71" t="str">
        <f>VLOOKUP(G2243,TCR!$E$2:$K$332,7,0)</f>
        <v>pose, subentri, riaperture</v>
      </c>
      <c r="I2243" s="137" t="str">
        <f t="shared" ref="I2243:I2306" si="71">IF(LEFT($G2243,7)="CONSUMO","CONSUMO",CONCATENATE(K2243,"#",N2243,"#",Q2243,"#",W2243))</f>
        <v>S-PW-005-SA#QUOTAS-PW-005-SA#COMPS-PW-005-SA#NETA BR</v>
      </c>
      <c r="J2243" s="208"/>
      <c r="K2243" s="142" t="s">
        <v>11532</v>
      </c>
      <c r="L2243" s="142" t="s">
        <v>5822</v>
      </c>
      <c r="M2243" s="142"/>
      <c r="N2243" s="142" t="s">
        <v>11533</v>
      </c>
      <c r="O2243" s="142"/>
      <c r="P2243" s="142" t="s">
        <v>11534</v>
      </c>
      <c r="Q2243" s="142" t="s">
        <v>11535</v>
      </c>
      <c r="R2243" s="142" t="s">
        <v>5826</v>
      </c>
      <c r="S2243" s="142"/>
      <c r="T2243" s="142"/>
      <c r="U2243" s="142"/>
      <c r="V2243" s="3">
        <v>3</v>
      </c>
      <c r="W2243" s="146" t="str">
        <f t="shared" si="70"/>
        <v>NETA BR</v>
      </c>
    </row>
    <row r="2244" spans="1:23" x14ac:dyDescent="0.2">
      <c r="A2244" s="139"/>
      <c r="B2244" s="139"/>
      <c r="C2244" s="71" t="str">
        <f>VLOOKUP(G2244,TCR!$E$2:$K$332,2,0)</f>
        <v>LAVO</v>
      </c>
      <c r="D2244" s="71" t="str">
        <f>VLOOKUP(G2244,TCR!$E$2:$K$332,3,0)</f>
        <v>Lavori</v>
      </c>
      <c r="E2244" s="71" t="str">
        <f>VLOOKUP(G2244,TCR!$E$2:$K$332,4,0)</f>
        <v>LAVO</v>
      </c>
      <c r="F2244" s="71" t="str">
        <f>VLOOKUP(G2244,TCR!$E$2:$K$332,5,0)</f>
        <v>Lavori</v>
      </c>
      <c r="G2244" s="71" t="s">
        <v>115</v>
      </c>
      <c r="H2244" s="71" t="str">
        <f>VLOOKUP(G2244,TCR!$E$2:$K$332,7,0)</f>
        <v>disattivazioni</v>
      </c>
      <c r="I2244" s="137" t="str">
        <f t="shared" si="71"/>
        <v>S-PW-007-SA#QUOTAS-PW-007-SA#COMPS-PW-007-SA#NETA BR</v>
      </c>
      <c r="J2244" s="208"/>
      <c r="K2244" s="142" t="s">
        <v>11536</v>
      </c>
      <c r="L2244" s="142" t="s">
        <v>10969</v>
      </c>
      <c r="M2244" s="142"/>
      <c r="N2244" s="142" t="s">
        <v>11537</v>
      </c>
      <c r="O2244" s="142"/>
      <c r="P2244" s="142" t="s">
        <v>11538</v>
      </c>
      <c r="Q2244" s="142" t="s">
        <v>11539</v>
      </c>
      <c r="R2244" s="142" t="s">
        <v>10970</v>
      </c>
      <c r="S2244" s="142"/>
      <c r="T2244" s="142"/>
      <c r="U2244" s="142"/>
      <c r="V2244" s="3">
        <v>3</v>
      </c>
      <c r="W2244" s="146" t="str">
        <f t="shared" si="70"/>
        <v>NETA BR</v>
      </c>
    </row>
    <row r="2245" spans="1:23" x14ac:dyDescent="0.2">
      <c r="A2245" s="139"/>
      <c r="B2245" s="139"/>
      <c r="C2245" s="71" t="str">
        <f>VLOOKUP(G2245,TCR!$E$2:$K$332,2,0)</f>
        <v>LAVO</v>
      </c>
      <c r="D2245" s="71" t="str">
        <f>VLOOKUP(G2245,TCR!$E$2:$K$332,3,0)</f>
        <v>Lavori</v>
      </c>
      <c r="E2245" s="71" t="str">
        <f>VLOOKUP(G2245,TCR!$E$2:$K$332,4,0)</f>
        <v>LAVO</v>
      </c>
      <c r="F2245" s="71" t="str">
        <f>VLOOKUP(G2245,TCR!$E$2:$K$332,5,0)</f>
        <v>Lavori</v>
      </c>
      <c r="G2245" s="71" t="s">
        <v>116</v>
      </c>
      <c r="H2245" s="71" t="str">
        <f>VLOOKUP(G2245,TCR!$E$2:$K$332,7,0)</f>
        <v>attivazioni</v>
      </c>
      <c r="I2245" s="137" t="str">
        <f t="shared" si="71"/>
        <v>S-PW-008-SA#QUOTAS-PW-008-SA#COMPS-PW-008-SA#NETA BR</v>
      </c>
      <c r="J2245" s="208"/>
      <c r="K2245" s="142" t="s">
        <v>11540</v>
      </c>
      <c r="L2245" s="142" t="s">
        <v>11541</v>
      </c>
      <c r="M2245" s="142"/>
      <c r="N2245" s="142" t="s">
        <v>11542</v>
      </c>
      <c r="O2245" s="142"/>
      <c r="P2245" s="142" t="s">
        <v>11543</v>
      </c>
      <c r="Q2245" s="142" t="s">
        <v>11544</v>
      </c>
      <c r="R2245" s="142" t="s">
        <v>11545</v>
      </c>
      <c r="S2245" s="142"/>
      <c r="T2245" s="142"/>
      <c r="U2245" s="142"/>
      <c r="V2245" s="3">
        <v>3</v>
      </c>
      <c r="W2245" s="146" t="str">
        <f t="shared" si="70"/>
        <v>NETA BR</v>
      </c>
    </row>
    <row r="2246" spans="1:23" x14ac:dyDescent="0.2">
      <c r="A2246" s="139"/>
      <c r="B2246" s="139"/>
      <c r="C2246" s="71" t="str">
        <f>VLOOKUP(G2246,TCR!$E$2:$K$332,2,0)</f>
        <v>LAVO</v>
      </c>
      <c r="D2246" s="71" t="str">
        <f>VLOOKUP(G2246,TCR!$E$2:$K$332,3,0)</f>
        <v>Lavori</v>
      </c>
      <c r="E2246" s="71" t="str">
        <f>VLOOKUP(G2246,TCR!$E$2:$K$332,4,0)</f>
        <v>LAVO</v>
      </c>
      <c r="F2246" s="71" t="str">
        <f>VLOOKUP(G2246,TCR!$E$2:$K$332,5,0)</f>
        <v>Lavori</v>
      </c>
      <c r="G2246" s="71" t="s">
        <v>328</v>
      </c>
      <c r="H2246" s="71" t="str">
        <f>VLOOKUP(G2246,TCR!$E$2:$K$332,7,0)</f>
        <v>spese lavori</v>
      </c>
      <c r="I2246" s="137" t="str">
        <f t="shared" si="71"/>
        <v>S-PW-009-SA#QUOTAS-PW-009-SA#COMPS-PW-009-SA#NETA BR</v>
      </c>
      <c r="J2246" s="208"/>
      <c r="K2246" s="142" t="s">
        <v>11546</v>
      </c>
      <c r="L2246" s="142" t="s">
        <v>5627</v>
      </c>
      <c r="M2246" s="142"/>
      <c r="N2246" s="142" t="s">
        <v>11547</v>
      </c>
      <c r="O2246" s="142"/>
      <c r="P2246" s="142" t="s">
        <v>11548</v>
      </c>
      <c r="Q2246" s="142" t="s">
        <v>11549</v>
      </c>
      <c r="R2246" s="142" t="s">
        <v>5631</v>
      </c>
      <c r="S2246" s="142"/>
      <c r="T2246" s="142"/>
      <c r="U2246" s="142"/>
      <c r="V2246" s="3">
        <v>3</v>
      </c>
      <c r="W2246" s="146" t="str">
        <f t="shared" si="70"/>
        <v>NETA BR</v>
      </c>
    </row>
    <row r="2247" spans="1:23" x14ac:dyDescent="0.2">
      <c r="A2247" s="139"/>
      <c r="B2247" s="139"/>
      <c r="C2247" s="71" t="str">
        <f>VLOOKUP(G2247,TCR!$E$2:$K$332,2,0)</f>
        <v>LAVO</v>
      </c>
      <c r="D2247" s="71" t="str">
        <f>VLOOKUP(G2247,TCR!$E$2:$K$332,3,0)</f>
        <v>Lavori</v>
      </c>
      <c r="E2247" s="71" t="str">
        <f>VLOOKUP(G2247,TCR!$E$2:$K$332,4,0)</f>
        <v>LAVO</v>
      </c>
      <c r="F2247" s="71" t="str">
        <f>VLOOKUP(G2247,TCR!$E$2:$K$332,5,0)</f>
        <v>Lavori</v>
      </c>
      <c r="G2247" s="71" t="s">
        <v>114</v>
      </c>
      <c r="H2247" s="71" t="str">
        <f>VLOOKUP(G2247,TCR!$E$2:$K$332,7,0)</f>
        <v>variazioni potenza/tensione</v>
      </c>
      <c r="I2247" s="137" t="str">
        <f t="shared" si="71"/>
        <v>S-PW-014-SA#QUOTAS-PW-014-SA#COMPS-PW-014-SA#NETA BR</v>
      </c>
      <c r="J2247" s="208"/>
      <c r="K2247" s="142" t="s">
        <v>11550</v>
      </c>
      <c r="L2247" s="142" t="s">
        <v>6695</v>
      </c>
      <c r="M2247" s="142"/>
      <c r="N2247" s="142" t="s">
        <v>11551</v>
      </c>
      <c r="O2247" s="142"/>
      <c r="P2247" s="142" t="s">
        <v>11552</v>
      </c>
      <c r="Q2247" s="142" t="s">
        <v>11553</v>
      </c>
      <c r="R2247" s="142" t="s">
        <v>6699</v>
      </c>
      <c r="S2247" s="142"/>
      <c r="T2247" s="142"/>
      <c r="U2247" s="142"/>
      <c r="V2247" s="3">
        <v>3</v>
      </c>
      <c r="W2247" s="146" t="str">
        <f t="shared" si="70"/>
        <v>NETA BR</v>
      </c>
    </row>
    <row r="2248" spans="1:23" x14ac:dyDescent="0.2">
      <c r="A2248" s="139"/>
      <c r="B2248" s="139"/>
      <c r="C2248" s="71" t="str">
        <f>VLOOKUP(G2248,TCR!$E$2:$K$332,2,0)</f>
        <v>LAVO</v>
      </c>
      <c r="D2248" s="71" t="str">
        <f>VLOOKUP(G2248,TCR!$E$2:$K$332,3,0)</f>
        <v>Lavori</v>
      </c>
      <c r="E2248" s="71" t="str">
        <f>VLOOKUP(G2248,TCR!$E$2:$K$332,4,0)</f>
        <v>LAVO</v>
      </c>
      <c r="F2248" s="71" t="str">
        <f>VLOOKUP(G2248,TCR!$E$2:$K$332,5,0)</f>
        <v>Lavori</v>
      </c>
      <c r="G2248" s="71" t="s">
        <v>328</v>
      </c>
      <c r="H2248" s="71" t="str">
        <f>VLOOKUP(G2248,TCR!$E$2:$K$332,7,0)</f>
        <v>spese lavori</v>
      </c>
      <c r="I2248" s="137" t="str">
        <f t="shared" si="71"/>
        <v>S-PW-019-SA#QUOTAS-PW-019-SA#COMPS-PW-019-SA#NETA BR</v>
      </c>
      <c r="J2248" s="208"/>
      <c r="K2248" s="142" t="s">
        <v>11554</v>
      </c>
      <c r="L2248" s="142" t="s">
        <v>4283</v>
      </c>
      <c r="M2248" s="142"/>
      <c r="N2248" s="142" t="s">
        <v>11555</v>
      </c>
      <c r="O2248" s="142"/>
      <c r="P2248" s="142" t="s">
        <v>11556</v>
      </c>
      <c r="Q2248" s="142" t="s">
        <v>11557</v>
      </c>
      <c r="R2248" s="142" t="s">
        <v>4287</v>
      </c>
      <c r="S2248" s="142"/>
      <c r="T2248" s="142"/>
      <c r="U2248" s="142"/>
      <c r="V2248" s="3">
        <v>3</v>
      </c>
      <c r="W2248" s="146" t="str">
        <f t="shared" si="70"/>
        <v>NETA BR</v>
      </c>
    </row>
    <row r="2249" spans="1:23" x14ac:dyDescent="0.2">
      <c r="A2249" s="139"/>
      <c r="B2249" s="178"/>
      <c r="C2249" s="179" t="str">
        <f>VLOOKUP(G2249,TCR!$E$2:$K$332,2,0)</f>
        <v>VENDF</v>
      </c>
      <c r="D2249" s="179" t="str">
        <f>VLOOKUP(G2249,TCR!$E$2:$K$332,3,0)</f>
        <v>Ricavi commodity - componente fissa Energia Elettrica</v>
      </c>
      <c r="E2249" s="179" t="str">
        <f>VLOOKUP(G2249,TCR!$E$2:$K$332,4,0)</f>
        <v>EV_F</v>
      </c>
      <c r="F2249" s="179" t="str">
        <f>VLOOKUP(G2249,TCR!$E$2:$K$332,5,0)</f>
        <v>Energia verde fissa</v>
      </c>
      <c r="G2249" s="179" t="s">
        <v>11960</v>
      </c>
      <c r="H2249" s="179" t="str">
        <f>VLOOKUP(G2249,TCR!$E$2:$K$332,7,0)</f>
        <v>Energia verde fissa</v>
      </c>
      <c r="I2249" s="137" t="str">
        <f t="shared" si="71"/>
        <v>NE_PM_GREEN_FIX#NE_Q_PMGREEN_FIX#NE_C_PMGREEN_FIX#NETA BR</v>
      </c>
      <c r="K2249" s="142" t="s">
        <v>11564</v>
      </c>
      <c r="L2249" s="142" t="s">
        <v>11565</v>
      </c>
      <c r="M2249" s="142"/>
      <c r="N2249" s="142" t="s">
        <v>11566</v>
      </c>
      <c r="O2249" s="142"/>
      <c r="P2249" s="142" t="s">
        <v>11567</v>
      </c>
      <c r="Q2249" s="142" t="s">
        <v>11568</v>
      </c>
      <c r="R2249" s="142" t="s">
        <v>11569</v>
      </c>
      <c r="S2249" s="142"/>
      <c r="T2249" s="142"/>
      <c r="U2249" s="134"/>
      <c r="V2249" s="134">
        <v>3</v>
      </c>
      <c r="W2249" s="146" t="str">
        <f t="shared" si="70"/>
        <v>NETA BR</v>
      </c>
    </row>
    <row r="2250" spans="1:23" x14ac:dyDescent="0.2">
      <c r="A2250" s="139"/>
      <c r="B2250" s="139"/>
      <c r="C2250" s="71" t="str">
        <f>VLOOKUP(G2250,TCR!$E$2:$K$332,2,0)</f>
        <v>LAVO</v>
      </c>
      <c r="D2250" s="71" t="str">
        <f>VLOOKUP(G2250,TCR!$E$2:$K$332,3,0)</f>
        <v>Lavori</v>
      </c>
      <c r="E2250" s="71" t="str">
        <f>VLOOKUP(G2250,TCR!$E$2:$K$332,4,0)</f>
        <v>LAVO</v>
      </c>
      <c r="F2250" s="71" t="str">
        <f>VLOOKUP(G2250,TCR!$E$2:$K$332,5,0)</f>
        <v>Lavori</v>
      </c>
      <c r="G2250" s="71" t="s">
        <v>35</v>
      </c>
      <c r="H2250" s="71" t="str">
        <f>VLOOKUP(G2250,TCR!$E$2:$K$332,7,0)</f>
        <v>pose, subentri, riaperture</v>
      </c>
      <c r="I2250" s="137" t="str">
        <f t="shared" si="71"/>
        <v>S-PW-004-SA#QUOTAS-PW-004-SA#COMPS-PW-004-SA#NETA BR</v>
      </c>
      <c r="K2250" s="146" t="s">
        <v>11570</v>
      </c>
      <c r="L2250" s="142" t="s">
        <v>11571</v>
      </c>
      <c r="M2250" s="142"/>
      <c r="N2250" s="142" t="s">
        <v>11572</v>
      </c>
      <c r="O2250" s="142"/>
      <c r="P2250" s="142" t="s">
        <v>11573</v>
      </c>
      <c r="Q2250" s="142" t="s">
        <v>11574</v>
      </c>
      <c r="R2250" s="142" t="s">
        <v>11575</v>
      </c>
      <c r="S2250" s="142"/>
      <c r="T2250" s="142"/>
      <c r="U2250" s="134"/>
      <c r="V2250" s="3">
        <v>3</v>
      </c>
      <c r="W2250" s="146" t="str">
        <f t="shared" si="70"/>
        <v>NETA BR</v>
      </c>
    </row>
    <row r="2251" spans="1:23" x14ac:dyDescent="0.2">
      <c r="A2251" s="139"/>
      <c r="B2251" s="139"/>
      <c r="C2251" s="179" t="str">
        <f>VLOOKUP(G2251,TCR!$E$2:$K$332,2,0)</f>
        <v>VENDV</v>
      </c>
      <c r="D2251" s="179" t="str">
        <f>VLOOKUP(G2251,TCR!$E$2:$K$332,3,0)</f>
        <v>Ricavi variabili commodity al PCE - Energia Elettrica</v>
      </c>
      <c r="E2251" s="179" t="str">
        <f>VLOOKUP(G2251,TCR!$E$2:$K$332,4,0)</f>
        <v>MTPRV</v>
      </c>
      <c r="F2251" s="179" t="str">
        <f>VLOOKUP(G2251,TCR!$E$2:$K$332,5,0)</f>
        <v>Materia prima variabile</v>
      </c>
      <c r="G2251" s="179" t="s">
        <v>192</v>
      </c>
      <c r="H2251" s="179" t="str">
        <f>VLOOKUP(G2251,TCR!$E$2:$K$332,7,0)</f>
        <v>Perdite</v>
      </c>
      <c r="I2251" s="137" t="str">
        <f t="shared" si="71"/>
        <v>EE_PERD_PUN_H#EE_PUN_H#EE_PUN_H#NETA BM</v>
      </c>
      <c r="K2251" s="142" t="s">
        <v>11578</v>
      </c>
      <c r="L2251" s="142" t="s">
        <v>11579</v>
      </c>
      <c r="M2251" s="142"/>
      <c r="N2251" s="142" t="s">
        <v>11580</v>
      </c>
      <c r="O2251" s="142"/>
      <c r="P2251" s="142" t="s">
        <v>11581</v>
      </c>
      <c r="Q2251" s="142" t="s">
        <v>11580</v>
      </c>
      <c r="R2251" s="142" t="s">
        <v>11582</v>
      </c>
      <c r="S2251" s="142"/>
      <c r="T2251" s="142"/>
      <c r="U2251" s="142"/>
      <c r="V2251" s="3">
        <v>8</v>
      </c>
      <c r="W2251" s="146" t="str">
        <f t="shared" si="70"/>
        <v>NETA BM</v>
      </c>
    </row>
    <row r="2252" spans="1:23" x14ac:dyDescent="0.2">
      <c r="A2252" s="139"/>
      <c r="B2252" s="139"/>
      <c r="C2252" s="200" t="str">
        <f>VLOOKUP(G2252,TCR!$E$2:$K$332,2,0)</f>
        <v>VENDV</v>
      </c>
      <c r="D2252" s="200" t="str">
        <f>VLOOKUP(G2252,TCR!$E$2:$K$332,3,0)</f>
        <v>Ricavi variabili commodity al PCE - Energia Elettrica</v>
      </c>
      <c r="E2252" s="200" t="str">
        <f>VLOOKUP(G2252,TCR!$E$2:$K$332,4,0)</f>
        <v>MTPRV</v>
      </c>
      <c r="F2252" s="200" t="str">
        <f>VLOOKUP(G2252,TCR!$E$2:$K$332,5,0)</f>
        <v>Materia prima variabile</v>
      </c>
      <c r="G2252" s="200" t="s">
        <v>192</v>
      </c>
      <c r="H2252" s="200" t="str">
        <f>VLOOKUP(G2252,TCR!$E$2:$K$332,7,0)</f>
        <v>Perdite</v>
      </c>
      <c r="I2252" s="137" t="str">
        <f t="shared" si="71"/>
        <v>EE_PERSPREAD_H#EE_SPREAD_PUN_H#EE_SPREAD_PUN_H#NETA BM</v>
      </c>
      <c r="K2252" s="142" t="s">
        <v>11583</v>
      </c>
      <c r="L2252" s="142" t="s">
        <v>11584</v>
      </c>
      <c r="M2252" s="142"/>
      <c r="N2252" s="142" t="s">
        <v>11585</v>
      </c>
      <c r="O2252" s="142"/>
      <c r="P2252" s="142" t="s">
        <v>11586</v>
      </c>
      <c r="Q2252" s="142" t="s">
        <v>11585</v>
      </c>
      <c r="R2252" s="142" t="s">
        <v>11587</v>
      </c>
      <c r="S2252" s="142"/>
      <c r="T2252" s="142"/>
      <c r="U2252" s="142"/>
      <c r="V2252" s="3">
        <v>8</v>
      </c>
      <c r="W2252" s="146" t="str">
        <f t="shared" si="70"/>
        <v>NETA BM</v>
      </c>
    </row>
    <row r="2253" spans="1:23" x14ac:dyDescent="0.2">
      <c r="A2253" s="139"/>
      <c r="B2253" s="139"/>
      <c r="C2253" s="200" t="str">
        <f>VLOOKUP(G2253,TCR!$E$2:$K$332,2,0)</f>
        <v>VENDV</v>
      </c>
      <c r="D2253" s="200" t="str">
        <f>VLOOKUP(G2253,TCR!$E$2:$K$332,3,0)</f>
        <v>Ricavi variabili commodity al PCE - Energia Elettrica</v>
      </c>
      <c r="E2253" s="200" t="str">
        <f>VLOOKUP(G2253,TCR!$E$2:$K$332,4,0)</f>
        <v>MTPRV</v>
      </c>
      <c r="F2253" s="200" t="str">
        <f>VLOOKUP(G2253,TCR!$E$2:$K$332,5,0)</f>
        <v>Materia prima variabile</v>
      </c>
      <c r="G2253" s="200" t="s">
        <v>255</v>
      </c>
      <c r="H2253" s="200" t="str">
        <f>VLOOKUP(G2253,TCR!$E$2:$K$332,7,0)</f>
        <v>Materia prima</v>
      </c>
      <c r="I2253" s="137" t="str">
        <f t="shared" si="71"/>
        <v>EE_PUN_H#EE_PUN_H#EE_PUN_H#NETA BM</v>
      </c>
      <c r="K2253" s="142" t="s">
        <v>11580</v>
      </c>
      <c r="L2253" s="142" t="s">
        <v>11582</v>
      </c>
      <c r="M2253" s="142"/>
      <c r="N2253" s="142" t="s">
        <v>11580</v>
      </c>
      <c r="O2253" s="142"/>
      <c r="P2253" s="142" t="s">
        <v>11581</v>
      </c>
      <c r="Q2253" s="142" t="s">
        <v>11580</v>
      </c>
      <c r="R2253" s="142" t="s">
        <v>11582</v>
      </c>
      <c r="S2253" s="142"/>
      <c r="T2253" s="142"/>
      <c r="U2253" s="142"/>
      <c r="V2253" s="3">
        <v>8</v>
      </c>
      <c r="W2253" s="146" t="str">
        <f t="shared" si="70"/>
        <v>NETA BM</v>
      </c>
    </row>
    <row r="2254" spans="1:23" x14ac:dyDescent="0.2">
      <c r="A2254" s="139"/>
      <c r="B2254" s="139"/>
      <c r="C2254" s="179" t="str">
        <f>VLOOKUP(G2254,TCR!$E$2:$K$332,2,0)</f>
        <v>VENDV</v>
      </c>
      <c r="D2254" s="179" t="str">
        <f>VLOOKUP(G2254,TCR!$E$2:$K$332,3,0)</f>
        <v>Ricavi variabili commodity al PCE - Energia Elettrica</v>
      </c>
      <c r="E2254" s="179" t="str">
        <f>VLOOKUP(G2254,TCR!$E$2:$K$332,4,0)</f>
        <v>MTPRV</v>
      </c>
      <c r="F2254" s="179" t="str">
        <f>VLOOKUP(G2254,TCR!$E$2:$K$332,5,0)</f>
        <v>Materia prima variabile</v>
      </c>
      <c r="G2254" s="179" t="s">
        <v>255</v>
      </c>
      <c r="H2254" s="179" t="str">
        <f>VLOOKUP(G2254,TCR!$E$2:$K$332,7,0)</f>
        <v>Materia prima</v>
      </c>
      <c r="I2254" s="137" t="str">
        <f t="shared" si="71"/>
        <v>EE_SPREAD_PUN_H#EE_SPREAD_PUN_H#EE_SPREAD_PUN_H#NETA BM</v>
      </c>
      <c r="K2254" s="142" t="s">
        <v>11585</v>
      </c>
      <c r="L2254" s="142" t="s">
        <v>11587</v>
      </c>
      <c r="M2254" s="142"/>
      <c r="N2254" s="142" t="s">
        <v>11585</v>
      </c>
      <c r="O2254" s="142"/>
      <c r="P2254" s="142" t="s">
        <v>11586</v>
      </c>
      <c r="Q2254" s="142" t="s">
        <v>11585</v>
      </c>
      <c r="R2254" s="142" t="s">
        <v>11587</v>
      </c>
      <c r="S2254" s="142"/>
      <c r="T2254" s="142"/>
      <c r="U2254" s="142"/>
      <c r="V2254" s="3">
        <v>8</v>
      </c>
      <c r="W2254" s="146" t="str">
        <f t="shared" si="70"/>
        <v>NETA BM</v>
      </c>
    </row>
    <row r="2255" spans="1:23" x14ac:dyDescent="0.2">
      <c r="A2255" s="139"/>
      <c r="B2255" s="139"/>
      <c r="C2255" s="179" t="str">
        <f>VLOOKUP(G2255,TCR!$E$2:$K$332,2,0)</f>
        <v>VENDV</v>
      </c>
      <c r="D2255" s="179" t="str">
        <f>VLOOKUP(G2255,TCR!$E$2:$K$332,3,0)</f>
        <v>Ricavi variabili commodity al PCE - Energia Elettrica</v>
      </c>
      <c r="E2255" s="179" t="str">
        <f>VLOOKUP(G2255,TCR!$E$2:$K$332,4,0)</f>
        <v>SCONV</v>
      </c>
      <c r="F2255" s="179" t="str">
        <f>VLOOKUP(G2255,TCR!$E$2:$K$332,5,0)</f>
        <v>Sconti Variabili</v>
      </c>
      <c r="G2255" s="179" t="s">
        <v>10944</v>
      </c>
      <c r="H2255" s="179" t="str">
        <f>VLOOKUP(G2255,TCR!$E$2:$K$332,7,0)</f>
        <v>sconti perdite</v>
      </c>
      <c r="I2255" s="137" t="str">
        <f t="shared" si="71"/>
        <v>NE_V_PRD_RADSIC#NE_Q_SC_RADSIC#NE_C_SC_RADSIC#NETA BR</v>
      </c>
      <c r="K2255" s="142" t="s">
        <v>11588</v>
      </c>
      <c r="L2255" s="142" t="s">
        <v>11589</v>
      </c>
      <c r="M2255" s="142"/>
      <c r="N2255" s="142" t="s">
        <v>11590</v>
      </c>
      <c r="O2255" s="142"/>
      <c r="P2255" s="142" t="s">
        <v>11591</v>
      </c>
      <c r="Q2255" s="142" t="s">
        <v>11592</v>
      </c>
      <c r="R2255" s="142" t="s">
        <v>11593</v>
      </c>
      <c r="S2255" s="142"/>
      <c r="T2255" s="142"/>
      <c r="U2255" s="142"/>
      <c r="V2255" s="3">
        <v>3</v>
      </c>
      <c r="W2255" s="146" t="str">
        <f t="shared" si="70"/>
        <v>NETA BR</v>
      </c>
    </row>
    <row r="2256" spans="1:23" x14ac:dyDescent="0.2">
      <c r="A2256" s="139"/>
      <c r="B2256" s="139"/>
      <c r="C2256" s="141" t="str">
        <f>VLOOKUP(G2256,TCR!$E$2:$K$332,2,0)</f>
        <v>VENDV</v>
      </c>
      <c r="D2256" s="141" t="str">
        <f>VLOOKUP(G2256,TCR!$E$2:$K$332,3,0)</f>
        <v>Ricavi variabili commodity al PCE - Energia Elettrica</v>
      </c>
      <c r="E2256" s="141" t="str">
        <f>VLOOKUP(G2256,TCR!$E$2:$K$332,4,0)</f>
        <v>SCONV</v>
      </c>
      <c r="F2256" s="141" t="str">
        <f>VLOOKUP(G2256,TCR!$E$2:$K$332,5,0)</f>
        <v>Sconti Variabili</v>
      </c>
      <c r="G2256" s="141" t="s">
        <v>32</v>
      </c>
      <c r="H2256" s="141" t="str">
        <f>VLOOKUP(G2256,TCR!$E$2:$K$332,7,0)</f>
        <v>sconti</v>
      </c>
      <c r="I2256" s="137" t="str">
        <f t="shared" si="71"/>
        <v>NE_V_SC_RADSIC#NE_Q_SC_RADSIC#NE_C_SC_RADSIC#NETA BR</v>
      </c>
      <c r="K2256" s="142" t="s">
        <v>11594</v>
      </c>
      <c r="L2256" s="142" t="s">
        <v>11595</v>
      </c>
      <c r="M2256" s="142"/>
      <c r="N2256" s="142" t="s">
        <v>11590</v>
      </c>
      <c r="O2256" s="142"/>
      <c r="P2256" s="142" t="s">
        <v>11591</v>
      </c>
      <c r="Q2256" s="142" t="s">
        <v>11592</v>
      </c>
      <c r="R2256" s="142" t="s">
        <v>11593</v>
      </c>
      <c r="S2256" s="142"/>
      <c r="T2256" s="142"/>
      <c r="U2256" s="142"/>
      <c r="V2256" s="3">
        <v>3</v>
      </c>
      <c r="W2256" s="146" t="str">
        <f t="shared" si="70"/>
        <v>NETA BR</v>
      </c>
    </row>
    <row r="2257" spans="1:23" x14ac:dyDescent="0.2">
      <c r="A2257" s="139"/>
      <c r="B2257" s="139"/>
      <c r="C2257" s="71" t="str">
        <f>VLOOKUP(G2257,TCR!$E$2:$K$332,2,0)</f>
        <v>LAVO</v>
      </c>
      <c r="D2257" s="71" t="str">
        <f>VLOOKUP(G2257,TCR!$E$2:$K$332,3,0)</f>
        <v>Lavori</v>
      </c>
      <c r="E2257" s="71" t="str">
        <f>VLOOKUP(G2257,TCR!$E$2:$K$332,4,0)</f>
        <v>LAVO</v>
      </c>
      <c r="F2257" s="71" t="str">
        <f>VLOOKUP(G2257,TCR!$E$2:$K$332,5,0)</f>
        <v>Lavori</v>
      </c>
      <c r="G2257" s="71" t="s">
        <v>35</v>
      </c>
      <c r="H2257" s="71" t="str">
        <f>VLOOKUP(G2257,TCR!$E$2:$K$332,7,0)</f>
        <v>pose, subentri, riaperture</v>
      </c>
      <c r="I2257" s="137" t="str">
        <f t="shared" si="71"/>
        <v>S-PW-010-SA#QUOTAS-PW-010-SA#COMPS-PW-010-SA#NETA BR</v>
      </c>
      <c r="K2257" s="142" t="s">
        <v>11596</v>
      </c>
      <c r="L2257" s="142" t="s">
        <v>8912</v>
      </c>
      <c r="M2257" s="142"/>
      <c r="N2257" s="142" t="s">
        <v>11597</v>
      </c>
      <c r="O2257" s="142"/>
      <c r="P2257" s="142" t="s">
        <v>11598</v>
      </c>
      <c r="Q2257" s="142" t="s">
        <v>11599</v>
      </c>
      <c r="R2257" s="142" t="s">
        <v>8916</v>
      </c>
      <c r="S2257" s="142"/>
      <c r="T2257" s="142"/>
      <c r="U2257" s="142"/>
      <c r="V2257" s="3">
        <v>3</v>
      </c>
      <c r="W2257" s="146" t="str">
        <f t="shared" si="70"/>
        <v>NETA BR</v>
      </c>
    </row>
    <row r="2258" spans="1:23" x14ac:dyDescent="0.2">
      <c r="A2258" s="139"/>
      <c r="B2258" s="139"/>
      <c r="C2258" s="71" t="str">
        <f>VLOOKUP(G2258,TCR!$E$2:$K$332,2,0)</f>
        <v>LAVO</v>
      </c>
      <c r="D2258" s="71" t="str">
        <f>VLOOKUP(G2258,TCR!$E$2:$K$332,3,0)</f>
        <v>Lavori</v>
      </c>
      <c r="E2258" s="71" t="str">
        <f>VLOOKUP(G2258,TCR!$E$2:$K$332,4,0)</f>
        <v>LAVO</v>
      </c>
      <c r="F2258" s="71" t="str">
        <f>VLOOKUP(G2258,TCR!$E$2:$K$332,5,0)</f>
        <v>Lavori</v>
      </c>
      <c r="G2258" s="71" t="s">
        <v>114</v>
      </c>
      <c r="H2258" s="71" t="str">
        <f>VLOOKUP(G2258,TCR!$E$2:$K$332,7,0)</f>
        <v>variazioni potenza/tensione</v>
      </c>
      <c r="I2258" s="137" t="str">
        <f t="shared" si="71"/>
        <v>S-PW-011-SA#QUOTAS-PW-011-SA#COMPS-PW-011-SA#NETA BR</v>
      </c>
      <c r="K2258" s="142" t="s">
        <v>11600</v>
      </c>
      <c r="L2258" s="142" t="s">
        <v>11429</v>
      </c>
      <c r="M2258" s="142"/>
      <c r="N2258" s="142" t="s">
        <v>11601</v>
      </c>
      <c r="O2258" s="142"/>
      <c r="P2258" s="142" t="s">
        <v>11602</v>
      </c>
      <c r="Q2258" s="142" t="s">
        <v>11603</v>
      </c>
      <c r="R2258" s="142" t="s">
        <v>11433</v>
      </c>
      <c r="S2258" s="142"/>
      <c r="T2258" s="142"/>
      <c r="U2258" s="142"/>
      <c r="V2258" s="3">
        <v>3</v>
      </c>
      <c r="W2258" s="146" t="str">
        <f t="shared" si="70"/>
        <v>NETA BR</v>
      </c>
    </row>
    <row r="2259" spans="1:23" x14ac:dyDescent="0.2">
      <c r="A2259" s="139"/>
      <c r="B2259" s="139"/>
      <c r="C2259" s="71" t="str">
        <f>VLOOKUP(G2259,TCR!$E$2:$K$332,2,0)</f>
        <v>LAVO</v>
      </c>
      <c r="D2259" s="71" t="str">
        <f>VLOOKUP(G2259,TCR!$E$2:$K$332,3,0)</f>
        <v>Lavori</v>
      </c>
      <c r="E2259" s="71" t="str">
        <f>VLOOKUP(G2259,TCR!$E$2:$K$332,4,0)</f>
        <v>LAVO</v>
      </c>
      <c r="F2259" s="71" t="str">
        <f>VLOOKUP(G2259,TCR!$E$2:$K$332,5,0)</f>
        <v>Lavori</v>
      </c>
      <c r="G2259" s="71" t="s">
        <v>114</v>
      </c>
      <c r="H2259" s="71" t="str">
        <f>VLOOKUP(G2259,TCR!$E$2:$K$332,7,0)</f>
        <v>variazioni potenza/tensione</v>
      </c>
      <c r="I2259" s="137" t="str">
        <f t="shared" si="71"/>
        <v>S-PW-015-SA#QUOTAS-PW-015-SA#COMPS-PW-015-SA#NETA BR</v>
      </c>
      <c r="K2259" s="142" t="s">
        <v>11604</v>
      </c>
      <c r="L2259" s="142" t="s">
        <v>7662</v>
      </c>
      <c r="M2259" s="142"/>
      <c r="N2259" s="142" t="s">
        <v>11605</v>
      </c>
      <c r="O2259" s="142"/>
      <c r="P2259" s="142" t="s">
        <v>11606</v>
      </c>
      <c r="Q2259" s="142" t="s">
        <v>11607</v>
      </c>
      <c r="R2259" s="142" t="s">
        <v>7666</v>
      </c>
      <c r="S2259" s="142"/>
      <c r="T2259" s="142"/>
      <c r="U2259" s="142"/>
      <c r="V2259" s="3">
        <v>3</v>
      </c>
      <c r="W2259" s="146" t="str">
        <f t="shared" si="70"/>
        <v>NETA BR</v>
      </c>
    </row>
    <row r="2260" spans="1:23" x14ac:dyDescent="0.2">
      <c r="A2260" s="139"/>
      <c r="B2260" s="139"/>
      <c r="C2260" s="71" t="str">
        <f>VLOOKUP(G2260,TCR!$E$2:$K$332,2,0)</f>
        <v>LAVO</v>
      </c>
      <c r="D2260" s="71" t="str">
        <f>VLOOKUP(G2260,TCR!$E$2:$K$332,3,0)</f>
        <v>Lavori</v>
      </c>
      <c r="E2260" s="71" t="str">
        <f>VLOOKUP(G2260,TCR!$E$2:$K$332,4,0)</f>
        <v>LAVO</v>
      </c>
      <c r="F2260" s="71" t="str">
        <f>VLOOKUP(G2260,TCR!$E$2:$K$332,5,0)</f>
        <v>Lavori</v>
      </c>
      <c r="G2260" s="71" t="s">
        <v>115</v>
      </c>
      <c r="H2260" s="71" t="str">
        <f>VLOOKUP(G2260,TCR!$E$2:$K$332,7,0)</f>
        <v>disattivazioni</v>
      </c>
      <c r="I2260" s="137" t="str">
        <f t="shared" si="71"/>
        <v>SM1-SA#QUOTASM1-SA#COMPSM1-SA#NETA BR</v>
      </c>
      <c r="K2260" s="142" t="s">
        <v>11608</v>
      </c>
      <c r="L2260" s="142" t="s">
        <v>11609</v>
      </c>
      <c r="M2260" s="142"/>
      <c r="N2260" s="142" t="s">
        <v>11610</v>
      </c>
      <c r="O2260" s="142"/>
      <c r="P2260" s="142" t="s">
        <v>11611</v>
      </c>
      <c r="Q2260" s="142" t="s">
        <v>11612</v>
      </c>
      <c r="R2260" s="142" t="s">
        <v>11613</v>
      </c>
      <c r="S2260" s="142"/>
      <c r="T2260" s="142"/>
      <c r="U2260" s="142"/>
      <c r="V2260" s="3">
        <v>3</v>
      </c>
      <c r="W2260" s="146" t="str">
        <f t="shared" si="70"/>
        <v>NETA BR</v>
      </c>
    </row>
    <row r="2261" spans="1:23" x14ac:dyDescent="0.2">
      <c r="A2261" s="139"/>
      <c r="B2261" s="139"/>
      <c r="C2261" s="71" t="str">
        <f>VLOOKUP(G2261,TCR!$E$2:$K$332,2,0)</f>
        <v>PPVV</v>
      </c>
      <c r="D2261" s="71" t="str">
        <f>VLOOKUP(G2261,TCR!$E$2:$K$332,3,0)</f>
        <v>Partite Varie</v>
      </c>
      <c r="E2261" s="71" t="str">
        <f>VLOOKUP(G2261,TCR!$E$2:$K$332,4,0)</f>
        <v>RAI</v>
      </c>
      <c r="F2261" s="71" t="str">
        <f>VLOOKUP(G2261,TCR!$E$2:$K$332,5,0)</f>
        <v>Canone RAI</v>
      </c>
      <c r="G2261" s="71" t="s">
        <v>374</v>
      </c>
      <c r="H2261" s="71" t="str">
        <f>VLOOKUP(G2261,TCR!$E$2:$K$332,7,0)</f>
        <v>Canone RAI</v>
      </c>
      <c r="I2261" s="137" t="str">
        <f t="shared" si="71"/>
        <v>CANONETV2019_ADD#CANONE_RAI_ADD#CANONE_RAI_ADD#NETA BR</v>
      </c>
      <c r="K2261" s="142" t="s">
        <v>11932</v>
      </c>
      <c r="L2261" s="142" t="s">
        <v>11933</v>
      </c>
      <c r="M2261" s="142"/>
      <c r="N2261" s="142" t="s">
        <v>3788</v>
      </c>
      <c r="O2261" s="142"/>
      <c r="P2261" s="142" t="s">
        <v>3789</v>
      </c>
      <c r="Q2261" s="142" t="s">
        <v>3788</v>
      </c>
      <c r="R2261" s="142" t="s">
        <v>3790</v>
      </c>
      <c r="S2261" s="142"/>
      <c r="T2261" s="142"/>
      <c r="U2261" s="142"/>
      <c r="V2261" s="3">
        <v>3</v>
      </c>
      <c r="W2261" s="146" t="str">
        <f t="shared" si="70"/>
        <v>NETA BR</v>
      </c>
    </row>
    <row r="2262" spans="1:23" x14ac:dyDescent="0.2">
      <c r="A2262" s="139"/>
      <c r="B2262" s="139"/>
      <c r="C2262" s="71" t="str">
        <f>VLOOKUP(G2262,TCR!$E$2:$K$332,2,0)</f>
        <v>PPVV</v>
      </c>
      <c r="D2262" s="71" t="str">
        <f>VLOOKUP(G2262,TCR!$E$2:$K$332,3,0)</f>
        <v>Partite Varie</v>
      </c>
      <c r="E2262" s="71" t="str">
        <f>VLOOKUP(G2262,TCR!$E$2:$K$332,4,0)</f>
        <v>RAI</v>
      </c>
      <c r="F2262" s="71" t="str">
        <f>VLOOKUP(G2262,TCR!$E$2:$K$332,5,0)</f>
        <v>Canone RAI</v>
      </c>
      <c r="G2262" s="71" t="s">
        <v>374</v>
      </c>
      <c r="H2262" s="71" t="str">
        <f>VLOOKUP(G2262,TCR!$E$2:$K$332,7,0)</f>
        <v>Canone RAI</v>
      </c>
      <c r="I2262" s="137" t="str">
        <f t="shared" si="71"/>
        <v>CANONETV2019_ACC#CANONE_RAI_ACC#CANONE_RAI_ACC#NETA BR</v>
      </c>
      <c r="K2262" s="142" t="s">
        <v>11934</v>
      </c>
      <c r="L2262" s="142" t="s">
        <v>11935</v>
      </c>
      <c r="M2262" s="142"/>
      <c r="N2262" s="142" t="s">
        <v>10335</v>
      </c>
      <c r="O2262" s="142"/>
      <c r="P2262" s="142" t="s">
        <v>10336</v>
      </c>
      <c r="Q2262" s="142" t="s">
        <v>10335</v>
      </c>
      <c r="R2262" s="142" t="s">
        <v>10337</v>
      </c>
      <c r="S2262" s="142"/>
      <c r="T2262" s="142"/>
      <c r="U2262" s="142"/>
      <c r="V2262" s="221">
        <v>3</v>
      </c>
      <c r="W2262" s="146" t="str">
        <f t="shared" si="70"/>
        <v>NETA BR</v>
      </c>
    </row>
    <row r="2263" spans="1:23" x14ac:dyDescent="0.2">
      <c r="A2263" s="139"/>
      <c r="B2263" s="139"/>
      <c r="C2263" s="141" t="str">
        <f>VLOOKUP(G2263,TCR!$E$2:$K$332,2,0)</f>
        <v>VENDV</v>
      </c>
      <c r="D2263" s="141" t="str">
        <f>VLOOKUP(G2263,TCR!$E$2:$K$332,3,0)</f>
        <v>Ricavi variabili commodity al PCE - Energia Elettrica</v>
      </c>
      <c r="E2263" s="141" t="str">
        <f>VLOOKUP(G2263,TCR!$E$2:$K$332,4,0)</f>
        <v>MTPRV</v>
      </c>
      <c r="F2263" s="141" t="str">
        <f>VLOOKUP(G2263,TCR!$E$2:$K$332,5,0)</f>
        <v>Materia prima variabile</v>
      </c>
      <c r="G2263" s="141" t="s">
        <v>255</v>
      </c>
      <c r="H2263" s="141" t="str">
        <f>VLOOKUP(G2263,TCR!$E$2:$K$332,7,0)</f>
        <v>Materia prima</v>
      </c>
      <c r="I2263" s="137" t="str">
        <f t="shared" si="71"/>
        <v>EEPE911CON100POP#EEPE911CON100POP#EEPE911CON100POP#NETA BM</v>
      </c>
      <c r="K2263" s="142" t="s">
        <v>11974</v>
      </c>
      <c r="L2263" s="142" t="s">
        <v>11040</v>
      </c>
      <c r="M2263" s="142" t="s">
        <v>424</v>
      </c>
      <c r="N2263" s="142" t="s">
        <v>11974</v>
      </c>
      <c r="O2263" s="142"/>
      <c r="P2263" s="142" t="s">
        <v>11975</v>
      </c>
      <c r="Q2263" s="142" t="s">
        <v>11974</v>
      </c>
      <c r="R2263" s="142" t="s">
        <v>11976</v>
      </c>
      <c r="S2263" s="142">
        <v>701116</v>
      </c>
      <c r="T2263" s="142" t="s">
        <v>10641</v>
      </c>
      <c r="U2263" s="142"/>
      <c r="V2263" s="3">
        <v>8</v>
      </c>
      <c r="W2263" s="146" t="str">
        <f t="shared" si="70"/>
        <v>NETA BM</v>
      </c>
    </row>
    <row r="2264" spans="1:23" x14ac:dyDescent="0.2">
      <c r="A2264" s="139"/>
      <c r="B2264" s="139"/>
      <c r="C2264" s="179" t="str">
        <f>VLOOKUP(G2264,TCR!$E$2:$K$332,2,0)</f>
        <v>VENDV</v>
      </c>
      <c r="D2264" s="179" t="str">
        <f>VLOOKUP(G2264,TCR!$E$2:$K$332,3,0)</f>
        <v>Ricavi variabili commodity al PCE - Energia Elettrica</v>
      </c>
      <c r="E2264" s="179" t="str">
        <f>VLOOKUP(G2264,TCR!$E$2:$K$332,4,0)</f>
        <v>MTPRV</v>
      </c>
      <c r="F2264" s="179" t="str">
        <f>VLOOKUP(G2264,TCR!$E$2:$K$332,5,0)</f>
        <v>Materia prima variabile</v>
      </c>
      <c r="G2264" s="179" t="s">
        <v>192</v>
      </c>
      <c r="H2264" s="179" t="str">
        <f>VLOOKUP(G2264,TCR!$E$2:$K$332,7,0)</f>
        <v>Perdite</v>
      </c>
      <c r="I2264" s="137" t="str">
        <f t="shared" si="71"/>
        <v>EEPERD911C100POP#EEPE911CON100POP#EEPE911CON100POP#NETA BM</v>
      </c>
      <c r="K2264" s="142" t="s">
        <v>11977</v>
      </c>
      <c r="L2264" s="142" t="s">
        <v>11978</v>
      </c>
      <c r="M2264" s="142"/>
      <c r="N2264" s="142" t="s">
        <v>11974</v>
      </c>
      <c r="O2264" s="142"/>
      <c r="P2264" s="142" t="s">
        <v>11975</v>
      </c>
      <c r="Q2264" s="142" t="s">
        <v>11974</v>
      </c>
      <c r="R2264" s="142" t="s">
        <v>11976</v>
      </c>
      <c r="S2264" s="142"/>
      <c r="T2264" s="142"/>
      <c r="U2264" s="142"/>
      <c r="V2264" s="3">
        <v>8</v>
      </c>
      <c r="W2264" s="146" t="str">
        <f t="shared" si="70"/>
        <v>NETA BM</v>
      </c>
    </row>
    <row r="2265" spans="1:23" x14ac:dyDescent="0.2">
      <c r="A2265" s="139"/>
      <c r="B2265" s="139"/>
      <c r="C2265" s="71" t="str">
        <f>VLOOKUP(G2265,TCR!$E$2:$K$332,2,0)</f>
        <v>PPVV</v>
      </c>
      <c r="D2265" s="71" t="str">
        <f>VLOOKUP(G2265,TCR!$E$2:$K$332,3,0)</f>
        <v>Partite Varie</v>
      </c>
      <c r="E2265" s="71" t="str">
        <f>VLOOKUP(G2265,TCR!$E$2:$K$332,4,0)</f>
        <v>CMOR</v>
      </c>
      <c r="F2265" s="71" t="str">
        <f>VLOOKUP(G2265,TCR!$E$2:$K$332,5,0)</f>
        <v>corrispettivo Morosità</v>
      </c>
      <c r="G2265" s="71" t="s">
        <v>111</v>
      </c>
      <c r="H2265" s="71" t="str">
        <f>VLOOKUP(G2265,TCR!$E$2:$K$332,7,0)</f>
        <v>corrispettivo Morosità</v>
      </c>
      <c r="I2265" s="137" t="str">
        <f t="shared" si="71"/>
        <v>NE_CMOR#NE_CMOR#NE_CMOR#NETA BR</v>
      </c>
      <c r="K2265" s="142" t="s">
        <v>11979</v>
      </c>
      <c r="L2265" s="142" t="s">
        <v>3808</v>
      </c>
      <c r="M2265" s="142"/>
      <c r="N2265" s="142" t="s">
        <v>11979</v>
      </c>
      <c r="O2265" s="142"/>
      <c r="P2265" s="142" t="s">
        <v>11979</v>
      </c>
      <c r="Q2265" s="142" t="s">
        <v>11979</v>
      </c>
      <c r="R2265" s="142" t="s">
        <v>3810</v>
      </c>
      <c r="S2265" s="142"/>
      <c r="T2265" s="142"/>
      <c r="U2265" s="142"/>
      <c r="V2265" s="3">
        <v>3</v>
      </c>
      <c r="W2265" s="146" t="str">
        <f t="shared" si="70"/>
        <v>NETA BR</v>
      </c>
    </row>
    <row r="2266" spans="1:23" x14ac:dyDescent="0.2">
      <c r="A2266" s="139"/>
      <c r="B2266" s="139"/>
      <c r="C2266" s="71" t="str">
        <f>VLOOKUP(G2266,TCR!$E$2:$K$332,2,0)</f>
        <v>PPVV</v>
      </c>
      <c r="D2266" s="71" t="str">
        <f>VLOOKUP(G2266,TCR!$E$2:$K$332,3,0)</f>
        <v>Partite Varie</v>
      </c>
      <c r="E2266" s="71" t="str">
        <f>VLOOKUP(G2266,TCR!$E$2:$K$332,4,0)</f>
        <v>CMOR</v>
      </c>
      <c r="F2266" s="71" t="str">
        <f>VLOOKUP(G2266,TCR!$E$2:$K$332,5,0)</f>
        <v>corrispettivo Morosità</v>
      </c>
      <c r="G2266" s="71" t="s">
        <v>111</v>
      </c>
      <c r="H2266" s="71" t="str">
        <f>VLOOKUP(G2266,TCR!$E$2:$K$332,7,0)</f>
        <v>corrispettivo Morosità</v>
      </c>
      <c r="I2266" s="137" t="str">
        <f t="shared" si="71"/>
        <v>NE_CMORANN#NE_CMORANN#NE_CMORANN#NETA BR</v>
      </c>
      <c r="K2266" s="142" t="s">
        <v>11980</v>
      </c>
      <c r="L2266" s="142" t="s">
        <v>4598</v>
      </c>
      <c r="M2266" s="142"/>
      <c r="N2266" s="142" t="s">
        <v>11980</v>
      </c>
      <c r="O2266" s="142"/>
      <c r="P2266" s="142" t="s">
        <v>11980</v>
      </c>
      <c r="Q2266" s="142" t="s">
        <v>11980</v>
      </c>
      <c r="R2266" s="142" t="s">
        <v>4600</v>
      </c>
      <c r="S2266" s="142"/>
      <c r="T2266" s="142"/>
      <c r="U2266" s="142"/>
      <c r="V2266" s="3">
        <v>3</v>
      </c>
      <c r="W2266" s="146" t="str">
        <f t="shared" si="70"/>
        <v>NETA BR</v>
      </c>
    </row>
    <row r="2267" spans="1:23" x14ac:dyDescent="0.2">
      <c r="A2267" s="139"/>
      <c r="B2267" s="139"/>
      <c r="C2267" s="141" t="str">
        <f>VLOOKUP(G2267,TCR!$E$2:$K$332,2,0)</f>
        <v>VENDV</v>
      </c>
      <c r="D2267" s="141" t="str">
        <f>VLOOKUP(G2267,TCR!$E$2:$K$332,3,0)</f>
        <v>Ricavi variabili commodity al PCE - Energia Elettrica</v>
      </c>
      <c r="E2267" s="141" t="str">
        <f>VLOOKUP(G2267,TCR!$E$2:$K$332,4,0)</f>
        <v>SCONV</v>
      </c>
      <c r="F2267" s="141" t="str">
        <f>VLOOKUP(G2267,TCR!$E$2:$K$332,5,0)</f>
        <v>Sconti Variabili</v>
      </c>
      <c r="G2267" s="141" t="s">
        <v>32</v>
      </c>
      <c r="H2267" s="141" t="str">
        <f>VLOOKUP(G2267,TCR!$E$2:$K$332,7,0)</f>
        <v>sconti</v>
      </c>
      <c r="I2267" s="137" t="str">
        <f t="shared" si="71"/>
        <v>11941#11941#11941#NETA BR</v>
      </c>
      <c r="K2267" s="142">
        <v>11941</v>
      </c>
      <c r="L2267" s="142" t="s">
        <v>6127</v>
      </c>
      <c r="M2267" s="142" t="s">
        <v>424</v>
      </c>
      <c r="N2267" s="142" t="s">
        <v>11981</v>
      </c>
      <c r="O2267" s="142"/>
      <c r="P2267" s="142" t="s">
        <v>11982</v>
      </c>
      <c r="Q2267" s="142">
        <v>11941</v>
      </c>
      <c r="R2267" s="142" t="s">
        <v>6131</v>
      </c>
      <c r="S2267" s="142">
        <v>704103</v>
      </c>
      <c r="T2267" s="142" t="s">
        <v>462</v>
      </c>
      <c r="U2267" s="142"/>
      <c r="V2267" s="3">
        <v>3</v>
      </c>
      <c r="W2267" s="146" t="str">
        <f t="shared" si="70"/>
        <v>NETA BR</v>
      </c>
    </row>
    <row r="2268" spans="1:23" x14ac:dyDescent="0.2">
      <c r="A2268" s="139"/>
      <c r="B2268" s="139"/>
      <c r="C2268" s="140" t="str">
        <f>VLOOKUP(G2268,TCR!$E$2:$K$332,2,0)</f>
        <v>IMPO</v>
      </c>
      <c r="D2268" s="140" t="str">
        <f>VLOOKUP(G2268,TCR!$E$2:$K$332,3,0)</f>
        <v>IMPOSTE</v>
      </c>
      <c r="E2268" s="140" t="str">
        <f>VLOOKUP(G2268,TCR!$E$2:$K$332,4,0)</f>
        <v>IMER</v>
      </c>
      <c r="F2268" s="140" t="str">
        <f>VLOOKUP(G2268,TCR!$E$2:$K$332,5,0)</f>
        <v>Imposta erariale</v>
      </c>
      <c r="G2268" s="140" t="s">
        <v>39</v>
      </c>
      <c r="H2268" s="140" t="str">
        <f>VLOOKUP(G2268,TCR!$E$2:$K$332,7,0)</f>
        <v>Imposta erariale</v>
      </c>
      <c r="I2268" s="137" t="str">
        <f t="shared" si="71"/>
        <v>NE_PM_IMPERA_MF#NEQPM_IMPERA_MF#NECPM_IMPERA_MF#NETA BR</v>
      </c>
      <c r="K2268" s="142" t="s">
        <v>11983</v>
      </c>
      <c r="L2268" s="142" t="s">
        <v>11984</v>
      </c>
      <c r="M2268" s="142"/>
      <c r="N2268" s="142" t="s">
        <v>11985</v>
      </c>
      <c r="O2268" s="142"/>
      <c r="P2268" s="142" t="s">
        <v>11986</v>
      </c>
      <c r="Q2268" s="142" t="s">
        <v>11987</v>
      </c>
      <c r="R2268" s="142" t="s">
        <v>11988</v>
      </c>
      <c r="S2268" s="142"/>
      <c r="T2268" s="142"/>
      <c r="U2268" s="142"/>
      <c r="V2268" s="3">
        <v>3</v>
      </c>
      <c r="W2268" s="146" t="str">
        <f t="shared" si="70"/>
        <v>NETA BR</v>
      </c>
    </row>
    <row r="2269" spans="1:23" x14ac:dyDescent="0.2">
      <c r="A2269" s="139"/>
      <c r="B2269" s="139"/>
      <c r="C2269" s="179" t="str">
        <f>VLOOKUP(G2269,TCR!$E$2:$K$332,2,0)</f>
        <v>VENDV</v>
      </c>
      <c r="D2269" s="179" t="str">
        <f>VLOOKUP(G2269,TCR!$E$2:$K$332,3,0)</f>
        <v>Ricavi variabili commodity al PCE - Energia Elettrica</v>
      </c>
      <c r="E2269" s="179" t="str">
        <f>VLOOKUP(G2269,TCR!$E$2:$K$332,4,0)</f>
        <v>SCONV</v>
      </c>
      <c r="F2269" s="179" t="str">
        <f>VLOOKUP(G2269,TCR!$E$2:$K$332,5,0)</f>
        <v>Sconti Variabili</v>
      </c>
      <c r="G2269" s="179" t="s">
        <v>10944</v>
      </c>
      <c r="H2269" s="179" t="str">
        <f>VLOOKUP(G2269,TCR!$E$2:$K$332,7,0)</f>
        <v>sconti perdite</v>
      </c>
      <c r="I2269" s="137" t="str">
        <f t="shared" si="71"/>
        <v>NE_V_PDSC_DIGRID#NE_Q_SC_DIGRID_M#NE_C_SC_DIGRID_M#NETA BR</v>
      </c>
      <c r="K2269" s="142" t="s">
        <v>11989</v>
      </c>
      <c r="L2269" s="142" t="s">
        <v>11990</v>
      </c>
      <c r="M2269" s="142"/>
      <c r="N2269" s="142" t="s">
        <v>11991</v>
      </c>
      <c r="O2269" s="142"/>
      <c r="P2269" s="142" t="s">
        <v>11992</v>
      </c>
      <c r="Q2269" s="142" t="s">
        <v>11993</v>
      </c>
      <c r="R2269" s="142" t="s">
        <v>11994</v>
      </c>
      <c r="S2269" s="142"/>
      <c r="T2269" s="142"/>
      <c r="U2269" s="142"/>
      <c r="V2269" s="134">
        <v>3</v>
      </c>
      <c r="W2269" s="146" t="str">
        <f t="shared" si="70"/>
        <v>NETA BR</v>
      </c>
    </row>
    <row r="2270" spans="1:23" x14ac:dyDescent="0.2">
      <c r="A2270" s="139"/>
      <c r="B2270" s="139"/>
      <c r="C2270" s="141" t="str">
        <f>VLOOKUP(G2270,TCR!$E$2:$K$332,2,0)</f>
        <v>VENDV</v>
      </c>
      <c r="D2270" s="141" t="str">
        <f>VLOOKUP(G2270,TCR!$E$2:$K$332,3,0)</f>
        <v>Ricavi variabili commodity al PCE - Energia Elettrica</v>
      </c>
      <c r="E2270" s="141" t="str">
        <f>VLOOKUP(G2270,TCR!$E$2:$K$332,4,0)</f>
        <v>SCONV</v>
      </c>
      <c r="F2270" s="141" t="str">
        <f>VLOOKUP(G2270,TCR!$E$2:$K$332,5,0)</f>
        <v>Sconti Variabili</v>
      </c>
      <c r="G2270" s="141" t="s">
        <v>10944</v>
      </c>
      <c r="H2270" s="141" t="str">
        <f>VLOOKUP(G2270,TCR!$E$2:$K$332,7,0)</f>
        <v>sconti perdite</v>
      </c>
      <c r="I2270" s="137" t="str">
        <f t="shared" si="71"/>
        <v>NE_V_PDSC_DIGRID#NE_Q_SCNTATTDIG#NE_C_SCNTATTDIG#NETA BR</v>
      </c>
      <c r="K2270" s="142" t="s">
        <v>11989</v>
      </c>
      <c r="L2270" s="142" t="s">
        <v>11990</v>
      </c>
      <c r="M2270" s="142"/>
      <c r="N2270" s="142" t="s">
        <v>11315</v>
      </c>
      <c r="O2270" s="142"/>
      <c r="P2270" s="142" t="s">
        <v>11316</v>
      </c>
      <c r="Q2270" s="142" t="s">
        <v>11317</v>
      </c>
      <c r="R2270" s="142" t="s">
        <v>11318</v>
      </c>
      <c r="S2270" s="142"/>
      <c r="T2270" s="142"/>
      <c r="U2270" s="142"/>
      <c r="V2270" s="134">
        <v>3</v>
      </c>
      <c r="W2270" s="146" t="str">
        <f t="shared" si="70"/>
        <v>NETA BR</v>
      </c>
    </row>
    <row r="2271" spans="1:23" x14ac:dyDescent="0.2">
      <c r="A2271" s="139"/>
      <c r="B2271" s="139"/>
      <c r="C2271" s="181" t="str">
        <f>VLOOKUP(G2271,TCR!$E$2:$K$332,2,0)</f>
        <v>DISTV</v>
      </c>
      <c r="D2271" s="181" t="str">
        <f>VLOOKUP(G2271,TCR!$E$2:$K$332,3,0)</f>
        <v>Ricavi logistica secondaria - distribuzione Energia Elettrica - variabile</v>
      </c>
      <c r="E2271" s="181" t="str">
        <f>VLOOKUP(G2271,TCR!$E$2:$K$332,4,0)</f>
        <v>QVR</v>
      </c>
      <c r="F2271" s="181" t="str">
        <f>VLOOKUP(G2271,TCR!$E$2:$K$332,5,0)</f>
        <v>Energia reattiva</v>
      </c>
      <c r="G2271" s="181" t="s">
        <v>275</v>
      </c>
      <c r="H2271" s="181" t="str">
        <f>VLOOKUP(G2271,TCR!$E$2:$K$332,7,0)</f>
        <v>Quota energia reattiva</v>
      </c>
      <c r="I2271" s="137" t="str">
        <f t="shared" si="71"/>
        <v>NE_V_REATT_AT#NE_Q_REAT_50_75#NE_C_REAT_50_75#NETA BR</v>
      </c>
      <c r="K2271" s="142" t="s">
        <v>11995</v>
      </c>
      <c r="L2271" s="142" t="s">
        <v>11996</v>
      </c>
      <c r="M2271" s="142"/>
      <c r="N2271" s="142" t="s">
        <v>11997</v>
      </c>
      <c r="O2271" s="142"/>
      <c r="P2271" s="142" t="s">
        <v>11998</v>
      </c>
      <c r="Q2271" s="142" t="s">
        <v>11999</v>
      </c>
      <c r="R2271" s="142" t="s">
        <v>12000</v>
      </c>
      <c r="S2271" s="142"/>
      <c r="T2271" s="142"/>
      <c r="U2271" s="142"/>
      <c r="V2271" s="134">
        <v>3</v>
      </c>
      <c r="W2271" s="146" t="str">
        <f t="shared" si="70"/>
        <v>NETA BR</v>
      </c>
    </row>
    <row r="2272" spans="1:23" x14ac:dyDescent="0.2">
      <c r="A2272" s="139"/>
      <c r="B2272" s="139"/>
      <c r="C2272" s="181" t="str">
        <f>VLOOKUP(G2272,TCR!$E$2:$K$332,2,0)</f>
        <v>DISTF</v>
      </c>
      <c r="D2272" s="181" t="str">
        <f>VLOOKUP(G2272,TCR!$E$2:$K$332,3,0)</f>
        <v>Ricavi logistica secondaria - distribuzione Energia Elettrica - fisso</v>
      </c>
      <c r="E2272" s="181" t="str">
        <f>VLOOKUP(G2272,TCR!$E$2:$K$332,4,0)</f>
        <v>QFDS</v>
      </c>
      <c r="F2272" s="181" t="str">
        <f>VLOOKUP(G2272,TCR!$E$2:$K$332,5,0)</f>
        <v>Quota fissa distribuzione</v>
      </c>
      <c r="G2272" s="181" t="s">
        <v>2</v>
      </c>
      <c r="H2272" s="181" t="str">
        <f>VLOOKUP(G2272,TCR!$E$2:$K$332,7,0)</f>
        <v>Quota fissa dis</v>
      </c>
      <c r="I2272" s="137" t="str">
        <f t="shared" si="71"/>
        <v>NE_V_RETE_QF_ND#NE_Q_DIS_ND_QF#NE_C_DIS_ND#NETA BR</v>
      </c>
      <c r="K2272" s="142" t="s">
        <v>9989</v>
      </c>
      <c r="L2272" s="142" t="s">
        <v>9990</v>
      </c>
      <c r="M2272" s="142" t="s">
        <v>488</v>
      </c>
      <c r="N2272" s="142" t="s">
        <v>12001</v>
      </c>
      <c r="O2272" s="142"/>
      <c r="P2272" s="142" t="s">
        <v>12002</v>
      </c>
      <c r="Q2272" s="142" t="s">
        <v>12003</v>
      </c>
      <c r="R2272" s="142" t="s">
        <v>12004</v>
      </c>
      <c r="S2272" s="142">
        <v>709007</v>
      </c>
      <c r="T2272" s="142" t="s">
        <v>10564</v>
      </c>
      <c r="U2272" s="142" t="s">
        <v>11252</v>
      </c>
      <c r="V2272" s="134">
        <v>3</v>
      </c>
      <c r="W2272" s="146" t="str">
        <f t="shared" si="70"/>
        <v>NETA BR</v>
      </c>
    </row>
    <row r="2273" spans="1:23" x14ac:dyDescent="0.2">
      <c r="A2273" s="139"/>
      <c r="B2273" s="139"/>
      <c r="C2273" s="181" t="str">
        <f>VLOOKUP(G2273,TCR!$E$2:$K$332,2,0)</f>
        <v>DISTF</v>
      </c>
      <c r="D2273" s="181" t="str">
        <f>VLOOKUP(G2273,TCR!$E$2:$K$332,3,0)</f>
        <v>Ricavi logistica secondaria - distribuzione Energia Elettrica - fisso</v>
      </c>
      <c r="E2273" s="181" t="str">
        <f>VLOOKUP(G2273,TCR!$E$2:$K$332,4,0)</f>
        <v>QP</v>
      </c>
      <c r="F2273" s="181" t="str">
        <f>VLOOKUP(G2273,TCR!$E$2:$K$332,5,0)</f>
        <v>Potenza</v>
      </c>
      <c r="G2273" s="181" t="s">
        <v>166</v>
      </c>
      <c r="H2273" s="181" t="str">
        <f>VLOOKUP(G2273,TCR!$E$2:$K$332,7,0)</f>
        <v>Quota fissa potenza</v>
      </c>
      <c r="I2273" s="137" t="str">
        <f t="shared" si="71"/>
        <v>NE_V_RETE_QP_ND#NE_Q_DIS_ND_QP#NE_C_DIS_ND#NETA BR</v>
      </c>
      <c r="K2273" s="142" t="s">
        <v>10470</v>
      </c>
      <c r="L2273" s="142" t="s">
        <v>10471</v>
      </c>
      <c r="M2273" s="142" t="s">
        <v>488</v>
      </c>
      <c r="N2273" s="142" t="s">
        <v>12005</v>
      </c>
      <c r="O2273" s="142"/>
      <c r="P2273" s="142" t="s">
        <v>12002</v>
      </c>
      <c r="Q2273" s="142" t="s">
        <v>12003</v>
      </c>
      <c r="R2273" s="142" t="s">
        <v>12004</v>
      </c>
      <c r="S2273" s="142">
        <v>709007</v>
      </c>
      <c r="T2273" s="142" t="s">
        <v>10564</v>
      </c>
      <c r="U2273" s="142" t="s">
        <v>11252</v>
      </c>
      <c r="V2273" s="134">
        <v>3</v>
      </c>
      <c r="W2273" s="146" t="str">
        <f t="shared" si="70"/>
        <v>NETA BR</v>
      </c>
    </row>
    <row r="2274" spans="1:23" x14ac:dyDescent="0.2">
      <c r="A2274" s="139"/>
      <c r="B2274" s="139"/>
      <c r="C2274" s="141" t="str">
        <f>VLOOKUP(G2274,TCR!$E$2:$K$332,2,0)</f>
        <v>VENDV</v>
      </c>
      <c r="D2274" s="141" t="str">
        <f>VLOOKUP(G2274,TCR!$E$2:$K$332,3,0)</f>
        <v>Ricavi variabili commodity al PCE - Energia Elettrica</v>
      </c>
      <c r="E2274" s="141" t="str">
        <f>VLOOKUP(G2274,TCR!$E$2:$K$332,4,0)</f>
        <v>SCONV</v>
      </c>
      <c r="F2274" s="141" t="str">
        <f>VLOOKUP(G2274,TCR!$E$2:$K$332,5,0)</f>
        <v>Sconti Variabili</v>
      </c>
      <c r="G2274" s="141" t="s">
        <v>11305</v>
      </c>
      <c r="H2274" s="141" t="str">
        <f>VLOOKUP(G2274,TCR!$E$2:$K$332,7,0)</f>
        <v>sconto bolletta digitale</v>
      </c>
      <c r="I2274" s="137" t="str">
        <f t="shared" si="71"/>
        <v>NE_V_SC_DIGRID#NE_Q_SC_DIGRID_M#NE_C_SC_DIGRID_M#NETA BR</v>
      </c>
      <c r="K2274" s="142" t="s">
        <v>12006</v>
      </c>
      <c r="L2274" s="142" t="s">
        <v>12007</v>
      </c>
      <c r="M2274" s="142"/>
      <c r="N2274" s="142" t="s">
        <v>11991</v>
      </c>
      <c r="O2274" s="142"/>
      <c r="P2274" s="142" t="s">
        <v>11992</v>
      </c>
      <c r="Q2274" s="142" t="s">
        <v>11993</v>
      </c>
      <c r="R2274" s="142" t="s">
        <v>11994</v>
      </c>
      <c r="S2274" s="142"/>
      <c r="T2274" s="142"/>
      <c r="U2274" s="142"/>
      <c r="V2274" s="134">
        <v>3</v>
      </c>
      <c r="W2274" s="146" t="str">
        <f t="shared" si="70"/>
        <v>NETA BR</v>
      </c>
    </row>
    <row r="2275" spans="1:23" x14ac:dyDescent="0.2">
      <c r="A2275" s="139"/>
      <c r="B2275" s="139"/>
      <c r="C2275" s="141" t="str">
        <f>VLOOKUP(G2275,TCR!$E$2:$K$332,2,0)</f>
        <v>VENDV</v>
      </c>
      <c r="D2275" s="141" t="str">
        <f>VLOOKUP(G2275,TCR!$E$2:$K$332,3,0)</f>
        <v>Ricavi variabili commodity al PCE - Energia Elettrica</v>
      </c>
      <c r="E2275" s="141" t="str">
        <f>VLOOKUP(G2275,TCR!$E$2:$K$332,4,0)</f>
        <v>EV</v>
      </c>
      <c r="F2275" s="141" t="str">
        <f>VLOOKUP(G2275,TCR!$E$2:$K$332,5,0)</f>
        <v>Energia verde variabile</v>
      </c>
      <c r="G2275" s="141" t="s">
        <v>11959</v>
      </c>
      <c r="H2275" s="141" t="str">
        <f>VLOOKUP(G2275,TCR!$E$2:$K$332,7,0)</f>
        <v>Energia verde variabile</v>
      </c>
      <c r="I2275" s="137" t="str">
        <f t="shared" si="71"/>
        <v>NE_PM_QENEVER#NE_Q_PM_QENEVER#NE_C_PM_QENEVER#NETA BR</v>
      </c>
      <c r="K2275" s="142" t="s">
        <v>12093</v>
      </c>
      <c r="L2275" s="142" t="s">
        <v>12094</v>
      </c>
      <c r="M2275" s="142" t="s">
        <v>424</v>
      </c>
      <c r="N2275" s="142" t="s">
        <v>12095</v>
      </c>
      <c r="O2275" s="142"/>
      <c r="P2275" s="142" t="s">
        <v>12096</v>
      </c>
      <c r="Q2275" s="142" t="s">
        <v>12097</v>
      </c>
      <c r="R2275" s="142" t="s">
        <v>12098</v>
      </c>
      <c r="S2275" s="142">
        <v>701036</v>
      </c>
      <c r="T2275" s="142" t="s">
        <v>430</v>
      </c>
      <c r="U2275" s="142"/>
      <c r="V2275" s="134">
        <v>3</v>
      </c>
      <c r="W2275" s="146" t="str">
        <f t="shared" si="70"/>
        <v>NETA BR</v>
      </c>
    </row>
    <row r="2276" spans="1:23" x14ac:dyDescent="0.2">
      <c r="A2276" s="139" t="s">
        <v>12163</v>
      </c>
      <c r="B2276" s="149">
        <v>43648</v>
      </c>
      <c r="C2276" s="141" t="str">
        <f>VLOOKUP(G2276,TCR!$E$2:$K$332,2,0)</f>
        <v>VENDF</v>
      </c>
      <c r="D2276" s="141" t="str">
        <f>VLOOKUP(G2276,TCR!$E$2:$K$332,3,0)</f>
        <v>Ricavi commodity - componente fissa Energia Elettrica</v>
      </c>
      <c r="E2276" s="141" t="str">
        <f>VLOOKUP(G2276,TCR!$E$2:$K$332,4,0)</f>
        <v>MTPRF</v>
      </c>
      <c r="F2276" s="141" t="str">
        <f>VLOOKUP(G2276,TCR!$E$2:$K$332,5,0)</f>
        <v>Materia prima fissa</v>
      </c>
      <c r="G2276" s="141" t="s">
        <v>320</v>
      </c>
      <c r="H2276" s="141" t="str">
        <f>VLOOKUP(G2276,TCR!$E$2:$K$332,7,0)</f>
        <v>componente generica ven fissa</v>
      </c>
      <c r="I2276" s="137" t="str">
        <f t="shared" si="71"/>
        <v>NE_V_COR_FIX_SUM#NE_Q_COR_FIX_SUM#NE_C_COR_FIX_SUM#NETA BR</v>
      </c>
      <c r="K2276" s="142" t="s">
        <v>12123</v>
      </c>
      <c r="L2276" s="142" t="s">
        <v>12124</v>
      </c>
      <c r="M2276" s="142"/>
      <c r="N2276" s="142" t="s">
        <v>12125</v>
      </c>
      <c r="O2276" s="142"/>
      <c r="P2276" s="142" t="s">
        <v>12126</v>
      </c>
      <c r="Q2276" s="142" t="s">
        <v>12127</v>
      </c>
      <c r="R2276" s="142" t="s">
        <v>12128</v>
      </c>
      <c r="S2276" s="142"/>
      <c r="T2276" s="142"/>
      <c r="U2276" s="142"/>
      <c r="V2276" s="142">
        <v>3</v>
      </c>
      <c r="W2276" s="142" t="str">
        <f t="shared" si="70"/>
        <v>NETA BR</v>
      </c>
    </row>
    <row r="2277" spans="1:23" x14ac:dyDescent="0.2">
      <c r="A2277" s="139" t="s">
        <v>12163</v>
      </c>
      <c r="B2277" s="149">
        <v>43648</v>
      </c>
      <c r="C2277" s="141" t="str">
        <f>VLOOKUP(G2277,TCR!$E$2:$K$332,2,0)</f>
        <v>VENDV</v>
      </c>
      <c r="D2277" s="141" t="str">
        <f>VLOOKUP(G2277,TCR!$E$2:$K$332,3,0)</f>
        <v>Ricavi variabili commodity al PCE - Energia Elettrica</v>
      </c>
      <c r="E2277" s="141" t="str">
        <f>VLOOKUP(G2277,TCR!$E$2:$K$332,4,0)</f>
        <v>SCONV</v>
      </c>
      <c r="F2277" s="141" t="str">
        <f>VLOOKUP(G2277,TCR!$E$2:$K$332,5,0)</f>
        <v>Sconti Variabili</v>
      </c>
      <c r="G2277" s="141" t="s">
        <v>10944</v>
      </c>
      <c r="H2277" s="141" t="str">
        <f>VLOOKUP(G2277,TCR!$E$2:$K$332,7,0)</f>
        <v>sconti perdite</v>
      </c>
      <c r="I2277" s="137" t="str">
        <f t="shared" si="71"/>
        <v>NE_V_PRD_SCATDIG#NE_PE_FIX#NE_PE_FIX#NETA BR</v>
      </c>
      <c r="K2277" s="142" t="s">
        <v>11313</v>
      </c>
      <c r="L2277" s="142" t="s">
        <v>11314</v>
      </c>
      <c r="M2277" s="142"/>
      <c r="N2277" s="142" t="s">
        <v>662</v>
      </c>
      <c r="O2277" s="142"/>
      <c r="P2277" s="142" t="s">
        <v>664</v>
      </c>
      <c r="Q2277" s="142" t="s">
        <v>662</v>
      </c>
      <c r="R2277" s="142" t="s">
        <v>665</v>
      </c>
      <c r="S2277" s="142"/>
      <c r="T2277" s="142"/>
      <c r="U2277" s="142"/>
      <c r="V2277" s="142">
        <v>3</v>
      </c>
      <c r="W2277" s="142" t="str">
        <f t="shared" si="70"/>
        <v>NETA BR</v>
      </c>
    </row>
    <row r="2278" spans="1:23" x14ac:dyDescent="0.2">
      <c r="A2278" s="139" t="s">
        <v>12163</v>
      </c>
      <c r="B2278" s="149">
        <v>43648</v>
      </c>
      <c r="C2278" s="141" t="str">
        <f>VLOOKUP(G2278,TCR!$E$2:$K$332,2,0)</f>
        <v>VENDV</v>
      </c>
      <c r="D2278" s="141" t="str">
        <f>VLOOKUP(G2278,TCR!$E$2:$K$332,3,0)</f>
        <v>Ricavi variabili commodity al PCE - Energia Elettrica</v>
      </c>
      <c r="E2278" s="141" t="str">
        <f>VLOOKUP(G2278,TCR!$E$2:$K$332,4,0)</f>
        <v>SCONV</v>
      </c>
      <c r="F2278" s="141" t="str">
        <f>VLOOKUP(G2278,TCR!$E$2:$K$332,5,0)</f>
        <v>Sconti Variabili</v>
      </c>
      <c r="G2278" s="141" t="s">
        <v>10944</v>
      </c>
      <c r="H2278" s="141" t="str">
        <f>VLOOKUP(G2278,TCR!$E$2:$K$332,7,0)</f>
        <v>sconti perdite</v>
      </c>
      <c r="I2278" s="137" t="str">
        <f t="shared" si="71"/>
        <v>NE_V_PRD_SCATRID#NE_Q_SCNTATTRID#NE_C_SCNTATTRID#NETA BR</v>
      </c>
      <c r="K2278" s="142" t="s">
        <v>12129</v>
      </c>
      <c r="L2278" s="142" t="s">
        <v>12130</v>
      </c>
      <c r="M2278" s="142"/>
      <c r="N2278" s="142" t="s">
        <v>12131</v>
      </c>
      <c r="O2278" s="142"/>
      <c r="P2278" s="142" t="s">
        <v>12132</v>
      </c>
      <c r="Q2278" s="142" t="s">
        <v>12133</v>
      </c>
      <c r="R2278" s="142" t="s">
        <v>11318</v>
      </c>
      <c r="S2278" s="142"/>
      <c r="T2278" s="142"/>
      <c r="U2278" s="142"/>
      <c r="V2278" s="142">
        <v>3</v>
      </c>
      <c r="W2278" s="142" t="str">
        <f t="shared" si="70"/>
        <v>NETA BR</v>
      </c>
    </row>
    <row r="2279" spans="1:23" x14ac:dyDescent="0.2">
      <c r="A2279" s="139" t="s">
        <v>12163</v>
      </c>
      <c r="B2279" s="149">
        <v>43648</v>
      </c>
      <c r="C2279" s="141" t="str">
        <f>VLOOKUP(G2279,TCR!$E$2:$K$332,2,0)</f>
        <v>VENDV</v>
      </c>
      <c r="D2279" s="141" t="str">
        <f>VLOOKUP(G2279,TCR!$E$2:$K$332,3,0)</f>
        <v>Ricavi variabili commodity al PCE - Energia Elettrica</v>
      </c>
      <c r="E2279" s="141" t="str">
        <f>VLOOKUP(G2279,TCR!$E$2:$K$332,4,0)</f>
        <v>SCONV</v>
      </c>
      <c r="F2279" s="141" t="str">
        <f>VLOOKUP(G2279,TCR!$E$2:$K$332,5,0)</f>
        <v>Sconti Variabili</v>
      </c>
      <c r="G2279" s="141" t="s">
        <v>32</v>
      </c>
      <c r="H2279" s="141" t="str">
        <f>VLOOKUP(G2279,TCR!$E$2:$K$332,7,0)</f>
        <v>sconti</v>
      </c>
      <c r="I2279" s="137" t="str">
        <f t="shared" si="71"/>
        <v>NE_V_SC_COR1ACL#NE_Q_SC_COR1ACL#NE_C_SC_COR1ACL#NETA BR</v>
      </c>
      <c r="K2279" s="142" t="s">
        <v>12134</v>
      </c>
      <c r="L2279" s="142" t="s">
        <v>12135</v>
      </c>
      <c r="M2279" s="142"/>
      <c r="N2279" s="142" t="s">
        <v>12136</v>
      </c>
      <c r="O2279" s="142"/>
      <c r="P2279" s="142" t="s">
        <v>12137</v>
      </c>
      <c r="Q2279" s="142" t="s">
        <v>12138</v>
      </c>
      <c r="R2279" s="142" t="s">
        <v>12139</v>
      </c>
      <c r="S2279" s="142"/>
      <c r="T2279" s="142"/>
      <c r="U2279" s="142"/>
      <c r="V2279" s="142">
        <v>3</v>
      </c>
      <c r="W2279" s="142" t="str">
        <f t="shared" si="70"/>
        <v>NETA BR</v>
      </c>
    </row>
    <row r="2280" spans="1:23" x14ac:dyDescent="0.2">
      <c r="A2280" s="139" t="s">
        <v>12163</v>
      </c>
      <c r="B2280" s="149">
        <v>43648</v>
      </c>
      <c r="C2280" s="179" t="str">
        <f>VLOOKUP(G2280,TCR!$E$2:$K$332,2,0)</f>
        <v>VENDV</v>
      </c>
      <c r="D2280" s="179" t="str">
        <f>VLOOKUP(G2280,TCR!$E$2:$K$332,3,0)</f>
        <v>Ricavi variabili commodity al PCE - Energia Elettrica</v>
      </c>
      <c r="E2280" s="179" t="str">
        <f>VLOOKUP(G2280,TCR!$E$2:$K$332,4,0)</f>
        <v>SCONV</v>
      </c>
      <c r="F2280" s="179" t="str">
        <f>VLOOKUP(G2280,TCR!$E$2:$K$332,5,0)</f>
        <v>Sconti Variabili</v>
      </c>
      <c r="G2280" s="179" t="s">
        <v>11436</v>
      </c>
      <c r="H2280" s="179" t="str">
        <f>VLOOKUP(G2280,TCR!$E$2:$K$332,7,0)</f>
        <v>sconti perdite materia prima</v>
      </c>
      <c r="I2280" s="137" t="str">
        <f t="shared" si="71"/>
        <v>NE_V_SC_PRD1ACL#NE_Q_SC_COR1ACL#NE_C_SC_COR1ACL#NETA BR</v>
      </c>
      <c r="K2280" s="142" t="s">
        <v>12140</v>
      </c>
      <c r="L2280" s="142" t="s">
        <v>12141</v>
      </c>
      <c r="M2280" s="142"/>
      <c r="N2280" s="142" t="s">
        <v>12136</v>
      </c>
      <c r="O2280" s="142"/>
      <c r="P2280" s="142" t="s">
        <v>12137</v>
      </c>
      <c r="Q2280" s="142" t="s">
        <v>12138</v>
      </c>
      <c r="R2280" s="142" t="s">
        <v>12139</v>
      </c>
      <c r="S2280" s="142"/>
      <c r="T2280" s="142"/>
      <c r="U2280" s="142"/>
      <c r="V2280" s="142">
        <v>3</v>
      </c>
      <c r="W2280" s="142" t="str">
        <f t="shared" si="70"/>
        <v>NETA BR</v>
      </c>
    </row>
    <row r="2281" spans="1:23" x14ac:dyDescent="0.2">
      <c r="A2281" s="139" t="s">
        <v>12163</v>
      </c>
      <c r="B2281" s="149">
        <v>43648</v>
      </c>
      <c r="C2281" s="141" t="str">
        <f>VLOOKUP(G2281,TCR!$E$2:$K$332,2,0)</f>
        <v>VENDV</v>
      </c>
      <c r="D2281" s="141" t="str">
        <f>VLOOKUP(G2281,TCR!$E$2:$K$332,3,0)</f>
        <v>Ricavi variabili commodity al PCE - Energia Elettrica</v>
      </c>
      <c r="E2281" s="141" t="str">
        <f>VLOOKUP(G2281,TCR!$E$2:$K$332,4,0)</f>
        <v>SCONV</v>
      </c>
      <c r="F2281" s="141" t="str">
        <f>VLOOKUP(G2281,TCR!$E$2:$K$332,5,0)</f>
        <v>Sconti Variabili</v>
      </c>
      <c r="G2281" s="141" t="s">
        <v>11305</v>
      </c>
      <c r="H2281" s="141" t="str">
        <f>VLOOKUP(G2281,TCR!$E$2:$K$332,7,0)</f>
        <v>sconto bolletta digitale</v>
      </c>
      <c r="I2281" s="137" t="str">
        <f t="shared" si="71"/>
        <v>NE_V_SCNTATTDIG#NE_PE_FIX#NE_PE_FIX#NETA BR</v>
      </c>
      <c r="K2281" s="142" t="s">
        <v>11319</v>
      </c>
      <c r="L2281" s="142" t="s">
        <v>10501</v>
      </c>
      <c r="M2281" s="142"/>
      <c r="N2281" s="142" t="s">
        <v>662</v>
      </c>
      <c r="O2281" s="142"/>
      <c r="P2281" s="142" t="s">
        <v>664</v>
      </c>
      <c r="Q2281" s="142" t="s">
        <v>662</v>
      </c>
      <c r="R2281" s="142" t="s">
        <v>665</v>
      </c>
      <c r="S2281" s="142"/>
      <c r="T2281" s="142"/>
      <c r="U2281" s="142"/>
      <c r="V2281" s="142">
        <v>3</v>
      </c>
      <c r="W2281" s="142" t="str">
        <f t="shared" si="70"/>
        <v>NETA BR</v>
      </c>
    </row>
    <row r="2282" spans="1:23" x14ac:dyDescent="0.2">
      <c r="A2282" s="139" t="s">
        <v>12163</v>
      </c>
      <c r="B2282" s="149">
        <v>43648</v>
      </c>
      <c r="C2282" s="179" t="str">
        <f>VLOOKUP(G2282,TCR!$E$2:$K$332,2,0)</f>
        <v>VENDV</v>
      </c>
      <c r="D2282" s="179" t="str">
        <f>VLOOKUP(G2282,TCR!$E$2:$K$332,3,0)</f>
        <v>Ricavi variabili commodity al PCE - Energia Elettrica</v>
      </c>
      <c r="E2282" s="179" t="str">
        <f>VLOOKUP(G2282,TCR!$E$2:$K$332,4,0)</f>
        <v>SCONV</v>
      </c>
      <c r="F2282" s="179" t="str">
        <f>VLOOKUP(G2282,TCR!$E$2:$K$332,5,0)</f>
        <v>Sconti Variabili</v>
      </c>
      <c r="G2282" s="179" t="s">
        <v>10824</v>
      </c>
      <c r="H2282" s="179" t="str">
        <f>VLOOKUP(G2282,TCR!$E$2:$K$332,7,0)</f>
        <v>sconto domiciliazione</v>
      </c>
      <c r="I2282" s="137" t="str">
        <f t="shared" si="71"/>
        <v>NE_V_SCNTATTRID#NE_Q_SCNTATTRID#NE_C_SCNTATTRID#NETA BR</v>
      </c>
      <c r="K2282" s="142" t="s">
        <v>12142</v>
      </c>
      <c r="L2282" s="142" t="s">
        <v>12143</v>
      </c>
      <c r="M2282" s="142"/>
      <c r="N2282" s="142" t="s">
        <v>12131</v>
      </c>
      <c r="O2282" s="142"/>
      <c r="P2282" s="142" t="s">
        <v>12132</v>
      </c>
      <c r="Q2282" s="142" t="s">
        <v>12133</v>
      </c>
      <c r="R2282" s="142" t="s">
        <v>11318</v>
      </c>
      <c r="S2282" s="142"/>
      <c r="T2282" s="142"/>
      <c r="U2282" s="142"/>
      <c r="V2282" s="142">
        <v>3</v>
      </c>
      <c r="W2282" s="142" t="str">
        <f t="shared" si="70"/>
        <v>NETA BR</v>
      </c>
    </row>
    <row r="2283" spans="1:23" x14ac:dyDescent="0.2">
      <c r="A2283" s="139" t="s">
        <v>12163</v>
      </c>
      <c r="B2283" s="149">
        <v>43648</v>
      </c>
      <c r="C2283" s="179" t="str">
        <f>VLOOKUP(G2283,TCR!$E$2:$K$332,2,0)</f>
        <v>VENDF</v>
      </c>
      <c r="D2283" s="179" t="str">
        <f>VLOOKUP(G2283,TCR!$E$2:$K$332,3,0)</f>
        <v>Ricavi commodity - componente fissa Energia Elettrica</v>
      </c>
      <c r="E2283" s="179" t="str">
        <f>VLOOKUP(G2283,TCR!$E$2:$K$332,4,0)</f>
        <v>MTPRF</v>
      </c>
      <c r="F2283" s="179" t="str">
        <f>VLOOKUP(G2283,TCR!$E$2:$K$332,5,0)</f>
        <v>Materia prima fissa</v>
      </c>
      <c r="G2283" s="179" t="s">
        <v>320</v>
      </c>
      <c r="H2283" s="179" t="str">
        <f>VLOOKUP(G2283,TCR!$E$2:$K$332,7,0)</f>
        <v>componente generica ven fissa</v>
      </c>
      <c r="I2283" s="137" t="str">
        <f t="shared" si="71"/>
        <v>NA_V_BUNDLE#NA_Q_BUNDLE#NA_C_BUNDLE#NETA BR</v>
      </c>
      <c r="K2283" s="142" t="s">
        <v>12144</v>
      </c>
      <c r="L2283" s="142" t="s">
        <v>12145</v>
      </c>
      <c r="M2283" s="142"/>
      <c r="N2283" s="142" t="s">
        <v>12146</v>
      </c>
      <c r="O2283" s="142"/>
      <c r="P2283" s="142" t="s">
        <v>12147</v>
      </c>
      <c r="Q2283" s="142" t="s">
        <v>12148</v>
      </c>
      <c r="R2283" s="142" t="s">
        <v>12145</v>
      </c>
      <c r="S2283" s="142"/>
      <c r="T2283" s="142"/>
      <c r="U2283" s="142"/>
      <c r="V2283" s="142">
        <v>3</v>
      </c>
      <c r="W2283" s="142" t="str">
        <f t="shared" si="70"/>
        <v>NETA BR</v>
      </c>
    </row>
    <row r="2284" spans="1:23" x14ac:dyDescent="0.2">
      <c r="A2284" s="139" t="s">
        <v>12163</v>
      </c>
      <c r="B2284" s="149">
        <v>43648</v>
      </c>
      <c r="C2284" s="141" t="str">
        <f>VLOOKUP(G2284,TCR!$E$2:$K$332,2,0)</f>
        <v>VENDV</v>
      </c>
      <c r="D2284" s="141" t="str">
        <f>VLOOKUP(G2284,TCR!$E$2:$K$332,3,0)</f>
        <v>Ricavi variabili commodity al PCE - Energia Elettrica</v>
      </c>
      <c r="E2284" s="141" t="str">
        <f>VLOOKUP(G2284,TCR!$E$2:$K$332,4,0)</f>
        <v>SCONV</v>
      </c>
      <c r="F2284" s="141" t="str">
        <f>VLOOKUP(G2284,TCR!$E$2:$K$332,5,0)</f>
        <v>Sconti Variabili</v>
      </c>
      <c r="G2284" s="141" t="s">
        <v>10944</v>
      </c>
      <c r="H2284" s="141" t="str">
        <f>VLOOKUP(G2284,TCR!$E$2:$K$332,7,0)</f>
        <v>sconti perdite</v>
      </c>
      <c r="I2284" s="137" t="str">
        <f t="shared" si="71"/>
        <v>NE_V_PDS_DIGRID1#NE_Q_SCDIGRID1_M#NE_C_SCDIGRID1_M#NETA BR</v>
      </c>
      <c r="K2284" s="142" t="s">
        <v>12149</v>
      </c>
      <c r="L2284" s="142" t="s">
        <v>12150</v>
      </c>
      <c r="M2284" s="142"/>
      <c r="N2284" s="142" t="s">
        <v>12151</v>
      </c>
      <c r="O2284" s="142"/>
      <c r="P2284" s="142" t="s">
        <v>12152</v>
      </c>
      <c r="Q2284" s="142" t="s">
        <v>12153</v>
      </c>
      <c r="R2284" s="142" t="s">
        <v>12154</v>
      </c>
      <c r="S2284" s="142"/>
      <c r="T2284" s="142"/>
      <c r="U2284" s="142"/>
      <c r="V2284" s="142">
        <v>3</v>
      </c>
      <c r="W2284" s="142" t="str">
        <f t="shared" ref="W2284:W2347" si="72">IF(V2284=3,"NETA BR",IF(V2284=8,"NETA BM"))</f>
        <v>NETA BR</v>
      </c>
    </row>
    <row r="2285" spans="1:23" x14ac:dyDescent="0.2">
      <c r="A2285" s="139" t="s">
        <v>12163</v>
      </c>
      <c r="B2285" s="149">
        <v>43648</v>
      </c>
      <c r="C2285" s="179" t="str">
        <f>VLOOKUP(G2285,TCR!$E$2:$K$332,2,0)</f>
        <v>VENDV</v>
      </c>
      <c r="D2285" s="179" t="str">
        <f>VLOOKUP(G2285,TCR!$E$2:$K$332,3,0)</f>
        <v>Ricavi variabili commodity al PCE - Energia Elettrica</v>
      </c>
      <c r="E2285" s="179" t="str">
        <f>VLOOKUP(G2285,TCR!$E$2:$K$332,4,0)</f>
        <v>SCONV</v>
      </c>
      <c r="F2285" s="179" t="str">
        <f>VLOOKUP(G2285,TCR!$E$2:$K$332,5,0)</f>
        <v>Sconti Variabili</v>
      </c>
      <c r="G2285" s="179" t="s">
        <v>11305</v>
      </c>
      <c r="H2285" s="179" t="str">
        <f>VLOOKUP(G2285,TCR!$E$2:$K$332,7,0)</f>
        <v>sconto bolletta digitale</v>
      </c>
      <c r="I2285" s="137" t="str">
        <f t="shared" si="71"/>
        <v>NE_V_SC_DIGRID1#NE_Q_SCDIGRID1_M#NE_C_SCDIGRID1_M#NETA BR</v>
      </c>
      <c r="K2285" s="142" t="s">
        <v>12155</v>
      </c>
      <c r="L2285" s="142" t="s">
        <v>12156</v>
      </c>
      <c r="M2285" s="142"/>
      <c r="N2285" s="142" t="s">
        <v>12151</v>
      </c>
      <c r="O2285" s="142"/>
      <c r="P2285" s="142" t="s">
        <v>12152</v>
      </c>
      <c r="Q2285" s="142" t="s">
        <v>12153</v>
      </c>
      <c r="R2285" s="142" t="s">
        <v>12154</v>
      </c>
      <c r="S2285" s="142"/>
      <c r="T2285" s="142"/>
      <c r="U2285" s="142"/>
      <c r="V2285" s="142">
        <v>3</v>
      </c>
      <c r="W2285" s="142" t="str">
        <f t="shared" si="72"/>
        <v>NETA BR</v>
      </c>
    </row>
    <row r="2286" spans="1:23" x14ac:dyDescent="0.2">
      <c r="A2286" s="139" t="s">
        <v>12163</v>
      </c>
      <c r="B2286" s="149">
        <v>43648</v>
      </c>
      <c r="C2286" s="71" t="str">
        <f>VLOOKUP(G2286,TCR!$E$2:$K$332,2,0)</f>
        <v>LAVO</v>
      </c>
      <c r="D2286" s="71" t="str">
        <f>VLOOKUP(G2286,TCR!$E$2:$K$332,3,0)</f>
        <v>Lavori</v>
      </c>
      <c r="E2286" s="71" t="str">
        <f>VLOOKUP(G2286,TCR!$E$2:$K$332,4,0)</f>
        <v>LAVO</v>
      </c>
      <c r="F2286" s="71" t="str">
        <f>VLOOKUP(G2286,TCR!$E$2:$K$332,5,0)</f>
        <v>Lavori</v>
      </c>
      <c r="G2286" s="71" t="s">
        <v>116</v>
      </c>
      <c r="H2286" s="71" t="str">
        <f>VLOOKUP(G2286,TCR!$E$2:$K$332,7,0)</f>
        <v>attivazioni</v>
      </c>
      <c r="I2286" s="137" t="str">
        <f t="shared" si="71"/>
        <v>S-PW-008_IS#QUOTAS-PW-008_IS#S-PW-008_IS#NETA BR</v>
      </c>
      <c r="K2286" s="142" t="s">
        <v>12157</v>
      </c>
      <c r="L2286" s="142" t="s">
        <v>12158</v>
      </c>
      <c r="M2286" s="142"/>
      <c r="N2286" s="142" t="s">
        <v>12159</v>
      </c>
      <c r="O2286" s="142"/>
      <c r="P2286" s="142" t="s">
        <v>12160</v>
      </c>
      <c r="Q2286" s="142" t="s">
        <v>12157</v>
      </c>
      <c r="R2286" s="142" t="s">
        <v>12161</v>
      </c>
      <c r="S2286" s="142"/>
      <c r="T2286" s="142"/>
      <c r="U2286" s="142"/>
      <c r="V2286" s="142">
        <v>3</v>
      </c>
      <c r="W2286" s="142" t="str">
        <f t="shared" si="72"/>
        <v>NETA BR</v>
      </c>
    </row>
    <row r="2287" spans="1:23" x14ac:dyDescent="0.2">
      <c r="A2287" s="139" t="s">
        <v>12163</v>
      </c>
      <c r="B2287" s="149">
        <v>43683</v>
      </c>
      <c r="C2287" s="141" t="str">
        <f>VLOOKUP(G2287,TCR!$E$2:$K$332,2,0)</f>
        <v>VENDV</v>
      </c>
      <c r="D2287" s="141" t="str">
        <f>VLOOKUP(G2287,TCR!$E$2:$K$332,3,0)</f>
        <v>Ricavi variabili commodity al PCE - Energia Elettrica</v>
      </c>
      <c r="E2287" s="141" t="str">
        <f>VLOOKUP(G2287,TCR!$E$2:$K$332,4,0)</f>
        <v>SCONV</v>
      </c>
      <c r="F2287" s="141" t="str">
        <f>VLOOKUP(G2287,TCR!$E$2:$K$332,5,0)</f>
        <v>Sconti Variabili</v>
      </c>
      <c r="G2287" s="141" t="s">
        <v>10828</v>
      </c>
      <c r="H2287" s="141" t="str">
        <f>VLOOKUP(G2287,TCR!$E$2:$K$332,7,0)</f>
        <v>sconto rid</v>
      </c>
      <c r="I2287" s="137" t="str">
        <f t="shared" si="71"/>
        <v>NE_V_SC_PCRID_PE#NE_Q_PE#NE_C_PE#NETA BR</v>
      </c>
      <c r="K2287" s="142" t="s">
        <v>4112</v>
      </c>
      <c r="L2287" s="142" t="s">
        <v>4113</v>
      </c>
      <c r="M2287" s="142" t="s">
        <v>424</v>
      </c>
      <c r="N2287" s="142" t="s">
        <v>10028</v>
      </c>
      <c r="O2287" s="142"/>
      <c r="P2287" s="142" t="s">
        <v>10029</v>
      </c>
      <c r="Q2287" s="142" t="s">
        <v>10030</v>
      </c>
      <c r="R2287" s="142" t="s">
        <v>10031</v>
      </c>
      <c r="S2287" s="142">
        <v>704103</v>
      </c>
      <c r="T2287" s="142" t="s">
        <v>462</v>
      </c>
      <c r="U2287" s="142"/>
      <c r="V2287" s="142">
        <v>3</v>
      </c>
      <c r="W2287" s="142" t="str">
        <f t="shared" si="72"/>
        <v>NETA BR</v>
      </c>
    </row>
    <row r="2288" spans="1:23" x14ac:dyDescent="0.2">
      <c r="A2288" s="139" t="s">
        <v>12163</v>
      </c>
      <c r="B2288" s="149">
        <v>43683</v>
      </c>
      <c r="C2288" s="71" t="str">
        <f>VLOOKUP(G2288,TCR!$E$2:$K$332,2,0)</f>
        <v>LAVO</v>
      </c>
      <c r="D2288" s="71" t="str">
        <f>VLOOKUP(G2288,TCR!$E$2:$K$332,3,0)</f>
        <v>Lavori</v>
      </c>
      <c r="E2288" s="71" t="str">
        <f>VLOOKUP(G2288,TCR!$E$2:$K$332,4,0)</f>
        <v>LAVO</v>
      </c>
      <c r="F2288" s="71" t="str">
        <f>VLOOKUP(G2288,TCR!$E$2:$K$332,5,0)</f>
        <v>Lavori</v>
      </c>
      <c r="G2288" s="71" t="s">
        <v>116</v>
      </c>
      <c r="H2288" s="71" t="str">
        <f>VLOOKUP(G2288,TCR!$E$2:$K$332,7,0)</f>
        <v>attivazioni</v>
      </c>
      <c r="I2288" s="137" t="str">
        <f t="shared" si="71"/>
        <v>NE_VOLTURA_IS#NE_Q_VOLTURA_IS#NE_C_VOLTURA_IS#NETA BR</v>
      </c>
      <c r="K2288" s="142" t="s">
        <v>12164</v>
      </c>
      <c r="L2288" s="142" t="s">
        <v>12165</v>
      </c>
      <c r="M2288" s="142"/>
      <c r="N2288" s="142" t="s">
        <v>12166</v>
      </c>
      <c r="O2288" s="142"/>
      <c r="P2288" s="142" t="s">
        <v>12167</v>
      </c>
      <c r="Q2288" s="142" t="s">
        <v>12168</v>
      </c>
      <c r="R2288" s="142" t="s">
        <v>12169</v>
      </c>
      <c r="S2288" s="142"/>
      <c r="T2288" s="142"/>
      <c r="U2288" s="142"/>
      <c r="V2288" s="142">
        <v>3</v>
      </c>
      <c r="W2288" s="142" t="str">
        <f t="shared" si="72"/>
        <v>NETA BR</v>
      </c>
    </row>
    <row r="2289" spans="1:23" x14ac:dyDescent="0.2">
      <c r="A2289" s="139" t="s">
        <v>12163</v>
      </c>
      <c r="B2289" s="149">
        <v>43683</v>
      </c>
      <c r="C2289" s="71" t="str">
        <f>VLOOKUP(G2289,TCR!$E$2:$K$332,2,0)</f>
        <v>LAVO</v>
      </c>
      <c r="D2289" s="71" t="str">
        <f>VLOOKUP(G2289,TCR!$E$2:$K$332,3,0)</f>
        <v>Lavori</v>
      </c>
      <c r="E2289" s="71" t="str">
        <f>VLOOKUP(G2289,TCR!$E$2:$K$332,4,0)</f>
        <v>LAVO</v>
      </c>
      <c r="F2289" s="71" t="str">
        <f>VLOOKUP(G2289,TCR!$E$2:$K$332,5,0)</f>
        <v>Lavori</v>
      </c>
      <c r="G2289" s="71" t="s">
        <v>116</v>
      </c>
      <c r="H2289" s="71" t="str">
        <f>VLOOKUP(G2289,TCR!$E$2:$K$332,7,0)</f>
        <v>attivazioni</v>
      </c>
      <c r="I2289" s="137" t="str">
        <f t="shared" si="71"/>
        <v>S-PW-008_MC-SA#QTS-PW-008_MC-SA#CS-PW-008_MC-SA#NETA BR</v>
      </c>
      <c r="K2289" s="142" t="s">
        <v>12170</v>
      </c>
      <c r="L2289" s="142" t="s">
        <v>11541</v>
      </c>
      <c r="M2289" s="142"/>
      <c r="N2289" s="142" t="s">
        <v>12171</v>
      </c>
      <c r="O2289" s="142"/>
      <c r="P2289" s="142" t="s">
        <v>12172</v>
      </c>
      <c r="Q2289" s="142" t="s">
        <v>12173</v>
      </c>
      <c r="R2289" s="142" t="s">
        <v>11545</v>
      </c>
      <c r="S2289" s="142"/>
      <c r="T2289" s="142"/>
      <c r="U2289" s="142"/>
      <c r="V2289" s="142">
        <v>3</v>
      </c>
      <c r="W2289" s="142" t="str">
        <f t="shared" si="72"/>
        <v>NETA BR</v>
      </c>
    </row>
    <row r="2290" spans="1:23" x14ac:dyDescent="0.2">
      <c r="A2290" s="139" t="s">
        <v>12163</v>
      </c>
      <c r="B2290" s="149">
        <v>43683</v>
      </c>
      <c r="C2290" s="141" t="str">
        <f>VLOOKUP(G2290,TCR!$E$2:$K$332,2,0)</f>
        <v>TRASPV</v>
      </c>
      <c r="D2290" s="141" t="str">
        <f>VLOOKUP(G2290,TCR!$E$2:$K$332,3,0)</f>
        <v>Ricavi logistica primaria - Trasporto Energia Elettrica - variabile</v>
      </c>
      <c r="E2290" s="141" t="str">
        <f>VLOOKUP(G2290,TCR!$E$2:$K$332,4,0)</f>
        <v>DISPV</v>
      </c>
      <c r="F2290" s="141" t="str">
        <f>VLOOKUP(G2290,TCR!$E$2:$K$332,5,0)</f>
        <v>Dispacciamento variabile</v>
      </c>
      <c r="G2290" s="141" t="s">
        <v>174</v>
      </c>
      <c r="H2290" s="141" t="str">
        <f>VLOOKUP(G2290,TCR!$E$2:$K$332,7,0)</f>
        <v>DISP bt quota variabile</v>
      </c>
      <c r="I2290" s="137" t="str">
        <f t="shared" si="71"/>
        <v>NE_DISP3_BTAUIP#NE_DISP3_BTAUIP#NE_DISPBT#NETA BR</v>
      </c>
      <c r="K2290" s="142" t="s">
        <v>3760</v>
      </c>
      <c r="L2290" s="142" t="s">
        <v>1074</v>
      </c>
      <c r="M2290" s="142" t="s">
        <v>488</v>
      </c>
      <c r="N2290" s="142" t="s">
        <v>3760</v>
      </c>
      <c r="O2290" s="142"/>
      <c r="P2290" s="142" t="s">
        <v>4469</v>
      </c>
      <c r="Q2290" s="142" t="s">
        <v>4470</v>
      </c>
      <c r="R2290" s="142" t="s">
        <v>4471</v>
      </c>
      <c r="S2290" s="142">
        <v>702143</v>
      </c>
      <c r="T2290" s="142" t="s">
        <v>494</v>
      </c>
      <c r="U2290" s="142"/>
      <c r="V2290" s="142">
        <v>3</v>
      </c>
      <c r="W2290" s="142" t="str">
        <f t="shared" si="72"/>
        <v>NETA BR</v>
      </c>
    </row>
    <row r="2291" spans="1:23" x14ac:dyDescent="0.2">
      <c r="A2291" s="139" t="s">
        <v>12163</v>
      </c>
      <c r="B2291" s="149">
        <v>43683</v>
      </c>
      <c r="C2291" s="71" t="str">
        <f>VLOOKUP(G2291,TCR!$E$2:$K$332,2,0)</f>
        <v>PPVV</v>
      </c>
      <c r="D2291" s="71" t="str">
        <f>VLOOKUP(G2291,TCR!$E$2:$K$332,3,0)</f>
        <v>Partite Varie</v>
      </c>
      <c r="E2291" s="71" t="str">
        <f>VLOOKUP(G2291,TCR!$E$2:$K$332,4,0)</f>
        <v>CMOR</v>
      </c>
      <c r="F2291" s="71" t="str">
        <f>VLOOKUP(G2291,TCR!$E$2:$K$332,5,0)</f>
        <v>corrispettivo Morosità</v>
      </c>
      <c r="G2291" s="71" t="s">
        <v>111</v>
      </c>
      <c r="H2291" s="71" t="str">
        <f>VLOOKUP(G2291,TCR!$E$2:$K$332,7,0)</f>
        <v>corrispettivo Morosità</v>
      </c>
      <c r="I2291" s="137" t="str">
        <f t="shared" si="71"/>
        <v>NG_CMOR#NG_CMOR#NG_CMOR#NETA BR</v>
      </c>
      <c r="K2291" s="142" t="s">
        <v>12174</v>
      </c>
      <c r="L2291" s="142" t="s">
        <v>12175</v>
      </c>
      <c r="M2291" s="142"/>
      <c r="N2291" s="142" t="s">
        <v>12174</v>
      </c>
      <c r="O2291" s="142"/>
      <c r="P2291" s="142" t="s">
        <v>12174</v>
      </c>
      <c r="Q2291" s="142" t="s">
        <v>12174</v>
      </c>
      <c r="R2291" s="142" t="s">
        <v>12176</v>
      </c>
      <c r="S2291" s="142"/>
      <c r="T2291" s="142"/>
      <c r="U2291" s="142"/>
      <c r="V2291" s="142">
        <v>3</v>
      </c>
      <c r="W2291" s="142" t="str">
        <f t="shared" si="72"/>
        <v>NETA BR</v>
      </c>
    </row>
    <row r="2292" spans="1:23" x14ac:dyDescent="0.2">
      <c r="A2292" s="139" t="s">
        <v>12163</v>
      </c>
      <c r="B2292" s="149">
        <v>43683</v>
      </c>
      <c r="C2292" s="141" t="str">
        <f>VLOOKUP(G2292,TCR!$E$2:$K$332,2,0)</f>
        <v>VENDV</v>
      </c>
      <c r="D2292" s="141" t="str">
        <f>VLOOKUP(G2292,TCR!$E$2:$K$332,3,0)</f>
        <v>Ricavi variabili commodity al PCE - Energia Elettrica</v>
      </c>
      <c r="E2292" s="141" t="str">
        <f>VLOOKUP(G2292,TCR!$E$2:$K$332,4,0)</f>
        <v>SCONV</v>
      </c>
      <c r="F2292" s="141" t="str">
        <f>VLOOKUP(G2292,TCR!$E$2:$K$332,5,0)</f>
        <v>Sconti Variabili</v>
      </c>
      <c r="G2292" s="141" t="s">
        <v>10944</v>
      </c>
      <c r="H2292" s="141" t="str">
        <f>VLOOKUP(G2292,TCR!$E$2:$K$332,7,0)</f>
        <v>sconti perdite</v>
      </c>
      <c r="I2292" s="137" t="str">
        <f t="shared" si="71"/>
        <v>NE_SC_PERC_RID_R#NE_Q_SCPER_RID_R#NE_C_SCPER_RID_R#NETA BR</v>
      </c>
      <c r="K2292" s="142" t="s">
        <v>12177</v>
      </c>
      <c r="L2292" s="142" t="s">
        <v>12178</v>
      </c>
      <c r="M2292" s="142"/>
      <c r="N2292" s="142" t="s">
        <v>12179</v>
      </c>
      <c r="O2292" s="142"/>
      <c r="P2292" s="142" t="s">
        <v>12180</v>
      </c>
      <c r="Q2292" s="142" t="s">
        <v>12181</v>
      </c>
      <c r="R2292" s="142" t="s">
        <v>12182</v>
      </c>
      <c r="S2292" s="142"/>
      <c r="T2292" s="142"/>
      <c r="U2292" s="142"/>
      <c r="V2292" s="142">
        <v>3</v>
      </c>
      <c r="W2292" s="142" t="str">
        <f t="shared" si="72"/>
        <v>NETA BR</v>
      </c>
    </row>
    <row r="2293" spans="1:23" x14ac:dyDescent="0.2">
      <c r="A2293" s="139" t="s">
        <v>12163</v>
      </c>
      <c r="B2293" s="149">
        <v>43711</v>
      </c>
      <c r="C2293" s="141" t="str">
        <f>VLOOKUP(G2293,TCR!$E$2:$K$332,2,0)</f>
        <v>VENDV</v>
      </c>
      <c r="D2293" s="141" t="str">
        <f>VLOOKUP(G2293,TCR!$E$2:$K$332,3,0)</f>
        <v>Ricavi variabili commodity al PCE - Energia Elettrica</v>
      </c>
      <c r="E2293" s="141" t="str">
        <f>VLOOKUP(G2293,TCR!$E$2:$K$332,4,0)</f>
        <v>SCONV</v>
      </c>
      <c r="F2293" s="141" t="str">
        <f>VLOOKUP(G2293,TCR!$E$2:$K$332,5,0)</f>
        <v>Sconti Variabili</v>
      </c>
      <c r="G2293" s="141" t="s">
        <v>10944</v>
      </c>
      <c r="H2293" s="141" t="str">
        <f>VLOOKUP(G2293,TCR!$E$2:$K$332,7,0)</f>
        <v>sconti perdite</v>
      </c>
      <c r="I2293" s="137" t="str">
        <f t="shared" si="71"/>
        <v>NE_V_PRSCSUM_DAY#NE_Q_SC_SUM_DAY#NE_C_SC_SUM_DAY#NETA BR</v>
      </c>
      <c r="K2293" s="142" t="s">
        <v>12189</v>
      </c>
      <c r="L2293" s="142" t="s">
        <v>12190</v>
      </c>
      <c r="M2293" s="142"/>
      <c r="N2293" s="142" t="s">
        <v>12191</v>
      </c>
      <c r="O2293" s="142"/>
      <c r="P2293" s="142" t="s">
        <v>12192</v>
      </c>
      <c r="Q2293" s="142" t="s">
        <v>12193</v>
      </c>
      <c r="R2293" s="142" t="s">
        <v>12194</v>
      </c>
      <c r="S2293" s="142"/>
      <c r="T2293" s="142"/>
      <c r="U2293" s="142"/>
      <c r="V2293" s="142">
        <v>3</v>
      </c>
      <c r="W2293" s="142" t="str">
        <f t="shared" si="72"/>
        <v>NETA BR</v>
      </c>
    </row>
    <row r="2294" spans="1:23" x14ac:dyDescent="0.2">
      <c r="A2294" s="139" t="s">
        <v>12163</v>
      </c>
      <c r="B2294" s="149">
        <v>43711</v>
      </c>
      <c r="C2294" s="141" t="str">
        <f>VLOOKUP(G2294,TCR!$E$2:$K$332,2,0)</f>
        <v>VENDV</v>
      </c>
      <c r="D2294" s="141" t="str">
        <f>VLOOKUP(G2294,TCR!$E$2:$K$332,3,0)</f>
        <v>Ricavi variabili commodity al PCE - Energia Elettrica</v>
      </c>
      <c r="E2294" s="141" t="str">
        <f>VLOOKUP(G2294,TCR!$E$2:$K$332,4,0)</f>
        <v>SCONV</v>
      </c>
      <c r="F2294" s="141" t="str">
        <f>VLOOKUP(G2294,TCR!$E$2:$K$332,5,0)</f>
        <v>Sconti Variabili</v>
      </c>
      <c r="G2294" s="141" t="s">
        <v>10944</v>
      </c>
      <c r="H2294" s="141" t="str">
        <f>VLOOKUP(G2294,TCR!$E$2:$K$332,7,0)</f>
        <v>sconti perdite</v>
      </c>
      <c r="I2294" s="137" t="str">
        <f t="shared" si="71"/>
        <v>NE_V_PRSCSUM_H24#NE_Q_SC_SUM_H24#NE_C_SC_SUM_H24#NETA BR</v>
      </c>
      <c r="K2294" s="142" t="s">
        <v>12195</v>
      </c>
      <c r="L2294" s="142" t="s">
        <v>12196</v>
      </c>
      <c r="M2294" s="142"/>
      <c r="N2294" s="142" t="s">
        <v>12197</v>
      </c>
      <c r="O2294" s="142"/>
      <c r="P2294" s="142" t="s">
        <v>12198</v>
      </c>
      <c r="Q2294" s="142" t="s">
        <v>12199</v>
      </c>
      <c r="R2294" s="142" t="s">
        <v>12200</v>
      </c>
      <c r="S2294" s="142"/>
      <c r="T2294" s="142"/>
      <c r="U2294" s="142"/>
      <c r="V2294" s="142">
        <v>3</v>
      </c>
      <c r="W2294" s="142" t="str">
        <f t="shared" si="72"/>
        <v>NETA BR</v>
      </c>
    </row>
    <row r="2295" spans="1:23" x14ac:dyDescent="0.2">
      <c r="A2295" s="139" t="s">
        <v>12163</v>
      </c>
      <c r="B2295" s="149">
        <v>43711</v>
      </c>
      <c r="C2295" s="141" t="str">
        <f>VLOOKUP(G2295,TCR!$E$2:$K$332,2,0)</f>
        <v>VENDV</v>
      </c>
      <c r="D2295" s="141" t="str">
        <f>VLOOKUP(G2295,TCR!$E$2:$K$332,3,0)</f>
        <v>Ricavi variabili commodity al PCE - Energia Elettrica</v>
      </c>
      <c r="E2295" s="141" t="str">
        <f>VLOOKUP(G2295,TCR!$E$2:$K$332,4,0)</f>
        <v>SCONV</v>
      </c>
      <c r="F2295" s="141" t="str">
        <f>VLOOKUP(G2295,TCR!$E$2:$K$332,5,0)</f>
        <v>Sconti Variabili</v>
      </c>
      <c r="G2295" s="141" t="s">
        <v>32</v>
      </c>
      <c r="H2295" s="141" t="str">
        <f>VLOOKUP(G2295,TCR!$E$2:$K$332,7,0)</f>
        <v>sconti</v>
      </c>
      <c r="I2295" s="137" t="str">
        <f t="shared" si="71"/>
        <v>NE_V_SC_COR2ACL#NE_Q_SC_COR2ACL#NE_C_SC_COR2ACL#NETA BR</v>
      </c>
      <c r="K2295" s="142" t="s">
        <v>12201</v>
      </c>
      <c r="L2295" s="142" t="s">
        <v>12202</v>
      </c>
      <c r="M2295" s="142"/>
      <c r="N2295" s="142" t="s">
        <v>12203</v>
      </c>
      <c r="O2295" s="142"/>
      <c r="P2295" s="142" t="s">
        <v>12204</v>
      </c>
      <c r="Q2295" s="142" t="s">
        <v>12205</v>
      </c>
      <c r="R2295" s="142" t="s">
        <v>12206</v>
      </c>
      <c r="S2295" s="142"/>
      <c r="T2295" s="142"/>
      <c r="U2295" s="142"/>
      <c r="V2295" s="142">
        <v>3</v>
      </c>
      <c r="W2295" s="142" t="str">
        <f t="shared" si="72"/>
        <v>NETA BR</v>
      </c>
    </row>
    <row r="2296" spans="1:23" x14ac:dyDescent="0.2">
      <c r="A2296" s="139" t="s">
        <v>12163</v>
      </c>
      <c r="B2296" s="149">
        <v>43711</v>
      </c>
      <c r="C2296" s="141" t="str">
        <f>VLOOKUP(G2296,TCR!$E$2:$K$332,2,0)</f>
        <v>VENDV</v>
      </c>
      <c r="D2296" s="141" t="str">
        <f>VLOOKUP(G2296,TCR!$E$2:$K$332,3,0)</f>
        <v>Ricavi variabili commodity al PCE - Energia Elettrica</v>
      </c>
      <c r="E2296" s="141" t="str">
        <f>VLOOKUP(G2296,TCR!$E$2:$K$332,4,0)</f>
        <v>SCONV</v>
      </c>
      <c r="F2296" s="141" t="str">
        <f>VLOOKUP(G2296,TCR!$E$2:$K$332,5,0)</f>
        <v>Sconti Variabili</v>
      </c>
      <c r="G2296" s="141" t="s">
        <v>10944</v>
      </c>
      <c r="H2296" s="141" t="str">
        <f>VLOOKUP(G2296,TCR!$E$2:$K$332,7,0)</f>
        <v>sconti perdite</v>
      </c>
      <c r="I2296" s="137" t="str">
        <f t="shared" si="71"/>
        <v>NE_V_SC_PRD2ACL#NE_Q_SC_COR2ACL#NE_C_SC_COR2ACL#NETA BR</v>
      </c>
      <c r="K2296" s="142" t="s">
        <v>12207</v>
      </c>
      <c r="L2296" s="142" t="s">
        <v>12208</v>
      </c>
      <c r="M2296" s="142"/>
      <c r="N2296" s="142" t="s">
        <v>12203</v>
      </c>
      <c r="O2296" s="142"/>
      <c r="P2296" s="142" t="s">
        <v>12204</v>
      </c>
      <c r="Q2296" s="142" t="s">
        <v>12205</v>
      </c>
      <c r="R2296" s="142" t="s">
        <v>12206</v>
      </c>
      <c r="S2296" s="142"/>
      <c r="T2296" s="142"/>
      <c r="U2296" s="142"/>
      <c r="V2296" s="142">
        <v>3</v>
      </c>
      <c r="W2296" s="142" t="str">
        <f t="shared" si="72"/>
        <v>NETA BR</v>
      </c>
    </row>
    <row r="2297" spans="1:23" x14ac:dyDescent="0.2">
      <c r="A2297" s="139" t="s">
        <v>12163</v>
      </c>
      <c r="B2297" s="149">
        <v>43711</v>
      </c>
      <c r="C2297" s="141" t="str">
        <f>VLOOKUP(G2297,TCR!$E$2:$K$332,2,0)</f>
        <v>VENDV</v>
      </c>
      <c r="D2297" s="141" t="str">
        <f>VLOOKUP(G2297,TCR!$E$2:$K$332,3,0)</f>
        <v>Ricavi variabili commodity al PCE - Energia Elettrica</v>
      </c>
      <c r="E2297" s="141" t="str">
        <f>VLOOKUP(G2297,TCR!$E$2:$K$332,4,0)</f>
        <v>SCONV</v>
      </c>
      <c r="F2297" s="141" t="str">
        <f>VLOOKUP(G2297,TCR!$E$2:$K$332,5,0)</f>
        <v>Sconti Variabili</v>
      </c>
      <c r="G2297" s="141" t="s">
        <v>32</v>
      </c>
      <c r="H2297" s="141" t="str">
        <f>VLOOKUP(G2297,TCR!$E$2:$K$332,7,0)</f>
        <v>sconti</v>
      </c>
      <c r="I2297" s="137" t="str">
        <f t="shared" si="71"/>
        <v>NE_V_SCSUM_DAY#NE_Q_SC_SUM_DAY#NE_C_SC_SUM_DAY#NETA BR</v>
      </c>
      <c r="K2297" s="142" t="s">
        <v>12209</v>
      </c>
      <c r="L2297" s="142" t="s">
        <v>12210</v>
      </c>
      <c r="M2297" s="142"/>
      <c r="N2297" s="142" t="s">
        <v>12191</v>
      </c>
      <c r="O2297" s="142"/>
      <c r="P2297" s="142" t="s">
        <v>12192</v>
      </c>
      <c r="Q2297" s="142" t="s">
        <v>12193</v>
      </c>
      <c r="R2297" s="142" t="s">
        <v>12194</v>
      </c>
      <c r="S2297" s="142"/>
      <c r="T2297" s="142"/>
      <c r="U2297" s="142"/>
      <c r="V2297" s="142">
        <v>3</v>
      </c>
      <c r="W2297" s="142" t="str">
        <f t="shared" si="72"/>
        <v>NETA BR</v>
      </c>
    </row>
    <row r="2298" spans="1:23" x14ac:dyDescent="0.2">
      <c r="A2298" s="139" t="s">
        <v>12163</v>
      </c>
      <c r="B2298" s="149">
        <v>43711</v>
      </c>
      <c r="C2298" s="141" t="str">
        <f>VLOOKUP(G2298,TCR!$E$2:$K$332,2,0)</f>
        <v>VENDV</v>
      </c>
      <c r="D2298" s="141" t="str">
        <f>VLOOKUP(G2298,TCR!$E$2:$K$332,3,0)</f>
        <v>Ricavi variabili commodity al PCE - Energia Elettrica</v>
      </c>
      <c r="E2298" s="141" t="str">
        <f>VLOOKUP(G2298,TCR!$E$2:$K$332,4,0)</f>
        <v>SCONV</v>
      </c>
      <c r="F2298" s="141" t="str">
        <f>VLOOKUP(G2298,TCR!$E$2:$K$332,5,0)</f>
        <v>Sconti Variabili</v>
      </c>
      <c r="G2298" s="141" t="s">
        <v>32</v>
      </c>
      <c r="H2298" s="141" t="str">
        <f>VLOOKUP(G2298,TCR!$E$2:$K$332,7,0)</f>
        <v>sconti</v>
      </c>
      <c r="I2298" s="137" t="str">
        <f t="shared" si="71"/>
        <v>NE_V_SCSUM_H24#NE_Q_SC_SUM_H24#NE_C_SC_SUM_H24#NETA BR</v>
      </c>
      <c r="K2298" s="142" t="s">
        <v>12211</v>
      </c>
      <c r="L2298" s="142" t="s">
        <v>12212</v>
      </c>
      <c r="M2298" s="142"/>
      <c r="N2298" s="142" t="s">
        <v>12197</v>
      </c>
      <c r="O2298" s="142"/>
      <c r="P2298" s="142" t="s">
        <v>12198</v>
      </c>
      <c r="Q2298" s="142" t="s">
        <v>12199</v>
      </c>
      <c r="R2298" s="142" t="s">
        <v>12200</v>
      </c>
      <c r="S2298" s="142"/>
      <c r="T2298" s="142"/>
      <c r="U2298" s="142"/>
      <c r="V2298" s="142">
        <v>3</v>
      </c>
      <c r="W2298" s="142" t="str">
        <f t="shared" si="72"/>
        <v>NETA BR</v>
      </c>
    </row>
    <row r="2299" spans="1:23" x14ac:dyDescent="0.2">
      <c r="A2299" s="139" t="s">
        <v>12163</v>
      </c>
      <c r="B2299" s="149">
        <v>43711</v>
      </c>
      <c r="C2299" s="141" t="str">
        <f>VLOOKUP(G2299,TCR!$E$2:$K$332,2,0)</f>
        <v>VENDV</v>
      </c>
      <c r="D2299" s="141" t="str">
        <f>VLOOKUP(G2299,TCR!$E$2:$K$332,3,0)</f>
        <v>Ricavi variabili commodity al PCE - Energia Elettrica</v>
      </c>
      <c r="E2299" s="141" t="str">
        <f>VLOOKUP(G2299,TCR!$E$2:$K$332,4,0)</f>
        <v>SCONV</v>
      </c>
      <c r="F2299" s="141" t="str">
        <f>VLOOKUP(G2299,TCR!$E$2:$K$332,5,0)</f>
        <v>Sconti Variabili</v>
      </c>
      <c r="G2299" s="141" t="s">
        <v>10944</v>
      </c>
      <c r="H2299" s="141" t="str">
        <f>VLOOKUP(G2299,TCR!$E$2:$K$332,7,0)</f>
        <v>sconti perdite</v>
      </c>
      <c r="I2299" s="137" t="str">
        <f t="shared" si="71"/>
        <v>NE_V_PDS_DIGRID2#NE_Q_SCDIGRID2#NE_C_SCDIGRID2_M#NETA BR</v>
      </c>
      <c r="K2299" s="142" t="s">
        <v>12213</v>
      </c>
      <c r="L2299" s="142" t="s">
        <v>12214</v>
      </c>
      <c r="M2299" s="142"/>
      <c r="N2299" s="142" t="s">
        <v>12215</v>
      </c>
      <c r="O2299" s="142"/>
      <c r="P2299" s="142" t="s">
        <v>12216</v>
      </c>
      <c r="Q2299" s="142" t="s">
        <v>12217</v>
      </c>
      <c r="R2299" s="142" t="s">
        <v>12218</v>
      </c>
      <c r="S2299" s="142"/>
      <c r="T2299" s="142"/>
      <c r="U2299" s="142"/>
      <c r="V2299" s="142">
        <v>3</v>
      </c>
      <c r="W2299" s="142" t="str">
        <f t="shared" si="72"/>
        <v>NETA BR</v>
      </c>
    </row>
    <row r="2300" spans="1:23" x14ac:dyDescent="0.2">
      <c r="A2300" s="139" t="s">
        <v>12163</v>
      </c>
      <c r="B2300" s="149">
        <v>43711</v>
      </c>
      <c r="C2300" s="141" t="str">
        <f>VLOOKUP(G2300,TCR!$E$2:$K$332,2,0)</f>
        <v>VENDV</v>
      </c>
      <c r="D2300" s="141" t="str">
        <f>VLOOKUP(G2300,TCR!$E$2:$K$332,3,0)</f>
        <v>Ricavi variabili commodity al PCE - Energia Elettrica</v>
      </c>
      <c r="E2300" s="141" t="str">
        <f>VLOOKUP(G2300,TCR!$E$2:$K$332,4,0)</f>
        <v>SCONV</v>
      </c>
      <c r="F2300" s="141" t="str">
        <f>VLOOKUP(G2300,TCR!$E$2:$K$332,5,0)</f>
        <v>Sconti Variabili</v>
      </c>
      <c r="G2300" s="141" t="s">
        <v>11305</v>
      </c>
      <c r="H2300" s="141" t="str">
        <f>VLOOKUP(G2300,TCR!$E$2:$K$332,7,0)</f>
        <v>sconto bolletta digitale</v>
      </c>
      <c r="I2300" s="137" t="str">
        <f t="shared" si="71"/>
        <v>NE_V_SC_DIGRID2#NE_Q_SCDIGRID2#NE_C_SCDIGRID2_M#NETA BR</v>
      </c>
      <c r="K2300" s="142" t="s">
        <v>12219</v>
      </c>
      <c r="L2300" s="142" t="s">
        <v>12220</v>
      </c>
      <c r="M2300" s="142"/>
      <c r="N2300" s="142" t="s">
        <v>12215</v>
      </c>
      <c r="O2300" s="142"/>
      <c r="P2300" s="142" t="s">
        <v>12216</v>
      </c>
      <c r="Q2300" s="142" t="s">
        <v>12217</v>
      </c>
      <c r="R2300" s="142" t="s">
        <v>12218</v>
      </c>
      <c r="S2300" s="142"/>
      <c r="T2300" s="142"/>
      <c r="U2300" s="142"/>
      <c r="V2300" s="142">
        <v>3</v>
      </c>
      <c r="W2300" s="142" t="str">
        <f t="shared" si="72"/>
        <v>NETA BR</v>
      </c>
    </row>
    <row r="2301" spans="1:23" x14ac:dyDescent="0.2">
      <c r="A2301" s="139" t="s">
        <v>12163</v>
      </c>
      <c r="B2301" s="149">
        <v>43739</v>
      </c>
      <c r="C2301" s="141" t="str">
        <f>VLOOKUP(G2301,TCR!$E$2:$K$332,2,0)</f>
        <v>VENDV</v>
      </c>
      <c r="D2301" s="141" t="str">
        <f>VLOOKUP(G2301,TCR!$E$2:$K$332,3,0)</f>
        <v>Ricavi variabili commodity al PCE - Energia Elettrica</v>
      </c>
      <c r="E2301" s="141" t="str">
        <f>VLOOKUP(G2301,TCR!$E$2:$K$332,4,0)</f>
        <v>SCONV</v>
      </c>
      <c r="F2301" s="141" t="str">
        <f>VLOOKUP(G2301,TCR!$E$2:$K$332,5,0)</f>
        <v>Sconti Variabili</v>
      </c>
      <c r="G2301" s="141" t="s">
        <v>10944</v>
      </c>
      <c r="H2301" s="141" t="str">
        <f>VLOOKUP(G2301,TCR!$E$2:$K$332,7,0)</f>
        <v>sconti perdite</v>
      </c>
      <c r="I2301" s="137" t="str">
        <f t="shared" si="71"/>
        <v>NE_V_PRD_SCATRID#NE_PE_FIX#NE_PE_FIX#NETA BR</v>
      </c>
      <c r="K2301" s="142" t="s">
        <v>12129</v>
      </c>
      <c r="L2301" s="142" t="s">
        <v>12130</v>
      </c>
      <c r="M2301" s="142"/>
      <c r="N2301" s="142" t="s">
        <v>662</v>
      </c>
      <c r="O2301" s="142"/>
      <c r="P2301" s="142" t="s">
        <v>664</v>
      </c>
      <c r="Q2301" s="142" t="s">
        <v>662</v>
      </c>
      <c r="R2301" s="142" t="s">
        <v>665</v>
      </c>
      <c r="S2301" s="142"/>
      <c r="T2301" s="142"/>
      <c r="U2301" s="142"/>
      <c r="V2301" s="142">
        <v>3</v>
      </c>
      <c r="W2301" s="142" t="str">
        <f t="shared" si="72"/>
        <v>NETA BR</v>
      </c>
    </row>
    <row r="2302" spans="1:23" x14ac:dyDescent="0.2">
      <c r="A2302" s="139" t="s">
        <v>12163</v>
      </c>
      <c r="B2302" s="149">
        <v>43739</v>
      </c>
      <c r="C2302" s="179" t="str">
        <f>VLOOKUP(G2302,TCR!$E$2:$K$332,2,0)</f>
        <v>VENDF</v>
      </c>
      <c r="D2302" s="179" t="str">
        <f>VLOOKUP(G2302,TCR!$E$2:$K$332,3,0)</f>
        <v>Ricavi commodity - componente fissa Energia Elettrica</v>
      </c>
      <c r="E2302" s="179" t="str">
        <f>VLOOKUP(G2302,TCR!$E$2:$K$332,4,0)</f>
        <v>SCONF</v>
      </c>
      <c r="F2302" s="179" t="str">
        <f>VLOOKUP(G2302,TCR!$E$2:$K$332,5,0)</f>
        <v>Sconti Fissi</v>
      </c>
      <c r="G2302" s="179" t="s">
        <v>11295</v>
      </c>
      <c r="H2302" s="179" t="str">
        <f>VLOOKUP(G2302,TCR!$E$2:$K$332,7,0)</f>
        <v>sconti una tantum</v>
      </c>
      <c r="I2302" s="137" t="str">
        <f t="shared" si="71"/>
        <v>NE_V_CW_UTANT_1#NE_Q_CW_UTANT_1#NE_C_CW_UTANT_1#NETA BR</v>
      </c>
      <c r="K2302" s="142" t="s">
        <v>12221</v>
      </c>
      <c r="L2302" s="142" t="s">
        <v>12222</v>
      </c>
      <c r="M2302" s="142"/>
      <c r="N2302" s="142" t="s">
        <v>12223</v>
      </c>
      <c r="O2302" s="142"/>
      <c r="P2302" s="142" t="s">
        <v>12224</v>
      </c>
      <c r="Q2302" s="142" t="s">
        <v>12225</v>
      </c>
      <c r="R2302" s="142" t="s">
        <v>12226</v>
      </c>
      <c r="S2302" s="142"/>
      <c r="T2302" s="142"/>
      <c r="U2302" s="142"/>
      <c r="V2302" s="142">
        <v>3</v>
      </c>
      <c r="W2302" s="142" t="str">
        <f t="shared" si="72"/>
        <v>NETA BR</v>
      </c>
    </row>
    <row r="2303" spans="1:23" x14ac:dyDescent="0.2">
      <c r="A2303" s="139" t="s">
        <v>12163</v>
      </c>
      <c r="B2303" s="149">
        <v>43739</v>
      </c>
      <c r="C2303" s="179" t="str">
        <f>VLOOKUP(G2303,TCR!$E$2:$K$332,2,0)</f>
        <v>VENDF</v>
      </c>
      <c r="D2303" s="179" t="str">
        <f>VLOOKUP(G2303,TCR!$E$2:$K$332,3,0)</f>
        <v>Ricavi commodity - componente fissa Energia Elettrica</v>
      </c>
      <c r="E2303" s="179" t="str">
        <f>VLOOKUP(G2303,TCR!$E$2:$K$332,4,0)</f>
        <v>SCONF</v>
      </c>
      <c r="F2303" s="179" t="str">
        <f>VLOOKUP(G2303,TCR!$E$2:$K$332,5,0)</f>
        <v>Sconti Fissi</v>
      </c>
      <c r="G2303" s="179" t="s">
        <v>11295</v>
      </c>
      <c r="H2303" s="179" t="str">
        <f>VLOOKUP(G2303,TCR!$E$2:$K$332,7,0)</f>
        <v>sconti una tantum</v>
      </c>
      <c r="I2303" s="137" t="str">
        <f t="shared" si="71"/>
        <v>NE_V_SC_UTANT_1#NE_Q_SC_UTANT_1#NE_C_SC_UTANT_1#NETA BR</v>
      </c>
      <c r="K2303" s="142" t="s">
        <v>12227</v>
      </c>
      <c r="L2303" s="142" t="s">
        <v>12228</v>
      </c>
      <c r="M2303" s="142"/>
      <c r="N2303" s="142" t="s">
        <v>12229</v>
      </c>
      <c r="O2303" s="142"/>
      <c r="P2303" s="142" t="s">
        <v>12230</v>
      </c>
      <c r="Q2303" s="142" t="s">
        <v>12231</v>
      </c>
      <c r="R2303" s="142" t="s">
        <v>12232</v>
      </c>
      <c r="S2303" s="142"/>
      <c r="T2303" s="142"/>
      <c r="U2303" s="142"/>
      <c r="V2303" s="142">
        <v>3</v>
      </c>
      <c r="W2303" s="142" t="str">
        <f t="shared" si="72"/>
        <v>NETA BR</v>
      </c>
    </row>
    <row r="2304" spans="1:23" x14ac:dyDescent="0.2">
      <c r="A2304" s="139" t="s">
        <v>12163</v>
      </c>
      <c r="B2304" s="149">
        <v>43774</v>
      </c>
      <c r="C2304" s="179" t="str">
        <f>VLOOKUP(G2304,TCR!$E$2:$K$332,2,0)</f>
        <v>VENDV</v>
      </c>
      <c r="D2304" s="179" t="str">
        <f>VLOOKUP(G2304,TCR!$E$2:$K$332,3,0)</f>
        <v>Ricavi variabili commodity al PCE - Energia Elettrica</v>
      </c>
      <c r="E2304" s="179" t="str">
        <f>VLOOKUP(G2304,TCR!$E$2:$K$332,4,0)</f>
        <v>SCONV</v>
      </c>
      <c r="F2304" s="179" t="str">
        <f>VLOOKUP(G2304,TCR!$E$2:$K$332,5,0)</f>
        <v>Sconti Variabili</v>
      </c>
      <c r="G2304" s="179" t="s">
        <v>10944</v>
      </c>
      <c r="H2304" s="179" t="str">
        <f>VLOOKUP(G2304,TCR!$E$2:$K$332,7,0)</f>
        <v>sconti perdite</v>
      </c>
      <c r="I2304" s="137" t="str">
        <f t="shared" si="71"/>
        <v>NE_V_PRSCSUM_NGT#NE_Q_SC_SUM_NGT#NE_C_SC_SUM_NGT#NETA BR</v>
      </c>
      <c r="K2304" s="161" t="s">
        <v>12233</v>
      </c>
      <c r="L2304" s="161" t="s">
        <v>12234</v>
      </c>
      <c r="M2304" s="162"/>
      <c r="N2304" s="161" t="s">
        <v>12235</v>
      </c>
      <c r="O2304" s="163"/>
      <c r="P2304" s="161" t="s">
        <v>12236</v>
      </c>
      <c r="Q2304" s="161" t="s">
        <v>12237</v>
      </c>
      <c r="R2304" s="161" t="s">
        <v>12238</v>
      </c>
      <c r="S2304" s="162"/>
      <c r="T2304" s="162"/>
      <c r="U2304" s="162"/>
      <c r="V2304" s="157">
        <v>3</v>
      </c>
      <c r="W2304" s="142" t="str">
        <f t="shared" si="72"/>
        <v>NETA BR</v>
      </c>
    </row>
    <row r="2305" spans="1:23" x14ac:dyDescent="0.2">
      <c r="A2305" s="139" t="s">
        <v>12163</v>
      </c>
      <c r="B2305" s="149">
        <v>43774</v>
      </c>
      <c r="C2305" s="179" t="str">
        <f>VLOOKUP(G2305,TCR!$E$2:$K$332,2,0)</f>
        <v>VENDV</v>
      </c>
      <c r="D2305" s="179" t="str">
        <f>VLOOKUP(G2305,TCR!$E$2:$K$332,3,0)</f>
        <v>Ricavi variabili commodity al PCE - Energia Elettrica</v>
      </c>
      <c r="E2305" s="179" t="str">
        <f>VLOOKUP(G2305,TCR!$E$2:$K$332,4,0)</f>
        <v>SCONV</v>
      </c>
      <c r="F2305" s="179" t="str">
        <f>VLOOKUP(G2305,TCR!$E$2:$K$332,5,0)</f>
        <v>Sconti Variabili</v>
      </c>
      <c r="G2305" s="179" t="s">
        <v>32</v>
      </c>
      <c r="H2305" s="179" t="str">
        <f>VLOOKUP(G2305,TCR!$E$2:$K$332,7,0)</f>
        <v>sconti</v>
      </c>
      <c r="I2305" s="137" t="str">
        <f t="shared" si="71"/>
        <v>NE_V_SCSUM_NGT#NE_Q_SC_SUM_NGT#NE_C_SC_SUM_NGT#NETA BR</v>
      </c>
      <c r="K2305" s="161" t="s">
        <v>12239</v>
      </c>
      <c r="L2305" s="161" t="s">
        <v>12240</v>
      </c>
      <c r="M2305" s="162"/>
      <c r="N2305" s="161" t="s">
        <v>12235</v>
      </c>
      <c r="O2305" s="163"/>
      <c r="P2305" s="161" t="s">
        <v>12236</v>
      </c>
      <c r="Q2305" s="161" t="s">
        <v>12237</v>
      </c>
      <c r="R2305" s="161" t="s">
        <v>12238</v>
      </c>
      <c r="S2305" s="162"/>
      <c r="T2305" s="162"/>
      <c r="U2305" s="162"/>
      <c r="V2305" s="157">
        <v>3</v>
      </c>
      <c r="W2305" s="142" t="str">
        <f t="shared" si="72"/>
        <v>NETA BR</v>
      </c>
    </row>
    <row r="2306" spans="1:23" x14ac:dyDescent="0.2">
      <c r="A2306" s="139" t="s">
        <v>12163</v>
      </c>
      <c r="B2306" s="149">
        <v>43774</v>
      </c>
      <c r="C2306" s="179" t="str">
        <f>VLOOKUP(G2306,TCR!$E$2:$K$332,2,0)</f>
        <v>VENDV</v>
      </c>
      <c r="D2306" s="179" t="str">
        <f>VLOOKUP(G2306,TCR!$E$2:$K$332,3,0)</f>
        <v>Ricavi variabili commodity al PCE - Energia Elettrica</v>
      </c>
      <c r="E2306" s="179" t="str">
        <f>VLOOKUP(G2306,TCR!$E$2:$K$332,4,0)</f>
        <v>SCONV</v>
      </c>
      <c r="F2306" s="179" t="str">
        <f>VLOOKUP(G2306,TCR!$E$2:$K$332,5,0)</f>
        <v>Sconti Variabili</v>
      </c>
      <c r="G2306" s="179" t="s">
        <v>32</v>
      </c>
      <c r="H2306" s="179" t="str">
        <f>VLOOKUP(G2306,TCR!$E$2:$K$332,7,0)</f>
        <v>sconti</v>
      </c>
      <c r="I2306" s="137" t="str">
        <f t="shared" si="71"/>
        <v>NE_V_SC2D_ALL#NE_Q_SC2D_ALL#NE_C_SCD_ALL#NETA BR</v>
      </c>
      <c r="K2306" s="161" t="s">
        <v>12241</v>
      </c>
      <c r="L2306" s="161" t="s">
        <v>12242</v>
      </c>
      <c r="M2306" s="162"/>
      <c r="N2306" s="161" t="s">
        <v>12243</v>
      </c>
      <c r="O2306" s="163"/>
      <c r="P2306" s="161" t="s">
        <v>12244</v>
      </c>
      <c r="Q2306" s="161" t="s">
        <v>12245</v>
      </c>
      <c r="R2306" s="161" t="s">
        <v>12246</v>
      </c>
      <c r="S2306" s="162"/>
      <c r="T2306" s="162"/>
      <c r="U2306" s="162"/>
      <c r="V2306" s="157">
        <v>3</v>
      </c>
      <c r="W2306" s="142" t="str">
        <f t="shared" si="72"/>
        <v>NETA BR</v>
      </c>
    </row>
    <row r="2307" spans="1:23" x14ac:dyDescent="0.2">
      <c r="A2307" s="139" t="s">
        <v>12163</v>
      </c>
      <c r="B2307" s="149">
        <v>43802</v>
      </c>
      <c r="C2307" s="141" t="str">
        <f>VLOOKUP(G2307,TCR!$E$2:$K$332,2,0)</f>
        <v>VENDF</v>
      </c>
      <c r="D2307" s="141" t="str">
        <f>VLOOKUP(G2307,TCR!$E$2:$K$332,3,0)</f>
        <v>Ricavi commodity - componente fissa Energia Elettrica</v>
      </c>
      <c r="E2307" s="141" t="str">
        <f>VLOOKUP(G2307,TCR!$E$2:$K$332,4,0)</f>
        <v>SCONF</v>
      </c>
      <c r="F2307" s="141" t="str">
        <f>VLOOKUP(G2307,TCR!$E$2:$K$332,5,0)</f>
        <v>Sconti Fissi</v>
      </c>
      <c r="G2307" s="141" t="s">
        <v>11295</v>
      </c>
      <c r="H2307" s="141" t="str">
        <f>VLOOKUP(G2307,TCR!$E$2:$K$332,7,0)</f>
        <v>sconti una tantum</v>
      </c>
      <c r="I2307" s="137" t="str">
        <f t="shared" ref="I2307:I2370" si="73">IF(LEFT($G2307,7)="CONSUMO","CONSUMO",CONCATENATE(K2307,"#",N2307,"#",Q2307,"#",W2307))</f>
        <v>NE_V_SC_UTANT_2#NE_Q_SC_UTANT_2#NE_C_SC_UTANT_2#NETA BR</v>
      </c>
      <c r="K2307" s="142" t="s">
        <v>12250</v>
      </c>
      <c r="L2307" s="142" t="s">
        <v>12251</v>
      </c>
      <c r="M2307" s="142"/>
      <c r="N2307" s="142" t="s">
        <v>12252</v>
      </c>
      <c r="O2307" s="142"/>
      <c r="P2307" s="142" t="s">
        <v>12253</v>
      </c>
      <c r="Q2307" s="142" t="s">
        <v>12254</v>
      </c>
      <c r="R2307" s="142" t="s">
        <v>12255</v>
      </c>
      <c r="S2307" s="142"/>
      <c r="T2307" s="142"/>
      <c r="U2307" s="142"/>
      <c r="V2307" s="145">
        <v>3</v>
      </c>
      <c r="W2307" s="142" t="str">
        <f t="shared" si="72"/>
        <v>NETA BR</v>
      </c>
    </row>
    <row r="2308" spans="1:23" x14ac:dyDescent="0.2">
      <c r="A2308" s="139" t="s">
        <v>12163</v>
      </c>
      <c r="B2308" s="149">
        <v>43802</v>
      </c>
      <c r="C2308" s="181" t="str">
        <f>VLOOKUP(G2308,TCR!$E$2:$K$332,2,0)</f>
        <v>DISTV</v>
      </c>
      <c r="D2308" s="181" t="str">
        <f>VLOOKUP(G2308,TCR!$E$2:$K$332,3,0)</f>
        <v>Ricavi logistica secondaria - distribuzione Energia Elettrica - variabile</v>
      </c>
      <c r="E2308" s="181" t="str">
        <f>VLOOKUP(G2308,TCR!$E$2:$K$332,4,0)</f>
        <v>QVA</v>
      </c>
      <c r="F2308" s="181" t="str">
        <f>VLOOKUP(G2308,TCR!$E$2:$K$332,5,0)</f>
        <v>Energia attiva</v>
      </c>
      <c r="G2308" s="181" t="s">
        <v>314</v>
      </c>
      <c r="H2308" s="181" t="str">
        <f>VLOOKUP(G2308,TCR!$E$2:$K$332,7,0)</f>
        <v>componente generica dsb variabile</v>
      </c>
      <c r="I2308" s="137" t="str">
        <f t="shared" si="73"/>
        <v>NE_V_ONERI_ENI#NE_Q_ONERI_ENI#NE_C_ONERI_ENI#NETA BR</v>
      </c>
      <c r="K2308" s="142" t="s">
        <v>12256</v>
      </c>
      <c r="L2308" s="142" t="s">
        <v>12257</v>
      </c>
      <c r="M2308" s="142"/>
      <c r="N2308" s="142" t="s">
        <v>12258</v>
      </c>
      <c r="O2308" s="142"/>
      <c r="P2308" s="142" t="s">
        <v>12259</v>
      </c>
      <c r="Q2308" s="142" t="s">
        <v>12260</v>
      </c>
      <c r="R2308" s="142" t="s">
        <v>12257</v>
      </c>
      <c r="S2308" s="142"/>
      <c r="T2308" s="142"/>
      <c r="U2308" s="142"/>
      <c r="V2308" s="145">
        <v>3</v>
      </c>
      <c r="W2308" s="142" t="str">
        <f t="shared" si="72"/>
        <v>NETA BR</v>
      </c>
    </row>
    <row r="2309" spans="1:23" x14ac:dyDescent="0.2">
      <c r="A2309" s="139" t="s">
        <v>12163</v>
      </c>
      <c r="B2309" s="149">
        <v>43802</v>
      </c>
      <c r="C2309" s="181" t="str">
        <f>VLOOKUP(G2309,TCR!$E$2:$K$332,2,0)</f>
        <v>DISTV</v>
      </c>
      <c r="D2309" s="181" t="str">
        <f>VLOOKUP(G2309,TCR!$E$2:$K$332,3,0)</f>
        <v>Ricavi logistica secondaria - distribuzione Energia Elettrica - variabile</v>
      </c>
      <c r="E2309" s="181" t="str">
        <f>VLOOKUP(G2309,TCR!$E$2:$K$332,4,0)</f>
        <v>QVA</v>
      </c>
      <c r="F2309" s="181" t="str">
        <f>VLOOKUP(G2309,TCR!$E$2:$K$332,5,0)</f>
        <v>Energia attiva</v>
      </c>
      <c r="G2309" s="181" t="s">
        <v>314</v>
      </c>
      <c r="H2309" s="181" t="str">
        <f>VLOOKUP(G2309,TCR!$E$2:$K$332,7,0)</f>
        <v>componente generica dsb variabile</v>
      </c>
      <c r="I2309" s="137" t="str">
        <f t="shared" si="73"/>
        <v>NE_V_TRASP_ENI#NE_Q_TRASP_ENI#NE_C_TRASP_ENI#NETA BR</v>
      </c>
      <c r="K2309" s="142" t="s">
        <v>12261</v>
      </c>
      <c r="L2309" s="142" t="s">
        <v>12262</v>
      </c>
      <c r="M2309" s="142"/>
      <c r="N2309" s="142" t="s">
        <v>12263</v>
      </c>
      <c r="O2309" s="142"/>
      <c r="P2309" s="142" t="s">
        <v>12264</v>
      </c>
      <c r="Q2309" s="142" t="s">
        <v>12265</v>
      </c>
      <c r="R2309" s="142" t="s">
        <v>12262</v>
      </c>
      <c r="S2309" s="142"/>
      <c r="T2309" s="142"/>
      <c r="U2309" s="142"/>
      <c r="V2309" s="145">
        <v>3</v>
      </c>
      <c r="W2309" s="142" t="str">
        <f t="shared" si="72"/>
        <v>NETA BR</v>
      </c>
    </row>
    <row r="2310" spans="1:23" x14ac:dyDescent="0.2">
      <c r="A2310" s="139" t="s">
        <v>12163</v>
      </c>
      <c r="B2310" s="149">
        <v>43802</v>
      </c>
      <c r="C2310" s="71" t="str">
        <f>VLOOKUP(G2310,TCR!$E$2:$K$332,2,0)</f>
        <v>LAVO</v>
      </c>
      <c r="D2310" s="71" t="str">
        <f>VLOOKUP(G2310,TCR!$E$2:$K$332,3,0)</f>
        <v>Lavori</v>
      </c>
      <c r="E2310" s="71" t="str">
        <f>VLOOKUP(G2310,TCR!$E$2:$K$332,4,0)</f>
        <v>LAVO</v>
      </c>
      <c r="F2310" s="71" t="str">
        <f>VLOOKUP(G2310,TCR!$E$2:$K$332,5,0)</f>
        <v>Lavori</v>
      </c>
      <c r="G2310" s="71" t="s">
        <v>116</v>
      </c>
      <c r="H2310" s="71" t="str">
        <f>VLOOKUP(G2310,TCR!$E$2:$K$332,7,0)</f>
        <v>attivazioni</v>
      </c>
      <c r="I2310" s="137" t="str">
        <f t="shared" si="73"/>
        <v>R01-SA#QUOTAR01-SA#COMPR01-SA#NETA BR</v>
      </c>
      <c r="K2310" s="142" t="s">
        <v>12269</v>
      </c>
      <c r="L2310" s="142" t="s">
        <v>12270</v>
      </c>
      <c r="M2310" s="142"/>
      <c r="N2310" s="142" t="s">
        <v>12271</v>
      </c>
      <c r="O2310" s="142"/>
      <c r="P2310" s="142" t="s">
        <v>12272</v>
      </c>
      <c r="Q2310" s="142" t="s">
        <v>12273</v>
      </c>
      <c r="R2310" s="142" t="s">
        <v>12274</v>
      </c>
      <c r="S2310" s="142"/>
      <c r="T2310" s="142"/>
      <c r="U2310" s="142"/>
      <c r="V2310" s="145">
        <v>3</v>
      </c>
      <c r="W2310" s="142" t="str">
        <f t="shared" si="72"/>
        <v>NETA BR</v>
      </c>
    </row>
    <row r="2311" spans="1:23" x14ac:dyDescent="0.2">
      <c r="A2311" s="139" t="s">
        <v>12163</v>
      </c>
      <c r="B2311" s="149">
        <v>43832</v>
      </c>
      <c r="C2311" s="141" t="str">
        <f>VLOOKUP(G2311,TCR!$E$2:$K$332,2,0)</f>
        <v>VENDV</v>
      </c>
      <c r="D2311" s="141" t="str">
        <f>VLOOKUP(G2311,TCR!$E$2:$K$332,3,0)</f>
        <v>Ricavi variabili commodity al PCE - Energia Elettrica</v>
      </c>
      <c r="E2311" s="141" t="str">
        <f>VLOOKUP(G2311,TCR!$E$2:$K$332,4,0)</f>
        <v>SCONV</v>
      </c>
      <c r="F2311" s="141" t="str">
        <f>VLOOKUP(G2311,TCR!$E$2:$K$332,5,0)</f>
        <v>Sconti Variabili</v>
      </c>
      <c r="G2311" s="141" t="s">
        <v>32</v>
      </c>
      <c r="H2311" s="141" t="str">
        <f>VLOOKUP(G2311,TCR!$E$2:$K$332,7,0)</f>
        <v>sconti</v>
      </c>
      <c r="I2311" s="137" t="str">
        <f t="shared" si="73"/>
        <v>NE_V_SC2_ALL#NE_Q_QVDOM_VAR#NE_C_QVDOM_VAR#NETA BR</v>
      </c>
      <c r="K2311" s="142" t="s">
        <v>10114</v>
      </c>
      <c r="L2311" s="142" t="s">
        <v>10115</v>
      </c>
      <c r="M2311" s="142"/>
      <c r="N2311" s="142" t="s">
        <v>2861</v>
      </c>
      <c r="O2311" s="142"/>
      <c r="P2311" s="142" t="s">
        <v>2862</v>
      </c>
      <c r="Q2311" s="142" t="s">
        <v>2863</v>
      </c>
      <c r="R2311" s="142" t="s">
        <v>2864</v>
      </c>
      <c r="S2311" s="142"/>
      <c r="T2311" s="142"/>
      <c r="U2311" s="142"/>
      <c r="V2311" s="145">
        <v>3</v>
      </c>
      <c r="W2311" s="142" t="str">
        <f t="shared" si="72"/>
        <v>NETA BR</v>
      </c>
    </row>
    <row r="2312" spans="1:23" x14ac:dyDescent="0.2">
      <c r="A2312" s="139" t="s">
        <v>12163</v>
      </c>
      <c r="B2312" s="149">
        <v>43851.269444444442</v>
      </c>
      <c r="C2312" s="71" t="str">
        <f>VLOOKUP(G2312,TCR!$E$2:$K$332,2,0)</f>
        <v>PPVV</v>
      </c>
      <c r="D2312" s="71" t="str">
        <f>VLOOKUP(G2312,TCR!$E$2:$K$332,3,0)</f>
        <v>Partite Varie</v>
      </c>
      <c r="E2312" s="71" t="str">
        <f>VLOOKUP(G2312,TCR!$E$2:$K$332,4,0)</f>
        <v>RAI</v>
      </c>
      <c r="F2312" s="71" t="str">
        <f>VLOOKUP(G2312,TCR!$E$2:$K$332,5,0)</f>
        <v>Canone RAI</v>
      </c>
      <c r="G2312" s="71" t="s">
        <v>374</v>
      </c>
      <c r="H2312" s="71" t="str">
        <f>VLOOKUP(G2312,TCR!$E$2:$K$332,7,0)</f>
        <v>Canone RAI</v>
      </c>
      <c r="I2312" s="137" t="str">
        <f t="shared" si="73"/>
        <v>CANONETV2020_ADD#CANONE_RAI_ADD#CANONE_RAI_ADD#NETA BR</v>
      </c>
      <c r="K2312" s="142" t="s">
        <v>12282</v>
      </c>
      <c r="L2312" s="142" t="s">
        <v>12283</v>
      </c>
      <c r="M2312" s="142"/>
      <c r="N2312" s="142" t="s">
        <v>3788</v>
      </c>
      <c r="O2312" s="142"/>
      <c r="P2312" s="142" t="s">
        <v>3789</v>
      </c>
      <c r="Q2312" s="142" t="s">
        <v>3788</v>
      </c>
      <c r="R2312" s="142" t="s">
        <v>3790</v>
      </c>
      <c r="S2312" s="142"/>
      <c r="T2312" s="142"/>
      <c r="U2312" s="142"/>
      <c r="V2312" s="145">
        <v>3</v>
      </c>
      <c r="W2312" s="142" t="str">
        <f t="shared" si="72"/>
        <v>NETA BR</v>
      </c>
    </row>
    <row r="2313" spans="1:23" x14ac:dyDescent="0.2">
      <c r="A2313" s="139" t="s">
        <v>12163</v>
      </c>
      <c r="B2313" s="149">
        <v>43858.279965277776</v>
      </c>
      <c r="C2313" s="179" t="str">
        <f>VLOOKUP(G2313,TCR!$E$2:$K$332,2,0)</f>
        <v>TRASPV</v>
      </c>
      <c r="D2313" s="179" t="str">
        <f>VLOOKUP(G2313,TCR!$E$2:$K$332,3,0)</f>
        <v>Ricavi logistica primaria - Trasporto Energia Elettrica - variabile</v>
      </c>
      <c r="E2313" s="179" t="str">
        <f>VLOOKUP(G2313,TCR!$E$2:$K$332,4,0)</f>
        <v>DISPV</v>
      </c>
      <c r="F2313" s="179" t="str">
        <f>VLOOKUP(G2313,TCR!$E$2:$K$332,5,0)</f>
        <v>Dispacciamento variabile</v>
      </c>
      <c r="G2313" s="179" t="s">
        <v>112</v>
      </c>
      <c r="H2313" s="179" t="str">
        <f>VLOOKUP(G2313,TCR!$E$2:$K$332,7,0)</f>
        <v>PD</v>
      </c>
      <c r="I2313" s="137" t="str">
        <f t="shared" si="73"/>
        <v>11946#11946#11946#NETA BR</v>
      </c>
      <c r="K2313" s="142" t="s">
        <v>12284</v>
      </c>
      <c r="L2313" s="142" t="s">
        <v>8738</v>
      </c>
      <c r="M2313" s="142" t="s">
        <v>488</v>
      </c>
      <c r="N2313" s="142" t="s">
        <v>12284</v>
      </c>
      <c r="O2313" s="142"/>
      <c r="P2313" s="142" t="s">
        <v>12285</v>
      </c>
      <c r="Q2313" s="142" t="s">
        <v>12284</v>
      </c>
      <c r="R2313" s="142" t="s">
        <v>8742</v>
      </c>
      <c r="S2313" s="142" t="s">
        <v>1105</v>
      </c>
      <c r="T2313" s="142" t="s">
        <v>1106</v>
      </c>
      <c r="U2313" s="142"/>
      <c r="V2313" s="145">
        <v>3</v>
      </c>
      <c r="W2313" s="142" t="str">
        <f t="shared" si="72"/>
        <v>NETA BR</v>
      </c>
    </row>
    <row r="2314" spans="1:23" x14ac:dyDescent="0.2">
      <c r="A2314" s="139" t="s">
        <v>12163</v>
      </c>
      <c r="B2314" s="149">
        <v>43858.279965277776</v>
      </c>
      <c r="C2314" s="141" t="str">
        <f>VLOOKUP(G2314,TCR!$E$2:$K$332,2,0)</f>
        <v>VENDF</v>
      </c>
      <c r="D2314" s="141" t="str">
        <f>VLOOKUP(G2314,TCR!$E$2:$K$332,3,0)</f>
        <v>Ricavi commodity - componente fissa Energia Elettrica</v>
      </c>
      <c r="E2314" s="141" t="str">
        <f>VLOOKUP(G2314,TCR!$E$2:$K$332,4,0)</f>
        <v>SCONF</v>
      </c>
      <c r="F2314" s="141" t="str">
        <f>VLOOKUP(G2314,TCR!$E$2:$K$332,5,0)</f>
        <v>Sconti Fissi</v>
      </c>
      <c r="G2314" s="141" t="s">
        <v>11295</v>
      </c>
      <c r="H2314" s="141" t="str">
        <f>VLOOKUP(G2314,TCR!$E$2:$K$332,7,0)</f>
        <v>sconti una tantum</v>
      </c>
      <c r="I2314" s="137" t="str">
        <f t="shared" si="73"/>
        <v>NE_V_SC_UTANT_M2#NE_Q_SC_UTANT_M2#NE_C_SC_UTANT_M2#NETA BR</v>
      </c>
      <c r="K2314" s="142" t="s">
        <v>12286</v>
      </c>
      <c r="L2314" s="142" t="s">
        <v>12287</v>
      </c>
      <c r="M2314" s="142"/>
      <c r="N2314" s="142" t="s">
        <v>12288</v>
      </c>
      <c r="O2314" s="142"/>
      <c r="P2314" s="142" t="s">
        <v>12289</v>
      </c>
      <c r="Q2314" s="142" t="s">
        <v>12290</v>
      </c>
      <c r="R2314" s="142" t="s">
        <v>12287</v>
      </c>
      <c r="S2314" s="142"/>
      <c r="T2314" s="142"/>
      <c r="U2314" s="142"/>
      <c r="V2314" s="145">
        <v>3</v>
      </c>
      <c r="W2314" s="142" t="str">
        <f t="shared" si="72"/>
        <v>NETA BR</v>
      </c>
    </row>
    <row r="2315" spans="1:23" x14ac:dyDescent="0.2">
      <c r="A2315" s="139" t="s">
        <v>12163</v>
      </c>
      <c r="B2315" s="182">
        <v>43858.279965277776</v>
      </c>
      <c r="C2315" s="141" t="str">
        <f>VLOOKUP(G2315,TCR!$E$2:$K$332,2,0)</f>
        <v>VENDF</v>
      </c>
      <c r="D2315" s="141" t="str">
        <f>VLOOKUP(G2315,TCR!$E$2:$K$332,3,0)</f>
        <v>Ricavi commodity - componente fissa Energia Elettrica</v>
      </c>
      <c r="E2315" s="141" t="str">
        <f>VLOOKUP(G2315,TCR!$E$2:$K$332,4,0)</f>
        <v>SCONF</v>
      </c>
      <c r="F2315" s="141" t="str">
        <f>VLOOKUP(G2315,TCR!$E$2:$K$332,5,0)</f>
        <v>Sconti Fissi</v>
      </c>
      <c r="G2315" s="141" t="s">
        <v>11295</v>
      </c>
      <c r="H2315" s="141" t="str">
        <f>VLOOKUP(G2315,TCR!$E$2:$K$332,7,0)</f>
        <v>sconti una tantum</v>
      </c>
      <c r="I2315" s="137" t="str">
        <f t="shared" si="73"/>
        <v>NE_V_SC_UTANT_M3#NE_Q_SC_UTANT_M3#NE_C_SC_UTANT_M3#NETA BR</v>
      </c>
      <c r="K2315" s="142" t="s">
        <v>12291</v>
      </c>
      <c r="L2315" s="142" t="s">
        <v>12292</v>
      </c>
      <c r="M2315" s="142"/>
      <c r="N2315" s="142" t="s">
        <v>12293</v>
      </c>
      <c r="O2315" s="142"/>
      <c r="P2315" s="142" t="s">
        <v>12294</v>
      </c>
      <c r="Q2315" s="142" t="s">
        <v>12295</v>
      </c>
      <c r="R2315" s="142" t="s">
        <v>12292</v>
      </c>
      <c r="S2315" s="142"/>
      <c r="T2315" s="142"/>
      <c r="U2315" s="208"/>
      <c r="V2315" s="145">
        <v>3</v>
      </c>
      <c r="W2315" s="142" t="str">
        <f t="shared" si="72"/>
        <v>NETA BR</v>
      </c>
    </row>
    <row r="2316" spans="1:23" x14ac:dyDescent="0.2">
      <c r="A2316" s="139" t="s">
        <v>12163</v>
      </c>
      <c r="B2316" s="182">
        <v>43858.279965277776</v>
      </c>
      <c r="C2316" s="141" t="str">
        <f>VLOOKUP(G2316,TCR!$E$2:$K$332,2,0)</f>
        <v>VENDF</v>
      </c>
      <c r="D2316" s="141" t="str">
        <f>VLOOKUP(G2316,TCR!$E$2:$K$332,3,0)</f>
        <v>Ricavi commodity - componente fissa Energia Elettrica</v>
      </c>
      <c r="E2316" s="141" t="str">
        <f>VLOOKUP(G2316,TCR!$E$2:$K$332,4,0)</f>
        <v>SCONF</v>
      </c>
      <c r="F2316" s="141" t="str">
        <f>VLOOKUP(G2316,TCR!$E$2:$K$332,5,0)</f>
        <v>Sconti Fissi</v>
      </c>
      <c r="G2316" s="141" t="s">
        <v>11295</v>
      </c>
      <c r="H2316" s="141" t="str">
        <f>VLOOKUP(G2316,TCR!$E$2:$K$332,7,0)</f>
        <v>sconti una tantum</v>
      </c>
      <c r="I2316" s="137" t="str">
        <f t="shared" si="73"/>
        <v>NE_V_SC_UTANT_M4#NE_Q_SC_UTANT_M4#NE_C_SC_UTANT_M4#NETA BR</v>
      </c>
      <c r="K2316" s="142" t="s">
        <v>12296</v>
      </c>
      <c r="L2316" s="142" t="s">
        <v>12297</v>
      </c>
      <c r="M2316" s="142"/>
      <c r="N2316" s="142" t="s">
        <v>12298</v>
      </c>
      <c r="O2316" s="142"/>
      <c r="P2316" s="142" t="s">
        <v>12299</v>
      </c>
      <c r="Q2316" s="142" t="s">
        <v>12300</v>
      </c>
      <c r="R2316" s="142" t="s">
        <v>12297</v>
      </c>
      <c r="S2316" s="142"/>
      <c r="T2316" s="142"/>
      <c r="U2316" s="208"/>
      <c r="V2316" s="145">
        <v>3</v>
      </c>
      <c r="W2316" s="142" t="str">
        <f t="shared" si="72"/>
        <v>NETA BR</v>
      </c>
    </row>
    <row r="2317" spans="1:23" x14ac:dyDescent="0.2">
      <c r="A2317" s="139" t="s">
        <v>12163</v>
      </c>
      <c r="B2317" s="182">
        <v>43865</v>
      </c>
      <c r="C2317" s="71" t="str">
        <f>VLOOKUP(G2317,TCR!$E$2:$K$332,2,0)</f>
        <v>PPVV</v>
      </c>
      <c r="D2317" s="71" t="str">
        <f>VLOOKUP(G2317,TCR!$E$2:$K$332,3,0)</f>
        <v>Partite Varie</v>
      </c>
      <c r="E2317" s="71" t="str">
        <f>VLOOKUP(G2317,TCR!$E$2:$K$332,4,0)</f>
        <v>RAI</v>
      </c>
      <c r="F2317" s="71" t="str">
        <f>VLOOKUP(G2317,TCR!$E$2:$K$332,5,0)</f>
        <v>Canone RAI</v>
      </c>
      <c r="G2317" s="71" t="s">
        <v>374</v>
      </c>
      <c r="H2317" s="71" t="str">
        <f>VLOOKUP(G2317,TCR!$E$2:$K$332,7,0)</f>
        <v>Canone RAI</v>
      </c>
      <c r="I2317" s="137" t="str">
        <f t="shared" si="73"/>
        <v>CANONETV2020_ACC#CANONE_RAI_ACC#CANONE_RAI_ACC#NETA BR</v>
      </c>
      <c r="K2317" s="161" t="s">
        <v>12308</v>
      </c>
      <c r="L2317" s="161" t="s">
        <v>12309</v>
      </c>
      <c r="M2317" s="162"/>
      <c r="N2317" s="161" t="s">
        <v>10335</v>
      </c>
      <c r="O2317" s="163"/>
      <c r="P2317" s="161" t="s">
        <v>10336</v>
      </c>
      <c r="Q2317" s="161" t="s">
        <v>10335</v>
      </c>
      <c r="R2317" s="161" t="s">
        <v>10337</v>
      </c>
      <c r="S2317" s="162"/>
      <c r="T2317" s="162"/>
      <c r="U2317" s="220"/>
      <c r="V2317" s="157">
        <v>3</v>
      </c>
      <c r="W2317" s="142" t="str">
        <f t="shared" si="72"/>
        <v>NETA BR</v>
      </c>
    </row>
    <row r="2318" spans="1:23" x14ac:dyDescent="0.2">
      <c r="A2318" s="139" t="s">
        <v>12163</v>
      </c>
      <c r="B2318" s="182">
        <v>43865</v>
      </c>
      <c r="C2318" s="141" t="str">
        <f>VLOOKUP(G2318,TCR!$E$2:$K$332,2,0)</f>
        <v>VENDF</v>
      </c>
      <c r="D2318" s="141" t="str">
        <f>VLOOKUP(G2318,TCR!$E$2:$K$332,3,0)</f>
        <v>Ricavi commodity - componente fissa Energia Elettrica</v>
      </c>
      <c r="E2318" s="141" t="str">
        <f>VLOOKUP(G2318,TCR!$E$2:$K$332,4,0)</f>
        <v>SCONF</v>
      </c>
      <c r="F2318" s="141" t="str">
        <f>VLOOKUP(G2318,TCR!$E$2:$K$332,5,0)</f>
        <v>Sconti Fissi</v>
      </c>
      <c r="G2318" s="141" t="s">
        <v>11295</v>
      </c>
      <c r="H2318" s="141" t="str">
        <f>VLOOKUP(G2318,TCR!$E$2:$K$332,7,0)</f>
        <v>sconti una tantum</v>
      </c>
      <c r="I2318" s="137" t="str">
        <f t="shared" si="73"/>
        <v>NE_V_CW_UTANT_M2#NE_Q_CW_UTANT_M2#NE_C_CW_UTANT_M2#NETA BR</v>
      </c>
      <c r="K2318" s="161" t="s">
        <v>12310</v>
      </c>
      <c r="L2318" s="161" t="s">
        <v>12311</v>
      </c>
      <c r="M2318" s="162"/>
      <c r="N2318" s="161" t="s">
        <v>12312</v>
      </c>
      <c r="O2318" s="163"/>
      <c r="P2318" s="161" t="s">
        <v>12313</v>
      </c>
      <c r="Q2318" s="161" t="s">
        <v>12314</v>
      </c>
      <c r="R2318" s="161" t="s">
        <v>12311</v>
      </c>
      <c r="S2318" s="162"/>
      <c r="T2318" s="162"/>
      <c r="U2318" s="220"/>
      <c r="V2318" s="157">
        <v>3</v>
      </c>
      <c r="W2318" s="142" t="str">
        <f t="shared" si="72"/>
        <v>NETA BR</v>
      </c>
    </row>
    <row r="2319" spans="1:23" x14ac:dyDescent="0.2">
      <c r="A2319" s="139" t="s">
        <v>12321</v>
      </c>
      <c r="B2319" s="139" t="s">
        <v>12321</v>
      </c>
      <c r="C2319" s="141" t="str">
        <f>VLOOKUP(G2319,TCR!$E$2:$K$332,2,0)</f>
        <v>VENDF</v>
      </c>
      <c r="D2319" s="141" t="str">
        <f>VLOOKUP(G2319,TCR!$E$2:$K$332,3,0)</f>
        <v>Ricavi commodity - componente fissa Energia Elettrica</v>
      </c>
      <c r="E2319" s="141" t="str">
        <f>VLOOKUP(G2319,TCR!$E$2:$K$332,4,0)</f>
        <v>MTPRF</v>
      </c>
      <c r="F2319" s="141" t="str">
        <f>VLOOKUP(G2319,TCR!$E$2:$K$332,5,0)</f>
        <v>Materia prima fissa</v>
      </c>
      <c r="G2319" s="141" t="s">
        <v>217</v>
      </c>
      <c r="H2319" s="141" t="str">
        <f>VLOOKUP(G2319,TCR!$E$2:$K$332,7,0)</f>
        <v>Materia prima altre voci fisse</v>
      </c>
      <c r="I2319" s="137" t="str">
        <f t="shared" si="73"/>
        <v>NE_V_CONGFIX#NE_Q_RFIS_CAN#NE_COMP_RFIS_CA#NETA BR</v>
      </c>
      <c r="K2319" s="138" t="s">
        <v>12322</v>
      </c>
      <c r="L2319" s="138" t="s">
        <v>12323</v>
      </c>
      <c r="M2319" s="138"/>
      <c r="N2319" s="138" t="s">
        <v>12324</v>
      </c>
      <c r="O2319" s="138"/>
      <c r="P2319" s="138"/>
      <c r="Q2319" s="138" t="s">
        <v>12325</v>
      </c>
      <c r="R2319" s="138" t="s">
        <v>12326</v>
      </c>
      <c r="S2319" s="138"/>
      <c r="T2319" s="138"/>
      <c r="V2319" s="167">
        <v>3</v>
      </c>
      <c r="W2319" s="166" t="str">
        <f t="shared" si="72"/>
        <v>NETA BR</v>
      </c>
    </row>
    <row r="2320" spans="1:23" x14ac:dyDescent="0.2">
      <c r="A2320" s="139" t="s">
        <v>12321</v>
      </c>
      <c r="B2320" s="139" t="s">
        <v>12321</v>
      </c>
      <c r="C2320" s="141" t="str">
        <f>VLOOKUP(G2320,TCR!$E$2:$K$332,2,0)</f>
        <v>VENDF</v>
      </c>
      <c r="D2320" s="141" t="str">
        <f>VLOOKUP(G2320,TCR!$E$2:$K$332,3,0)</f>
        <v>Ricavi commodity - componente fissa Energia Elettrica</v>
      </c>
      <c r="E2320" s="141" t="str">
        <f>VLOOKUP(G2320,TCR!$E$2:$K$332,4,0)</f>
        <v>MTPRF</v>
      </c>
      <c r="F2320" s="141" t="str">
        <f>VLOOKUP(G2320,TCR!$E$2:$K$332,5,0)</f>
        <v>Materia prima fissa</v>
      </c>
      <c r="G2320" s="141" t="s">
        <v>217</v>
      </c>
      <c r="H2320" s="141" t="str">
        <f>VLOOKUP(G2320,TCR!$E$2:$K$332,7,0)</f>
        <v>Materia prima altre voci fisse</v>
      </c>
      <c r="I2320" s="137" t="str">
        <f t="shared" si="73"/>
        <v>NE_V_PROGFIX#NE_Q_PROGFIX#NE_C_PROGFIX#NETA BR</v>
      </c>
      <c r="K2320" s="138" t="s">
        <v>12327</v>
      </c>
      <c r="L2320" s="138" t="s">
        <v>12328</v>
      </c>
      <c r="M2320" s="138"/>
      <c r="N2320" s="138" t="s">
        <v>12329</v>
      </c>
      <c r="O2320" s="138"/>
      <c r="P2320" s="138"/>
      <c r="Q2320" s="138" t="s">
        <v>12330</v>
      </c>
      <c r="R2320" s="138" t="s">
        <v>12331</v>
      </c>
      <c r="S2320" s="138"/>
      <c r="T2320" s="138"/>
      <c r="U2320" s="134"/>
      <c r="V2320" s="167">
        <v>3</v>
      </c>
      <c r="W2320" s="166" t="str">
        <f t="shared" si="72"/>
        <v>NETA BR</v>
      </c>
    </row>
    <row r="2321" spans="1:25" x14ac:dyDescent="0.2">
      <c r="A2321" s="139" t="s">
        <v>12321</v>
      </c>
      <c r="B2321" s="139" t="s">
        <v>12321</v>
      </c>
      <c r="C2321" s="181" t="str">
        <f>VLOOKUP(G2321,TCR!$E$2:$K$332,2,0)</f>
        <v>DISTF</v>
      </c>
      <c r="D2321" s="181" t="str">
        <f>VLOOKUP(G2321,TCR!$E$2:$K$332,3,0)</f>
        <v>Ricavi logistica secondaria - distribuzione Energia Elettrica - fisso</v>
      </c>
      <c r="E2321" s="181" t="str">
        <f>VLOOKUP(G2321,TCR!$E$2:$K$332,4,0)</f>
        <v>QP</v>
      </c>
      <c r="F2321" s="181" t="str">
        <f>VLOOKUP(G2321,TCR!$E$2:$K$332,5,0)</f>
        <v>Potenza</v>
      </c>
      <c r="G2321" s="181" t="s">
        <v>166</v>
      </c>
      <c r="H2321" s="181" t="str">
        <f>VLOOKUP(G2321,TCR!$E$2:$K$332,7,0)</f>
        <v>Quota fissa potenza</v>
      </c>
      <c r="I2321" s="137" t="str">
        <f t="shared" si="73"/>
        <v>NE_V_QF_RTF#NE_Q_QF_RTF#NE_C_QF_RTF#NETA BR</v>
      </c>
      <c r="K2321" s="138" t="s">
        <v>12332</v>
      </c>
      <c r="L2321" s="138" t="s">
        <v>12333</v>
      </c>
      <c r="M2321" s="138"/>
      <c r="N2321" s="138" t="s">
        <v>12334</v>
      </c>
      <c r="O2321" s="138"/>
      <c r="P2321" s="138"/>
      <c r="Q2321" s="138" t="s">
        <v>12335</v>
      </c>
      <c r="R2321" s="138" t="s">
        <v>12336</v>
      </c>
      <c r="S2321" s="138"/>
      <c r="T2321" s="138"/>
      <c r="U2321" s="134"/>
      <c r="V2321" s="167">
        <v>3</v>
      </c>
      <c r="W2321" s="166" t="str">
        <f t="shared" si="72"/>
        <v>NETA BR</v>
      </c>
    </row>
    <row r="2322" spans="1:25" x14ac:dyDescent="0.2">
      <c r="A2322" s="139" t="s">
        <v>12321</v>
      </c>
      <c r="B2322" s="139" t="s">
        <v>12321</v>
      </c>
      <c r="C2322" s="141" t="str">
        <f>VLOOKUP(G2322,TCR!$E$2:$K$332,2,0)</f>
        <v>VENDF</v>
      </c>
      <c r="D2322" s="141" t="str">
        <f>VLOOKUP(G2322,TCR!$E$2:$K$332,3,0)</f>
        <v>Ricavi commodity - componente fissa Energia Elettrica</v>
      </c>
      <c r="E2322" s="141" t="str">
        <f>VLOOKUP(G2322,TCR!$E$2:$K$332,4,0)</f>
        <v>MTPRF</v>
      </c>
      <c r="F2322" s="141" t="str">
        <f>VLOOKUP(G2322,TCR!$E$2:$K$332,5,0)</f>
        <v>Materia prima fissa</v>
      </c>
      <c r="G2322" s="141" t="s">
        <v>217</v>
      </c>
      <c r="H2322" s="141" t="str">
        <f>VLOOKUP(G2322,TCR!$E$2:$K$332,7,0)</f>
        <v>Materia prima altre voci fisse</v>
      </c>
      <c r="I2322" s="137" t="str">
        <f t="shared" si="73"/>
        <v>NE_V_RATAFIX#NE_Q_RFIS_CAN#NE_COMP_RFIS_CA#NETA BR</v>
      </c>
      <c r="K2322" s="138" t="s">
        <v>12337</v>
      </c>
      <c r="L2322" s="138" t="s">
        <v>12338</v>
      </c>
      <c r="M2322" s="138"/>
      <c r="N2322" s="138" t="s">
        <v>12324</v>
      </c>
      <c r="O2322" s="138"/>
      <c r="P2322" s="138"/>
      <c r="Q2322" s="138" t="s">
        <v>12325</v>
      </c>
      <c r="R2322" s="138" t="s">
        <v>12326</v>
      </c>
      <c r="S2322" s="138"/>
      <c r="T2322" s="138"/>
      <c r="U2322" s="134"/>
      <c r="V2322" s="167">
        <v>3</v>
      </c>
      <c r="W2322" s="166" t="str">
        <f t="shared" si="72"/>
        <v>NETA BR</v>
      </c>
    </row>
    <row r="2323" spans="1:25" x14ac:dyDescent="0.2">
      <c r="A2323" s="139" t="s">
        <v>12321</v>
      </c>
      <c r="B2323" s="139" t="s">
        <v>12321</v>
      </c>
      <c r="C2323" s="141" t="str">
        <f>VLOOKUP(G2323,TCR!$E$2:$K$332,2,0)</f>
        <v>VENDF</v>
      </c>
      <c r="D2323" s="141" t="str">
        <f>VLOOKUP(G2323,TCR!$E$2:$K$332,3,0)</f>
        <v>Ricavi commodity - componente fissa Energia Elettrica</v>
      </c>
      <c r="E2323" s="141" t="str">
        <f>VLOOKUP(G2323,TCR!$E$2:$K$332,4,0)</f>
        <v>SCONF</v>
      </c>
      <c r="F2323" s="141" t="str">
        <f>VLOOKUP(G2323,TCR!$E$2:$K$332,5,0)</f>
        <v>Sconti Fissi</v>
      </c>
      <c r="G2323" s="141" t="s">
        <v>11295</v>
      </c>
      <c r="H2323" s="141" t="str">
        <f>VLOOKUP(G2323,TCR!$E$2:$K$332,7,0)</f>
        <v>sconti una tantum</v>
      </c>
      <c r="I2323" s="137" t="str">
        <f t="shared" si="73"/>
        <v>NE_V_SC_RATAFIX#NE_Q_SC_CAN#NE_C_SC_RATAFIX#NETA BR</v>
      </c>
      <c r="J2323" s="134"/>
      <c r="K2323" s="138" t="s">
        <v>12339</v>
      </c>
      <c r="L2323" s="138" t="s">
        <v>12340</v>
      </c>
      <c r="M2323" s="138"/>
      <c r="N2323" s="138" t="s">
        <v>12341</v>
      </c>
      <c r="O2323" s="138"/>
      <c r="P2323" s="138"/>
      <c r="Q2323" s="138" t="s">
        <v>12342</v>
      </c>
      <c r="R2323" s="138" t="s">
        <v>12343</v>
      </c>
      <c r="S2323" s="138"/>
      <c r="T2323" s="138"/>
      <c r="U2323" s="134"/>
      <c r="V2323" s="167">
        <v>3</v>
      </c>
      <c r="W2323" s="166" t="str">
        <f t="shared" si="72"/>
        <v>NETA BR</v>
      </c>
      <c r="X2323" s="134"/>
      <c r="Y2323" s="134"/>
    </row>
    <row r="2324" spans="1:25" x14ac:dyDescent="0.2">
      <c r="A2324" s="178" t="s">
        <v>12163</v>
      </c>
      <c r="B2324" s="173">
        <v>43879</v>
      </c>
      <c r="C2324" s="141" t="str">
        <f>VLOOKUP(G2324,TCR!$E$2:$K$332,2,0)</f>
        <v>VENDV</v>
      </c>
      <c r="D2324" s="141" t="str">
        <f>VLOOKUP(G2324,TCR!$E$2:$K$332,3,0)</f>
        <v>Ricavi variabili commodity al PCE - Energia Elettrica</v>
      </c>
      <c r="E2324" s="141" t="str">
        <f>VLOOKUP(G2324,TCR!$E$2:$K$332,4,0)</f>
        <v>MTPRV</v>
      </c>
      <c r="F2324" s="141" t="str">
        <f>VLOOKUP(G2324,TCR!$E$2:$K$332,5,0)</f>
        <v>Materia prima variabile</v>
      </c>
      <c r="G2324" s="141" t="s">
        <v>192</v>
      </c>
      <c r="H2324" s="141" t="str">
        <f>VLOOKUP(G2324,TCR!$E$2:$K$332,7,0)</f>
        <v>Perdite</v>
      </c>
      <c r="I2324" s="137" t="str">
        <f t="shared" si="73"/>
        <v>ARROTONDA_PPUN#ARROTONDA_PUN#ARROTONDA_PUN#NETA BM</v>
      </c>
      <c r="J2324" s="134"/>
      <c r="K2324" s="186" t="s">
        <v>12344</v>
      </c>
      <c r="L2324" s="186" t="s">
        <v>12345</v>
      </c>
      <c r="M2324" s="188"/>
      <c r="N2324" s="186" t="s">
        <v>12346</v>
      </c>
      <c r="O2324" s="187"/>
      <c r="P2324" s="186" t="s">
        <v>12347</v>
      </c>
      <c r="Q2324" s="186" t="s">
        <v>12346</v>
      </c>
      <c r="R2324" s="186" t="s">
        <v>12348</v>
      </c>
      <c r="S2324" s="188"/>
      <c r="T2324" s="188"/>
      <c r="U2324" s="188"/>
      <c r="V2324" s="169">
        <v>8</v>
      </c>
      <c r="W2324" s="166" t="str">
        <f t="shared" si="72"/>
        <v>NETA BM</v>
      </c>
      <c r="X2324" s="134"/>
      <c r="Y2324" s="134"/>
    </row>
    <row r="2325" spans="1:25" x14ac:dyDescent="0.2">
      <c r="A2325" s="178" t="s">
        <v>12163</v>
      </c>
      <c r="B2325" s="173">
        <v>43879</v>
      </c>
      <c r="C2325" s="141" t="str">
        <f>VLOOKUP(G2325,TCR!$E$2:$K$332,2,0)</f>
        <v>VENDV</v>
      </c>
      <c r="D2325" s="141" t="str">
        <f>VLOOKUP(G2325,TCR!$E$2:$K$332,3,0)</f>
        <v>Ricavi variabili commodity al PCE - Energia Elettrica</v>
      </c>
      <c r="E2325" s="141" t="str">
        <f>VLOOKUP(G2325,TCR!$E$2:$K$332,4,0)</f>
        <v>MTPRV</v>
      </c>
      <c r="F2325" s="141" t="str">
        <f>VLOOKUP(G2325,TCR!$E$2:$K$332,5,0)</f>
        <v>Materia prima variabile</v>
      </c>
      <c r="G2325" s="141" t="s">
        <v>255</v>
      </c>
      <c r="H2325" s="141" t="str">
        <f>VLOOKUP(G2325,TCR!$E$2:$K$332,7,0)</f>
        <v>Materia prima</v>
      </c>
      <c r="I2325" s="137" t="str">
        <f t="shared" si="73"/>
        <v>ARROTONDA_PUN#ARROTONDA_PUN#ARROTONDA_PUN#NETA BM</v>
      </c>
      <c r="J2325" s="134"/>
      <c r="K2325" s="186" t="s">
        <v>12346</v>
      </c>
      <c r="L2325" s="186" t="s">
        <v>12349</v>
      </c>
      <c r="M2325" s="188"/>
      <c r="N2325" s="186" t="s">
        <v>12346</v>
      </c>
      <c r="O2325" s="187"/>
      <c r="P2325" s="186" t="s">
        <v>12347</v>
      </c>
      <c r="Q2325" s="186" t="s">
        <v>12346</v>
      </c>
      <c r="R2325" s="186" t="s">
        <v>12348</v>
      </c>
      <c r="S2325" s="188"/>
      <c r="T2325" s="188"/>
      <c r="U2325" s="188"/>
      <c r="V2325" s="169">
        <v>8</v>
      </c>
      <c r="W2325" s="166" t="str">
        <f t="shared" si="72"/>
        <v>NETA BM</v>
      </c>
      <c r="X2325" s="134"/>
      <c r="Y2325" s="134"/>
    </row>
    <row r="2326" spans="1:25" x14ac:dyDescent="0.2">
      <c r="A2326" s="139" t="s">
        <v>12163</v>
      </c>
      <c r="B2326" s="149">
        <v>43879</v>
      </c>
      <c r="C2326" s="141" t="str">
        <f>VLOOKUP(G2326,TCR!$E$2:$K$332,2,0)</f>
        <v>VENDF</v>
      </c>
      <c r="D2326" s="141" t="str">
        <f>VLOOKUP(G2326,TCR!$E$2:$K$332,3,0)</f>
        <v>Ricavi commodity - componente fissa Energia Elettrica</v>
      </c>
      <c r="E2326" s="141" t="str">
        <f>VLOOKUP(G2326,TCR!$E$2:$K$332,4,0)</f>
        <v>SCONF</v>
      </c>
      <c r="F2326" s="141" t="str">
        <f>VLOOKUP(G2326,TCR!$E$2:$K$332,5,0)</f>
        <v>Sconti Fissi</v>
      </c>
      <c r="G2326" s="141" t="s">
        <v>11295</v>
      </c>
      <c r="H2326" s="141" t="str">
        <f>VLOOKUP(G2326,TCR!$E$2:$K$332,7,0)</f>
        <v>sconti una tantum</v>
      </c>
      <c r="I2326" s="137" t="str">
        <f t="shared" si="73"/>
        <v>NE_V_CW_UTANT_2#NE_Q_CW_UTANT_2#NE_C_CW_UTANT_2#NETA BR</v>
      </c>
      <c r="J2326" s="134"/>
      <c r="K2326" s="186" t="s">
        <v>12350</v>
      </c>
      <c r="L2326" s="186" t="s">
        <v>12351</v>
      </c>
      <c r="M2326" s="188"/>
      <c r="N2326" s="186" t="s">
        <v>12352</v>
      </c>
      <c r="O2326" s="187"/>
      <c r="P2326" s="186" t="s">
        <v>12353</v>
      </c>
      <c r="Q2326" s="186" t="s">
        <v>12354</v>
      </c>
      <c r="R2326" s="186" t="s">
        <v>12355</v>
      </c>
      <c r="S2326" s="188"/>
      <c r="T2326" s="188"/>
      <c r="U2326" s="188"/>
      <c r="V2326" s="169">
        <v>3</v>
      </c>
      <c r="W2326" s="166" t="str">
        <f t="shared" si="72"/>
        <v>NETA BR</v>
      </c>
      <c r="X2326" s="134"/>
      <c r="Y2326" s="134"/>
    </row>
    <row r="2327" spans="1:25" x14ac:dyDescent="0.2">
      <c r="A2327" s="139" t="s">
        <v>12163</v>
      </c>
      <c r="B2327" s="149">
        <v>43924</v>
      </c>
      <c r="C2327" s="141" t="str">
        <f>VLOOKUP(G2327,TCR!$E$2:$K$332,2,0)</f>
        <v>VENDV</v>
      </c>
      <c r="D2327" s="141" t="str">
        <f>VLOOKUP(G2327,TCR!$E$2:$K$332,3,0)</f>
        <v>Ricavi variabili commodity al PCE - Energia Elettrica</v>
      </c>
      <c r="E2327" s="141" t="str">
        <f>VLOOKUP(G2327,TCR!$E$2:$K$332,4,0)</f>
        <v>SCONV</v>
      </c>
      <c r="F2327" s="141" t="str">
        <f>VLOOKUP(G2327,TCR!$E$2:$K$332,5,0)</f>
        <v>Sconti Variabili</v>
      </c>
      <c r="G2327" s="141" t="s">
        <v>11436</v>
      </c>
      <c r="H2327" s="141" t="str">
        <f>VLOOKUP(G2327,TCR!$E$2:$K$332,7,0)</f>
        <v>sconti perdite materia prima</v>
      </c>
      <c r="I2327" s="137" t="str">
        <f t="shared" si="73"/>
        <v>NE_V_PD_BONBED_T#NE_Q_BO_BEND_T#NE_C_BO_BEND_T#NETA BR</v>
      </c>
      <c r="J2327" s="174"/>
      <c r="K2327" s="146" t="s">
        <v>12356</v>
      </c>
      <c r="L2327" s="146" t="s">
        <v>12357</v>
      </c>
      <c r="M2327" s="175"/>
      <c r="N2327" s="146" t="s">
        <v>12358</v>
      </c>
      <c r="O2327" s="176"/>
      <c r="P2327" s="146" t="s">
        <v>12359</v>
      </c>
      <c r="Q2327" s="146" t="s">
        <v>12360</v>
      </c>
      <c r="R2327" s="146" t="s">
        <v>12361</v>
      </c>
      <c r="S2327" s="177">
        <v>704103</v>
      </c>
      <c r="T2327" s="177" t="s">
        <v>462</v>
      </c>
      <c r="U2327" s="177"/>
      <c r="V2327" s="177">
        <v>3</v>
      </c>
      <c r="W2327" s="177" t="str">
        <f t="shared" si="72"/>
        <v>NETA BR</v>
      </c>
      <c r="X2327" s="177" t="s">
        <v>463</v>
      </c>
      <c r="Y2327" s="174"/>
    </row>
    <row r="2328" spans="1:25" x14ac:dyDescent="0.2">
      <c r="A2328" s="139" t="s">
        <v>12163</v>
      </c>
      <c r="B2328" s="149">
        <v>43924</v>
      </c>
      <c r="C2328" s="141" t="str">
        <f>VLOOKUP(G2328,TCR!$E$2:$K$332,2,0)</f>
        <v>VENDV</v>
      </c>
      <c r="D2328" s="141" t="str">
        <f>VLOOKUP(G2328,TCR!$E$2:$K$332,3,0)</f>
        <v>Ricavi variabili commodity al PCE - Energia Elettrica</v>
      </c>
      <c r="E2328" s="141" t="str">
        <f>VLOOKUP(G2328,TCR!$E$2:$K$332,4,0)</f>
        <v>SCONV</v>
      </c>
      <c r="F2328" s="141" t="str">
        <f>VLOOKUP(G2328,TCR!$E$2:$K$332,5,0)</f>
        <v>Sconti Variabili</v>
      </c>
      <c r="G2328" s="141" t="s">
        <v>11436</v>
      </c>
      <c r="H2328" s="141" t="str">
        <f>VLOOKUP(G2328,TCR!$E$2:$K$332,7,0)</f>
        <v>sconti perdite materia prima</v>
      </c>
      <c r="I2328" s="137" t="str">
        <f t="shared" si="73"/>
        <v>NE_V_PD_BONBEH_T#NE_Q_BO_BENH_T#NE_C_BO_BENH_T#NETA BR</v>
      </c>
      <c r="J2328" s="174"/>
      <c r="K2328" s="146" t="s">
        <v>12362</v>
      </c>
      <c r="L2328" s="146" t="s">
        <v>12363</v>
      </c>
      <c r="M2328" s="175"/>
      <c r="N2328" s="146" t="s">
        <v>12364</v>
      </c>
      <c r="O2328" s="176"/>
      <c r="P2328" s="146" t="s">
        <v>12365</v>
      </c>
      <c r="Q2328" s="146" t="s">
        <v>12366</v>
      </c>
      <c r="R2328" s="146" t="s">
        <v>12367</v>
      </c>
      <c r="S2328" s="177">
        <v>704103</v>
      </c>
      <c r="T2328" s="177" t="s">
        <v>462</v>
      </c>
      <c r="U2328" s="177"/>
      <c r="V2328" s="177">
        <v>3</v>
      </c>
      <c r="W2328" s="177" t="str">
        <f t="shared" si="72"/>
        <v>NETA BR</v>
      </c>
      <c r="X2328" s="177" t="s">
        <v>463</v>
      </c>
      <c r="Y2328" s="174"/>
    </row>
    <row r="2329" spans="1:25" x14ac:dyDescent="0.2">
      <c r="A2329" s="139" t="s">
        <v>12163</v>
      </c>
      <c r="B2329" s="149">
        <v>43924</v>
      </c>
      <c r="C2329" s="141" t="str">
        <f>VLOOKUP(G2329,TCR!$E$2:$K$332,2,0)</f>
        <v>VENDV</v>
      </c>
      <c r="D2329" s="141" t="str">
        <f>VLOOKUP(G2329,TCR!$E$2:$K$332,3,0)</f>
        <v>Ricavi variabili commodity al PCE - Energia Elettrica</v>
      </c>
      <c r="E2329" s="141" t="str">
        <f>VLOOKUP(G2329,TCR!$E$2:$K$332,4,0)</f>
        <v>SCONV</v>
      </c>
      <c r="F2329" s="141" t="str">
        <f>VLOOKUP(G2329,TCR!$E$2:$K$332,5,0)</f>
        <v>Sconti Variabili</v>
      </c>
      <c r="G2329" s="141" t="s">
        <v>11436</v>
      </c>
      <c r="H2329" s="141" t="str">
        <f>VLOOKUP(G2329,TCR!$E$2:$K$332,7,0)</f>
        <v>sconti perdite materia prima</v>
      </c>
      <c r="I2329" s="137" t="str">
        <f t="shared" si="73"/>
        <v>NE_V_PD_BONBEN_T#NE_Q_BO_BENN_T#NE_C_BO_BENN_T#NETA BR</v>
      </c>
      <c r="J2329" s="174"/>
      <c r="K2329" s="146" t="s">
        <v>12368</v>
      </c>
      <c r="L2329" s="146" t="s">
        <v>12369</v>
      </c>
      <c r="M2329" s="175"/>
      <c r="N2329" s="146" t="s">
        <v>12370</v>
      </c>
      <c r="O2329" s="176"/>
      <c r="P2329" s="146" t="s">
        <v>12371</v>
      </c>
      <c r="Q2329" s="146" t="s">
        <v>12372</v>
      </c>
      <c r="R2329" s="146" t="s">
        <v>12373</v>
      </c>
      <c r="S2329" s="177">
        <v>704103</v>
      </c>
      <c r="T2329" s="177" t="s">
        <v>462</v>
      </c>
      <c r="U2329" s="177"/>
      <c r="V2329" s="177">
        <v>3</v>
      </c>
      <c r="W2329" s="177" t="str">
        <f t="shared" si="72"/>
        <v>NETA BR</v>
      </c>
      <c r="X2329" s="177" t="s">
        <v>463</v>
      </c>
      <c r="Y2329" s="174"/>
    </row>
    <row r="2330" spans="1:25" x14ac:dyDescent="0.2">
      <c r="A2330" s="139" t="s">
        <v>12163</v>
      </c>
      <c r="B2330" s="149">
        <v>43924</v>
      </c>
      <c r="C2330" s="141" t="str">
        <f>VLOOKUP(G2330,TCR!$E$2:$K$332,2,0)</f>
        <v>VENDV</v>
      </c>
      <c r="D2330" s="141" t="str">
        <f>VLOOKUP(G2330,TCR!$E$2:$K$332,3,0)</f>
        <v>Ricavi variabili commodity al PCE - Energia Elettrica</v>
      </c>
      <c r="E2330" s="141" t="str">
        <f>VLOOKUP(G2330,TCR!$E$2:$K$332,4,0)</f>
        <v>SCONV</v>
      </c>
      <c r="F2330" s="141" t="str">
        <f>VLOOKUP(G2330,TCR!$E$2:$K$332,5,0)</f>
        <v>Sconti Variabili</v>
      </c>
      <c r="G2330" s="141" t="s">
        <v>10830</v>
      </c>
      <c r="H2330" s="141" t="str">
        <f>VLOOKUP(G2330,TCR!$E$2:$K$332,7,0)</f>
        <v>sconti bonus</v>
      </c>
      <c r="I2330" s="137" t="str">
        <f t="shared" si="73"/>
        <v>NE_V_BO_BEND_T#NE_Q_BO_BEND_T#NE_C_BO_BEND_T#NETA BR</v>
      </c>
      <c r="J2330" s="174"/>
      <c r="K2330" s="146" t="s">
        <v>12374</v>
      </c>
      <c r="L2330" s="146" t="s">
        <v>12375</v>
      </c>
      <c r="M2330" s="175"/>
      <c r="N2330" s="146" t="s">
        <v>12358</v>
      </c>
      <c r="O2330" s="176"/>
      <c r="P2330" s="146" t="s">
        <v>12359</v>
      </c>
      <c r="Q2330" s="146" t="s">
        <v>12360</v>
      </c>
      <c r="R2330" s="146" t="s">
        <v>12361</v>
      </c>
      <c r="S2330" s="177">
        <v>704103</v>
      </c>
      <c r="T2330" s="177" t="s">
        <v>462</v>
      </c>
      <c r="U2330" s="177"/>
      <c r="V2330" s="177">
        <v>3</v>
      </c>
      <c r="W2330" s="177" t="str">
        <f t="shared" si="72"/>
        <v>NETA BR</v>
      </c>
      <c r="X2330" s="177" t="s">
        <v>463</v>
      </c>
      <c r="Y2330" s="174"/>
    </row>
    <row r="2331" spans="1:25" x14ac:dyDescent="0.2">
      <c r="A2331" s="139" t="s">
        <v>12163</v>
      </c>
      <c r="B2331" s="149">
        <v>43924</v>
      </c>
      <c r="C2331" s="141" t="str">
        <f>VLOOKUP(G2331,TCR!$E$2:$K$332,2,0)</f>
        <v>VENDV</v>
      </c>
      <c r="D2331" s="141" t="str">
        <f>VLOOKUP(G2331,TCR!$E$2:$K$332,3,0)</f>
        <v>Ricavi variabili commodity al PCE - Energia Elettrica</v>
      </c>
      <c r="E2331" s="141" t="str">
        <f>VLOOKUP(G2331,TCR!$E$2:$K$332,4,0)</f>
        <v>SCONV</v>
      </c>
      <c r="F2331" s="141" t="str">
        <f>VLOOKUP(G2331,TCR!$E$2:$K$332,5,0)</f>
        <v>Sconti Variabili</v>
      </c>
      <c r="G2331" s="141" t="s">
        <v>10830</v>
      </c>
      <c r="H2331" s="141" t="str">
        <f>VLOOKUP(G2331,TCR!$E$2:$K$332,7,0)</f>
        <v>sconti bonus</v>
      </c>
      <c r="I2331" s="137" t="str">
        <f t="shared" si="73"/>
        <v>NE_V_BO_BENH_T#NE_Q_BO_BENH_T#NE_C_BO_BENH_T#NETA BR</v>
      </c>
      <c r="J2331" s="174"/>
      <c r="K2331" s="146" t="s">
        <v>12376</v>
      </c>
      <c r="L2331" s="146" t="s">
        <v>12377</v>
      </c>
      <c r="M2331" s="175"/>
      <c r="N2331" s="146" t="s">
        <v>12364</v>
      </c>
      <c r="O2331" s="176"/>
      <c r="P2331" s="146" t="s">
        <v>12365</v>
      </c>
      <c r="Q2331" s="146" t="s">
        <v>12366</v>
      </c>
      <c r="R2331" s="146" t="s">
        <v>12367</v>
      </c>
      <c r="S2331" s="177">
        <v>704103</v>
      </c>
      <c r="T2331" s="177" t="s">
        <v>462</v>
      </c>
      <c r="U2331" s="177"/>
      <c r="V2331" s="177">
        <v>3</v>
      </c>
      <c r="W2331" s="177" t="str">
        <f t="shared" si="72"/>
        <v>NETA BR</v>
      </c>
      <c r="X2331" s="177" t="s">
        <v>463</v>
      </c>
      <c r="Y2331" s="174"/>
    </row>
    <row r="2332" spans="1:25" x14ac:dyDescent="0.2">
      <c r="A2332" s="139" t="s">
        <v>12163</v>
      </c>
      <c r="B2332" s="149">
        <v>43924</v>
      </c>
      <c r="C2332" s="141" t="str">
        <f>VLOOKUP(G2332,TCR!$E$2:$K$332,2,0)</f>
        <v>VENDV</v>
      </c>
      <c r="D2332" s="141" t="str">
        <f>VLOOKUP(G2332,TCR!$E$2:$K$332,3,0)</f>
        <v>Ricavi variabili commodity al PCE - Energia Elettrica</v>
      </c>
      <c r="E2332" s="141" t="str">
        <f>VLOOKUP(G2332,TCR!$E$2:$K$332,4,0)</f>
        <v>SCONV</v>
      </c>
      <c r="F2332" s="141" t="str">
        <f>VLOOKUP(G2332,TCR!$E$2:$K$332,5,0)</f>
        <v>Sconti Variabili</v>
      </c>
      <c r="G2332" s="141" t="s">
        <v>10830</v>
      </c>
      <c r="H2332" s="141" t="str">
        <f>VLOOKUP(G2332,TCR!$E$2:$K$332,7,0)</f>
        <v>sconti bonus</v>
      </c>
      <c r="I2332" s="137" t="str">
        <f t="shared" si="73"/>
        <v>NE_V_BO_BENN_T#NE_Q_BO_BENN_T#NE_C_BO_BENN_T#NETA BR</v>
      </c>
      <c r="J2332" s="174"/>
      <c r="K2332" s="146" t="s">
        <v>12378</v>
      </c>
      <c r="L2332" s="146" t="s">
        <v>12379</v>
      </c>
      <c r="M2332" s="175"/>
      <c r="N2332" s="146" t="s">
        <v>12370</v>
      </c>
      <c r="O2332" s="176"/>
      <c r="P2332" s="146" t="s">
        <v>12371</v>
      </c>
      <c r="Q2332" s="146" t="s">
        <v>12372</v>
      </c>
      <c r="R2332" s="146" t="s">
        <v>12373</v>
      </c>
      <c r="S2332" s="177">
        <v>704103</v>
      </c>
      <c r="T2332" s="177" t="s">
        <v>462</v>
      </c>
      <c r="U2332" s="177"/>
      <c r="V2332" s="177">
        <v>3</v>
      </c>
      <c r="W2332" s="177" t="str">
        <f t="shared" si="72"/>
        <v>NETA BR</v>
      </c>
      <c r="X2332" s="177" t="s">
        <v>463</v>
      </c>
      <c r="Y2332" s="174"/>
    </row>
    <row r="2333" spans="1:25" x14ac:dyDescent="0.2">
      <c r="A2333" s="139" t="s">
        <v>12163</v>
      </c>
      <c r="B2333" s="149">
        <v>43924</v>
      </c>
      <c r="C2333" s="179" t="str">
        <f>VLOOKUP(G2333,TCR!$E$2:$K$332,2,0)</f>
        <v>VENDV</v>
      </c>
      <c r="D2333" s="179" t="str">
        <f>VLOOKUP(G2333,TCR!$E$2:$K$332,3,0)</f>
        <v>Ricavi variabili commodity al PCE - Energia Elettrica</v>
      </c>
      <c r="E2333" s="179" t="str">
        <f>VLOOKUP(G2333,TCR!$E$2:$K$332,4,0)</f>
        <v>SCONV</v>
      </c>
      <c r="F2333" s="179" t="str">
        <f>VLOOKUP(G2333,TCR!$E$2:$K$332,5,0)</f>
        <v>Sconti Variabili</v>
      </c>
      <c r="G2333" s="179" t="s">
        <v>10830</v>
      </c>
      <c r="H2333" s="179" t="str">
        <f>VLOOKUP(G2333,TCR!$E$2:$K$332,7,0)</f>
        <v>sconti bonus</v>
      </c>
      <c r="I2333" s="137" t="str">
        <f t="shared" si="73"/>
        <v>NE_V_BONUS_BEN_T#NE_Q_BONUS_BEN_T#NE_C_BONUS_BEN_T#NETA BR</v>
      </c>
      <c r="J2333" s="174"/>
      <c r="K2333" s="146" t="s">
        <v>12380</v>
      </c>
      <c r="L2333" s="146" t="s">
        <v>12381</v>
      </c>
      <c r="M2333" s="175"/>
      <c r="N2333" s="146" t="s">
        <v>12382</v>
      </c>
      <c r="O2333" s="176"/>
      <c r="P2333" s="146" t="s">
        <v>12383</v>
      </c>
      <c r="Q2333" s="146" t="s">
        <v>12384</v>
      </c>
      <c r="R2333" s="146" t="s">
        <v>12381</v>
      </c>
      <c r="S2333" s="177">
        <v>704103</v>
      </c>
      <c r="T2333" s="177" t="s">
        <v>462</v>
      </c>
      <c r="U2333" s="177"/>
      <c r="V2333" s="177">
        <v>3</v>
      </c>
      <c r="W2333" s="177" t="str">
        <f t="shared" si="72"/>
        <v>NETA BR</v>
      </c>
      <c r="X2333" s="177" t="s">
        <v>463</v>
      </c>
      <c r="Y2333" s="174"/>
    </row>
    <row r="2334" spans="1:25" x14ac:dyDescent="0.2">
      <c r="A2334" s="139" t="s">
        <v>12163</v>
      </c>
      <c r="B2334" s="149">
        <v>43924</v>
      </c>
      <c r="C2334" s="179" t="str">
        <f>VLOOKUP(G2334,TCR!$E$2:$K$332,2,0)</f>
        <v>VENDV</v>
      </c>
      <c r="D2334" s="179" t="str">
        <f>VLOOKUP(G2334,TCR!$E$2:$K$332,3,0)</f>
        <v>Ricavi variabili commodity al PCE - Energia Elettrica</v>
      </c>
      <c r="E2334" s="179" t="str">
        <f>VLOOKUP(G2334,TCR!$E$2:$K$332,4,0)</f>
        <v>SCONV</v>
      </c>
      <c r="F2334" s="179" t="str">
        <f>VLOOKUP(G2334,TCR!$E$2:$K$332,5,0)</f>
        <v>Sconti Variabili</v>
      </c>
      <c r="G2334" s="179" t="s">
        <v>11436</v>
      </c>
      <c r="H2334" s="179" t="str">
        <f>VLOOKUP(G2334,TCR!$E$2:$K$332,7,0)</f>
        <v>sconti perdite materia prima</v>
      </c>
      <c r="I2334" s="137" t="str">
        <f t="shared" si="73"/>
        <v>NE_V_PRD_BONBE_T#NE_Q_BONUS_BEN_T#NE_C_BONUS_BEN_T#NETA BR</v>
      </c>
      <c r="J2334" s="174"/>
      <c r="K2334" s="146" t="s">
        <v>12385</v>
      </c>
      <c r="L2334" s="146" t="s">
        <v>12386</v>
      </c>
      <c r="M2334" s="175"/>
      <c r="N2334" s="146" t="s">
        <v>12382</v>
      </c>
      <c r="O2334" s="176"/>
      <c r="P2334" s="146" t="s">
        <v>12383</v>
      </c>
      <c r="Q2334" s="146" t="s">
        <v>12384</v>
      </c>
      <c r="R2334" s="146" t="s">
        <v>12381</v>
      </c>
      <c r="S2334" s="177">
        <v>704103</v>
      </c>
      <c r="T2334" s="177" t="s">
        <v>462</v>
      </c>
      <c r="U2334" s="177"/>
      <c r="V2334" s="177">
        <v>3</v>
      </c>
      <c r="W2334" s="177" t="str">
        <f t="shared" si="72"/>
        <v>NETA BR</v>
      </c>
      <c r="X2334" s="177" t="s">
        <v>463</v>
      </c>
      <c r="Y2334" s="174"/>
    </row>
    <row r="2335" spans="1:25" x14ac:dyDescent="0.2">
      <c r="A2335" s="139" t="s">
        <v>12163</v>
      </c>
      <c r="B2335" s="149">
        <v>43924</v>
      </c>
      <c r="C2335" s="141" t="str">
        <f>VLOOKUP(G2335,TCR!$E$2:$K$332,2,0)</f>
        <v>VENDV</v>
      </c>
      <c r="D2335" s="141" t="str">
        <f>VLOOKUP(G2335,TCR!$E$2:$K$332,3,0)</f>
        <v>Ricavi variabili commodity al PCE - Energia Elettrica</v>
      </c>
      <c r="E2335" s="141" t="str">
        <f>VLOOKUP(G2335,TCR!$E$2:$K$332,4,0)</f>
        <v>SCONV</v>
      </c>
      <c r="F2335" s="141" t="str">
        <f>VLOOKUP(G2335,TCR!$E$2:$K$332,5,0)</f>
        <v>Sconti Variabili</v>
      </c>
      <c r="G2335" s="141" t="s">
        <v>11436</v>
      </c>
      <c r="H2335" s="141" t="str">
        <f>VLOOKUP(G2335,TCR!$E$2:$K$332,7,0)</f>
        <v>sconti perdite materia prima</v>
      </c>
      <c r="I2335" s="137" t="str">
        <f t="shared" si="73"/>
        <v>EE_PRD_SPMOD059#EEQ_SPMOD0059#EEC_SPMOD0059#NETA BR</v>
      </c>
      <c r="J2335" s="174"/>
      <c r="K2335" s="146" t="s">
        <v>12387</v>
      </c>
      <c r="L2335" s="146" t="s">
        <v>12388</v>
      </c>
      <c r="M2335" s="146" t="s">
        <v>424</v>
      </c>
      <c r="N2335" s="146" t="s">
        <v>12389</v>
      </c>
      <c r="O2335" s="176"/>
      <c r="P2335" s="146" t="s">
        <v>12390</v>
      </c>
      <c r="Q2335" s="146" t="s">
        <v>12391</v>
      </c>
      <c r="R2335" s="146" t="s">
        <v>12392</v>
      </c>
      <c r="S2335" s="146" t="s">
        <v>461</v>
      </c>
      <c r="T2335" s="146" t="s">
        <v>462</v>
      </c>
      <c r="U2335" s="175"/>
      <c r="V2335" s="175">
        <v>3</v>
      </c>
      <c r="W2335" s="177" t="str">
        <f t="shared" si="72"/>
        <v>NETA BR</v>
      </c>
      <c r="X2335" s="177" t="s">
        <v>463</v>
      </c>
      <c r="Y2335" s="174"/>
    </row>
    <row r="2336" spans="1:25" x14ac:dyDescent="0.2">
      <c r="A2336" s="139" t="s">
        <v>12163</v>
      </c>
      <c r="B2336" s="149">
        <v>43924</v>
      </c>
      <c r="C2336" s="141" t="str">
        <f>VLOOKUP(G2336,TCR!$E$2:$K$332,2,0)</f>
        <v>VENDV</v>
      </c>
      <c r="D2336" s="141" t="str">
        <f>VLOOKUP(G2336,TCR!$E$2:$K$332,3,0)</f>
        <v>Ricavi variabili commodity al PCE - Energia Elettrica</v>
      </c>
      <c r="E2336" s="141" t="str">
        <f>VLOOKUP(G2336,TCR!$E$2:$K$332,4,0)</f>
        <v>SCONV</v>
      </c>
      <c r="F2336" s="141" t="str">
        <f>VLOOKUP(G2336,TCR!$E$2:$K$332,5,0)</f>
        <v>Sconti Variabili</v>
      </c>
      <c r="G2336" s="141" t="s">
        <v>32</v>
      </c>
      <c r="H2336" s="141" t="str">
        <f>VLOOKUP(G2336,TCR!$E$2:$K$332,7,0)</f>
        <v>sconti</v>
      </c>
      <c r="I2336" s="137" t="str">
        <f t="shared" si="73"/>
        <v>EE_SPMOD0059#EEQ_SPMOD0059#EEC_SPMOD0059#NETA BR</v>
      </c>
      <c r="J2336" s="174"/>
      <c r="K2336" s="146" t="s">
        <v>12393</v>
      </c>
      <c r="L2336" s="146" t="s">
        <v>12394</v>
      </c>
      <c r="M2336" s="146" t="s">
        <v>424</v>
      </c>
      <c r="N2336" s="146" t="s">
        <v>12389</v>
      </c>
      <c r="O2336" s="176"/>
      <c r="P2336" s="146" t="s">
        <v>12390</v>
      </c>
      <c r="Q2336" s="146" t="s">
        <v>12391</v>
      </c>
      <c r="R2336" s="146" t="s">
        <v>12392</v>
      </c>
      <c r="S2336" s="146" t="s">
        <v>461</v>
      </c>
      <c r="T2336" s="146" t="s">
        <v>462</v>
      </c>
      <c r="U2336" s="175"/>
      <c r="V2336" s="175">
        <v>3</v>
      </c>
      <c r="W2336" s="177" t="str">
        <f t="shared" si="72"/>
        <v>NETA BR</v>
      </c>
      <c r="X2336" s="177" t="s">
        <v>463</v>
      </c>
      <c r="Y2336" s="174"/>
    </row>
    <row r="2337" spans="1:25" x14ac:dyDescent="0.2">
      <c r="A2337" s="139" t="s">
        <v>12163</v>
      </c>
      <c r="B2337" s="182">
        <v>43924</v>
      </c>
      <c r="C2337" s="71" t="str">
        <f>VLOOKUP(G2337,TCR!$E$2:$K$332,2,0)</f>
        <v>LAVO</v>
      </c>
      <c r="D2337" s="71" t="str">
        <f>VLOOKUP(G2337,TCR!$E$2:$K$332,3,0)</f>
        <v>Lavori</v>
      </c>
      <c r="E2337" s="71" t="str">
        <f>VLOOKUP(G2337,TCR!$E$2:$K$332,4,0)</f>
        <v>LAVO</v>
      </c>
      <c r="F2337" s="71" t="str">
        <f>VLOOKUP(G2337,TCR!$E$2:$K$332,5,0)</f>
        <v>Lavori</v>
      </c>
      <c r="G2337" s="71" t="s">
        <v>38</v>
      </c>
      <c r="H2337" s="71" t="str">
        <f>VLOOKUP(G2337,TCR!$E$2:$K$332,7,0)</f>
        <v>recupero spese per verifiche tecniche</v>
      </c>
      <c r="I2337" s="137" t="str">
        <f t="shared" si="73"/>
        <v>S-PW-013#QUOTAS-PW-013#COMPS-PW-013#NETA BR</v>
      </c>
      <c r="J2337" s="116"/>
      <c r="K2337" s="209" t="s">
        <v>10804</v>
      </c>
      <c r="L2337" s="209" t="s">
        <v>12401</v>
      </c>
      <c r="M2337" s="209" t="s">
        <v>442</v>
      </c>
      <c r="N2337" s="209" t="s">
        <v>12402</v>
      </c>
      <c r="O2337" s="214"/>
      <c r="P2337" s="209" t="s">
        <v>12403</v>
      </c>
      <c r="Q2337" s="209" t="s">
        <v>12404</v>
      </c>
      <c r="R2337" s="209" t="s">
        <v>12405</v>
      </c>
      <c r="S2337" s="209" t="s">
        <v>833</v>
      </c>
      <c r="T2337" s="209" t="s">
        <v>834</v>
      </c>
      <c r="U2337" s="211"/>
      <c r="V2337" s="211">
        <v>3</v>
      </c>
      <c r="W2337" s="177" t="str">
        <f t="shared" si="72"/>
        <v>NETA BR</v>
      </c>
      <c r="X2337" s="116" t="s">
        <v>835</v>
      </c>
      <c r="Y2337" s="116"/>
    </row>
    <row r="2338" spans="1:25" x14ac:dyDescent="0.2">
      <c r="A2338" s="139" t="s">
        <v>12163</v>
      </c>
      <c r="B2338" s="182">
        <v>43924</v>
      </c>
      <c r="C2338" s="179" t="str">
        <f>VLOOKUP(G2338,TCR!$E$2:$K$332,2,0)</f>
        <v>VENDF</v>
      </c>
      <c r="D2338" s="179" t="str">
        <f>VLOOKUP(G2338,TCR!$E$2:$K$332,3,0)</f>
        <v>Ricavi commodity - componente fissa Energia Elettrica</v>
      </c>
      <c r="E2338" s="179" t="str">
        <f>VLOOKUP(G2338,TCR!$E$2:$K$332,4,0)</f>
        <v>SCONF</v>
      </c>
      <c r="F2338" s="179" t="str">
        <f>VLOOKUP(G2338,TCR!$E$2:$K$332,5,0)</f>
        <v>Sconti Fissi</v>
      </c>
      <c r="G2338" s="179" t="s">
        <v>11295</v>
      </c>
      <c r="H2338" s="179" t="str">
        <f>VLOOKUP(G2338,TCR!$E$2:$K$332,7,0)</f>
        <v>sconti una tantum</v>
      </c>
      <c r="I2338" s="137" t="str">
        <f t="shared" si="73"/>
        <v>NE_V_CW_UTANT_M4#NE_Q_CW_UTANT_M4#NE_C_CW_UTANT_M4#NETA BR</v>
      </c>
      <c r="J2338" s="116"/>
      <c r="K2338" s="209" t="s">
        <v>12406</v>
      </c>
      <c r="L2338" s="209" t="s">
        <v>12407</v>
      </c>
      <c r="M2338" s="211"/>
      <c r="N2338" s="209" t="s">
        <v>12408</v>
      </c>
      <c r="O2338" s="214"/>
      <c r="P2338" s="209" t="s">
        <v>12409</v>
      </c>
      <c r="Q2338" s="209" t="s">
        <v>12410</v>
      </c>
      <c r="R2338" s="209" t="s">
        <v>12407</v>
      </c>
      <c r="S2338" s="211"/>
      <c r="T2338" s="211"/>
      <c r="U2338" s="211"/>
      <c r="V2338" s="211">
        <v>3</v>
      </c>
      <c r="W2338" s="177" t="str">
        <f t="shared" si="72"/>
        <v>NETA BR</v>
      </c>
      <c r="X2338" s="116"/>
      <c r="Y2338" s="116"/>
    </row>
    <row r="2339" spans="1:25" x14ac:dyDescent="0.2">
      <c r="A2339" s="139" t="s">
        <v>12163</v>
      </c>
      <c r="B2339" s="182">
        <v>43924</v>
      </c>
      <c r="C2339" s="179" t="str">
        <f>VLOOKUP(G2339,TCR!$E$2:$K$332,2,0)</f>
        <v>VENDF</v>
      </c>
      <c r="D2339" s="179" t="str">
        <f>VLOOKUP(G2339,TCR!$E$2:$K$332,3,0)</f>
        <v>Ricavi commodity - componente fissa Energia Elettrica</v>
      </c>
      <c r="E2339" s="179" t="str">
        <f>VLOOKUP(G2339,TCR!$E$2:$K$332,4,0)</f>
        <v>SCONF</v>
      </c>
      <c r="F2339" s="179" t="str">
        <f>VLOOKUP(G2339,TCR!$E$2:$K$332,5,0)</f>
        <v>Sconti Fissi</v>
      </c>
      <c r="G2339" s="179" t="s">
        <v>11295</v>
      </c>
      <c r="H2339" s="179" t="str">
        <f>VLOOKUP(G2339,TCR!$E$2:$K$332,7,0)</f>
        <v>sconti una tantum</v>
      </c>
      <c r="I2339" s="137" t="str">
        <f t="shared" si="73"/>
        <v>NE_V_CW_UTANT_M3#NE_Q_CW_UTANT_M3#NE_C_CW_UTANT_M3#NETA BR</v>
      </c>
      <c r="J2339" s="116"/>
      <c r="K2339" s="209" t="s">
        <v>12411</v>
      </c>
      <c r="L2339" s="209" t="s">
        <v>12412</v>
      </c>
      <c r="M2339" s="211"/>
      <c r="N2339" s="209" t="s">
        <v>12413</v>
      </c>
      <c r="O2339" s="214"/>
      <c r="P2339" s="209" t="s">
        <v>12414</v>
      </c>
      <c r="Q2339" s="209" t="s">
        <v>12415</v>
      </c>
      <c r="R2339" s="209" t="s">
        <v>12412</v>
      </c>
      <c r="S2339" s="211"/>
      <c r="T2339" s="211"/>
      <c r="U2339" s="211"/>
      <c r="V2339" s="211">
        <v>3</v>
      </c>
      <c r="W2339" s="177" t="str">
        <f t="shared" si="72"/>
        <v>NETA BR</v>
      </c>
      <c r="X2339" s="116"/>
      <c r="Y2339" s="116"/>
    </row>
    <row r="2340" spans="1:25" x14ac:dyDescent="0.2">
      <c r="A2340" s="139" t="s">
        <v>12163</v>
      </c>
      <c r="B2340" s="182">
        <v>43956</v>
      </c>
      <c r="C2340" s="102" t="str">
        <f>VLOOKUP(G2340,TCR!$E$2:$K$332,2,0)</f>
        <v>ACOS</v>
      </c>
      <c r="D2340" s="102" t="str">
        <f>VLOOKUP(G2340,TCR!$E$2:$K$332,3,0)</f>
        <v>Altri Costi</v>
      </c>
      <c r="E2340" s="102" t="str">
        <f>VLOOKUP(G2340,TCR!$E$2:$K$332,4,0)</f>
        <v>ACOS</v>
      </c>
      <c r="F2340" s="102" t="str">
        <f>VLOOKUP(G2340,TCR!$E$2:$K$332,5,0)</f>
        <v>Altri Costi</v>
      </c>
      <c r="G2340" s="102" t="s">
        <v>9701</v>
      </c>
      <c r="H2340" s="102" t="str">
        <f>VLOOKUP(G2340,TCR!$E$2:$K$332,7,0)</f>
        <v>Altri Costi</v>
      </c>
      <c r="I2340" s="137" t="str">
        <f t="shared" si="73"/>
        <v>NE_RISTRECL#NE_Q_RISTRECL#NE_C_RISTRECL#NETA BR</v>
      </c>
      <c r="K2340" s="134" t="s">
        <v>12430</v>
      </c>
      <c r="L2340" s="134" t="s">
        <v>12431</v>
      </c>
      <c r="M2340" s="134"/>
      <c r="N2340" s="212" t="s">
        <v>12432</v>
      </c>
      <c r="O2340" s="134"/>
      <c r="P2340" s="132" t="s">
        <v>12433</v>
      </c>
      <c r="Q2340" s="132" t="s">
        <v>12434</v>
      </c>
      <c r="R2340" s="217" t="s">
        <v>12435</v>
      </c>
      <c r="S2340" s="134"/>
      <c r="T2340" s="134"/>
      <c r="U2340" s="134"/>
      <c r="V2340" s="218">
        <v>3</v>
      </c>
      <c r="W2340" s="177" t="str">
        <f t="shared" si="72"/>
        <v>NETA BR</v>
      </c>
    </row>
    <row r="2341" spans="1:25" x14ac:dyDescent="0.2">
      <c r="A2341" s="139" t="s">
        <v>12163</v>
      </c>
      <c r="B2341" s="182">
        <v>43956</v>
      </c>
      <c r="C2341" s="179" t="str">
        <f>VLOOKUP(G2341,TCR!$E$2:$K$332,2,0)</f>
        <v>PCVF</v>
      </c>
      <c r="D2341" s="179" t="str">
        <f>VLOOKUP(G2341,TCR!$E$2:$K$332,3,0)</f>
        <v>Ricavi da componente fissa PCV</v>
      </c>
      <c r="E2341" s="179" t="str">
        <f>VLOOKUP(G2341,TCR!$E$2:$K$332,4,0)</f>
        <v>COMMF</v>
      </c>
      <c r="F2341" s="179" t="str">
        <f>VLOOKUP(G2341,TCR!$E$2:$K$332,5,0)</f>
        <v>Componente fissa Costi Commercializzazione</v>
      </c>
      <c r="G2341" s="179" t="s">
        <v>189</v>
      </c>
      <c r="H2341" s="179" t="str">
        <f>VLOOKUP(G2341,TCR!$E$2:$K$332,7,0)</f>
        <v>PCV fissa</v>
      </c>
      <c r="I2341" s="137" t="str">
        <f t="shared" si="73"/>
        <v>NE_PCV_QF_DOM#NE_Q_PCV3#NE_C_PCV#NETA BR</v>
      </c>
      <c r="K2341" s="134" t="s">
        <v>10558</v>
      </c>
      <c r="L2341" s="134" t="s">
        <v>10559</v>
      </c>
      <c r="M2341" s="134" t="s">
        <v>424</v>
      </c>
      <c r="N2341" s="212" t="s">
        <v>12436</v>
      </c>
      <c r="O2341" s="134"/>
      <c r="P2341" s="132" t="s">
        <v>10108</v>
      </c>
      <c r="Q2341" s="132" t="s">
        <v>10109</v>
      </c>
      <c r="R2341" s="217" t="s">
        <v>10110</v>
      </c>
      <c r="S2341" s="134" t="s">
        <v>10111</v>
      </c>
      <c r="T2341" s="134" t="s">
        <v>10112</v>
      </c>
      <c r="U2341" s="134" t="s">
        <v>9788</v>
      </c>
      <c r="V2341" s="218">
        <v>3</v>
      </c>
      <c r="W2341" s="177" t="str">
        <f t="shared" si="72"/>
        <v>NETA BR</v>
      </c>
    </row>
    <row r="2342" spans="1:25" x14ac:dyDescent="0.2">
      <c r="A2342" s="139" t="s">
        <v>12163</v>
      </c>
      <c r="B2342" s="182">
        <v>43986</v>
      </c>
      <c r="C2342" s="181" t="str">
        <f>VLOOKUP(G2342,TCR!$E$2:$K$332,2,0)</f>
        <v>DISTF</v>
      </c>
      <c r="D2342" s="181" t="str">
        <f>VLOOKUP(G2342,TCR!$E$2:$K$332,3,0)</f>
        <v>Ricavi logistica secondaria - distribuzione Energia Elettrica - fisso</v>
      </c>
      <c r="E2342" s="181" t="str">
        <f>VLOOKUP(G2342,TCR!$E$2:$K$332,4,0)</f>
        <v>QFDS</v>
      </c>
      <c r="F2342" s="181" t="str">
        <f>VLOOKUP(G2342,TCR!$E$2:$K$332,5,0)</f>
        <v>Quota fissa distribuzione</v>
      </c>
      <c r="G2342" s="181" t="s">
        <v>2</v>
      </c>
      <c r="H2342" s="181" t="str">
        <f>VLOOKUP(G2342,TCR!$E$2:$K$332,7,0)</f>
        <v>Quota fissa dis</v>
      </c>
      <c r="I2342" s="137" t="str">
        <f t="shared" si="73"/>
        <v>NE_RETE_QF#NE_QARR_TRASP_QF#NE_ARR#NETA BR</v>
      </c>
      <c r="K2342" s="170" t="s">
        <v>2462</v>
      </c>
      <c r="L2342" s="170" t="s">
        <v>2463</v>
      </c>
      <c r="M2342" s="170" t="s">
        <v>488</v>
      </c>
      <c r="N2342" s="170" t="s">
        <v>4472</v>
      </c>
      <c r="O2342" s="172"/>
      <c r="P2342" s="170" t="s">
        <v>4473</v>
      </c>
      <c r="Q2342" s="170" t="s">
        <v>4474</v>
      </c>
      <c r="R2342" s="170" t="s">
        <v>4475</v>
      </c>
      <c r="S2342" s="170" t="s">
        <v>515</v>
      </c>
      <c r="T2342" s="170" t="s">
        <v>516</v>
      </c>
      <c r="U2342" s="188"/>
      <c r="V2342" s="169">
        <v>3</v>
      </c>
      <c r="W2342" s="177" t="str">
        <f t="shared" si="72"/>
        <v>NETA BR</v>
      </c>
    </row>
    <row r="2343" spans="1:25" x14ac:dyDescent="0.2">
      <c r="A2343" s="139" t="s">
        <v>12163</v>
      </c>
      <c r="B2343" s="182">
        <v>43986</v>
      </c>
      <c r="C2343" s="181" t="str">
        <f>VLOOKUP(G2343,TCR!$E$2:$K$332,2,0)</f>
        <v>DISTF</v>
      </c>
      <c r="D2343" s="181" t="str">
        <f>VLOOKUP(G2343,TCR!$E$2:$K$332,3,0)</f>
        <v>Ricavi logistica secondaria - distribuzione Energia Elettrica - fisso</v>
      </c>
      <c r="E2343" s="181" t="str">
        <f>VLOOKUP(G2343,TCR!$E$2:$K$332,4,0)</f>
        <v>QP</v>
      </c>
      <c r="F2343" s="181" t="str">
        <f>VLOOKUP(G2343,TCR!$E$2:$K$332,5,0)</f>
        <v>Potenza</v>
      </c>
      <c r="G2343" s="181" t="s">
        <v>166</v>
      </c>
      <c r="H2343" s="181" t="str">
        <f>VLOOKUP(G2343,TCR!$E$2:$K$332,7,0)</f>
        <v>Quota fissa potenza</v>
      </c>
      <c r="I2343" s="137" t="str">
        <f t="shared" si="73"/>
        <v>NE_RETE_QP#NE_QARR_TRASP_QP#NE_ARR#NETA BR</v>
      </c>
      <c r="K2343" s="170" t="s">
        <v>5387</v>
      </c>
      <c r="L2343" s="170" t="s">
        <v>5388</v>
      </c>
      <c r="M2343" s="186" t="s">
        <v>488</v>
      </c>
      <c r="N2343" s="170" t="s">
        <v>7717</v>
      </c>
      <c r="O2343" s="172"/>
      <c r="P2343" s="170" t="s">
        <v>4473</v>
      </c>
      <c r="Q2343" s="170" t="s">
        <v>4474</v>
      </c>
      <c r="R2343" s="170" t="s">
        <v>4475</v>
      </c>
      <c r="S2343" s="186" t="s">
        <v>515</v>
      </c>
      <c r="T2343" s="186" t="s">
        <v>516</v>
      </c>
      <c r="U2343" s="171"/>
      <c r="V2343" s="169">
        <v>3</v>
      </c>
      <c r="W2343" s="177" t="str">
        <f t="shared" si="72"/>
        <v>NETA BR</v>
      </c>
    </row>
    <row r="2344" spans="1:25" x14ac:dyDescent="0.2">
      <c r="A2344" s="139" t="s">
        <v>12163</v>
      </c>
      <c r="B2344" s="182">
        <v>43986</v>
      </c>
      <c r="C2344" s="181" t="str">
        <f>VLOOKUP(G2344,TCR!$E$2:$K$332,2,0)</f>
        <v>DISTF</v>
      </c>
      <c r="D2344" s="181" t="str">
        <f>VLOOKUP(G2344,TCR!$E$2:$K$332,3,0)</f>
        <v>Ricavi logistica secondaria - distribuzione Energia Elettrica - fisso</v>
      </c>
      <c r="E2344" s="181" t="str">
        <f>VLOOKUP(G2344,TCR!$E$2:$K$332,4,0)</f>
        <v>QP</v>
      </c>
      <c r="F2344" s="181" t="str">
        <f>VLOOKUP(G2344,TCR!$E$2:$K$332,5,0)</f>
        <v>Potenza</v>
      </c>
      <c r="G2344" s="181" t="s">
        <v>166</v>
      </c>
      <c r="H2344" s="181" t="str">
        <f>VLOOKUP(G2344,TCR!$E$2:$K$332,7,0)</f>
        <v>Quota fissa potenza</v>
      </c>
      <c r="I2344" s="137" t="str">
        <f t="shared" si="73"/>
        <v>NE_V_RETE_QP_ND#NE_ARR_ON_ND_QP#NE_RETE_ND#NETA BR</v>
      </c>
      <c r="K2344" s="170" t="s">
        <v>10470</v>
      </c>
      <c r="L2344" s="170" t="s">
        <v>10471</v>
      </c>
      <c r="M2344" s="186" t="s">
        <v>488</v>
      </c>
      <c r="N2344" s="170" t="s">
        <v>12437</v>
      </c>
      <c r="O2344" s="172"/>
      <c r="P2344" s="170" t="s">
        <v>9992</v>
      </c>
      <c r="Q2344" s="170" t="s">
        <v>9993</v>
      </c>
      <c r="R2344" s="170" t="s">
        <v>9994</v>
      </c>
      <c r="S2344" s="186" t="s">
        <v>10563</v>
      </c>
      <c r="T2344" s="186" t="s">
        <v>10564</v>
      </c>
      <c r="U2344" s="186" t="s">
        <v>11252</v>
      </c>
      <c r="V2344" s="169">
        <v>3</v>
      </c>
      <c r="W2344" s="177" t="str">
        <f t="shared" si="72"/>
        <v>NETA BR</v>
      </c>
    </row>
    <row r="2345" spans="1:25" x14ac:dyDescent="0.2">
      <c r="A2345" s="139" t="s">
        <v>12163</v>
      </c>
      <c r="B2345" s="182">
        <v>43986</v>
      </c>
      <c r="C2345" s="179" t="str">
        <f>VLOOKUP(G2345,TCR!$E$2:$K$332,2,0)</f>
        <v>VENDV</v>
      </c>
      <c r="D2345" s="179" t="str">
        <f>VLOOKUP(G2345,TCR!$E$2:$K$332,3,0)</f>
        <v>Ricavi variabili commodity al PCE - Energia Elettrica</v>
      </c>
      <c r="E2345" s="179" t="str">
        <f>VLOOKUP(G2345,TCR!$E$2:$K$332,4,0)</f>
        <v>SCONV</v>
      </c>
      <c r="F2345" s="179" t="str">
        <f>VLOOKUP(G2345,TCR!$E$2:$K$332,5,0)</f>
        <v>Sconti Variabili</v>
      </c>
      <c r="G2345" s="179" t="s">
        <v>10944</v>
      </c>
      <c r="H2345" s="179" t="str">
        <f>VLOOKUP(G2345,TCR!$E$2:$K$332,7,0)</f>
        <v>sconti perdite</v>
      </c>
      <c r="I2345" s="137" t="str">
        <f t="shared" si="73"/>
        <v>NE_V_PRD_SCDOM_T#NE_Q_SCDOM_TRIO#NE_C_SCDOM_TRIO#NETA BR</v>
      </c>
      <c r="K2345" s="170" t="s">
        <v>12438</v>
      </c>
      <c r="L2345" s="170" t="s">
        <v>12439</v>
      </c>
      <c r="M2345" s="171"/>
      <c r="N2345" s="170" t="s">
        <v>12440</v>
      </c>
      <c r="O2345" s="172"/>
      <c r="P2345" s="170" t="s">
        <v>12441</v>
      </c>
      <c r="Q2345" s="170" t="s">
        <v>12442</v>
      </c>
      <c r="R2345" s="170" t="s">
        <v>12443</v>
      </c>
      <c r="S2345" s="171"/>
      <c r="T2345" s="171"/>
      <c r="U2345" s="171"/>
      <c r="V2345" s="169">
        <v>3</v>
      </c>
      <c r="W2345" s="177" t="str">
        <f t="shared" si="72"/>
        <v>NETA BR</v>
      </c>
    </row>
    <row r="2346" spans="1:25" x14ac:dyDescent="0.2">
      <c r="A2346" s="139" t="s">
        <v>12163</v>
      </c>
      <c r="B2346" s="182">
        <v>43986</v>
      </c>
      <c r="C2346" s="179" t="str">
        <f>VLOOKUP(G2346,TCR!$E$2:$K$332,2,0)</f>
        <v>VENDV</v>
      </c>
      <c r="D2346" s="179" t="str">
        <f>VLOOKUP(G2346,TCR!$E$2:$K$332,3,0)</f>
        <v>Ricavi variabili commodity al PCE - Energia Elettrica</v>
      </c>
      <c r="E2346" s="179" t="str">
        <f>VLOOKUP(G2346,TCR!$E$2:$K$332,4,0)</f>
        <v>SCONV</v>
      </c>
      <c r="F2346" s="179" t="str">
        <f>VLOOKUP(G2346,TCR!$E$2:$K$332,5,0)</f>
        <v>Sconti Variabili</v>
      </c>
      <c r="G2346" s="179" t="s">
        <v>32</v>
      </c>
      <c r="H2346" s="179" t="str">
        <f>VLOOKUP(G2346,TCR!$E$2:$K$332,7,0)</f>
        <v>sconti</v>
      </c>
      <c r="I2346" s="137" t="str">
        <f t="shared" si="73"/>
        <v>NE_V_SCDOM_TRIO#NE_Q_SCDOM_TRIO#NE_C_SCDOM_TRIO#NETA BR</v>
      </c>
      <c r="K2346" s="170" t="s">
        <v>12444</v>
      </c>
      <c r="L2346" s="170" t="s">
        <v>12445</v>
      </c>
      <c r="M2346" s="171"/>
      <c r="N2346" s="170" t="s">
        <v>12440</v>
      </c>
      <c r="O2346" s="172"/>
      <c r="P2346" s="170" t="s">
        <v>12441</v>
      </c>
      <c r="Q2346" s="170" t="s">
        <v>12442</v>
      </c>
      <c r="R2346" s="170" t="s">
        <v>12443</v>
      </c>
      <c r="S2346" s="171"/>
      <c r="T2346" s="171"/>
      <c r="U2346" s="171"/>
      <c r="V2346" s="169">
        <v>3</v>
      </c>
      <c r="W2346" s="177" t="str">
        <f t="shared" si="72"/>
        <v>NETA BR</v>
      </c>
    </row>
    <row r="2347" spans="1:25" x14ac:dyDescent="0.2">
      <c r="A2347" s="139" t="s">
        <v>12163</v>
      </c>
      <c r="B2347" s="182">
        <v>44014</v>
      </c>
      <c r="C2347" s="179" t="str">
        <f>VLOOKUP(G2347,TCR!$E$2:$K$332,2,0)</f>
        <v>VENDV</v>
      </c>
      <c r="D2347" s="179" t="str">
        <f>VLOOKUP(G2347,TCR!$E$2:$K$332,3,0)</f>
        <v>Ricavi variabili commodity al PCE - Energia Elettrica</v>
      </c>
      <c r="E2347" s="179" t="str">
        <f>VLOOKUP(G2347,TCR!$E$2:$K$332,4,0)</f>
        <v>SCONV</v>
      </c>
      <c r="F2347" s="179" t="str">
        <f>VLOOKUP(G2347,TCR!$E$2:$K$332,5,0)</f>
        <v>Sconti Variabili</v>
      </c>
      <c r="G2347" s="179" t="s">
        <v>32</v>
      </c>
      <c r="H2347" s="179" t="str">
        <f>VLOOKUP(G2347,TCR!$E$2:$K$332,7,0)</f>
        <v>sconti</v>
      </c>
      <c r="I2347" s="137" t="str">
        <f t="shared" si="73"/>
        <v>NE_V_SCDOM_H24#NE_Q_SCDOM_H24#NE_C_SCDOM_H24#NETA BR</v>
      </c>
      <c r="K2347" s="170" t="s">
        <v>12458</v>
      </c>
      <c r="L2347" s="170" t="s">
        <v>12459</v>
      </c>
      <c r="M2347" s="171"/>
      <c r="N2347" s="170" t="s">
        <v>12460</v>
      </c>
      <c r="O2347" s="172"/>
      <c r="P2347" s="170" t="s">
        <v>12461</v>
      </c>
      <c r="Q2347" s="170" t="s">
        <v>12462</v>
      </c>
      <c r="R2347" s="170" t="s">
        <v>12463</v>
      </c>
      <c r="S2347" s="171"/>
      <c r="T2347" s="171"/>
      <c r="U2347" s="171"/>
      <c r="V2347" s="171">
        <v>3</v>
      </c>
      <c r="W2347" s="177" t="str">
        <f t="shared" si="72"/>
        <v>NETA BR</v>
      </c>
    </row>
    <row r="2348" spans="1:25" x14ac:dyDescent="0.2">
      <c r="A2348" s="139" t="s">
        <v>12163</v>
      </c>
      <c r="B2348" s="182">
        <v>44016</v>
      </c>
      <c r="C2348" s="179" t="str">
        <f>VLOOKUP(G2348,TCR!$E$2:$K$332,2,0)</f>
        <v>VENDV</v>
      </c>
      <c r="D2348" s="179" t="str">
        <f>VLOOKUP(G2348,TCR!$E$2:$K$332,3,0)</f>
        <v>Ricavi variabili commodity al PCE - Energia Elettrica</v>
      </c>
      <c r="E2348" s="179" t="str">
        <f>VLOOKUP(G2348,TCR!$E$2:$K$332,4,0)</f>
        <v>SCONV</v>
      </c>
      <c r="F2348" s="179" t="str">
        <f>VLOOKUP(G2348,TCR!$E$2:$K$332,5,0)</f>
        <v>Sconti Variabili</v>
      </c>
      <c r="G2348" s="179" t="s">
        <v>10944</v>
      </c>
      <c r="H2348" s="179" t="str">
        <f>VLOOKUP(G2348,TCR!$E$2:$K$332,7,0)</f>
        <v>sconti perdite</v>
      </c>
      <c r="I2348" s="137" t="str">
        <f t="shared" si="73"/>
        <v>NE_V_SCDOM_PRH#NE_Q_SCDOM_H24#NE_C_SCDOM_H24#NETA BR</v>
      </c>
      <c r="K2348" s="186" t="s">
        <v>12464</v>
      </c>
      <c r="L2348" s="186" t="s">
        <v>12465</v>
      </c>
      <c r="M2348" s="188"/>
      <c r="N2348" s="186" t="s">
        <v>12460</v>
      </c>
      <c r="O2348" s="187"/>
      <c r="P2348" s="186" t="s">
        <v>12461</v>
      </c>
      <c r="Q2348" s="186" t="s">
        <v>12462</v>
      </c>
      <c r="R2348" s="186" t="s">
        <v>12463</v>
      </c>
      <c r="S2348" s="188"/>
      <c r="T2348" s="188"/>
      <c r="U2348" s="188"/>
      <c r="V2348" s="188">
        <v>3</v>
      </c>
      <c r="W2348" s="177" t="str">
        <f t="shared" ref="W2348:W2411" si="74">IF(V2348=3,"NETA BR",IF(V2348=8,"NETA BM"))</f>
        <v>NETA BR</v>
      </c>
    </row>
    <row r="2349" spans="1:25" x14ac:dyDescent="0.2">
      <c r="A2349" s="139" t="s">
        <v>12163</v>
      </c>
      <c r="B2349" s="182">
        <v>44048</v>
      </c>
      <c r="C2349" s="179" t="str">
        <f>VLOOKUP(G2349,TCR!$E$2:$K$332,2,0)</f>
        <v>VENDV</v>
      </c>
      <c r="D2349" s="179" t="str">
        <f>VLOOKUP(G2349,TCR!$E$2:$K$332,3,0)</f>
        <v>Ricavi variabili commodity al PCE - Energia Elettrica</v>
      </c>
      <c r="E2349" s="179" t="str">
        <f>VLOOKUP(G2349,TCR!$E$2:$K$332,4,0)</f>
        <v>SCONV</v>
      </c>
      <c r="F2349" s="179" t="str">
        <f>VLOOKUP(G2349,TCR!$E$2:$K$332,5,0)</f>
        <v>Sconti Variabili</v>
      </c>
      <c r="G2349" s="179" t="s">
        <v>32</v>
      </c>
      <c r="H2349" s="179" t="str">
        <f>VLOOKUP(G2349,TCR!$E$2:$K$332,7,0)</f>
        <v>sconti</v>
      </c>
      <c r="I2349" s="137" t="str">
        <f t="shared" si="73"/>
        <v>NE_V_SC_BAN_EW#NE_Q_QVDOM_VAR#NE_C_QVDOM_VAR#NETA BR</v>
      </c>
      <c r="K2349" s="186" t="s">
        <v>3328</v>
      </c>
      <c r="L2349" s="186" t="s">
        <v>3329</v>
      </c>
      <c r="M2349" s="186" t="s">
        <v>424</v>
      </c>
      <c r="N2349" s="186" t="s">
        <v>2861</v>
      </c>
      <c r="O2349" s="187"/>
      <c r="P2349" s="186" t="s">
        <v>2862</v>
      </c>
      <c r="Q2349" s="186" t="s">
        <v>2863</v>
      </c>
      <c r="R2349" s="186" t="s">
        <v>2864</v>
      </c>
      <c r="S2349" s="186" t="s">
        <v>461</v>
      </c>
      <c r="T2349" s="186" t="s">
        <v>462</v>
      </c>
      <c r="U2349" s="186" t="s">
        <v>448</v>
      </c>
      <c r="V2349" s="169">
        <v>3</v>
      </c>
      <c r="W2349" s="177" t="str">
        <f t="shared" si="74"/>
        <v>NETA BR</v>
      </c>
    </row>
    <row r="2350" spans="1:25" x14ac:dyDescent="0.2">
      <c r="A2350" s="139" t="s">
        <v>12163</v>
      </c>
      <c r="B2350" s="182">
        <v>44048</v>
      </c>
      <c r="C2350" s="179" t="str">
        <f>VLOOKUP(G2350,TCR!$E$2:$K$332,2,0)</f>
        <v>VENDV</v>
      </c>
      <c r="D2350" s="179" t="str">
        <f>VLOOKUP(G2350,TCR!$E$2:$K$332,3,0)</f>
        <v>Ricavi variabili commodity al PCE - Energia Elettrica</v>
      </c>
      <c r="E2350" s="179" t="str">
        <f>VLOOKUP(G2350,TCR!$E$2:$K$332,4,0)</f>
        <v>SCONV</v>
      </c>
      <c r="F2350" s="179" t="str">
        <f>VLOOKUP(G2350,TCR!$E$2:$K$332,5,0)</f>
        <v>Sconti Variabili</v>
      </c>
      <c r="G2350" s="179" t="s">
        <v>32</v>
      </c>
      <c r="H2350" s="179" t="str">
        <f>VLOOKUP(G2350,TCR!$E$2:$K$332,7,0)</f>
        <v>sconti</v>
      </c>
      <c r="I2350" s="137" t="str">
        <f t="shared" si="73"/>
        <v>NE_V_SC_DOM_EW#NE_Q_QVDOM_VAR#NE_C_QVDOM_VAR#NETA BR</v>
      </c>
      <c r="K2350" s="186" t="s">
        <v>813</v>
      </c>
      <c r="L2350" s="186" t="s">
        <v>814</v>
      </c>
      <c r="M2350" s="186" t="s">
        <v>424</v>
      </c>
      <c r="N2350" s="186" t="s">
        <v>2861</v>
      </c>
      <c r="O2350" s="187"/>
      <c r="P2350" s="186" t="s">
        <v>2862</v>
      </c>
      <c r="Q2350" s="186" t="s">
        <v>2863</v>
      </c>
      <c r="R2350" s="186" t="s">
        <v>2864</v>
      </c>
      <c r="S2350" s="186" t="s">
        <v>461</v>
      </c>
      <c r="T2350" s="186" t="s">
        <v>462</v>
      </c>
      <c r="U2350" s="186" t="s">
        <v>448</v>
      </c>
      <c r="V2350" s="169">
        <v>3</v>
      </c>
      <c r="W2350" s="177" t="str">
        <f t="shared" si="74"/>
        <v>NETA BR</v>
      </c>
    </row>
    <row r="2351" spans="1:25" x14ac:dyDescent="0.2">
      <c r="A2351" s="139" t="s">
        <v>12163</v>
      </c>
      <c r="B2351" s="182">
        <v>44048</v>
      </c>
      <c r="C2351" s="179" t="str">
        <f>VLOOKUP(G2351,TCR!$E$2:$K$332,2,0)</f>
        <v>VENDV</v>
      </c>
      <c r="D2351" s="179" t="str">
        <f>VLOOKUP(G2351,TCR!$E$2:$K$332,3,0)</f>
        <v>Ricavi variabili commodity al PCE - Energia Elettrica</v>
      </c>
      <c r="E2351" s="179" t="str">
        <f>VLOOKUP(G2351,TCR!$E$2:$K$332,4,0)</f>
        <v>SCONV</v>
      </c>
      <c r="F2351" s="179" t="str">
        <f>VLOOKUP(G2351,TCR!$E$2:$K$332,5,0)</f>
        <v>Sconti Variabili</v>
      </c>
      <c r="G2351" s="179" t="s">
        <v>32</v>
      </c>
      <c r="H2351" s="179" t="str">
        <f>VLOOKUP(G2351,TCR!$E$2:$K$332,7,0)</f>
        <v>sconti</v>
      </c>
      <c r="I2351" s="137" t="str">
        <f t="shared" si="73"/>
        <v>NE_V_SCDOM_DAY#NE_Q_SCDOM_DAY#NE_C_SCDOM_DAY#NETA BR</v>
      </c>
      <c r="K2351" s="186" t="s">
        <v>12466</v>
      </c>
      <c r="L2351" s="186" t="s">
        <v>12467</v>
      </c>
      <c r="M2351" s="188"/>
      <c r="N2351" s="186" t="s">
        <v>12468</v>
      </c>
      <c r="O2351" s="187"/>
      <c r="P2351" s="186" t="s">
        <v>12469</v>
      </c>
      <c r="Q2351" s="186" t="s">
        <v>12470</v>
      </c>
      <c r="R2351" s="186" t="s">
        <v>12471</v>
      </c>
      <c r="S2351" s="188"/>
      <c r="T2351" s="188"/>
      <c r="U2351" s="188"/>
      <c r="V2351" s="169">
        <v>3</v>
      </c>
      <c r="W2351" s="177" t="str">
        <f t="shared" si="74"/>
        <v>NETA BR</v>
      </c>
    </row>
    <row r="2352" spans="1:25" x14ac:dyDescent="0.2">
      <c r="A2352" s="139" t="s">
        <v>12163</v>
      </c>
      <c r="B2352" s="182">
        <v>44048</v>
      </c>
      <c r="C2352" s="179" t="str">
        <f>VLOOKUP(G2352,TCR!$E$2:$K$332,2,0)</f>
        <v>VENDV</v>
      </c>
      <c r="D2352" s="179" t="str">
        <f>VLOOKUP(G2352,TCR!$E$2:$K$332,3,0)</f>
        <v>Ricavi variabili commodity al PCE - Energia Elettrica</v>
      </c>
      <c r="E2352" s="179" t="str">
        <f>VLOOKUP(G2352,TCR!$E$2:$K$332,4,0)</f>
        <v>SCONV</v>
      </c>
      <c r="F2352" s="179" t="str">
        <f>VLOOKUP(G2352,TCR!$E$2:$K$332,5,0)</f>
        <v>Sconti Variabili</v>
      </c>
      <c r="G2352" s="179" t="s">
        <v>32</v>
      </c>
      <c r="H2352" s="179" t="str">
        <f>VLOOKUP(G2352,TCR!$E$2:$K$332,7,0)</f>
        <v>sconti</v>
      </c>
      <c r="I2352" s="137" t="str">
        <f t="shared" si="73"/>
        <v>NE_V_SCDOM_NIGHT#NE_Q_SCDOM_NIGHT#NE_C_SCDOM_NIGHT#NETA BR</v>
      </c>
      <c r="K2352" s="186" t="s">
        <v>12472</v>
      </c>
      <c r="L2352" s="186" t="s">
        <v>12473</v>
      </c>
      <c r="M2352" s="188"/>
      <c r="N2352" s="186" t="s">
        <v>12474</v>
      </c>
      <c r="O2352" s="187"/>
      <c r="P2352" s="186" t="s">
        <v>12475</v>
      </c>
      <c r="Q2352" s="186" t="s">
        <v>12476</v>
      </c>
      <c r="R2352" s="186" t="s">
        <v>12477</v>
      </c>
      <c r="S2352" s="188"/>
      <c r="T2352" s="188"/>
      <c r="U2352" s="188"/>
      <c r="V2352" s="169">
        <v>3</v>
      </c>
      <c r="W2352" s="177" t="str">
        <f t="shared" si="74"/>
        <v>NETA BR</v>
      </c>
    </row>
    <row r="2353" spans="1:23" x14ac:dyDescent="0.2">
      <c r="A2353" s="139" t="s">
        <v>12163</v>
      </c>
      <c r="B2353" s="182">
        <v>44048</v>
      </c>
      <c r="C2353" s="179" t="str">
        <f>VLOOKUP(G2353,TCR!$E$2:$K$332,2,0)</f>
        <v>VENDV</v>
      </c>
      <c r="D2353" s="179" t="str">
        <f>VLOOKUP(G2353,TCR!$E$2:$K$332,3,0)</f>
        <v>Ricavi variabili commodity al PCE - Energia Elettrica</v>
      </c>
      <c r="E2353" s="179" t="str">
        <f>VLOOKUP(G2353,TCR!$E$2:$K$332,4,0)</f>
        <v>SCONV</v>
      </c>
      <c r="F2353" s="179" t="str">
        <f>VLOOKUP(G2353,TCR!$E$2:$K$332,5,0)</f>
        <v>Sconti Variabili</v>
      </c>
      <c r="G2353" s="179" t="s">
        <v>10944</v>
      </c>
      <c r="H2353" s="179" t="str">
        <f>VLOOKUP(G2353,TCR!$E$2:$K$332,7,0)</f>
        <v>sconti perdite</v>
      </c>
      <c r="I2353" s="137" t="str">
        <f t="shared" si="73"/>
        <v>NE_V_SCDOM_PRD#NE_Q_SCDOM_DAY#NE_C_SCDOM_DAY#NETA BR</v>
      </c>
      <c r="K2353" s="186" t="s">
        <v>12478</v>
      </c>
      <c r="L2353" s="186" t="s">
        <v>12479</v>
      </c>
      <c r="M2353" s="188"/>
      <c r="N2353" s="186" t="s">
        <v>12468</v>
      </c>
      <c r="O2353" s="187"/>
      <c r="P2353" s="186" t="s">
        <v>12469</v>
      </c>
      <c r="Q2353" s="186" t="s">
        <v>12470</v>
      </c>
      <c r="R2353" s="186" t="s">
        <v>12471</v>
      </c>
      <c r="S2353" s="188"/>
      <c r="T2353" s="188"/>
      <c r="U2353" s="188"/>
      <c r="V2353" s="169">
        <v>3</v>
      </c>
      <c r="W2353" s="177" t="str">
        <f t="shared" si="74"/>
        <v>NETA BR</v>
      </c>
    </row>
    <row r="2354" spans="1:23" x14ac:dyDescent="0.2">
      <c r="A2354" s="139" t="s">
        <v>12163</v>
      </c>
      <c r="B2354" s="182">
        <v>44048</v>
      </c>
      <c r="C2354" s="179" t="str">
        <f>VLOOKUP(G2354,TCR!$E$2:$K$332,2,0)</f>
        <v>VENDV</v>
      </c>
      <c r="D2354" s="179" t="str">
        <f>VLOOKUP(G2354,TCR!$E$2:$K$332,3,0)</f>
        <v>Ricavi variabili commodity al PCE - Energia Elettrica</v>
      </c>
      <c r="E2354" s="179" t="str">
        <f>VLOOKUP(G2354,TCR!$E$2:$K$332,4,0)</f>
        <v>SCONV</v>
      </c>
      <c r="F2354" s="179" t="str">
        <f>VLOOKUP(G2354,TCR!$E$2:$K$332,5,0)</f>
        <v>Sconti Variabili</v>
      </c>
      <c r="G2354" s="179" t="s">
        <v>10944</v>
      </c>
      <c r="H2354" s="179" t="str">
        <f>VLOOKUP(G2354,TCR!$E$2:$K$332,7,0)</f>
        <v>sconti perdite</v>
      </c>
      <c r="I2354" s="137" t="str">
        <f t="shared" si="73"/>
        <v>NE_V_SCDOM_PRDIN#NE_Q_SCDOM_VARIN#NE_C_SCDOM_VARIN#NETA BR</v>
      </c>
      <c r="K2354" s="186" t="s">
        <v>12480</v>
      </c>
      <c r="L2354" s="186" t="s">
        <v>12481</v>
      </c>
      <c r="M2354" s="188"/>
      <c r="N2354" s="186" t="s">
        <v>12482</v>
      </c>
      <c r="O2354" s="187"/>
      <c r="P2354" s="186" t="s">
        <v>12483</v>
      </c>
      <c r="Q2354" s="186" t="s">
        <v>12484</v>
      </c>
      <c r="R2354" s="186" t="s">
        <v>12485</v>
      </c>
      <c r="S2354" s="188"/>
      <c r="T2354" s="188"/>
      <c r="U2354" s="188"/>
      <c r="V2354" s="169">
        <v>3</v>
      </c>
      <c r="W2354" s="177" t="str">
        <f t="shared" si="74"/>
        <v>NETA BR</v>
      </c>
    </row>
    <row r="2355" spans="1:23" x14ac:dyDescent="0.2">
      <c r="A2355" s="139" t="s">
        <v>12163</v>
      </c>
      <c r="B2355" s="182">
        <v>44048</v>
      </c>
      <c r="C2355" s="179" t="str">
        <f>VLOOKUP(G2355,TCR!$E$2:$K$332,2,0)</f>
        <v>VENDV</v>
      </c>
      <c r="D2355" s="179" t="str">
        <f>VLOOKUP(G2355,TCR!$E$2:$K$332,3,0)</f>
        <v>Ricavi variabili commodity al PCE - Energia Elettrica</v>
      </c>
      <c r="E2355" s="179" t="str">
        <f>VLOOKUP(G2355,TCR!$E$2:$K$332,4,0)</f>
        <v>SCONV</v>
      </c>
      <c r="F2355" s="179" t="str">
        <f>VLOOKUP(G2355,TCR!$E$2:$K$332,5,0)</f>
        <v>Sconti Variabili</v>
      </c>
      <c r="G2355" s="179" t="s">
        <v>10944</v>
      </c>
      <c r="H2355" s="179" t="str">
        <f>VLOOKUP(G2355,TCR!$E$2:$K$332,7,0)</f>
        <v>sconti perdite</v>
      </c>
      <c r="I2355" s="137" t="str">
        <f t="shared" si="73"/>
        <v>NE_V_SCDOM_PRN#NE_Q_SCDOM_NIGHT#NE_C_SCDOM_NIGHT#NETA BR</v>
      </c>
      <c r="K2355" s="186" t="s">
        <v>12486</v>
      </c>
      <c r="L2355" s="186" t="s">
        <v>12487</v>
      </c>
      <c r="M2355" s="188"/>
      <c r="N2355" s="186" t="s">
        <v>12474</v>
      </c>
      <c r="O2355" s="187"/>
      <c r="P2355" s="186" t="s">
        <v>12475</v>
      </c>
      <c r="Q2355" s="186" t="s">
        <v>12476</v>
      </c>
      <c r="R2355" s="186" t="s">
        <v>12477</v>
      </c>
      <c r="S2355" s="188"/>
      <c r="T2355" s="188"/>
      <c r="U2355" s="188"/>
      <c r="V2355" s="169">
        <v>3</v>
      </c>
      <c r="W2355" s="177" t="str">
        <f t="shared" si="74"/>
        <v>NETA BR</v>
      </c>
    </row>
    <row r="2356" spans="1:23" x14ac:dyDescent="0.2">
      <c r="A2356" s="139" t="s">
        <v>12163</v>
      </c>
      <c r="B2356" s="182">
        <v>44048</v>
      </c>
      <c r="C2356" s="179" t="str">
        <f>VLOOKUP(G2356,TCR!$E$2:$K$332,2,0)</f>
        <v>VENDV</v>
      </c>
      <c r="D2356" s="179" t="str">
        <f>VLOOKUP(G2356,TCR!$E$2:$K$332,3,0)</f>
        <v>Ricavi variabili commodity al PCE - Energia Elettrica</v>
      </c>
      <c r="E2356" s="179" t="str">
        <f>VLOOKUP(G2356,TCR!$E$2:$K$332,4,0)</f>
        <v>SCONV</v>
      </c>
      <c r="F2356" s="179" t="str">
        <f>VLOOKUP(G2356,TCR!$E$2:$K$332,5,0)</f>
        <v>Sconti Variabili</v>
      </c>
      <c r="G2356" s="179" t="s">
        <v>32</v>
      </c>
      <c r="H2356" s="179" t="str">
        <f>VLOOKUP(G2356,TCR!$E$2:$K$332,7,0)</f>
        <v>sconti</v>
      </c>
      <c r="I2356" s="137" t="str">
        <f t="shared" si="73"/>
        <v>NE_V_SCDOM_VARIN#NE_Q_SCDOM_VARIN#NE_C_SCDOM_VARIN#NETA BR</v>
      </c>
      <c r="K2356" s="186" t="s">
        <v>12488</v>
      </c>
      <c r="L2356" s="186" t="s">
        <v>12489</v>
      </c>
      <c r="M2356" s="188"/>
      <c r="N2356" s="186" t="s">
        <v>12482</v>
      </c>
      <c r="O2356" s="187"/>
      <c r="P2356" s="186" t="s">
        <v>12483</v>
      </c>
      <c r="Q2356" s="186" t="s">
        <v>12484</v>
      </c>
      <c r="R2356" s="186" t="s">
        <v>12485</v>
      </c>
      <c r="S2356" s="188"/>
      <c r="T2356" s="188"/>
      <c r="U2356" s="188"/>
      <c r="V2356" s="169">
        <v>3</v>
      </c>
      <c r="W2356" s="177" t="str">
        <f t="shared" si="74"/>
        <v>NETA BR</v>
      </c>
    </row>
    <row r="2357" spans="1:23" x14ac:dyDescent="0.2">
      <c r="A2357" s="139" t="s">
        <v>12163</v>
      </c>
      <c r="B2357" s="182">
        <v>44048</v>
      </c>
      <c r="C2357" s="179" t="str">
        <f>VLOOKUP(G2357,TCR!$E$2:$K$332,2,0)</f>
        <v>VENDV</v>
      </c>
      <c r="D2357" s="179" t="str">
        <f>VLOOKUP(G2357,TCR!$E$2:$K$332,3,0)</f>
        <v>Ricavi variabili commodity al PCE - Energia Elettrica</v>
      </c>
      <c r="E2357" s="179" t="str">
        <f>VLOOKUP(G2357,TCR!$E$2:$K$332,4,0)</f>
        <v>MTPRV</v>
      </c>
      <c r="F2357" s="179" t="str">
        <f>VLOOKUP(G2357,TCR!$E$2:$K$332,5,0)</f>
        <v>Materia prima variabile</v>
      </c>
      <c r="G2357" s="179" t="s">
        <v>255</v>
      </c>
      <c r="H2357" s="179" t="str">
        <f>VLOOKUP(G2357,TCR!$E$2:$K$332,7,0)</f>
        <v>Materia prima</v>
      </c>
      <c r="I2357" s="137" t="str">
        <f t="shared" si="73"/>
        <v>11947#11947#11947#NETA BR</v>
      </c>
      <c r="K2357" s="186" t="s">
        <v>12490</v>
      </c>
      <c r="L2357" s="186" t="s">
        <v>8813</v>
      </c>
      <c r="M2357" s="186" t="s">
        <v>424</v>
      </c>
      <c r="N2357" s="186" t="s">
        <v>12490</v>
      </c>
      <c r="O2357" s="187"/>
      <c r="P2357" s="186" t="s">
        <v>12491</v>
      </c>
      <c r="Q2357" s="186" t="s">
        <v>12490</v>
      </c>
      <c r="R2357" s="186" t="s">
        <v>8817</v>
      </c>
      <c r="S2357" s="186" t="s">
        <v>429</v>
      </c>
      <c r="T2357" s="186" t="s">
        <v>430</v>
      </c>
      <c r="U2357" s="188"/>
      <c r="V2357" s="169">
        <v>3</v>
      </c>
      <c r="W2357" s="177" t="str">
        <f t="shared" si="74"/>
        <v>NETA BR</v>
      </c>
    </row>
    <row r="2358" spans="1:23" x14ac:dyDescent="0.2">
      <c r="A2358" s="139" t="s">
        <v>12163</v>
      </c>
      <c r="B2358" s="182">
        <v>44048</v>
      </c>
      <c r="C2358" s="181" t="str">
        <f>VLOOKUP(G2358,TCR!$E$2:$K$332,2,0)</f>
        <v>DISTF</v>
      </c>
      <c r="D2358" s="181" t="str">
        <f>VLOOKUP(G2358,TCR!$E$2:$K$332,3,0)</f>
        <v>Ricavi logistica secondaria - distribuzione Energia Elettrica - fisso</v>
      </c>
      <c r="E2358" s="181" t="str">
        <f>VLOOKUP(G2358,TCR!$E$2:$K$332,4,0)</f>
        <v>QP</v>
      </c>
      <c r="F2358" s="181" t="str">
        <f>VLOOKUP(G2358,TCR!$E$2:$K$332,5,0)</f>
        <v>Potenza</v>
      </c>
      <c r="G2358" s="181" t="s">
        <v>166</v>
      </c>
      <c r="H2358" s="181" t="str">
        <f>VLOOKUP(G2358,TCR!$E$2:$K$332,7,0)</f>
        <v>Quota fissa potenza</v>
      </c>
      <c r="I2358" s="137" t="str">
        <f t="shared" si="73"/>
        <v>NE_RETE_QP#NE_Q_A6_QP#NE_C_A6#NETA BR</v>
      </c>
      <c r="K2358" s="186" t="s">
        <v>5387</v>
      </c>
      <c r="L2358" s="186" t="s">
        <v>5388</v>
      </c>
      <c r="M2358" s="186" t="s">
        <v>488</v>
      </c>
      <c r="N2358" s="186" t="s">
        <v>12492</v>
      </c>
      <c r="O2358" s="187"/>
      <c r="P2358" s="186" t="s">
        <v>12493</v>
      </c>
      <c r="Q2358" s="186" t="s">
        <v>12494</v>
      </c>
      <c r="R2358" s="186" t="s">
        <v>12495</v>
      </c>
      <c r="S2358" s="186" t="s">
        <v>515</v>
      </c>
      <c r="T2358" s="186" t="s">
        <v>516</v>
      </c>
      <c r="U2358" s="188"/>
      <c r="V2358" s="169">
        <v>3</v>
      </c>
      <c r="W2358" s="177" t="str">
        <f t="shared" si="74"/>
        <v>NETA BR</v>
      </c>
    </row>
    <row r="2359" spans="1:23" x14ac:dyDescent="0.2">
      <c r="A2359" s="139" t="s">
        <v>12163</v>
      </c>
      <c r="B2359" s="182">
        <v>44103</v>
      </c>
      <c r="C2359" s="179" t="str">
        <f>VLOOKUP(G2359,TCR!$E$2:$K$332,2,0)</f>
        <v>PCVV</v>
      </c>
      <c r="D2359" s="179" t="str">
        <f>VLOOKUP(G2359,TCR!$E$2:$K$332,3,0)</f>
        <v>Ricavi da PCV variabile</v>
      </c>
      <c r="E2359" s="179" t="str">
        <f>VLOOKUP(G2359,TCR!$E$2:$K$332,4,0)</f>
        <v>COMMV</v>
      </c>
      <c r="F2359" s="179" t="str">
        <f>VLOOKUP(G2359,TCR!$E$2:$K$332,5,0)</f>
        <v>Componente variabile Costi Commercializzazione</v>
      </c>
      <c r="G2359" s="179" t="s">
        <v>188</v>
      </c>
      <c r="H2359" s="179" t="str">
        <f>VLOOKUP(G2359,TCR!$E$2:$K$332,7,0)</f>
        <v>PCV variabile</v>
      </c>
      <c r="I2359" s="137" t="str">
        <f t="shared" si="73"/>
        <v>EEAPCV1#EEQAPCV1#EECAPCV1#NETA BR</v>
      </c>
      <c r="K2359" s="191" t="s">
        <v>12986</v>
      </c>
      <c r="L2359" s="191" t="s">
        <v>12987</v>
      </c>
      <c r="M2359" s="191" t="s">
        <v>424</v>
      </c>
      <c r="N2359" s="191" t="s">
        <v>12988</v>
      </c>
      <c r="O2359" s="192"/>
      <c r="P2359" s="191" t="s">
        <v>12989</v>
      </c>
      <c r="Q2359" s="191" t="s">
        <v>12990</v>
      </c>
      <c r="R2359" s="191" t="s">
        <v>12991</v>
      </c>
      <c r="S2359" s="191" t="s">
        <v>429</v>
      </c>
      <c r="T2359" s="191" t="s">
        <v>430</v>
      </c>
      <c r="U2359" s="193"/>
      <c r="V2359" s="193">
        <v>3</v>
      </c>
      <c r="W2359" s="177" t="str">
        <f t="shared" si="74"/>
        <v>NETA BR</v>
      </c>
    </row>
    <row r="2360" spans="1:23" x14ac:dyDescent="0.2">
      <c r="A2360" s="139" t="s">
        <v>12163</v>
      </c>
      <c r="B2360" s="182">
        <v>44103</v>
      </c>
      <c r="C2360" s="102" t="str">
        <f>VLOOKUP(G2360,TCR!$E$2:$K$332,2,0)</f>
        <v>BRIC</v>
      </c>
      <c r="D2360" s="102" t="str">
        <f>VLOOKUP(G2360,TCR!$E$2:$K$332,3,0)</f>
        <v>Ricavi Bundle</v>
      </c>
      <c r="E2360" s="102" t="str">
        <f>VLOOKUP(G2360,TCR!$E$2:$K$332,4,0)</f>
        <v>BRIC</v>
      </c>
      <c r="F2360" s="102" t="str">
        <f>VLOOKUP(G2360,TCR!$E$2:$K$332,5,0)</f>
        <v>Ricavi Bundle</v>
      </c>
      <c r="G2360" s="103" t="s">
        <v>11377</v>
      </c>
      <c r="H2360" s="102" t="str">
        <f>VLOOKUP(G2360,TCR!$E$2:$K$332,7,0)</f>
        <v>Bundle LED</v>
      </c>
      <c r="I2360" s="137" t="str">
        <f t="shared" si="73"/>
        <v>NA_V_CLAWBCKBD#NA_Q_CLAWBCKBD#NA_C_CLAWBCKBD#NETA BR</v>
      </c>
      <c r="K2360" s="191" t="s">
        <v>12992</v>
      </c>
      <c r="L2360" s="191" t="s">
        <v>12993</v>
      </c>
      <c r="M2360" s="193"/>
      <c r="N2360" s="191" t="s">
        <v>12994</v>
      </c>
      <c r="O2360" s="192"/>
      <c r="P2360" s="191" t="s">
        <v>12995</v>
      </c>
      <c r="Q2360" s="191" t="s">
        <v>12996</v>
      </c>
      <c r="R2360" s="191" t="s">
        <v>12993</v>
      </c>
      <c r="S2360" s="193"/>
      <c r="T2360" s="193"/>
      <c r="U2360" s="193"/>
      <c r="V2360" s="193">
        <v>3</v>
      </c>
      <c r="W2360" s="177" t="str">
        <f t="shared" si="74"/>
        <v>NETA BR</v>
      </c>
    </row>
    <row r="2361" spans="1:23" x14ac:dyDescent="0.2">
      <c r="A2361" s="139" t="s">
        <v>12163</v>
      </c>
      <c r="B2361" s="182">
        <v>44103</v>
      </c>
      <c r="C2361" s="181" t="str">
        <f>VLOOKUP(G2361,TCR!$E$2:$K$332,2,0)</f>
        <v>DISTF</v>
      </c>
      <c r="D2361" s="181" t="str">
        <f>VLOOKUP(G2361,TCR!$E$2:$K$332,3,0)</f>
        <v>Ricavi logistica secondaria - distribuzione Energia Elettrica - fisso</v>
      </c>
      <c r="E2361" s="181" t="str">
        <f>VLOOKUP(G2361,TCR!$E$2:$K$332,4,0)</f>
        <v>QFDS</v>
      </c>
      <c r="F2361" s="181" t="str">
        <f>VLOOKUP(G2361,TCR!$E$2:$K$332,5,0)</f>
        <v>Quota fissa distribuzione</v>
      </c>
      <c r="G2361" s="181" t="s">
        <v>2</v>
      </c>
      <c r="H2361" s="181" t="str">
        <f>VLOOKUP(G2361,TCR!$E$2:$K$332,7,0)</f>
        <v>Quota fissa dis</v>
      </c>
      <c r="I2361" s="137" t="str">
        <f t="shared" si="73"/>
        <v>NE_V_RETE_QF_ND#NE_Q_MIS3_INS_ND#NE_C_MIS_ND#NETA BR</v>
      </c>
      <c r="K2361" s="191" t="s">
        <v>9989</v>
      </c>
      <c r="L2361" s="191" t="s">
        <v>9990</v>
      </c>
      <c r="M2361" s="191" t="s">
        <v>488</v>
      </c>
      <c r="N2361" s="191" t="s">
        <v>12997</v>
      </c>
      <c r="O2361" s="192"/>
      <c r="P2361" s="191" t="s">
        <v>12998</v>
      </c>
      <c r="Q2361" s="191" t="s">
        <v>12999</v>
      </c>
      <c r="R2361" s="191" t="s">
        <v>13000</v>
      </c>
      <c r="S2361" s="191" t="s">
        <v>10563</v>
      </c>
      <c r="T2361" s="191" t="s">
        <v>10564</v>
      </c>
      <c r="U2361" s="191" t="s">
        <v>11252</v>
      </c>
      <c r="V2361" s="193">
        <v>3</v>
      </c>
      <c r="W2361" s="177" t="str">
        <f t="shared" si="74"/>
        <v>NETA BR</v>
      </c>
    </row>
    <row r="2362" spans="1:23" x14ac:dyDescent="0.2">
      <c r="A2362" s="139" t="s">
        <v>12163</v>
      </c>
      <c r="B2362" s="182">
        <v>44103</v>
      </c>
      <c r="C2362" s="181" t="str">
        <f>VLOOKUP(G2362,TCR!$E$2:$K$332,2,0)</f>
        <v>DISTF</v>
      </c>
      <c r="D2362" s="181" t="str">
        <f>VLOOKUP(G2362,TCR!$E$2:$K$332,3,0)</f>
        <v>Ricavi logistica secondaria - distribuzione Energia Elettrica - fisso</v>
      </c>
      <c r="E2362" s="181" t="str">
        <f>VLOOKUP(G2362,TCR!$E$2:$K$332,4,0)</f>
        <v>QP</v>
      </c>
      <c r="F2362" s="181" t="str">
        <f>VLOOKUP(G2362,TCR!$E$2:$K$332,5,0)</f>
        <v>Potenza</v>
      </c>
      <c r="G2362" s="181" t="s">
        <v>166</v>
      </c>
      <c r="H2362" s="181" t="str">
        <f>VLOOKUP(G2362,TCR!$E$2:$K$332,7,0)</f>
        <v>Quota fissa potenza</v>
      </c>
      <c r="I2362" s="137" t="str">
        <f t="shared" si="73"/>
        <v>NE_V_RETE_QP_ND#NE_Q_TRAS_ND_QP#NE_C_TRAS_ND#NETA BR</v>
      </c>
      <c r="K2362" s="191" t="s">
        <v>10470</v>
      </c>
      <c r="L2362" s="191" t="s">
        <v>10471</v>
      </c>
      <c r="M2362" s="191" t="s">
        <v>488</v>
      </c>
      <c r="N2362" s="191" t="s">
        <v>13001</v>
      </c>
      <c r="O2362" s="192"/>
      <c r="P2362" s="191" t="s">
        <v>13002</v>
      </c>
      <c r="Q2362" s="191" t="s">
        <v>13003</v>
      </c>
      <c r="R2362" s="191" t="s">
        <v>13004</v>
      </c>
      <c r="S2362" s="191" t="s">
        <v>10563</v>
      </c>
      <c r="T2362" s="191" t="s">
        <v>10564</v>
      </c>
      <c r="U2362" s="191" t="s">
        <v>11252</v>
      </c>
      <c r="V2362" s="193">
        <v>3</v>
      </c>
      <c r="W2362" s="177" t="str">
        <f t="shared" si="74"/>
        <v>NETA BR</v>
      </c>
    </row>
    <row r="2363" spans="1:23" x14ac:dyDescent="0.2">
      <c r="A2363" s="139" t="s">
        <v>12163</v>
      </c>
      <c r="B2363" s="182">
        <v>44138</v>
      </c>
      <c r="C2363" s="112" t="str">
        <f>VLOOKUP(G2363,TCR!$E$2:$K$332,2,0)</f>
        <v>VENDF</v>
      </c>
      <c r="D2363" s="179" t="str">
        <f>VLOOKUP(G2363,TCR!$E$2:$K$332,3,0)</f>
        <v>Ricavi commodity - componente fissa Energia Elettrica</v>
      </c>
      <c r="E2363" s="179" t="str">
        <f>VLOOKUP(G2363,TCR!$E$2:$K$332,4,0)</f>
        <v>SCONF</v>
      </c>
      <c r="F2363" s="179" t="str">
        <f>VLOOKUP(G2363,TCR!$E$2:$K$332,5,0)</f>
        <v>Sconti Fissi</v>
      </c>
      <c r="G2363" s="179" t="s">
        <v>9526</v>
      </c>
      <c r="H2363" s="179" t="str">
        <f>VLOOKUP(G2363,TCR!$E$2:$K$332,7,0)</f>
        <v>sconti quote fisse</v>
      </c>
      <c r="I2363" s="137" t="str">
        <f t="shared" si="73"/>
        <v>NE_V_SC_FEDELTA#NE_Q_SC_FEDELTA#NE_C_SC_FEDELTA#NETA BR</v>
      </c>
      <c r="K2363" s="191" t="s">
        <v>13011</v>
      </c>
      <c r="L2363" s="191" t="s">
        <v>13012</v>
      </c>
      <c r="M2363" s="193"/>
      <c r="N2363" s="191" t="s">
        <v>13013</v>
      </c>
      <c r="O2363" s="192"/>
      <c r="P2363" s="191" t="s">
        <v>13014</v>
      </c>
      <c r="Q2363" s="191" t="s">
        <v>13015</v>
      </c>
      <c r="R2363" s="191" t="s">
        <v>13016</v>
      </c>
      <c r="S2363" s="193"/>
      <c r="T2363" s="193"/>
      <c r="U2363" s="193"/>
      <c r="V2363" s="193">
        <v>3</v>
      </c>
      <c r="W2363" s="177" t="str">
        <f t="shared" si="74"/>
        <v>NETA BR</v>
      </c>
    </row>
    <row r="2364" spans="1:23" x14ac:dyDescent="0.2">
      <c r="A2364" s="139" t="s">
        <v>12163</v>
      </c>
      <c r="B2364" s="182">
        <v>44200</v>
      </c>
      <c r="C2364" s="179" t="str">
        <f>VLOOKUP(G2364,TCR!$E$2:$K$332,2,0)</f>
        <v>VENDV</v>
      </c>
      <c r="D2364" s="179" t="str">
        <f>VLOOKUP(G2364,TCR!$E$2:$K$332,3,0)</f>
        <v>Ricavi variabili commodity al PCE - Energia Elettrica</v>
      </c>
      <c r="E2364" s="179" t="str">
        <f>VLOOKUP(G2364,TCR!$E$2:$K$332,4,0)</f>
        <v>SCONV</v>
      </c>
      <c r="F2364" s="179" t="str">
        <f>VLOOKUP(G2364,TCR!$E$2:$K$332,5,0)</f>
        <v>Sconti Variabili</v>
      </c>
      <c r="G2364" s="179" t="s">
        <v>32</v>
      </c>
      <c r="H2364" s="179" t="str">
        <f>VLOOKUP(G2364,TCR!$E$2:$K$332,7,0)</f>
        <v>sconti</v>
      </c>
      <c r="I2364" s="137" t="str">
        <f t="shared" si="73"/>
        <v>NE_V_SC_PE_TUT_T#NE_Q_SC_PE_TUT_T#NE_C_SC_PE_TUT_T#NETA BR</v>
      </c>
      <c r="K2364" s="191" t="s">
        <v>13033</v>
      </c>
      <c r="L2364" s="191" t="s">
        <v>13034</v>
      </c>
      <c r="M2364" s="193"/>
      <c r="N2364" s="191" t="s">
        <v>13035</v>
      </c>
      <c r="O2364" s="192"/>
      <c r="P2364" s="191" t="s">
        <v>13036</v>
      </c>
      <c r="Q2364" s="191" t="s">
        <v>13037</v>
      </c>
      <c r="R2364" s="191" t="s">
        <v>13034</v>
      </c>
      <c r="S2364" s="193"/>
      <c r="T2364" s="193"/>
      <c r="U2364" s="193"/>
      <c r="V2364" s="194">
        <v>3</v>
      </c>
      <c r="W2364" s="177" t="str">
        <f t="shared" si="74"/>
        <v>NETA BR</v>
      </c>
    </row>
    <row r="2365" spans="1:23" x14ac:dyDescent="0.2">
      <c r="A2365" s="139" t="s">
        <v>12163</v>
      </c>
      <c r="B2365" s="182">
        <v>44200</v>
      </c>
      <c r="C2365" s="181" t="str">
        <f>VLOOKUP(G2365,TCR!$E$2:$K$332,2,0)</f>
        <v>DISTF</v>
      </c>
      <c r="D2365" s="181" t="str">
        <f>VLOOKUP(G2365,TCR!$E$2:$K$332,3,0)</f>
        <v>Ricavi logistica secondaria - distribuzione Energia Elettrica - fisso</v>
      </c>
      <c r="E2365" s="181" t="str">
        <f>VLOOKUP(G2365,TCR!$E$2:$K$332,4,0)</f>
        <v>QP</v>
      </c>
      <c r="F2365" s="181" t="str">
        <f>VLOOKUP(G2365,TCR!$E$2:$K$332,5,0)</f>
        <v>Potenza</v>
      </c>
      <c r="G2365" s="181" t="s">
        <v>166</v>
      </c>
      <c r="H2365" s="181" t="str">
        <f>VLOOKUP(G2365,TCR!$E$2:$K$332,7,0)</f>
        <v>Quota fissa potenza</v>
      </c>
      <c r="I2365" s="137" t="str">
        <f t="shared" si="73"/>
        <v>NE_RETE_QP_TS#NE_Q_UC6_QP#NE_C_UC6#NETA BR</v>
      </c>
      <c r="K2365" s="191" t="s">
        <v>10475</v>
      </c>
      <c r="L2365" s="191" t="s">
        <v>10476</v>
      </c>
      <c r="M2365" s="193"/>
      <c r="N2365" s="191" t="s">
        <v>13038</v>
      </c>
      <c r="O2365" s="192"/>
      <c r="P2365" s="191" t="s">
        <v>13039</v>
      </c>
      <c r="Q2365" s="191" t="s">
        <v>13040</v>
      </c>
      <c r="R2365" s="191" t="s">
        <v>13041</v>
      </c>
      <c r="S2365" s="193"/>
      <c r="T2365" s="193"/>
      <c r="U2365" s="193"/>
      <c r="V2365" s="194">
        <v>3</v>
      </c>
      <c r="W2365" s="177" t="str">
        <f t="shared" si="74"/>
        <v>NETA BR</v>
      </c>
    </row>
    <row r="2366" spans="1:23" x14ac:dyDescent="0.2">
      <c r="A2366" s="139" t="s">
        <v>12163</v>
      </c>
      <c r="B2366" s="182">
        <v>44200</v>
      </c>
      <c r="C2366" s="179" t="str">
        <f>VLOOKUP(G2366,TCR!$E$2:$K$332,2,0)</f>
        <v>VENDV</v>
      </c>
      <c r="D2366" s="179" t="str">
        <f>VLOOKUP(G2366,TCR!$E$2:$K$332,3,0)</f>
        <v>Ricavi variabili commodity al PCE - Energia Elettrica</v>
      </c>
      <c r="E2366" s="179" t="str">
        <f>VLOOKUP(G2366,TCR!$E$2:$K$332,4,0)</f>
        <v>SCONV</v>
      </c>
      <c r="F2366" s="179" t="str">
        <f>VLOOKUP(G2366,TCR!$E$2:$K$332,5,0)</f>
        <v>Sconti Variabili</v>
      </c>
      <c r="G2366" s="179" t="s">
        <v>10944</v>
      </c>
      <c r="H2366" s="179" t="str">
        <f>VLOOKUP(G2366,TCR!$E$2:$K$332,7,0)</f>
        <v>sconti perdite</v>
      </c>
      <c r="I2366" s="137" t="str">
        <f t="shared" si="73"/>
        <v>NE_V_PRD_M2_PERC#NE_Q_SCM2_PERC#NE_C_SCM2_PERC#NETA BR</v>
      </c>
      <c r="K2366" s="191" t="s">
        <v>13042</v>
      </c>
      <c r="L2366" s="191" t="s">
        <v>13043</v>
      </c>
      <c r="M2366" s="193"/>
      <c r="N2366" s="191" t="s">
        <v>13044</v>
      </c>
      <c r="O2366" s="192"/>
      <c r="P2366" s="191" t="s">
        <v>13045</v>
      </c>
      <c r="Q2366" s="191" t="s">
        <v>13046</v>
      </c>
      <c r="R2366" s="191" t="s">
        <v>13047</v>
      </c>
      <c r="S2366" s="193"/>
      <c r="T2366" s="193"/>
      <c r="U2366" s="193"/>
      <c r="V2366" s="194">
        <v>3</v>
      </c>
      <c r="W2366" s="177" t="str">
        <f t="shared" si="74"/>
        <v>NETA BR</v>
      </c>
    </row>
    <row r="2367" spans="1:23" x14ac:dyDescent="0.2">
      <c r="A2367" s="139" t="s">
        <v>12163</v>
      </c>
      <c r="B2367" s="182">
        <v>44200</v>
      </c>
      <c r="C2367" s="179" t="str">
        <f>VLOOKUP(G2367,TCR!$E$2:$K$332,2,0)</f>
        <v>VENDV</v>
      </c>
      <c r="D2367" s="179" t="str">
        <f>VLOOKUP(G2367,TCR!$E$2:$K$332,3,0)</f>
        <v>Ricavi variabili commodity al PCE - Energia Elettrica</v>
      </c>
      <c r="E2367" s="179" t="str">
        <f>VLOOKUP(G2367,TCR!$E$2:$K$332,4,0)</f>
        <v>SCONV</v>
      </c>
      <c r="F2367" s="179" t="str">
        <f>VLOOKUP(G2367,TCR!$E$2:$K$332,5,0)</f>
        <v>Sconti Variabili</v>
      </c>
      <c r="G2367" s="179" t="s">
        <v>32</v>
      </c>
      <c r="H2367" s="179" t="str">
        <f>VLOOKUP(G2367,TCR!$E$2:$K$332,7,0)</f>
        <v>sconti</v>
      </c>
      <c r="I2367" s="137" t="str">
        <f t="shared" si="73"/>
        <v>NE_V_SCM2_PERC#NE_Q_SCM2_PERC#NE_C_SCM2_PERC#NETA BR</v>
      </c>
      <c r="K2367" s="191" t="s">
        <v>13048</v>
      </c>
      <c r="L2367" s="191" t="s">
        <v>13049</v>
      </c>
      <c r="M2367" s="193"/>
      <c r="N2367" s="191" t="s">
        <v>13044</v>
      </c>
      <c r="O2367" s="192"/>
      <c r="P2367" s="191" t="s">
        <v>13045</v>
      </c>
      <c r="Q2367" s="191" t="s">
        <v>13046</v>
      </c>
      <c r="R2367" s="191" t="s">
        <v>13047</v>
      </c>
      <c r="S2367" s="193"/>
      <c r="T2367" s="193"/>
      <c r="U2367" s="193"/>
      <c r="V2367" s="194">
        <v>3</v>
      </c>
      <c r="W2367" s="177" t="str">
        <f t="shared" si="74"/>
        <v>NETA BR</v>
      </c>
    </row>
    <row r="2368" spans="1:23" x14ac:dyDescent="0.2">
      <c r="A2368" s="139" t="s">
        <v>12163</v>
      </c>
      <c r="B2368" s="182">
        <v>44200</v>
      </c>
      <c r="C2368" s="181" t="str">
        <f>VLOOKUP(G2368,TCR!$E$2:$K$332,2,0)</f>
        <v>DISTV</v>
      </c>
      <c r="D2368" s="181" t="str">
        <f>VLOOKUP(G2368,TCR!$E$2:$K$332,3,0)</f>
        <v>Ricavi logistica secondaria - distribuzione Energia Elettrica - variabile</v>
      </c>
      <c r="E2368" s="181" t="str">
        <f>VLOOKUP(G2368,TCR!$E$2:$K$332,4,0)</f>
        <v>QVR</v>
      </c>
      <c r="F2368" s="181" t="str">
        <f>VLOOKUP(G2368,TCR!$E$2:$K$332,5,0)</f>
        <v>Energia reattiva</v>
      </c>
      <c r="G2368" s="181" t="s">
        <v>275</v>
      </c>
      <c r="H2368" s="181" t="str">
        <f>VLOOKUP(G2368,TCR!$E$2:$K$332,7,0)</f>
        <v>Quota energia reattiva</v>
      </c>
      <c r="I2368" s="137" t="str">
        <f t="shared" si="73"/>
        <v>NE_V_TAR_RETE_PA#NE_Q_TAR_RETE_PA#NE_C_TAR_RETE_PA#NETA BR</v>
      </c>
      <c r="K2368" s="191" t="s">
        <v>13050</v>
      </c>
      <c r="L2368" s="191" t="s">
        <v>13051</v>
      </c>
      <c r="M2368" s="193"/>
      <c r="N2368" s="191" t="s">
        <v>13052</v>
      </c>
      <c r="O2368" s="192"/>
      <c r="P2368" s="191" t="s">
        <v>13053</v>
      </c>
      <c r="Q2368" s="191" t="s">
        <v>13054</v>
      </c>
      <c r="R2368" s="191" t="s">
        <v>13055</v>
      </c>
      <c r="S2368" s="193"/>
      <c r="T2368" s="193"/>
      <c r="U2368" s="193"/>
      <c r="V2368" s="194">
        <v>3</v>
      </c>
      <c r="W2368" s="177" t="str">
        <f t="shared" si="74"/>
        <v>NETA BR</v>
      </c>
    </row>
    <row r="2369" spans="1:25" x14ac:dyDescent="0.2">
      <c r="B2369" s="3" t="s">
        <v>13114</v>
      </c>
      <c r="C2369" s="124" t="str">
        <f>VLOOKUP(G2369,TCR!$E$2:$K$332,2,0)</f>
        <v>IVA</v>
      </c>
      <c r="D2369" s="121" t="str">
        <f>VLOOKUP(G2369,TCR!$E$2:$K$332,3,0)</f>
        <v>IVA</v>
      </c>
      <c r="E2369" s="121" t="str">
        <f>VLOOKUP(G2369,TCR!$E$2:$K$332,4,0)</f>
        <v>IVA</v>
      </c>
      <c r="F2369" s="121" t="str">
        <f>VLOOKUP(G2369,TCR!$E$2:$K$332,5,0)</f>
        <v>IVA</v>
      </c>
      <c r="G2369" s="121" t="s">
        <v>334</v>
      </c>
      <c r="H2369" s="121" t="str">
        <f>VLOOKUP(G2369,TCR!$E$2:$K$332,7,0)</f>
        <v>IVA</v>
      </c>
      <c r="I2369" s="137" t="str">
        <f t="shared" si="73"/>
        <v>###</v>
      </c>
      <c r="W2369" s="177"/>
    </row>
    <row r="2370" spans="1:25" x14ac:dyDescent="0.2">
      <c r="B2370" s="3" t="s">
        <v>13114</v>
      </c>
      <c r="C2370" s="124" t="str">
        <f>VLOOKUP(G2370,TCR!$E$2:$K$332,2,0)</f>
        <v>BORS</v>
      </c>
      <c r="D2370" s="121" t="str">
        <f>VLOOKUP(G2370,TCR!$E$2:$K$332,3,0)</f>
        <v>BORSELLINO</v>
      </c>
      <c r="E2370" s="121" t="str">
        <f>VLOOKUP(G2370,TCR!$E$2:$K$332,4,0)</f>
        <v>BORSELLINO</v>
      </c>
      <c r="F2370" s="121" t="str">
        <f>VLOOKUP(G2370,TCR!$E$2:$K$332,5,0)</f>
        <v>BORSELLINO</v>
      </c>
      <c r="G2370" s="121" t="s">
        <v>13068</v>
      </c>
      <c r="H2370" s="121" t="str">
        <f>VLOOKUP(G2370,TCR!$E$2:$K$332,7,0)</f>
        <v>Componente Borsellino Generica</v>
      </c>
      <c r="I2370" s="137" t="str">
        <f t="shared" si="73"/>
        <v>###</v>
      </c>
      <c r="W2370" s="177"/>
    </row>
    <row r="2371" spans="1:25" x14ac:dyDescent="0.2">
      <c r="A2371" s="139" t="s">
        <v>12163</v>
      </c>
      <c r="B2371" s="182">
        <v>44260</v>
      </c>
      <c r="C2371" s="179" t="str">
        <f>VLOOKUP(G2371,TCR!$E$2:$K$332,2,0)</f>
        <v>VENDF</v>
      </c>
      <c r="D2371" s="179" t="str">
        <f>VLOOKUP(G2371,TCR!$E$2:$K$332,3,0)</f>
        <v>Ricavi commodity - componente fissa Energia Elettrica</v>
      </c>
      <c r="E2371" s="179" t="str">
        <f>VLOOKUP(G2371,TCR!$E$2:$K$332,4,0)</f>
        <v>MTPRF</v>
      </c>
      <c r="F2371" s="179" t="str">
        <f>VLOOKUP(G2371,TCR!$E$2:$K$332,5,0)</f>
        <v>Materia prima fissa</v>
      </c>
      <c r="G2371" s="179" t="s">
        <v>320</v>
      </c>
      <c r="H2371" s="179" t="str">
        <f>VLOOKUP(G2371,TCR!$E$2:$K$332,7,0)</f>
        <v>componente generica ven fissa</v>
      </c>
      <c r="I2371" s="137" t="str">
        <f t="shared" ref="I2371:I2434" si="75">IF(LEFT($G2371,7)="CONSUMO","CONSUMO",CONCATENATE(K2371,"#",N2371,"#",Q2371,"#",W2371))</f>
        <v>NE_PM_QFIXCOM_21#NE_Q_PM_QFIXCCOM#NE_C_PM_QFIXCCOM#NETA BR</v>
      </c>
      <c r="K2371" s="191" t="s">
        <v>13115</v>
      </c>
      <c r="L2371" s="191" t="s">
        <v>13116</v>
      </c>
      <c r="M2371" s="191" t="s">
        <v>424</v>
      </c>
      <c r="N2371" s="191" t="s">
        <v>13117</v>
      </c>
      <c r="O2371" s="192"/>
      <c r="P2371" s="191" t="s">
        <v>13118</v>
      </c>
      <c r="Q2371" s="191" t="s">
        <v>13119</v>
      </c>
      <c r="R2371" s="191" t="s">
        <v>13120</v>
      </c>
      <c r="S2371" s="191" t="s">
        <v>429</v>
      </c>
      <c r="T2371" s="191" t="s">
        <v>430</v>
      </c>
      <c r="U2371" s="193"/>
      <c r="V2371" s="194">
        <v>3</v>
      </c>
      <c r="W2371" s="177" t="str">
        <f t="shared" si="74"/>
        <v>NETA BR</v>
      </c>
    </row>
    <row r="2372" spans="1:25" x14ac:dyDescent="0.2">
      <c r="A2372" s="139" t="s">
        <v>12163</v>
      </c>
      <c r="B2372" s="182">
        <v>44292</v>
      </c>
      <c r="C2372" s="180" t="str">
        <f>VLOOKUP(G2372,TCR!$E$2:$K$332,2,0)</f>
        <v>PPVV</v>
      </c>
      <c r="D2372" s="180" t="str">
        <f>VLOOKUP(G2372,TCR!$E$2:$K$332,3,0)</f>
        <v>Partite Varie</v>
      </c>
      <c r="E2372" s="180" t="str">
        <f>VLOOKUP(G2372,TCR!$E$2:$K$332,4,0)</f>
        <v>RAI</v>
      </c>
      <c r="F2372" s="180" t="str">
        <f>VLOOKUP(G2372,TCR!$E$2:$K$332,5,0)</f>
        <v>Canone RAI</v>
      </c>
      <c r="G2372" s="180" t="s">
        <v>374</v>
      </c>
      <c r="H2372" s="180" t="str">
        <f>VLOOKUP(G2372,TCR!$E$2:$K$332,7,0)</f>
        <v>Canone RAI</v>
      </c>
      <c r="I2372" s="137" t="str">
        <f t="shared" si="75"/>
        <v>CANONETV2021_ACC#CANONE_RAI_ACC#CANONE_RAI_ACC#NETA BR</v>
      </c>
      <c r="K2372" s="229" t="s">
        <v>13125</v>
      </c>
      <c r="L2372" s="229" t="s">
        <v>13126</v>
      </c>
      <c r="M2372" s="228"/>
      <c r="N2372" s="229" t="s">
        <v>10335</v>
      </c>
      <c r="O2372" s="227"/>
      <c r="P2372" s="229" t="s">
        <v>10336</v>
      </c>
      <c r="Q2372" s="229" t="s">
        <v>10335</v>
      </c>
      <c r="R2372" s="229" t="s">
        <v>10337</v>
      </c>
      <c r="S2372" s="228"/>
      <c r="T2372" s="228"/>
      <c r="U2372" s="228"/>
      <c r="V2372" s="194">
        <v>3</v>
      </c>
      <c r="W2372" s="177" t="str">
        <f t="shared" si="74"/>
        <v>NETA BR</v>
      </c>
    </row>
    <row r="2373" spans="1:25" x14ac:dyDescent="0.2">
      <c r="A2373" s="139" t="s">
        <v>12163</v>
      </c>
      <c r="B2373" s="182">
        <v>44292</v>
      </c>
      <c r="C2373" s="180" t="str">
        <f>VLOOKUP(G2373,TCR!$E$2:$K$332,2,0)</f>
        <v>PPVV</v>
      </c>
      <c r="D2373" s="180" t="str">
        <f>VLOOKUP(G2373,TCR!$E$2:$K$332,3,0)</f>
        <v>Partite Varie</v>
      </c>
      <c r="E2373" s="180" t="str">
        <f>VLOOKUP(G2373,TCR!$E$2:$K$332,4,0)</f>
        <v>RAI</v>
      </c>
      <c r="F2373" s="180" t="str">
        <f>VLOOKUP(G2373,TCR!$E$2:$K$332,5,0)</f>
        <v>Canone RAI</v>
      </c>
      <c r="G2373" s="180" t="s">
        <v>374</v>
      </c>
      <c r="H2373" s="180" t="str">
        <f>VLOOKUP(G2373,TCR!$E$2:$K$332,7,0)</f>
        <v>Canone RAI</v>
      </c>
      <c r="I2373" s="137" t="str">
        <f t="shared" si="75"/>
        <v>CANONETV2021_ADD#CANONE_RAI_ADD#CANONE_RAI_ADD#NETA BR</v>
      </c>
      <c r="K2373" s="229" t="s">
        <v>13127</v>
      </c>
      <c r="L2373" s="229" t="s">
        <v>13128</v>
      </c>
      <c r="M2373" s="228"/>
      <c r="N2373" s="229" t="s">
        <v>3788</v>
      </c>
      <c r="O2373" s="227"/>
      <c r="P2373" s="229" t="s">
        <v>3789</v>
      </c>
      <c r="Q2373" s="229" t="s">
        <v>3788</v>
      </c>
      <c r="R2373" s="229" t="s">
        <v>3790</v>
      </c>
      <c r="S2373" s="228"/>
      <c r="T2373" s="228"/>
      <c r="U2373" s="228"/>
      <c r="V2373" s="194">
        <v>3</v>
      </c>
      <c r="W2373" s="177" t="str">
        <f t="shared" si="74"/>
        <v>NETA BR</v>
      </c>
    </row>
    <row r="2374" spans="1:25" x14ac:dyDescent="0.2">
      <c r="A2374" s="139" t="s">
        <v>12163</v>
      </c>
      <c r="B2374" s="182">
        <v>44292</v>
      </c>
      <c r="C2374" s="179" t="str">
        <f>VLOOKUP(G2374,TCR!$E$2:$K$332,2,0)</f>
        <v>VENDV</v>
      </c>
      <c r="D2374" s="179" t="str">
        <f>VLOOKUP(G2374,TCR!$E$2:$K$332,3,0)</f>
        <v>Ricavi variabili commodity al PCE - Energia Elettrica</v>
      </c>
      <c r="E2374" s="179" t="str">
        <f>VLOOKUP(G2374,TCR!$E$2:$K$332,4,0)</f>
        <v>SCONV</v>
      </c>
      <c r="F2374" s="179" t="str">
        <f>VLOOKUP(G2374,TCR!$E$2:$K$332,5,0)</f>
        <v>Sconti Variabili</v>
      </c>
      <c r="G2374" s="179" t="s">
        <v>10944</v>
      </c>
      <c r="H2374" s="179" t="str">
        <f>VLOOKUP(G2374,TCR!$E$2:$K$332,7,0)</f>
        <v>sconti perdite</v>
      </c>
      <c r="I2374" s="137" t="str">
        <f t="shared" si="75"/>
        <v>NE_V_PRD_M3_PERC#NE_Q_SCM3_PERC#NE_C_SCM3_PERC#NETA BR</v>
      </c>
      <c r="K2374" s="229" t="s">
        <v>13129</v>
      </c>
      <c r="L2374" s="229" t="s">
        <v>13130</v>
      </c>
      <c r="M2374" s="228"/>
      <c r="N2374" s="229" t="s">
        <v>13131</v>
      </c>
      <c r="O2374" s="227"/>
      <c r="P2374" s="229" t="s">
        <v>13132</v>
      </c>
      <c r="Q2374" s="229" t="s">
        <v>13133</v>
      </c>
      <c r="R2374" s="229" t="s">
        <v>13134</v>
      </c>
      <c r="S2374" s="228"/>
      <c r="T2374" s="228"/>
      <c r="U2374" s="228"/>
      <c r="V2374" s="194">
        <v>3</v>
      </c>
      <c r="W2374" s="177" t="str">
        <f t="shared" si="74"/>
        <v>NETA BR</v>
      </c>
    </row>
    <row r="2375" spans="1:25" x14ac:dyDescent="0.2">
      <c r="A2375" s="139" t="s">
        <v>12163</v>
      </c>
      <c r="B2375" s="182">
        <v>44292</v>
      </c>
      <c r="C2375" s="179" t="str">
        <f>VLOOKUP(G2375,TCR!$E$2:$K$332,2,0)</f>
        <v>VENDV</v>
      </c>
      <c r="D2375" s="179" t="str">
        <f>VLOOKUP(G2375,TCR!$E$2:$K$332,3,0)</f>
        <v>Ricavi variabili commodity al PCE - Energia Elettrica</v>
      </c>
      <c r="E2375" s="179" t="str">
        <f>VLOOKUP(G2375,TCR!$E$2:$K$332,4,0)</f>
        <v>SCONV</v>
      </c>
      <c r="F2375" s="179" t="str">
        <f>VLOOKUP(G2375,TCR!$E$2:$K$332,5,0)</f>
        <v>Sconti Variabili</v>
      </c>
      <c r="G2375" s="179" t="s">
        <v>32</v>
      </c>
      <c r="H2375" s="179" t="str">
        <f>VLOOKUP(G2375,TCR!$E$2:$K$332,7,0)</f>
        <v>sconti</v>
      </c>
      <c r="I2375" s="137" t="str">
        <f t="shared" si="75"/>
        <v>NE_V_SCM3_PERC#NE_Q_SCM3_PERC#NE_C_SCM3_PERC#NETA BR</v>
      </c>
      <c r="K2375" s="229" t="s">
        <v>13135</v>
      </c>
      <c r="L2375" s="229" t="s">
        <v>13136</v>
      </c>
      <c r="M2375" s="228"/>
      <c r="N2375" s="229" t="s">
        <v>13131</v>
      </c>
      <c r="O2375" s="227"/>
      <c r="P2375" s="229" t="s">
        <v>13132</v>
      </c>
      <c r="Q2375" s="229" t="s">
        <v>13133</v>
      </c>
      <c r="R2375" s="229" t="s">
        <v>13134</v>
      </c>
      <c r="S2375" s="228"/>
      <c r="T2375" s="228"/>
      <c r="U2375" s="228"/>
      <c r="V2375" s="194">
        <v>3</v>
      </c>
      <c r="W2375" s="177" t="str">
        <f t="shared" si="74"/>
        <v>NETA BR</v>
      </c>
    </row>
    <row r="2376" spans="1:25" x14ac:dyDescent="0.2">
      <c r="A2376" s="139" t="s">
        <v>12163</v>
      </c>
      <c r="B2376" s="182">
        <v>44292</v>
      </c>
      <c r="C2376" s="179" t="str">
        <f>VLOOKUP(G2376,TCR!$E$2:$K$332,2,0)</f>
        <v>VENDV</v>
      </c>
      <c r="D2376" s="179" t="str">
        <f>VLOOKUP(G2376,TCR!$E$2:$K$332,3,0)</f>
        <v>Ricavi variabili commodity al PCE - Energia Elettrica</v>
      </c>
      <c r="E2376" s="179" t="str">
        <f>VLOOKUP(G2376,TCR!$E$2:$K$332,4,0)</f>
        <v>SCONV</v>
      </c>
      <c r="F2376" s="179" t="str">
        <f>VLOOKUP(G2376,TCR!$E$2:$K$332,5,0)</f>
        <v>Sconti Variabili</v>
      </c>
      <c r="G2376" s="179" t="s">
        <v>32</v>
      </c>
      <c r="H2376" s="179" t="str">
        <f>VLOOKUP(G2376,TCR!$E$2:$K$332,7,0)</f>
        <v>sconti</v>
      </c>
      <c r="I2376" s="137" t="str">
        <f t="shared" si="75"/>
        <v>EE_SC_LREL04#EEQ_FPLREL04#EEC_FPLREL04#NETA BR</v>
      </c>
      <c r="K2376" s="229" t="s">
        <v>4391</v>
      </c>
      <c r="L2376" s="229" t="s">
        <v>3224</v>
      </c>
      <c r="M2376" s="229" t="s">
        <v>424</v>
      </c>
      <c r="N2376" s="229" t="s">
        <v>2027</v>
      </c>
      <c r="O2376" s="227"/>
      <c r="P2376" s="229" t="s">
        <v>2028</v>
      </c>
      <c r="Q2376" s="229" t="s">
        <v>2029</v>
      </c>
      <c r="R2376" s="229" t="s">
        <v>2030</v>
      </c>
      <c r="S2376" s="229" t="s">
        <v>461</v>
      </c>
      <c r="T2376" s="229" t="s">
        <v>462</v>
      </c>
      <c r="U2376" s="228"/>
      <c r="V2376" s="194">
        <v>3</v>
      </c>
      <c r="W2376" s="177" t="str">
        <f t="shared" si="74"/>
        <v>NETA BR</v>
      </c>
    </row>
    <row r="2377" spans="1:25" x14ac:dyDescent="0.2">
      <c r="A2377" s="139" t="s">
        <v>12163</v>
      </c>
      <c r="B2377" s="182">
        <v>44292</v>
      </c>
      <c r="C2377" s="179" t="str">
        <f>VLOOKUP(G2377,TCR!$E$2:$K$332,2,0)</f>
        <v>VENDV</v>
      </c>
      <c r="D2377" s="179" t="str">
        <f>VLOOKUP(G2377,TCR!$E$2:$K$332,3,0)</f>
        <v>Ricavi variabili commodity al PCE - Energia Elettrica</v>
      </c>
      <c r="E2377" s="179" t="str">
        <f>VLOOKUP(G2377,TCR!$E$2:$K$332,4,0)</f>
        <v>SCONV</v>
      </c>
      <c r="F2377" s="179" t="str">
        <f>VLOOKUP(G2377,TCR!$E$2:$K$332,5,0)</f>
        <v>Sconti Variabili</v>
      </c>
      <c r="G2377" s="179" t="s">
        <v>10944</v>
      </c>
      <c r="H2377" s="179" t="str">
        <f>VLOOKUP(G2377,TCR!$E$2:$K$332,7,0)</f>
        <v>sconti perdite</v>
      </c>
      <c r="I2377" s="137" t="str">
        <f t="shared" si="75"/>
        <v>NE_SC_PRD_PFX_D2#NE_Q_SC_PEFX_D2#NE_C_SC_PEFX_D2#NETA BR</v>
      </c>
      <c r="K2377" s="229" t="s">
        <v>13137</v>
      </c>
      <c r="L2377" s="229" t="s">
        <v>13138</v>
      </c>
      <c r="M2377" s="228"/>
      <c r="N2377" s="229" t="s">
        <v>13139</v>
      </c>
      <c r="O2377" s="227"/>
      <c r="P2377" s="229" t="s">
        <v>13140</v>
      </c>
      <c r="Q2377" s="229" t="s">
        <v>13141</v>
      </c>
      <c r="R2377" s="229" t="s">
        <v>13142</v>
      </c>
      <c r="S2377" s="228"/>
      <c r="T2377" s="228"/>
      <c r="U2377" s="228"/>
      <c r="V2377" s="194">
        <v>3</v>
      </c>
      <c r="W2377" s="177" t="str">
        <f t="shared" si="74"/>
        <v>NETA BR</v>
      </c>
    </row>
    <row r="2378" spans="1:25" x14ac:dyDescent="0.2">
      <c r="A2378" s="139" t="s">
        <v>12163</v>
      </c>
      <c r="B2378" s="182">
        <v>44292</v>
      </c>
      <c r="C2378" s="179" t="str">
        <f>VLOOKUP(G2378,TCR!$E$2:$K$332,2,0)</f>
        <v>VENDV</v>
      </c>
      <c r="D2378" s="179" t="str">
        <f>VLOOKUP(G2378,TCR!$E$2:$K$332,3,0)</f>
        <v>Ricavi variabili commodity al PCE - Energia Elettrica</v>
      </c>
      <c r="E2378" s="179" t="str">
        <f>VLOOKUP(G2378,TCR!$E$2:$K$332,4,0)</f>
        <v>SCONV</v>
      </c>
      <c r="F2378" s="179" t="str">
        <f>VLOOKUP(G2378,TCR!$E$2:$K$332,5,0)</f>
        <v>Sconti Variabili</v>
      </c>
      <c r="G2378" s="179" t="s">
        <v>32</v>
      </c>
      <c r="H2378" s="179" t="str">
        <f>VLOOKUP(G2378,TCR!$E$2:$K$332,7,0)</f>
        <v>sconti</v>
      </c>
      <c r="I2378" s="137" t="str">
        <f t="shared" si="75"/>
        <v>NE_V_SC_PEFX_D2#NE_Q_SC_PEFX_D2#NE_C_SC_PEFX_D2#NETA BR</v>
      </c>
      <c r="K2378" s="229" t="s">
        <v>13143</v>
      </c>
      <c r="L2378" s="229" t="s">
        <v>13142</v>
      </c>
      <c r="M2378" s="228"/>
      <c r="N2378" s="229" t="s">
        <v>13139</v>
      </c>
      <c r="O2378" s="227"/>
      <c r="P2378" s="229" t="s">
        <v>13140</v>
      </c>
      <c r="Q2378" s="229" t="s">
        <v>13141</v>
      </c>
      <c r="R2378" s="229" t="s">
        <v>13142</v>
      </c>
      <c r="S2378" s="228"/>
      <c r="T2378" s="228"/>
      <c r="U2378" s="228"/>
      <c r="V2378" s="194">
        <v>3</v>
      </c>
      <c r="W2378" s="177" t="str">
        <f t="shared" si="74"/>
        <v>NETA BR</v>
      </c>
    </row>
    <row r="2379" spans="1:25" x14ac:dyDescent="0.2">
      <c r="A2379" s="139" t="s">
        <v>12163</v>
      </c>
      <c r="B2379" s="182">
        <v>44292</v>
      </c>
      <c r="C2379" s="179" t="str">
        <f>VLOOKUP(G2379,TCR!$E$2:$K$332,2,0)</f>
        <v>TRASPF</v>
      </c>
      <c r="D2379" s="179" t="str">
        <f>VLOOKUP(G2379,TCR!$E$2:$K$332,3,0)</f>
        <v>Ricavi logistica primaria - Trasporto Energia Elettrica - fisso</v>
      </c>
      <c r="E2379" s="179" t="str">
        <f>VLOOKUP(G2379,TCR!$E$2:$K$332,4,0)</f>
        <v>DISPF</v>
      </c>
      <c r="F2379" s="179" t="str">
        <f>VLOOKUP(G2379,TCR!$E$2:$K$332,5,0)</f>
        <v>Dispacciamento fisso</v>
      </c>
      <c r="G2379" s="179" t="s">
        <v>173</v>
      </c>
      <c r="H2379" s="179" t="str">
        <f>VLOOKUP(G2379,TCR!$E$2:$K$332,7,0)</f>
        <v>DISP bt quota fissa</v>
      </c>
      <c r="I2379" s="137" t="str">
        <f t="shared" si="75"/>
        <v>NE_DISP1_BTAUIP#NE_DISP3_BTIP#NE_DISPBT#NETA BR</v>
      </c>
      <c r="K2379" s="229" t="s">
        <v>4467</v>
      </c>
      <c r="L2379" s="229" t="s">
        <v>4468</v>
      </c>
      <c r="M2379" s="229" t="s">
        <v>488</v>
      </c>
      <c r="N2379" s="229" t="s">
        <v>13144</v>
      </c>
      <c r="O2379" s="227"/>
      <c r="P2379" s="229" t="s">
        <v>4469</v>
      </c>
      <c r="Q2379" s="229" t="s">
        <v>4470</v>
      </c>
      <c r="R2379" s="229" t="s">
        <v>4471</v>
      </c>
      <c r="S2379" s="229" t="s">
        <v>493</v>
      </c>
      <c r="T2379" s="229" t="s">
        <v>494</v>
      </c>
      <c r="U2379" s="228"/>
      <c r="V2379" s="194">
        <v>3</v>
      </c>
      <c r="W2379" s="177" t="str">
        <f t="shared" si="74"/>
        <v>NETA BR</v>
      </c>
    </row>
    <row r="2380" spans="1:25" x14ac:dyDescent="0.2">
      <c r="A2380" s="139" t="s">
        <v>12163</v>
      </c>
      <c r="B2380" s="182">
        <v>44292</v>
      </c>
      <c r="C2380" s="179" t="str">
        <f>VLOOKUP(G2380,TCR!$E$2:$K$332,2,0)</f>
        <v>PCVF</v>
      </c>
      <c r="D2380" s="179" t="str">
        <f>VLOOKUP(G2380,TCR!$E$2:$K$332,3,0)</f>
        <v>Ricavi da componente fissa PCV</v>
      </c>
      <c r="E2380" s="179" t="str">
        <f>VLOOKUP(G2380,TCR!$E$2:$K$332,4,0)</f>
        <v>COMMF</v>
      </c>
      <c r="F2380" s="179" t="str">
        <f>VLOOKUP(G2380,TCR!$E$2:$K$332,5,0)</f>
        <v>Componente fissa Costi Commercializzazione</v>
      </c>
      <c r="G2380" s="179" t="s">
        <v>189</v>
      </c>
      <c r="H2380" s="179" t="str">
        <f>VLOOKUP(G2380,TCR!$E$2:$K$332,7,0)</f>
        <v>PCV fissa</v>
      </c>
      <c r="I2380" s="137" t="str">
        <f t="shared" si="75"/>
        <v>NE_V_PCV_QF_ENI#NE_Q_PCV_QE_ENI#NE_C_PCV_ENI#NETA BR</v>
      </c>
      <c r="K2380" s="229" t="s">
        <v>10311</v>
      </c>
      <c r="L2380" s="229" t="s">
        <v>10312</v>
      </c>
      <c r="M2380" s="228"/>
      <c r="N2380" s="229" t="s">
        <v>10248</v>
      </c>
      <c r="O2380" s="227"/>
      <c r="P2380" s="229" t="s">
        <v>10249</v>
      </c>
      <c r="Q2380" s="229" t="s">
        <v>10250</v>
      </c>
      <c r="R2380" s="229" t="s">
        <v>10251</v>
      </c>
      <c r="S2380" s="228"/>
      <c r="T2380" s="228"/>
      <c r="U2380" s="228"/>
      <c r="V2380" s="194">
        <v>3</v>
      </c>
      <c r="W2380" s="177" t="str">
        <f t="shared" si="74"/>
        <v>NETA BR</v>
      </c>
    </row>
    <row r="2381" spans="1:25" x14ac:dyDescent="0.2">
      <c r="A2381" s="139" t="s">
        <v>12163</v>
      </c>
      <c r="B2381" s="182">
        <v>44292</v>
      </c>
      <c r="C2381" s="181" t="str">
        <f>VLOOKUP(G2381,TCR!$E$2:$K$332,2,0)</f>
        <v>DISTF</v>
      </c>
      <c r="D2381" s="181" t="str">
        <f>VLOOKUP(G2381,TCR!$E$2:$K$332,3,0)</f>
        <v>Ricavi logistica secondaria - distribuzione Energia Elettrica - fisso</v>
      </c>
      <c r="E2381" s="181" t="str">
        <f>VLOOKUP(G2381,TCR!$E$2:$K$332,4,0)</f>
        <v>QP</v>
      </c>
      <c r="F2381" s="181" t="str">
        <f>VLOOKUP(G2381,TCR!$E$2:$K$332,5,0)</f>
        <v>Potenza</v>
      </c>
      <c r="G2381" s="181" t="s">
        <v>166</v>
      </c>
      <c r="H2381" s="181" t="str">
        <f>VLOOKUP(G2381,TCR!$E$2:$K$332,7,0)</f>
        <v>Quota fissa potenza</v>
      </c>
      <c r="I2381" s="137" t="str">
        <f t="shared" si="75"/>
        <v>NE_V_RETE_QP_ND#NE_ARR_TR_ND_QF#NE_RETE_ND#NETA BR</v>
      </c>
      <c r="K2381" s="229" t="s">
        <v>10470</v>
      </c>
      <c r="L2381" s="229" t="s">
        <v>10471</v>
      </c>
      <c r="M2381" s="229" t="s">
        <v>488</v>
      </c>
      <c r="N2381" s="229" t="s">
        <v>13145</v>
      </c>
      <c r="O2381" s="227"/>
      <c r="P2381" s="229" t="s">
        <v>9992</v>
      </c>
      <c r="Q2381" s="229" t="s">
        <v>9993</v>
      </c>
      <c r="R2381" s="229" t="s">
        <v>9994</v>
      </c>
      <c r="S2381" s="229" t="s">
        <v>10563</v>
      </c>
      <c r="T2381" s="229" t="s">
        <v>10564</v>
      </c>
      <c r="U2381" s="229" t="s">
        <v>11252</v>
      </c>
      <c r="V2381" s="194">
        <v>3</v>
      </c>
      <c r="W2381" s="177" t="str">
        <f t="shared" si="74"/>
        <v>NETA BR</v>
      </c>
    </row>
    <row r="2382" spans="1:25" x14ac:dyDescent="0.2">
      <c r="A2382" s="139" t="s">
        <v>12163</v>
      </c>
      <c r="B2382" s="182">
        <v>44292</v>
      </c>
      <c r="C2382" s="179" t="str">
        <f>VLOOKUP(G2382,TCR!$E$2:$K$332,2,0)</f>
        <v>VENDV</v>
      </c>
      <c r="D2382" s="179" t="str">
        <f>VLOOKUP(G2382,TCR!$E$2:$K$332,3,0)</f>
        <v>Ricavi variabili commodity al PCE - Energia Elettrica</v>
      </c>
      <c r="E2382" s="179" t="str">
        <f>VLOOKUP(G2382,TCR!$E$2:$K$332,4,0)</f>
        <v>SCONV</v>
      </c>
      <c r="F2382" s="179" t="str">
        <f>VLOOKUP(G2382,TCR!$E$2:$K$332,5,0)</f>
        <v>Sconti Variabili</v>
      </c>
      <c r="G2382" s="179" t="s">
        <v>32</v>
      </c>
      <c r="H2382" s="179" t="str">
        <f>VLOOKUP(G2382,TCR!$E$2:$K$332,7,0)</f>
        <v>sconti</v>
      </c>
      <c r="I2382" s="137" t="str">
        <f t="shared" si="75"/>
        <v>VOCE_EM221#QUOTA_EM221#COMP_EM221#NETA BR</v>
      </c>
      <c r="K2382" s="229" t="s">
        <v>13146</v>
      </c>
      <c r="L2382" s="229" t="s">
        <v>13147</v>
      </c>
      <c r="M2382" s="229" t="s">
        <v>424</v>
      </c>
      <c r="N2382" s="229" t="s">
        <v>13148</v>
      </c>
      <c r="O2382" s="227"/>
      <c r="P2382" s="229" t="s">
        <v>13149</v>
      </c>
      <c r="Q2382" s="229" t="s">
        <v>13150</v>
      </c>
      <c r="R2382" s="229" t="s">
        <v>13151</v>
      </c>
      <c r="S2382" s="229" t="s">
        <v>461</v>
      </c>
      <c r="T2382" s="229" t="s">
        <v>462</v>
      </c>
      <c r="U2382" s="228"/>
      <c r="V2382" s="194">
        <v>3</v>
      </c>
      <c r="W2382" s="177" t="str">
        <f t="shared" si="74"/>
        <v>NETA BR</v>
      </c>
    </row>
    <row r="2383" spans="1:25" x14ac:dyDescent="0.2">
      <c r="A2383" s="139" t="s">
        <v>12163</v>
      </c>
      <c r="B2383" s="182">
        <v>44298</v>
      </c>
      <c r="C2383" s="179" t="str">
        <f>VLOOKUP(G2383,TCR!$E$2:$K$332,2,0)</f>
        <v>VENDV</v>
      </c>
      <c r="D2383" s="179" t="str">
        <f>VLOOKUP(G2383,TCR!$E$2:$K$332,3,0)</f>
        <v>Ricavi variabili commodity al PCE - Energia Elettrica</v>
      </c>
      <c r="E2383" s="179" t="str">
        <f>VLOOKUP(G2383,TCR!$E$2:$K$332,4,0)</f>
        <v>SCON_CPQ_V</v>
      </c>
      <c r="F2383" s="179" t="str">
        <f>VLOOKUP(G2383,TCR!$E$2:$K$332,5,0)</f>
        <v>Sconto Cpq Variabile</v>
      </c>
      <c r="G2383" s="179" t="s">
        <v>13178</v>
      </c>
      <c r="H2383" s="179" t="str">
        <f>VLOOKUP(G2383,TCR!$E$2:$K$332,7,0)</f>
        <v>Sconto % Variabile</v>
      </c>
      <c r="I2383" s="137" t="str">
        <f t="shared" si="75"/>
        <v>NEX_V_LS001_PERC#NEX_Q_LS001_PERC#NEX_C_LS001_PER#NETA BR</v>
      </c>
      <c r="K2383" s="231" t="s">
        <v>13240</v>
      </c>
      <c r="L2383" s="231" t="s">
        <v>13241</v>
      </c>
      <c r="M2383" s="236"/>
      <c r="N2383" s="231" t="s">
        <v>13242</v>
      </c>
      <c r="O2383" s="237"/>
      <c r="P2383" s="231"/>
      <c r="Q2383" s="231" t="s">
        <v>13243</v>
      </c>
      <c r="R2383" s="231"/>
      <c r="S2383" s="236"/>
      <c r="T2383" s="236"/>
      <c r="U2383" s="236"/>
      <c r="V2383" s="236">
        <v>3</v>
      </c>
      <c r="W2383" s="177" t="str">
        <f t="shared" si="74"/>
        <v>NETA BR</v>
      </c>
    </row>
    <row r="2384" spans="1:25" s="238" customFormat="1" x14ac:dyDescent="0.2">
      <c r="A2384" s="139" t="s">
        <v>12163</v>
      </c>
      <c r="B2384" s="182">
        <v>44298</v>
      </c>
      <c r="C2384" s="179" t="str">
        <f>VLOOKUP(G2384,TCR!$E$2:$K$332,2,0)</f>
        <v>VENDF</v>
      </c>
      <c r="D2384" s="179" t="str">
        <f>VLOOKUP(G2384,TCR!$E$2:$K$332,3,0)</f>
        <v>Ricavi commodity - componente fissa Energia Elettrica</v>
      </c>
      <c r="E2384" s="179" t="str">
        <f>VLOOKUP(G2384,TCR!$E$2:$K$332,4,0)</f>
        <v>SCON_CPQ_F</v>
      </c>
      <c r="F2384" s="179" t="str">
        <f>VLOOKUP(G2384,TCR!$E$2:$K$332,5,0)</f>
        <v>Sconto Cpq Fisso</v>
      </c>
      <c r="G2384" s="179" t="s">
        <v>13182</v>
      </c>
      <c r="H2384" s="179" t="str">
        <f>VLOOKUP(G2384,TCR!$E$2:$K$332,7,0)</f>
        <v>Sconto % Fisso</v>
      </c>
      <c r="I2384" s="137" t="str">
        <f t="shared" si="75"/>
        <v>NEX_V_LS002A_PER#NEX_Q_LS002A_PER#NEX_C_LS002A_PER#NETA BR</v>
      </c>
      <c r="J2384" s="231"/>
      <c r="K2384" s="231" t="s">
        <v>13244</v>
      </c>
      <c r="L2384" s="236" t="s">
        <v>13245</v>
      </c>
      <c r="M2384" s="231"/>
      <c r="N2384" s="237" t="s">
        <v>13246</v>
      </c>
      <c r="O2384" s="231"/>
      <c r="P2384" s="231"/>
      <c r="Q2384" s="236" t="s">
        <v>13247</v>
      </c>
      <c r="R2384" s="236"/>
      <c r="S2384" s="236"/>
      <c r="T2384" s="236"/>
      <c r="U2384" s="137"/>
      <c r="V2384" s="3">
        <v>3</v>
      </c>
      <c r="W2384" s="177" t="str">
        <f t="shared" si="74"/>
        <v>NETA BR</v>
      </c>
      <c r="X2384" s="3"/>
      <c r="Y2384" s="3"/>
    </row>
    <row r="2385" spans="1:25" s="238" customFormat="1" x14ac:dyDescent="0.2">
      <c r="A2385" s="139" t="s">
        <v>12163</v>
      </c>
      <c r="B2385" s="182">
        <v>44298</v>
      </c>
      <c r="C2385" s="179" t="str">
        <f>VLOOKUP(G2385,TCR!$E$2:$K$332,2,0)</f>
        <v>VENDV</v>
      </c>
      <c r="D2385" s="179" t="str">
        <f>VLOOKUP(G2385,TCR!$E$2:$K$332,3,0)</f>
        <v>Ricavi variabili commodity al PCE - Energia Elettrica</v>
      </c>
      <c r="E2385" s="179" t="str">
        <f>VLOOKUP(G2385,TCR!$E$2:$K$332,4,0)</f>
        <v>SCON_CPQ_V</v>
      </c>
      <c r="F2385" s="179" t="str">
        <f>VLOOKUP(G2385,TCR!$E$2:$K$332,5,0)</f>
        <v>Sconto Cpq Variabile</v>
      </c>
      <c r="G2385" s="179" t="s">
        <v>13178</v>
      </c>
      <c r="H2385" s="179" t="str">
        <f>VLOOKUP(G2385,TCR!$E$2:$K$332,7,0)</f>
        <v>Sconto % Variabile</v>
      </c>
      <c r="I2385" s="137" t="str">
        <f t="shared" si="75"/>
        <v>NEX_V_LS002B_PER#NEX_Q_LS002B_PER#NEX_C_LS002B_PER#NETA BR</v>
      </c>
      <c r="J2385" s="231"/>
      <c r="K2385" s="236" t="s">
        <v>13248</v>
      </c>
      <c r="L2385" s="231" t="s">
        <v>13249</v>
      </c>
      <c r="M2385" s="237"/>
      <c r="N2385" s="231" t="s">
        <v>13250</v>
      </c>
      <c r="O2385" s="236"/>
      <c r="P2385" s="236"/>
      <c r="Q2385" s="236" t="s">
        <v>13251</v>
      </c>
      <c r="R2385" s="236"/>
      <c r="S2385" s="137"/>
      <c r="T2385" s="3"/>
      <c r="U2385" s="3"/>
      <c r="V2385" s="3">
        <v>3</v>
      </c>
      <c r="W2385" s="177" t="str">
        <f t="shared" si="74"/>
        <v>NETA BR</v>
      </c>
      <c r="X2385" s="3"/>
      <c r="Y2385" s="3"/>
    </row>
    <row r="2386" spans="1:25" s="238" customFormat="1" x14ac:dyDescent="0.2">
      <c r="A2386" s="139" t="s">
        <v>12163</v>
      </c>
      <c r="B2386" s="182">
        <v>44298</v>
      </c>
      <c r="C2386" s="179" t="str">
        <f>VLOOKUP(G2386,TCR!$E$2:$K$332,2,0)</f>
        <v>VENDV</v>
      </c>
      <c r="D2386" s="179" t="str">
        <f>VLOOKUP(G2386,TCR!$E$2:$K$332,3,0)</f>
        <v>Ricavi variabili commodity al PCE - Energia Elettrica</v>
      </c>
      <c r="E2386" s="179" t="str">
        <f>VLOOKUP(G2386,TCR!$E$2:$K$332,4,0)</f>
        <v>SCON_CPQ_V</v>
      </c>
      <c r="F2386" s="179" t="str">
        <f>VLOOKUP(G2386,TCR!$E$2:$K$332,5,0)</f>
        <v>Sconto Cpq Variabile</v>
      </c>
      <c r="G2386" s="179" t="s">
        <v>13178</v>
      </c>
      <c r="H2386" s="179" t="str">
        <f>VLOOKUP(G2386,TCR!$E$2:$K$332,7,0)</f>
        <v>Sconto % Variabile</v>
      </c>
      <c r="I2386" s="137" t="str">
        <f t="shared" si="75"/>
        <v>NEX_V_LS003_PER#NEX_Q_LS003_PERC#NEX_C_LS003_PER#NETA BR</v>
      </c>
      <c r="J2386" s="231"/>
      <c r="K2386" s="236" t="s">
        <v>13252</v>
      </c>
      <c r="L2386" s="231" t="s">
        <v>13253</v>
      </c>
      <c r="M2386" s="237"/>
      <c r="N2386" s="231" t="s">
        <v>13254</v>
      </c>
      <c r="O2386" s="236"/>
      <c r="P2386" s="236"/>
      <c r="Q2386" s="236" t="s">
        <v>13255</v>
      </c>
      <c r="R2386" s="236"/>
      <c r="S2386" s="137"/>
      <c r="T2386" s="3"/>
      <c r="U2386" s="3"/>
      <c r="V2386" s="3">
        <v>3</v>
      </c>
      <c r="W2386" s="177" t="str">
        <f t="shared" si="74"/>
        <v>NETA BR</v>
      </c>
      <c r="X2386" s="3"/>
      <c r="Y2386" s="3"/>
    </row>
    <row r="2387" spans="1:25" s="238" customFormat="1" x14ac:dyDescent="0.2">
      <c r="A2387" s="139" t="s">
        <v>12163</v>
      </c>
      <c r="B2387" s="182">
        <v>44298</v>
      </c>
      <c r="C2387" s="179" t="str">
        <f>VLOOKUP(G2387,TCR!$E$2:$K$332,2,0)</f>
        <v>VENDV</v>
      </c>
      <c r="D2387" s="179" t="str">
        <f>VLOOKUP(G2387,TCR!$E$2:$K$332,3,0)</f>
        <v>Ricavi variabili commodity al PCE - Energia Elettrica</v>
      </c>
      <c r="E2387" s="179" t="str">
        <f>VLOOKUP(G2387,TCR!$E$2:$K$332,4,0)</f>
        <v>SCON_CPQ_V</v>
      </c>
      <c r="F2387" s="179" t="str">
        <f>VLOOKUP(G2387,TCR!$E$2:$K$332,5,0)</f>
        <v>Sconto Cpq Variabile</v>
      </c>
      <c r="G2387" s="179" t="s">
        <v>13178</v>
      </c>
      <c r="H2387" s="179" t="str">
        <f>VLOOKUP(G2387,TCR!$E$2:$K$332,7,0)</f>
        <v>Sconto % Variabile</v>
      </c>
      <c r="I2387" s="137" t="str">
        <f t="shared" si="75"/>
        <v>NEX_V_LS004_PER#NEX_Q_LS004_PER#NEX_C_LS004_PER#NETA BR</v>
      </c>
      <c r="J2387" s="231"/>
      <c r="K2387" s="236" t="s">
        <v>13256</v>
      </c>
      <c r="L2387" s="231" t="s">
        <v>13257</v>
      </c>
      <c r="M2387" s="237"/>
      <c r="N2387" s="231" t="s">
        <v>13258</v>
      </c>
      <c r="O2387" s="236"/>
      <c r="P2387" s="236"/>
      <c r="Q2387" s="236" t="s">
        <v>13259</v>
      </c>
      <c r="R2387" s="236"/>
      <c r="S2387" s="137"/>
      <c r="T2387" s="3"/>
      <c r="U2387" s="3"/>
      <c r="V2387" s="3">
        <v>3</v>
      </c>
      <c r="W2387" s="177" t="str">
        <f t="shared" si="74"/>
        <v>NETA BR</v>
      </c>
      <c r="X2387" s="3"/>
      <c r="Y2387" s="3"/>
    </row>
    <row r="2388" spans="1:25" s="238" customFormat="1" x14ac:dyDescent="0.2">
      <c r="A2388" s="139" t="s">
        <v>12163</v>
      </c>
      <c r="B2388" s="182">
        <v>44298</v>
      </c>
      <c r="C2388" s="179" t="str">
        <f>VLOOKUP(G2388,TCR!$E$2:$K$332,2,0)</f>
        <v>VENDV</v>
      </c>
      <c r="D2388" s="179" t="str">
        <f>VLOOKUP(G2388,TCR!$E$2:$K$332,3,0)</f>
        <v>Ricavi variabili commodity al PCE - Energia Elettrica</v>
      </c>
      <c r="E2388" s="179" t="str">
        <f>VLOOKUP(G2388,TCR!$E$2:$K$332,4,0)</f>
        <v>SCON_CPQ_V</v>
      </c>
      <c r="F2388" s="179" t="str">
        <f>VLOOKUP(G2388,TCR!$E$2:$K$332,5,0)</f>
        <v>Sconto Cpq Variabile</v>
      </c>
      <c r="G2388" s="179" t="s">
        <v>13184</v>
      </c>
      <c r="H2388" s="179" t="str">
        <f>VLOOKUP(G2388,TCR!$E$2:$K$332,7,0)</f>
        <v>Sconto €/consumo</v>
      </c>
      <c r="I2388" s="137" t="str">
        <f t="shared" si="75"/>
        <v>NEX_V_LS005_CON#NEX_Q_LS005_CON#NEX_C_LS005_CON#NETA BR</v>
      </c>
      <c r="J2388" s="231"/>
      <c r="K2388" s="236" t="s">
        <v>13260</v>
      </c>
      <c r="L2388" s="231" t="s">
        <v>13185</v>
      </c>
      <c r="M2388" s="237"/>
      <c r="N2388" s="231" t="s">
        <v>13261</v>
      </c>
      <c r="O2388" s="236"/>
      <c r="P2388" s="236"/>
      <c r="Q2388" s="236" t="s">
        <v>13262</v>
      </c>
      <c r="R2388" s="236"/>
      <c r="S2388" s="137"/>
      <c r="T2388" s="3"/>
      <c r="U2388" s="3"/>
      <c r="V2388" s="3">
        <v>3</v>
      </c>
      <c r="W2388" s="177" t="str">
        <f t="shared" si="74"/>
        <v>NETA BR</v>
      </c>
      <c r="X2388" s="3"/>
      <c r="Y2388" s="3"/>
    </row>
    <row r="2389" spans="1:25" s="238" customFormat="1" x14ac:dyDescent="0.2">
      <c r="A2389" s="139" t="s">
        <v>12163</v>
      </c>
      <c r="B2389" s="182">
        <v>44298</v>
      </c>
      <c r="C2389" s="179" t="str">
        <f>VLOOKUP(G2389,TCR!$E$2:$K$332,2,0)</f>
        <v>VENDV</v>
      </c>
      <c r="D2389" s="179" t="str">
        <f>VLOOKUP(G2389,TCR!$E$2:$K$332,3,0)</f>
        <v>Ricavi variabili commodity al PCE - Energia Elettrica</v>
      </c>
      <c r="E2389" s="179" t="str">
        <f>VLOOKUP(G2389,TCR!$E$2:$K$332,4,0)</f>
        <v>SCON_CPQ_V</v>
      </c>
      <c r="F2389" s="179" t="str">
        <f>VLOOKUP(G2389,TCR!$E$2:$K$332,5,0)</f>
        <v>Sconto Cpq Variabile</v>
      </c>
      <c r="G2389" s="179" t="s">
        <v>13184</v>
      </c>
      <c r="H2389" s="179" t="str">
        <f>VLOOKUP(G2389,TCR!$E$2:$K$332,7,0)</f>
        <v>Sconto €/consumo</v>
      </c>
      <c r="I2389" s="137" t="str">
        <f t="shared" si="75"/>
        <v>NEX_V_LS006_CON#NEX_Q_LS006_CON#NEX_C_LS006_CON#NETA BR</v>
      </c>
      <c r="J2389" s="231"/>
      <c r="K2389" s="236" t="s">
        <v>13263</v>
      </c>
      <c r="L2389" s="231" t="s">
        <v>13264</v>
      </c>
      <c r="M2389" s="237"/>
      <c r="N2389" s="231" t="s">
        <v>13265</v>
      </c>
      <c r="O2389" s="236"/>
      <c r="P2389" s="236"/>
      <c r="Q2389" s="236" t="s">
        <v>13266</v>
      </c>
      <c r="R2389" s="236"/>
      <c r="S2389" s="137"/>
      <c r="T2389" s="3"/>
      <c r="U2389" s="3"/>
      <c r="V2389" s="3">
        <v>3</v>
      </c>
      <c r="W2389" s="177" t="str">
        <f t="shared" si="74"/>
        <v>NETA BR</v>
      </c>
      <c r="X2389" s="3"/>
      <c r="Y2389" s="3"/>
    </row>
    <row r="2390" spans="1:25" s="238" customFormat="1" x14ac:dyDescent="0.2">
      <c r="A2390" s="139" t="s">
        <v>12163</v>
      </c>
      <c r="B2390" s="182">
        <v>44298</v>
      </c>
      <c r="C2390" s="179" t="str">
        <f>VLOOKUP(G2390,TCR!$E$2:$K$332,2,0)</f>
        <v>VENDF</v>
      </c>
      <c r="D2390" s="179" t="str">
        <f>VLOOKUP(G2390,TCR!$E$2:$K$332,3,0)</f>
        <v>Ricavi commodity - componente fissa Energia Elettrica</v>
      </c>
      <c r="E2390" s="179" t="str">
        <f>VLOOKUP(G2390,TCR!$E$2:$K$332,4,0)</f>
        <v>SCON_CPQ_F</v>
      </c>
      <c r="F2390" s="179" t="str">
        <f>VLOOKUP(G2390,TCR!$E$2:$K$332,5,0)</f>
        <v>Sconto Cpq Fisso</v>
      </c>
      <c r="G2390" s="179" t="s">
        <v>13186</v>
      </c>
      <c r="H2390" s="179" t="str">
        <f>VLOOKUP(G2390,TCR!$E$2:$K$332,7,0)</f>
        <v>Sconto una tantum CPQ</v>
      </c>
      <c r="I2390" s="137" t="str">
        <f t="shared" si="75"/>
        <v>NEX_V_LS007_UTA#NEX_Q_LS007_PERC#NEX_C_LS007_UTA#NETA BR</v>
      </c>
      <c r="J2390" s="231"/>
      <c r="K2390" s="236" t="s">
        <v>13267</v>
      </c>
      <c r="L2390" s="231" t="s">
        <v>13268</v>
      </c>
      <c r="M2390" s="237"/>
      <c r="N2390" s="231" t="s">
        <v>13269</v>
      </c>
      <c r="O2390" s="236"/>
      <c r="P2390" s="236"/>
      <c r="Q2390" s="236" t="s">
        <v>13270</v>
      </c>
      <c r="R2390" s="236"/>
      <c r="S2390" s="137"/>
      <c r="T2390" s="3"/>
      <c r="U2390" s="3"/>
      <c r="V2390" s="3">
        <v>3</v>
      </c>
      <c r="W2390" s="177" t="str">
        <f t="shared" si="74"/>
        <v>NETA BR</v>
      </c>
      <c r="X2390" s="3"/>
      <c r="Y2390" s="3"/>
    </row>
    <row r="2391" spans="1:25" s="238" customFormat="1" x14ac:dyDescent="0.2">
      <c r="A2391" s="139" t="s">
        <v>12163</v>
      </c>
      <c r="B2391" s="182">
        <v>44298</v>
      </c>
      <c r="C2391" s="71" t="str">
        <f>VLOOKUP(G2391,TCR!$E$2:$K$332,2,0)</f>
        <v>PPVV</v>
      </c>
      <c r="D2391" s="71" t="str">
        <f>VLOOKUP(G2391,TCR!$E$2:$K$332,3,0)</f>
        <v>Partite Varie</v>
      </c>
      <c r="E2391" s="71" t="str">
        <f>VLOOKUP(G2391,TCR!$E$2:$K$332,4,0)</f>
        <v>PVVE</v>
      </c>
      <c r="F2391" s="71" t="str">
        <f>VLOOKUP(G2391,TCR!$E$2:$K$332,5,0)</f>
        <v>Partite varie venditore</v>
      </c>
      <c r="G2391" s="71" t="s">
        <v>13188</v>
      </c>
      <c r="H2391" s="71" t="str">
        <f>VLOOKUP(G2391,TCR!$E$2:$K$332,7,0)</f>
        <v>Scono/Aggravio altre partite</v>
      </c>
      <c r="I2391" s="137" t="str">
        <f t="shared" si="75"/>
        <v>NEX_V_LS008_UTA#NEX_Q_LS008_PERC#NEX_C_LS008_UTA#NETA BR</v>
      </c>
      <c r="J2391" s="231"/>
      <c r="K2391" s="231" t="s">
        <v>13271</v>
      </c>
      <c r="L2391" s="236" t="s">
        <v>13272</v>
      </c>
      <c r="M2391" s="231"/>
      <c r="N2391" s="237" t="s">
        <v>13273</v>
      </c>
      <c r="O2391" s="231"/>
      <c r="P2391" s="231"/>
      <c r="Q2391" s="236" t="s">
        <v>13274</v>
      </c>
      <c r="R2391" s="236"/>
      <c r="S2391" s="236"/>
      <c r="T2391" s="236"/>
      <c r="U2391" s="137"/>
      <c r="V2391" s="3">
        <v>3</v>
      </c>
      <c r="W2391" s="177" t="str">
        <f t="shared" si="74"/>
        <v>NETA BR</v>
      </c>
      <c r="X2391" s="3"/>
      <c r="Y2391" s="3"/>
    </row>
    <row r="2392" spans="1:25" s="238" customFormat="1" x14ac:dyDescent="0.2">
      <c r="A2392" s="139" t="s">
        <v>12163</v>
      </c>
      <c r="B2392" s="182">
        <v>44298</v>
      </c>
      <c r="C2392" s="179" t="str">
        <f>VLOOKUP(G2392,TCR!$E$2:$K$332,2,0)</f>
        <v>VENDF</v>
      </c>
      <c r="D2392" s="179" t="str">
        <f>VLOOKUP(G2392,TCR!$E$2:$K$332,3,0)</f>
        <v>Ricavi commodity - componente fissa Energia Elettrica</v>
      </c>
      <c r="E2392" s="179" t="str">
        <f>VLOOKUP(G2392,TCR!$E$2:$K$332,4,0)</f>
        <v>SCON_CPQ_F</v>
      </c>
      <c r="F2392" s="179" t="str">
        <f>VLOOKUP(G2392,TCR!$E$2:$K$332,5,0)</f>
        <v>Sconto Cpq Fisso</v>
      </c>
      <c r="G2392" s="179" t="s">
        <v>13190</v>
      </c>
      <c r="H2392" s="179" t="str">
        <f>VLOOKUP(G2392,TCR!$E$2:$K$332,7,0)</f>
        <v>Sconto €/mese (Materia Energia)</v>
      </c>
      <c r="I2392" s="137" t="str">
        <f t="shared" si="75"/>
        <v>NEX_V_LS009_TEM#NEX_Q_LS009_TEM#NEX_C_LS009_TEM#NETA BR</v>
      </c>
      <c r="J2392" s="231"/>
      <c r="K2392" s="236" t="s">
        <v>13275</v>
      </c>
      <c r="L2392" s="231" t="s">
        <v>13191</v>
      </c>
      <c r="M2392" s="237"/>
      <c r="N2392" s="231" t="s">
        <v>13276</v>
      </c>
      <c r="O2392" s="236"/>
      <c r="P2392" s="236"/>
      <c r="Q2392" s="236" t="s">
        <v>13277</v>
      </c>
      <c r="R2392" s="236"/>
      <c r="S2392" s="137"/>
      <c r="T2392" s="3"/>
      <c r="U2392" s="3"/>
      <c r="V2392" s="3">
        <v>3</v>
      </c>
      <c r="W2392" s="177" t="str">
        <f t="shared" si="74"/>
        <v>NETA BR</v>
      </c>
      <c r="X2392" s="3"/>
      <c r="Y2392" s="3"/>
    </row>
    <row r="2393" spans="1:25" s="238" customFormat="1" x14ac:dyDescent="0.2">
      <c r="A2393" s="139" t="s">
        <v>12163</v>
      </c>
      <c r="B2393" s="182">
        <v>44298</v>
      </c>
      <c r="C2393" s="71" t="str">
        <f>VLOOKUP(G2393,TCR!$E$2:$K$332,2,0)</f>
        <v>PPVV</v>
      </c>
      <c r="D2393" s="71" t="str">
        <f>VLOOKUP(G2393,TCR!$E$2:$K$332,3,0)</f>
        <v>Partite Varie</v>
      </c>
      <c r="E2393" s="71" t="str">
        <f>VLOOKUP(G2393,TCR!$E$2:$K$332,4,0)</f>
        <v>PVVE</v>
      </c>
      <c r="F2393" s="71" t="str">
        <f>VLOOKUP(G2393,TCR!$E$2:$K$332,5,0)</f>
        <v>Partite varie venditore</v>
      </c>
      <c r="G2393" s="71" t="s">
        <v>13188</v>
      </c>
      <c r="H2393" s="71" t="str">
        <f>VLOOKUP(G2393,TCR!$E$2:$K$332,7,0)</f>
        <v>Scono/Aggravio altre partite</v>
      </c>
      <c r="I2393" s="137" t="str">
        <f t="shared" si="75"/>
        <v>NEX_V_LS010_TEM#NEX_Q_LS010_TEM#NEX_C_LS010_TEM#NETA BR</v>
      </c>
      <c r="J2393" s="231"/>
      <c r="K2393" s="236" t="s">
        <v>13278</v>
      </c>
      <c r="L2393" s="231" t="s">
        <v>13279</v>
      </c>
      <c r="M2393" s="237"/>
      <c r="N2393" s="231" t="s">
        <v>13280</v>
      </c>
      <c r="O2393" s="236"/>
      <c r="P2393" s="236"/>
      <c r="Q2393" s="236" t="s">
        <v>13281</v>
      </c>
      <c r="R2393" s="236"/>
      <c r="S2393" s="137"/>
      <c r="T2393" s="3"/>
      <c r="U2393" s="3"/>
      <c r="V2393" s="3">
        <v>3</v>
      </c>
      <c r="W2393" s="177" t="str">
        <f t="shared" si="74"/>
        <v>NETA BR</v>
      </c>
      <c r="X2393" s="3"/>
      <c r="Y2393" s="3"/>
    </row>
    <row r="2394" spans="1:25" s="238" customFormat="1" x14ac:dyDescent="0.2">
      <c r="A2394" s="139" t="s">
        <v>12163</v>
      </c>
      <c r="B2394" s="182">
        <v>44298</v>
      </c>
      <c r="C2394" s="71" t="str">
        <f>VLOOKUP(G2394,TCR!$E$2:$K$332,2,0)</f>
        <v>PPVV</v>
      </c>
      <c r="D2394" s="71" t="str">
        <f>VLOOKUP(G2394,TCR!$E$2:$K$332,3,0)</f>
        <v>Partite Varie</v>
      </c>
      <c r="E2394" s="71" t="str">
        <f>VLOOKUP(G2394,TCR!$E$2:$K$332,4,0)</f>
        <v>PVVE</v>
      </c>
      <c r="F2394" s="71" t="str">
        <f>VLOOKUP(G2394,TCR!$E$2:$K$332,5,0)</f>
        <v>Partite varie venditore</v>
      </c>
      <c r="G2394" s="71" t="s">
        <v>13192</v>
      </c>
      <c r="H2394" s="71" t="str">
        <f>VLOOKUP(G2394,TCR!$E$2:$K$332,7,0)</f>
        <v>Sconto euro/bolletta (Altre Partite)</v>
      </c>
      <c r="I2394" s="137" t="str">
        <f t="shared" si="75"/>
        <v>NEX_V_LS011#NEX_Q_LS011_BOL#NEX_C_LS011_BOL#NETA BR</v>
      </c>
      <c r="J2394" s="236"/>
      <c r="K2394" s="231" t="s">
        <v>13282</v>
      </c>
      <c r="L2394" s="237" t="s">
        <v>13193</v>
      </c>
      <c r="M2394" s="231"/>
      <c r="N2394" s="236" t="s">
        <v>13283</v>
      </c>
      <c r="O2394" s="236"/>
      <c r="P2394" s="236"/>
      <c r="Q2394" s="137" t="s">
        <v>13284</v>
      </c>
      <c r="R2394" s="3"/>
      <c r="S2394" s="3"/>
      <c r="T2394" s="3"/>
      <c r="U2394" s="3"/>
      <c r="V2394" s="3">
        <v>3</v>
      </c>
      <c r="W2394" s="177" t="str">
        <f t="shared" si="74"/>
        <v>NETA BR</v>
      </c>
      <c r="X2394" s="3"/>
      <c r="Y2394" s="3"/>
    </row>
    <row r="2395" spans="1:25" s="238" customFormat="1" x14ac:dyDescent="0.2">
      <c r="A2395" s="139" t="s">
        <v>12163</v>
      </c>
      <c r="B2395" s="182">
        <v>44298</v>
      </c>
      <c r="C2395" s="71" t="str">
        <f>VLOOKUP(G2395,TCR!$E$2:$K$332,2,0)</f>
        <v>PPVV</v>
      </c>
      <c r="D2395" s="71" t="str">
        <f>VLOOKUP(G2395,TCR!$E$2:$K$332,3,0)</f>
        <v>Partite Varie</v>
      </c>
      <c r="E2395" s="71" t="str">
        <f>VLOOKUP(G2395,TCR!$E$2:$K$332,4,0)</f>
        <v>PVVE</v>
      </c>
      <c r="F2395" s="71" t="str">
        <f>VLOOKUP(G2395,TCR!$E$2:$K$332,5,0)</f>
        <v>Partite varie venditore</v>
      </c>
      <c r="G2395" s="71" t="s">
        <v>13194</v>
      </c>
      <c r="H2395" s="71" t="str">
        <f>VLOOKUP(G2395,TCR!$E$2:$K$332,7,0)</f>
        <v>Aggravio euro/bolletta (Altre Partite)</v>
      </c>
      <c r="I2395" s="137" t="str">
        <f t="shared" si="75"/>
        <v>NEX_V_LA001#NEX_Q_LA001_BOL#NEX_C_LA001_BOL#NETA BR</v>
      </c>
      <c r="J2395" s="231"/>
      <c r="K2395" s="237" t="s">
        <v>13285</v>
      </c>
      <c r="L2395" s="231" t="s">
        <v>13195</v>
      </c>
      <c r="M2395" s="236"/>
      <c r="N2395" s="236" t="s">
        <v>13286</v>
      </c>
      <c r="O2395" s="137"/>
      <c r="P2395" s="3"/>
      <c r="Q2395" s="3" t="s">
        <v>13287</v>
      </c>
      <c r="R2395" s="3"/>
      <c r="S2395" s="3"/>
      <c r="T2395" s="3"/>
      <c r="U2395" s="3"/>
      <c r="V2395" s="3">
        <v>3</v>
      </c>
      <c r="W2395" s="177" t="str">
        <f t="shared" si="74"/>
        <v>NETA BR</v>
      </c>
      <c r="X2395" s="3"/>
      <c r="Y2395" s="3"/>
    </row>
    <row r="2396" spans="1:25" s="238" customFormat="1" x14ac:dyDescent="0.2">
      <c r="A2396" s="139" t="s">
        <v>12163</v>
      </c>
      <c r="B2396" s="182">
        <v>44298</v>
      </c>
      <c r="C2396" s="179" t="str">
        <f>VLOOKUP(G2396,TCR!$E$2:$K$332,2,0)</f>
        <v>VENDF</v>
      </c>
      <c r="D2396" s="179" t="str">
        <f>VLOOKUP(G2396,TCR!$E$2:$K$332,3,0)</f>
        <v>Ricavi commodity - componente fissa Energia Elettrica</v>
      </c>
      <c r="E2396" s="179" t="str">
        <f>VLOOKUP(G2396,TCR!$E$2:$K$332,4,0)</f>
        <v>AGGR_CPQ_F</v>
      </c>
      <c r="F2396" s="179" t="str">
        <f>VLOOKUP(G2396,TCR!$E$2:$K$332,5,0)</f>
        <v>Aggravio Cpq Fisso</v>
      </c>
      <c r="G2396" s="179" t="s">
        <v>13198</v>
      </c>
      <c r="H2396" s="179" t="str">
        <f>VLOOKUP(G2396,TCR!$E$2:$K$332,7,0)</f>
        <v>Aggravio euro/mese (Materia Energia)</v>
      </c>
      <c r="I2396" s="137" t="str">
        <f t="shared" si="75"/>
        <v>NEX_V_LA003_TEM#NEX_Q_LA003_TEM#NEX_C_LA003_TEM#NETA BR</v>
      </c>
      <c r="J2396" s="231"/>
      <c r="K2396" s="236" t="s">
        <v>13288</v>
      </c>
      <c r="L2396" s="231" t="s">
        <v>13199</v>
      </c>
      <c r="M2396" s="237"/>
      <c r="N2396" s="231" t="s">
        <v>13289</v>
      </c>
      <c r="O2396" s="236"/>
      <c r="P2396" s="236"/>
      <c r="Q2396" s="236" t="s">
        <v>13290</v>
      </c>
      <c r="R2396" s="236"/>
      <c r="S2396" s="137"/>
      <c r="T2396" s="3"/>
      <c r="U2396" s="3"/>
      <c r="V2396" s="3">
        <v>3</v>
      </c>
      <c r="W2396" s="177" t="str">
        <f t="shared" si="74"/>
        <v>NETA BR</v>
      </c>
      <c r="X2396" s="3"/>
      <c r="Y2396" s="3"/>
    </row>
    <row r="2397" spans="1:25" s="238" customFormat="1" x14ac:dyDescent="0.2">
      <c r="A2397" s="139" t="s">
        <v>12163</v>
      </c>
      <c r="B2397" s="182">
        <v>44298</v>
      </c>
      <c r="C2397" s="71" t="str">
        <f>VLOOKUP(G2397,TCR!$E$2:$K$332,2,0)</f>
        <v>PPVV</v>
      </c>
      <c r="D2397" s="71" t="str">
        <f>VLOOKUP(G2397,TCR!$E$2:$K$332,3,0)</f>
        <v>Partite Varie</v>
      </c>
      <c r="E2397" s="71" t="str">
        <f>VLOOKUP(G2397,TCR!$E$2:$K$332,4,0)</f>
        <v>PVVE</v>
      </c>
      <c r="F2397" s="71" t="str">
        <f>VLOOKUP(G2397,TCR!$E$2:$K$332,5,0)</f>
        <v>Partite varie venditore</v>
      </c>
      <c r="G2397" s="71" t="s">
        <v>13188</v>
      </c>
      <c r="H2397" s="71" t="str">
        <f>VLOOKUP(G2397,TCR!$E$2:$K$332,7,0)</f>
        <v>Scono/Aggravio altre partite</v>
      </c>
      <c r="I2397" s="137" t="str">
        <f t="shared" si="75"/>
        <v>NEX_V_LA004_TEM#NEX_Q_LA004_TEM#NEX_C_LA004_TEM#NETA BR</v>
      </c>
      <c r="J2397" s="231"/>
      <c r="K2397" s="236" t="s">
        <v>13291</v>
      </c>
      <c r="L2397" s="236" t="s">
        <v>13292</v>
      </c>
      <c r="M2397" s="137"/>
      <c r="N2397" s="3" t="s">
        <v>13293</v>
      </c>
      <c r="O2397" s="3"/>
      <c r="P2397" s="3"/>
      <c r="Q2397" s="3" t="s">
        <v>13294</v>
      </c>
      <c r="R2397" s="3"/>
      <c r="S2397" s="3"/>
      <c r="T2397" s="3"/>
      <c r="U2397" s="3"/>
      <c r="V2397" s="3">
        <v>3</v>
      </c>
      <c r="W2397" s="177" t="str">
        <f t="shared" si="74"/>
        <v>NETA BR</v>
      </c>
      <c r="X2397" s="3"/>
      <c r="Y2397" s="3"/>
    </row>
    <row r="2398" spans="1:25" s="238" customFormat="1" x14ac:dyDescent="0.2">
      <c r="A2398" s="139" t="s">
        <v>12163</v>
      </c>
      <c r="B2398" s="182">
        <v>44298</v>
      </c>
      <c r="C2398" s="179" t="str">
        <f>VLOOKUP(G2398,TCR!$E$2:$K$332,2,0)</f>
        <v>VENDV</v>
      </c>
      <c r="D2398" s="179" t="str">
        <f>VLOOKUP(G2398,TCR!$E$2:$K$332,3,0)</f>
        <v>Ricavi variabili commodity al PCE - Energia Elettrica</v>
      </c>
      <c r="E2398" s="179" t="str">
        <f>VLOOKUP(G2398,TCR!$E$2:$K$332,4,0)</f>
        <v>AGGR_CPQ_V</v>
      </c>
      <c r="F2398" s="179" t="str">
        <f>VLOOKUP(G2398,TCR!$E$2:$K$332,5,0)</f>
        <v>Aggravio Cpq Variabile</v>
      </c>
      <c r="G2398" s="179" t="s">
        <v>13202</v>
      </c>
      <c r="H2398" s="179" t="str">
        <f>VLOOKUP(G2398,TCR!$E$2:$K$332,7,0)</f>
        <v>Aggravio euro/consumo</v>
      </c>
      <c r="I2398" s="137" t="str">
        <f t="shared" si="75"/>
        <v>NEX_V_LA005_CON#NEX_Q_LA005_CON#NEX_C_LA005_CON#NETA BR</v>
      </c>
      <c r="J2398" s="231"/>
      <c r="K2398" s="236" t="s">
        <v>13295</v>
      </c>
      <c r="L2398" s="231" t="s">
        <v>13203</v>
      </c>
      <c r="M2398" s="237"/>
      <c r="N2398" s="231" t="s">
        <v>13296</v>
      </c>
      <c r="O2398" s="236"/>
      <c r="P2398" s="236"/>
      <c r="Q2398" s="236" t="s">
        <v>13297</v>
      </c>
      <c r="R2398" s="236"/>
      <c r="S2398" s="137"/>
      <c r="T2398" s="3"/>
      <c r="U2398" s="3"/>
      <c r="V2398" s="3">
        <v>3</v>
      </c>
      <c r="W2398" s="177" t="str">
        <f t="shared" si="74"/>
        <v>NETA BR</v>
      </c>
      <c r="X2398" s="3"/>
      <c r="Y2398" s="3"/>
    </row>
    <row r="2399" spans="1:25" s="238" customFormat="1" x14ac:dyDescent="0.2">
      <c r="A2399" s="139" t="s">
        <v>12163</v>
      </c>
      <c r="B2399" s="182">
        <v>44298</v>
      </c>
      <c r="C2399" s="179" t="str">
        <f>VLOOKUP(G2399,TCR!$E$2:$K$332,2,0)</f>
        <v>VENDV</v>
      </c>
      <c r="D2399" s="179" t="str">
        <f>VLOOKUP(G2399,TCR!$E$2:$K$332,3,0)</f>
        <v>Ricavi variabili commodity al PCE - Energia Elettrica</v>
      </c>
      <c r="E2399" s="179" t="str">
        <f>VLOOKUP(G2399,TCR!$E$2:$K$332,4,0)</f>
        <v>AGGR_CPQ_V</v>
      </c>
      <c r="F2399" s="179" t="str">
        <f>VLOOKUP(G2399,TCR!$E$2:$K$332,5,0)</f>
        <v>Aggravio Cpq Variabile</v>
      </c>
      <c r="G2399" s="179" t="s">
        <v>13202</v>
      </c>
      <c r="H2399" s="179" t="str">
        <f>VLOOKUP(G2399,TCR!$E$2:$K$332,7,0)</f>
        <v>Aggravio euro/consumo</v>
      </c>
      <c r="I2399" s="137" t="str">
        <f t="shared" si="75"/>
        <v>NEX_V_LA005B_CON#NEX_Q_LA005B_CON#NEX_C_LA005B_CON#NETA BR</v>
      </c>
      <c r="J2399" s="231"/>
      <c r="K2399" s="236" t="s">
        <v>13298</v>
      </c>
      <c r="L2399" s="231" t="s">
        <v>13299</v>
      </c>
      <c r="M2399" s="237"/>
      <c r="N2399" s="231" t="s">
        <v>13300</v>
      </c>
      <c r="O2399" s="236"/>
      <c r="P2399" s="236"/>
      <c r="Q2399" s="236" t="s">
        <v>13301</v>
      </c>
      <c r="R2399" s="236"/>
      <c r="S2399" s="137"/>
      <c r="T2399" s="3"/>
      <c r="U2399" s="3"/>
      <c r="V2399" s="3">
        <v>3</v>
      </c>
      <c r="W2399" s="177" t="str">
        <f t="shared" si="74"/>
        <v>NETA BR</v>
      </c>
      <c r="X2399" s="3"/>
      <c r="Y2399" s="3"/>
    </row>
    <row r="2400" spans="1:25" s="238" customFormat="1" x14ac:dyDescent="0.2">
      <c r="A2400" s="139" t="s">
        <v>12163</v>
      </c>
      <c r="B2400" s="182">
        <v>44298</v>
      </c>
      <c r="C2400" s="179" t="str">
        <f>VLOOKUP(G2400,TCR!$E$2:$K$332,2,0)</f>
        <v>VENDF</v>
      </c>
      <c r="D2400" s="179" t="str">
        <f>VLOOKUP(G2400,TCR!$E$2:$K$332,3,0)</f>
        <v>Ricavi commodity - componente fissa Energia Elettrica</v>
      </c>
      <c r="E2400" s="179" t="str">
        <f>VLOOKUP(G2400,TCR!$E$2:$K$332,4,0)</f>
        <v>AGGR_CPQ_F</v>
      </c>
      <c r="F2400" s="179" t="str">
        <f>VLOOKUP(G2400,TCR!$E$2:$K$332,5,0)</f>
        <v>Aggravio Cpq Fisso</v>
      </c>
      <c r="G2400" s="179" t="s">
        <v>13204</v>
      </c>
      <c r="H2400" s="179" t="str">
        <f>VLOOKUP(G2400,TCR!$E$2:$K$332,7,0)</f>
        <v>Aggravio una tantum CPQ</v>
      </c>
      <c r="I2400" s="137" t="str">
        <f t="shared" si="75"/>
        <v>NEX_V_LA006_UTA#NEX_Q_LA006_UTA#NEX_C_LA006_UTA#NETA BR</v>
      </c>
      <c r="J2400" s="231"/>
      <c r="K2400" s="236" t="s">
        <v>13302</v>
      </c>
      <c r="L2400" s="231" t="s">
        <v>13303</v>
      </c>
      <c r="M2400" s="237"/>
      <c r="N2400" s="231" t="s">
        <v>13304</v>
      </c>
      <c r="O2400" s="236"/>
      <c r="P2400" s="236"/>
      <c r="Q2400" s="236" t="s">
        <v>13305</v>
      </c>
      <c r="R2400" s="236"/>
      <c r="S2400" s="137"/>
      <c r="T2400" s="3"/>
      <c r="U2400" s="3"/>
      <c r="V2400" s="3">
        <v>3</v>
      </c>
      <c r="W2400" s="177" t="str">
        <f t="shared" si="74"/>
        <v>NETA BR</v>
      </c>
      <c r="X2400" s="3"/>
      <c r="Y2400" s="3"/>
    </row>
    <row r="2401" spans="1:25" s="238" customFormat="1" x14ac:dyDescent="0.2">
      <c r="A2401" s="139" t="s">
        <v>12163</v>
      </c>
      <c r="B2401" s="182">
        <v>44298</v>
      </c>
      <c r="C2401" s="71" t="str">
        <f>VLOOKUP(G2401,TCR!$E$2:$K$332,2,0)</f>
        <v>PPVV</v>
      </c>
      <c r="D2401" s="71" t="str">
        <f>VLOOKUP(G2401,TCR!$E$2:$K$332,3,0)</f>
        <v>Partite Varie</v>
      </c>
      <c r="E2401" s="71" t="str">
        <f>VLOOKUP(G2401,TCR!$E$2:$K$332,4,0)</f>
        <v>PVVE</v>
      </c>
      <c r="F2401" s="71" t="str">
        <f>VLOOKUP(G2401,TCR!$E$2:$K$332,5,0)</f>
        <v>Partite varie venditore</v>
      </c>
      <c r="G2401" s="71" t="s">
        <v>13188</v>
      </c>
      <c r="H2401" s="71" t="str">
        <f>VLOOKUP(G2401,TCR!$E$2:$K$332,7,0)</f>
        <v>Scono/Aggravio altre partite</v>
      </c>
      <c r="I2401" s="137" t="str">
        <f t="shared" si="75"/>
        <v>NEX_V_LA007_UTA#NEX_Q_LA007_UTA#NEX_C_LA007_UTA#NETA BR</v>
      </c>
      <c r="J2401" s="236"/>
      <c r="K2401" s="236" t="s">
        <v>13306</v>
      </c>
      <c r="L2401" s="137" t="s">
        <v>13307</v>
      </c>
      <c r="M2401" s="3"/>
      <c r="N2401" s="3" t="s">
        <v>13308</v>
      </c>
      <c r="O2401" s="3"/>
      <c r="P2401" s="3"/>
      <c r="Q2401" s="3" t="s">
        <v>13309</v>
      </c>
      <c r="R2401" s="3"/>
      <c r="S2401" s="3"/>
      <c r="T2401" s="3"/>
      <c r="U2401" s="3"/>
      <c r="V2401" s="3">
        <v>3</v>
      </c>
      <c r="W2401" s="177" t="str">
        <f t="shared" si="74"/>
        <v>NETA BR</v>
      </c>
      <c r="X2401" s="3"/>
      <c r="Y2401" s="3"/>
    </row>
    <row r="2402" spans="1:25" s="238" customFormat="1" x14ac:dyDescent="0.2">
      <c r="A2402" s="178" t="s">
        <v>12163</v>
      </c>
      <c r="B2402" s="182">
        <v>44298</v>
      </c>
      <c r="C2402" s="121" t="str">
        <f>VLOOKUP(G2402,TCR!$E$2:$K$332,2,0)</f>
        <v>SOPS</v>
      </c>
      <c r="D2402" s="121" t="str">
        <f>VLOOKUP(G2402,TCR!$E$2:$K$332,3,0)</f>
        <v>Service OPS</v>
      </c>
      <c r="E2402" s="121" t="str">
        <f>VLOOKUP(G2402,TCR!$E$2:$K$332,4,0)</f>
        <v>SOPS</v>
      </c>
      <c r="F2402" s="121" t="str">
        <f>VLOOKUP(G2402,TCR!$E$2:$K$332,5,0)</f>
        <v>Service OPS</v>
      </c>
      <c r="G2402" s="121" t="s">
        <v>13206</v>
      </c>
      <c r="H2402" s="121" t="str">
        <f>VLOOKUP(G2402,TCR!$E$2:$K$332,7,0)</f>
        <v>Sconto/Aggravio Sops CPQ</v>
      </c>
      <c r="I2402" s="137" t="str">
        <f t="shared" si="75"/>
        <v>NEX_V_SO001#NEX_Q_SO001#NEX_C_SO001#NETA BR</v>
      </c>
      <c r="J2402" s="232"/>
      <c r="K2402" s="232" t="s">
        <v>13310</v>
      </c>
      <c r="L2402" s="232" t="s">
        <v>13311</v>
      </c>
      <c r="M2402" s="232"/>
      <c r="N2402" s="232" t="s">
        <v>13312</v>
      </c>
      <c r="O2402" s="232"/>
      <c r="P2402" s="232"/>
      <c r="Q2402" s="232" t="s">
        <v>13313</v>
      </c>
      <c r="R2402" s="232"/>
      <c r="S2402" s="232"/>
      <c r="T2402" s="232"/>
      <c r="U2402" s="137"/>
      <c r="V2402" s="232">
        <v>3</v>
      </c>
      <c r="W2402" s="177" t="str">
        <f t="shared" si="74"/>
        <v>NETA BR</v>
      </c>
      <c r="X2402" s="3"/>
      <c r="Y2402" s="3"/>
    </row>
    <row r="2403" spans="1:25" s="238" customFormat="1" x14ac:dyDescent="0.2">
      <c r="A2403" s="139" t="s">
        <v>12163</v>
      </c>
      <c r="B2403" s="182">
        <v>44298</v>
      </c>
      <c r="C2403" s="179" t="str">
        <f>VLOOKUP(G2403,TCR!$E$2:$K$332,2,0)</f>
        <v>VENDV</v>
      </c>
      <c r="D2403" s="179" t="str">
        <f>VLOOKUP(G2403,TCR!$E$2:$K$332,3,0)</f>
        <v>Ricavi variabili commodity al PCE - Energia Elettrica</v>
      </c>
      <c r="E2403" s="179" t="str">
        <f>VLOOKUP(G2403,TCR!$E$2:$K$332,4,0)</f>
        <v>REST_CPQ_V</v>
      </c>
      <c r="F2403" s="179" t="str">
        <f>VLOOKUP(G2403,TCR!$E$2:$K$332,5,0)</f>
        <v>Restituzione Cpq Variabile</v>
      </c>
      <c r="G2403" s="179" t="s">
        <v>13210</v>
      </c>
      <c r="H2403" s="179" t="str">
        <f>VLOOKUP(G2403,TCR!$E$2:$K$332,7,0)</f>
        <v>Restituzione Sconto % Variabile</v>
      </c>
      <c r="I2403" s="137" t="str">
        <f t="shared" si="75"/>
        <v>NEX_V_LS001_REST#NEX_Q_LS001_REST#NEX_C_LS001_REST#NETA BR</v>
      </c>
      <c r="J2403" s="231"/>
      <c r="K2403" s="236" t="s">
        <v>13314</v>
      </c>
      <c r="L2403" s="231" t="s">
        <v>13241</v>
      </c>
      <c r="M2403" s="237"/>
      <c r="N2403" s="231" t="s">
        <v>13315</v>
      </c>
      <c r="O2403" s="236"/>
      <c r="P2403" s="236"/>
      <c r="Q2403" s="236" t="s">
        <v>13316</v>
      </c>
      <c r="R2403" s="236"/>
      <c r="S2403" s="137"/>
      <c r="T2403" s="3"/>
      <c r="U2403" s="3"/>
      <c r="V2403" s="3">
        <v>3</v>
      </c>
      <c r="W2403" s="177" t="str">
        <f t="shared" si="74"/>
        <v>NETA BR</v>
      </c>
      <c r="X2403" s="3"/>
      <c r="Y2403" s="3"/>
    </row>
    <row r="2404" spans="1:25" s="238" customFormat="1" x14ac:dyDescent="0.2">
      <c r="A2404" s="139" t="s">
        <v>12163</v>
      </c>
      <c r="B2404" s="182">
        <v>44298</v>
      </c>
      <c r="C2404" s="179" t="str">
        <f>VLOOKUP(G2404,TCR!$E$2:$K$332,2,0)</f>
        <v>VENDF</v>
      </c>
      <c r="D2404" s="179" t="str">
        <f>VLOOKUP(G2404,TCR!$E$2:$K$332,3,0)</f>
        <v>Ricavi commodity - componente fissa Energia Elettrica</v>
      </c>
      <c r="E2404" s="179" t="str">
        <f>VLOOKUP(G2404,TCR!$E$2:$K$332,4,0)</f>
        <v>REST_CPQ_F</v>
      </c>
      <c r="F2404" s="179" t="str">
        <f>VLOOKUP(G2404,TCR!$E$2:$K$332,5,0)</f>
        <v>Restituzione Cpq Fissa</v>
      </c>
      <c r="G2404" s="179" t="s">
        <v>13214</v>
      </c>
      <c r="H2404" s="179" t="str">
        <f>VLOOKUP(G2404,TCR!$E$2:$K$332,7,0)</f>
        <v>Restituzione Sconto % Fisso</v>
      </c>
      <c r="I2404" s="137" t="str">
        <f t="shared" si="75"/>
        <v>NEX_V_LS002A_RES#NEX_Q_LS002A_PRR#NEX_C_LS002A_PRR#NETA BR</v>
      </c>
      <c r="J2404" s="231"/>
      <c r="K2404" s="236" t="s">
        <v>13317</v>
      </c>
      <c r="L2404" s="231" t="s">
        <v>13245</v>
      </c>
      <c r="M2404" s="237"/>
      <c r="N2404" s="231" t="s">
        <v>13318</v>
      </c>
      <c r="O2404" s="236"/>
      <c r="P2404" s="236"/>
      <c r="Q2404" s="236" t="s">
        <v>13319</v>
      </c>
      <c r="R2404" s="236"/>
      <c r="S2404" s="137"/>
      <c r="T2404" s="3"/>
      <c r="U2404" s="3"/>
      <c r="V2404" s="3">
        <v>3</v>
      </c>
      <c r="W2404" s="177" t="str">
        <f t="shared" si="74"/>
        <v>NETA BR</v>
      </c>
      <c r="X2404" s="3"/>
      <c r="Y2404" s="3"/>
    </row>
    <row r="2405" spans="1:25" s="238" customFormat="1" x14ac:dyDescent="0.2">
      <c r="A2405" s="139" t="s">
        <v>12163</v>
      </c>
      <c r="B2405" s="182">
        <v>44298</v>
      </c>
      <c r="C2405" s="179" t="str">
        <f>VLOOKUP(G2405,TCR!$E$2:$K$332,2,0)</f>
        <v>VENDV</v>
      </c>
      <c r="D2405" s="179" t="str">
        <f>VLOOKUP(G2405,TCR!$E$2:$K$332,3,0)</f>
        <v>Ricavi variabili commodity al PCE - Energia Elettrica</v>
      </c>
      <c r="E2405" s="179" t="str">
        <f>VLOOKUP(G2405,TCR!$E$2:$K$332,4,0)</f>
        <v>REST_CPQ_V</v>
      </c>
      <c r="F2405" s="179" t="str">
        <f>VLOOKUP(G2405,TCR!$E$2:$K$332,5,0)</f>
        <v>Restituzione Cpq Variabile</v>
      </c>
      <c r="G2405" s="179" t="s">
        <v>13210</v>
      </c>
      <c r="H2405" s="179" t="str">
        <f>VLOOKUP(G2405,TCR!$E$2:$K$332,7,0)</f>
        <v>Restituzione Sconto % Variabile</v>
      </c>
      <c r="I2405" s="137" t="str">
        <f t="shared" si="75"/>
        <v>NEX_V_LS002B_RES#NEX_Q_LS002B_RES#NEX_C_LS002B_RES#NETA BR</v>
      </c>
      <c r="J2405" s="231"/>
      <c r="K2405" s="236" t="s">
        <v>13320</v>
      </c>
      <c r="L2405" s="231" t="s">
        <v>13249</v>
      </c>
      <c r="M2405" s="237"/>
      <c r="N2405" s="231" t="s">
        <v>13321</v>
      </c>
      <c r="O2405" s="236"/>
      <c r="P2405" s="236"/>
      <c r="Q2405" s="236" t="s">
        <v>13322</v>
      </c>
      <c r="R2405" s="236"/>
      <c r="S2405" s="137"/>
      <c r="T2405" s="3"/>
      <c r="U2405" s="3"/>
      <c r="V2405" s="3">
        <v>3</v>
      </c>
      <c r="W2405" s="177" t="str">
        <f t="shared" si="74"/>
        <v>NETA BR</v>
      </c>
      <c r="X2405" s="3"/>
      <c r="Y2405" s="3"/>
    </row>
    <row r="2406" spans="1:25" s="238" customFormat="1" x14ac:dyDescent="0.2">
      <c r="A2406" s="139" t="s">
        <v>12163</v>
      </c>
      <c r="B2406" s="182">
        <v>44298</v>
      </c>
      <c r="C2406" s="179" t="str">
        <f>VLOOKUP(G2406,TCR!$E$2:$K$332,2,0)</f>
        <v>VENDV</v>
      </c>
      <c r="D2406" s="179" t="str">
        <f>VLOOKUP(G2406,TCR!$E$2:$K$332,3,0)</f>
        <v>Ricavi variabili commodity al PCE - Energia Elettrica</v>
      </c>
      <c r="E2406" s="179" t="str">
        <f>VLOOKUP(G2406,TCR!$E$2:$K$332,4,0)</f>
        <v>REST_CPQ_V</v>
      </c>
      <c r="F2406" s="179" t="str">
        <f>VLOOKUP(G2406,TCR!$E$2:$K$332,5,0)</f>
        <v>Restituzione Cpq Variabile</v>
      </c>
      <c r="G2406" s="179" t="s">
        <v>13210</v>
      </c>
      <c r="H2406" s="179" t="str">
        <f>VLOOKUP(G2406,TCR!$E$2:$K$332,7,0)</f>
        <v>Restituzione Sconto % Variabile</v>
      </c>
      <c r="I2406" s="137" t="str">
        <f t="shared" si="75"/>
        <v>NEX_V_LS003_REST#NEX_Q_LS003_PERR#NEX_C_LS003_PERR#NETA BR</v>
      </c>
      <c r="J2406" s="231"/>
      <c r="K2406" s="236" t="s">
        <v>13323</v>
      </c>
      <c r="L2406" s="231" t="s">
        <v>13253</v>
      </c>
      <c r="M2406" s="237"/>
      <c r="N2406" s="231" t="s">
        <v>13324</v>
      </c>
      <c r="O2406" s="236"/>
      <c r="P2406" s="236"/>
      <c r="Q2406" s="236" t="s">
        <v>13325</v>
      </c>
      <c r="R2406" s="236"/>
      <c r="S2406" s="137"/>
      <c r="T2406" s="3"/>
      <c r="U2406" s="3"/>
      <c r="V2406" s="3">
        <v>3</v>
      </c>
      <c r="W2406" s="177" t="str">
        <f t="shared" si="74"/>
        <v>NETA BR</v>
      </c>
      <c r="X2406" s="3"/>
      <c r="Y2406" s="3"/>
    </row>
    <row r="2407" spans="1:25" s="238" customFormat="1" x14ac:dyDescent="0.2">
      <c r="A2407" s="139" t="s">
        <v>12163</v>
      </c>
      <c r="B2407" s="182">
        <v>44298</v>
      </c>
      <c r="C2407" s="179" t="str">
        <f>VLOOKUP(G2407,TCR!$E$2:$K$332,2,0)</f>
        <v>VENDV</v>
      </c>
      <c r="D2407" s="179" t="str">
        <f>VLOOKUP(G2407,TCR!$E$2:$K$332,3,0)</f>
        <v>Ricavi variabili commodity al PCE - Energia Elettrica</v>
      </c>
      <c r="E2407" s="179" t="str">
        <f>VLOOKUP(G2407,TCR!$E$2:$K$332,4,0)</f>
        <v>REST_CPQ_V</v>
      </c>
      <c r="F2407" s="179" t="str">
        <f>VLOOKUP(G2407,TCR!$E$2:$K$332,5,0)</f>
        <v>Restituzione Cpq Variabile</v>
      </c>
      <c r="G2407" s="179" t="s">
        <v>13210</v>
      </c>
      <c r="H2407" s="179" t="str">
        <f>VLOOKUP(G2407,TCR!$E$2:$K$332,7,0)</f>
        <v>Restituzione Sconto % Variabile</v>
      </c>
      <c r="I2407" s="137" t="str">
        <f t="shared" si="75"/>
        <v>NEX_V_LS004_REST#NEX_Q_LS004_REST#NEX_C_LS004_REST#NETA BR</v>
      </c>
      <c r="J2407" s="231"/>
      <c r="K2407" s="236" t="s">
        <v>13326</v>
      </c>
      <c r="L2407" s="231" t="s">
        <v>13257</v>
      </c>
      <c r="M2407" s="237"/>
      <c r="N2407" s="231" t="s">
        <v>13327</v>
      </c>
      <c r="O2407" s="236"/>
      <c r="P2407" s="236"/>
      <c r="Q2407" s="236" t="s">
        <v>13328</v>
      </c>
      <c r="R2407" s="236"/>
      <c r="S2407" s="137"/>
      <c r="T2407" s="3"/>
      <c r="U2407" s="3"/>
      <c r="V2407" s="3">
        <v>3</v>
      </c>
      <c r="W2407" s="177" t="str">
        <f t="shared" si="74"/>
        <v>NETA BR</v>
      </c>
      <c r="X2407" s="3"/>
      <c r="Y2407" s="3"/>
    </row>
    <row r="2408" spans="1:25" s="238" customFormat="1" x14ac:dyDescent="0.2">
      <c r="A2408" s="139" t="s">
        <v>12163</v>
      </c>
      <c r="B2408" s="182">
        <v>44298</v>
      </c>
      <c r="C2408" s="179" t="str">
        <f>VLOOKUP(G2408,TCR!$E$2:$K$332,2,0)</f>
        <v>VENDV</v>
      </c>
      <c r="D2408" s="179" t="str">
        <f>VLOOKUP(G2408,TCR!$E$2:$K$332,3,0)</f>
        <v>Ricavi variabili commodity al PCE - Energia Elettrica</v>
      </c>
      <c r="E2408" s="179" t="str">
        <f>VLOOKUP(G2408,TCR!$E$2:$K$332,4,0)</f>
        <v>REST_CPQ_V</v>
      </c>
      <c r="F2408" s="179" t="str">
        <f>VLOOKUP(G2408,TCR!$E$2:$K$332,5,0)</f>
        <v>Restituzione Cpq Variabile</v>
      </c>
      <c r="G2408" s="179" t="s">
        <v>13216</v>
      </c>
      <c r="H2408" s="179" t="str">
        <f>VLOOKUP(G2408,TCR!$E$2:$K$332,7,0)</f>
        <v>Restituzione Sconto €/consumo</v>
      </c>
      <c r="I2408" s="137" t="str">
        <f t="shared" si="75"/>
        <v>NEX_V_LS005_REST#NEX_Q_LS005_REST#NEX_C_LS005_REST#NETA BR</v>
      </c>
      <c r="J2408" s="231"/>
      <c r="K2408" s="236" t="s">
        <v>13329</v>
      </c>
      <c r="L2408" s="231" t="s">
        <v>13185</v>
      </c>
      <c r="M2408" s="237"/>
      <c r="N2408" s="231" t="s">
        <v>13330</v>
      </c>
      <c r="O2408" s="236"/>
      <c r="P2408" s="236"/>
      <c r="Q2408" s="236" t="s">
        <v>13331</v>
      </c>
      <c r="R2408" s="236"/>
      <c r="S2408" s="137"/>
      <c r="T2408" s="3"/>
      <c r="U2408" s="3"/>
      <c r="V2408" s="3">
        <v>3</v>
      </c>
      <c r="W2408" s="177" t="str">
        <f t="shared" si="74"/>
        <v>NETA BR</v>
      </c>
      <c r="X2408" s="3"/>
      <c r="Y2408" s="3"/>
    </row>
    <row r="2409" spans="1:25" s="238" customFormat="1" x14ac:dyDescent="0.2">
      <c r="A2409" s="139" t="s">
        <v>12163</v>
      </c>
      <c r="B2409" s="182">
        <v>44298</v>
      </c>
      <c r="C2409" s="179" t="str">
        <f>VLOOKUP(G2409,TCR!$E$2:$K$332,2,0)</f>
        <v>VENDV</v>
      </c>
      <c r="D2409" s="179" t="str">
        <f>VLOOKUP(G2409,TCR!$E$2:$K$332,3,0)</f>
        <v>Ricavi variabili commodity al PCE - Energia Elettrica</v>
      </c>
      <c r="E2409" s="179" t="str">
        <f>VLOOKUP(G2409,TCR!$E$2:$K$332,4,0)</f>
        <v>REST_CPQ_V</v>
      </c>
      <c r="F2409" s="179" t="str">
        <f>VLOOKUP(G2409,TCR!$E$2:$K$332,5,0)</f>
        <v>Restituzione Cpq Variabile</v>
      </c>
      <c r="G2409" s="179" t="s">
        <v>13216</v>
      </c>
      <c r="H2409" s="179" t="str">
        <f>VLOOKUP(G2409,TCR!$E$2:$K$332,7,0)</f>
        <v>Restituzione Sconto €/consumo</v>
      </c>
      <c r="I2409" s="137" t="str">
        <f t="shared" si="75"/>
        <v>NEX_V_LS006_REST#NEX_Q_LS006_PERR#NEX_C_LS006_CONR#NETA BR</v>
      </c>
      <c r="J2409" s="231"/>
      <c r="K2409" s="236" t="s">
        <v>13332</v>
      </c>
      <c r="L2409" s="231" t="s">
        <v>13264</v>
      </c>
      <c r="M2409" s="237"/>
      <c r="N2409" s="231" t="s">
        <v>13333</v>
      </c>
      <c r="O2409" s="236"/>
      <c r="P2409" s="236"/>
      <c r="Q2409" s="236" t="s">
        <v>13334</v>
      </c>
      <c r="R2409" s="236"/>
      <c r="S2409" s="137"/>
      <c r="T2409" s="3"/>
      <c r="U2409" s="3"/>
      <c r="V2409" s="3">
        <v>3</v>
      </c>
      <c r="W2409" s="177" t="str">
        <f t="shared" si="74"/>
        <v>NETA BR</v>
      </c>
      <c r="X2409" s="3"/>
      <c r="Y2409" s="3"/>
    </row>
    <row r="2410" spans="1:25" s="238" customFormat="1" x14ac:dyDescent="0.2">
      <c r="A2410" s="139" t="s">
        <v>12163</v>
      </c>
      <c r="B2410" s="182">
        <v>44298</v>
      </c>
      <c r="C2410" s="179" t="str">
        <f>VLOOKUP(G2410,TCR!$E$2:$K$332,2,0)</f>
        <v>VENDF</v>
      </c>
      <c r="D2410" s="179" t="str">
        <f>VLOOKUP(G2410,TCR!$E$2:$K$332,3,0)</f>
        <v>Ricavi commodity - componente fissa Energia Elettrica</v>
      </c>
      <c r="E2410" s="179" t="str">
        <f>VLOOKUP(G2410,TCR!$E$2:$K$332,4,0)</f>
        <v>REST_CPQ_F</v>
      </c>
      <c r="F2410" s="179" t="str">
        <f>VLOOKUP(G2410,TCR!$E$2:$K$332,5,0)</f>
        <v>Restituzione Cpq Fissa</v>
      </c>
      <c r="G2410" s="179" t="s">
        <v>13218</v>
      </c>
      <c r="H2410" s="179" t="str">
        <f>VLOOKUP(G2410,TCR!$E$2:$K$332,7,0)</f>
        <v>Restituzione Sconto una tantum CPQ</v>
      </c>
      <c r="I2410" s="137" t="str">
        <f t="shared" si="75"/>
        <v>NEX_V_LS007_REST#NEX_Q_LS007_PERR#NEX_C_LS007_PERR#NETA BR</v>
      </c>
      <c r="J2410" s="231"/>
      <c r="K2410" s="236" t="s">
        <v>13335</v>
      </c>
      <c r="L2410" s="231" t="s">
        <v>13268</v>
      </c>
      <c r="M2410" s="237"/>
      <c r="N2410" s="231" t="s">
        <v>13387</v>
      </c>
      <c r="O2410" s="236"/>
      <c r="P2410" s="236"/>
      <c r="Q2410" s="236" t="s">
        <v>13388</v>
      </c>
      <c r="R2410" s="236"/>
      <c r="S2410" s="137"/>
      <c r="T2410" s="3"/>
      <c r="U2410" s="3"/>
      <c r="V2410" s="3">
        <v>3</v>
      </c>
      <c r="W2410" s="177" t="str">
        <f t="shared" si="74"/>
        <v>NETA BR</v>
      </c>
      <c r="X2410" s="3"/>
      <c r="Y2410" s="3"/>
    </row>
    <row r="2411" spans="1:25" s="238" customFormat="1" x14ac:dyDescent="0.2">
      <c r="A2411" s="139" t="s">
        <v>12163</v>
      </c>
      <c r="B2411" s="182">
        <v>44298</v>
      </c>
      <c r="C2411" s="71" t="str">
        <f>VLOOKUP(G2411,TCR!$E$2:$K$332,2,0)</f>
        <v>PPVV</v>
      </c>
      <c r="D2411" s="71" t="str">
        <f>VLOOKUP(G2411,TCR!$E$2:$K$332,3,0)</f>
        <v>Partite Varie</v>
      </c>
      <c r="E2411" s="71" t="str">
        <f>VLOOKUP(G2411,TCR!$E$2:$K$332,4,0)</f>
        <v>PVVE</v>
      </c>
      <c r="F2411" s="71" t="str">
        <f>VLOOKUP(G2411,TCR!$E$2:$K$332,5,0)</f>
        <v>Partite varie venditore</v>
      </c>
      <c r="G2411" s="71" t="s">
        <v>13188</v>
      </c>
      <c r="H2411" s="71" t="str">
        <f>VLOOKUP(G2411,TCR!$E$2:$K$332,7,0)</f>
        <v>Scono/Aggravio altre partite</v>
      </c>
      <c r="I2411" s="137" t="str">
        <f t="shared" si="75"/>
        <v>NEX_V_LS008_REST#NGX_Q_LS008_PERR#NEX_C_LS008_PERR#NETA BR</v>
      </c>
      <c r="J2411" s="236"/>
      <c r="K2411" s="137" t="s">
        <v>13336</v>
      </c>
      <c r="L2411" s="3" t="s">
        <v>13272</v>
      </c>
      <c r="M2411" s="3"/>
      <c r="N2411" s="3" t="s">
        <v>13337</v>
      </c>
      <c r="O2411" s="3"/>
      <c r="P2411" s="3"/>
      <c r="Q2411" s="3" t="s">
        <v>13338</v>
      </c>
      <c r="R2411" s="3"/>
      <c r="S2411" s="3"/>
      <c r="T2411" s="3"/>
      <c r="U2411" s="3"/>
      <c r="V2411" s="3">
        <v>3</v>
      </c>
      <c r="W2411" s="177" t="str">
        <f t="shared" si="74"/>
        <v>NETA BR</v>
      </c>
      <c r="X2411" s="3"/>
      <c r="Y2411" s="3"/>
    </row>
    <row r="2412" spans="1:25" s="238" customFormat="1" x14ac:dyDescent="0.2">
      <c r="A2412" s="139" t="s">
        <v>12163</v>
      </c>
      <c r="B2412" s="182">
        <v>44298</v>
      </c>
      <c r="C2412" s="179" t="str">
        <f>VLOOKUP(G2412,TCR!$E$2:$K$332,2,0)</f>
        <v>VENDF</v>
      </c>
      <c r="D2412" s="179" t="str">
        <f>VLOOKUP(G2412,TCR!$E$2:$K$332,3,0)</f>
        <v>Ricavi commodity - componente fissa Energia Elettrica</v>
      </c>
      <c r="E2412" s="179" t="str">
        <f>VLOOKUP(G2412,TCR!$E$2:$K$332,4,0)</f>
        <v>REST_CPQ_F</v>
      </c>
      <c r="F2412" s="179" t="str">
        <f>VLOOKUP(G2412,TCR!$E$2:$K$332,5,0)</f>
        <v>Restituzione Cpq Fissa</v>
      </c>
      <c r="G2412" s="179" t="s">
        <v>13220</v>
      </c>
      <c r="H2412" s="179" t="str">
        <f>VLOOKUP(G2412,TCR!$E$2:$K$332,7,0)</f>
        <v>Restituzione Sconto €/mese (Materia Energia)</v>
      </c>
      <c r="I2412" s="137" t="str">
        <f t="shared" si="75"/>
        <v>NEX_V_LS009_REST#NEX_Q_LS009_TEMR#NEX_C_LS009_TEMR#NETA BR</v>
      </c>
      <c r="J2412" s="231"/>
      <c r="K2412" s="236" t="s">
        <v>13339</v>
      </c>
      <c r="L2412" s="231" t="s">
        <v>13191</v>
      </c>
      <c r="M2412" s="237"/>
      <c r="N2412" s="231" t="s">
        <v>13340</v>
      </c>
      <c r="O2412" s="236"/>
      <c r="P2412" s="236"/>
      <c r="Q2412" s="236" t="s">
        <v>13341</v>
      </c>
      <c r="R2412" s="236"/>
      <c r="S2412" s="137"/>
      <c r="T2412" s="3"/>
      <c r="U2412" s="3"/>
      <c r="V2412" s="3">
        <v>3</v>
      </c>
      <c r="W2412" s="177" t="str">
        <f t="shared" ref="W2412:W2428" si="76">IF(V2412=3,"NETA BR",IF(V2412=8,"NETA BM"))</f>
        <v>NETA BR</v>
      </c>
      <c r="X2412" s="3"/>
      <c r="Y2412" s="3"/>
    </row>
    <row r="2413" spans="1:25" s="238" customFormat="1" x14ac:dyDescent="0.2">
      <c r="A2413" s="139" t="s">
        <v>12163</v>
      </c>
      <c r="B2413" s="182">
        <v>44298</v>
      </c>
      <c r="C2413" s="71" t="str">
        <f>VLOOKUP(G2413,TCR!$E$2:$K$332,2,0)</f>
        <v>PPVV</v>
      </c>
      <c r="D2413" s="71" t="str">
        <f>VLOOKUP(G2413,TCR!$E$2:$K$332,3,0)</f>
        <v>Partite Varie</v>
      </c>
      <c r="E2413" s="71" t="str">
        <f>VLOOKUP(G2413,TCR!$E$2:$K$332,4,0)</f>
        <v>PVVE</v>
      </c>
      <c r="F2413" s="71" t="str">
        <f>VLOOKUP(G2413,TCR!$E$2:$K$332,5,0)</f>
        <v>Partite varie venditore</v>
      </c>
      <c r="G2413" s="71" t="s">
        <v>13188</v>
      </c>
      <c r="H2413" s="71" t="str">
        <f>VLOOKUP(G2413,TCR!$E$2:$K$332,7,0)</f>
        <v>Scono/Aggravio altre partite</v>
      </c>
      <c r="I2413" s="137" t="str">
        <f t="shared" si="75"/>
        <v>NEX_V_LS010_REST#NEX_Q_LS010_REST#NEX_C_LS010_REST#NETA BR</v>
      </c>
      <c r="J2413" s="137"/>
      <c r="K2413" s="3" t="s">
        <v>13342</v>
      </c>
      <c r="L2413" s="3" t="s">
        <v>13279</v>
      </c>
      <c r="M2413" s="3"/>
      <c r="N2413" s="3" t="s">
        <v>13343</v>
      </c>
      <c r="O2413" s="3"/>
      <c r="P2413" s="3"/>
      <c r="Q2413" s="3" t="s">
        <v>13344</v>
      </c>
      <c r="R2413" s="3"/>
      <c r="S2413" s="3"/>
      <c r="T2413" s="3"/>
      <c r="U2413" s="3"/>
      <c r="V2413" s="3">
        <v>3</v>
      </c>
      <c r="W2413" s="177" t="str">
        <f t="shared" si="76"/>
        <v>NETA BR</v>
      </c>
      <c r="X2413" s="3"/>
      <c r="Y2413" s="3"/>
    </row>
    <row r="2414" spans="1:25" s="238" customFormat="1" x14ac:dyDescent="0.2">
      <c r="A2414" s="139" t="s">
        <v>12163</v>
      </c>
      <c r="B2414" s="182">
        <v>44298</v>
      </c>
      <c r="C2414" s="179" t="str">
        <f>VLOOKUP(G2414,TCR!$E$2:$K$332,2,0)</f>
        <v>VENDF</v>
      </c>
      <c r="D2414" s="179" t="str">
        <f>VLOOKUP(G2414,TCR!$E$2:$K$332,3,0)</f>
        <v>Ricavi commodity - componente fissa Energia Elettrica</v>
      </c>
      <c r="E2414" s="179" t="str">
        <f>VLOOKUP(G2414,TCR!$E$2:$K$332,4,0)</f>
        <v>REST_CPQ_F</v>
      </c>
      <c r="F2414" s="179" t="str">
        <f>VLOOKUP(G2414,TCR!$E$2:$K$332,5,0)</f>
        <v>Restituzione Cpq Fissa</v>
      </c>
      <c r="G2414" s="179" t="s">
        <v>13222</v>
      </c>
      <c r="H2414" s="179" t="str">
        <f>VLOOKUP(G2414,TCR!$E$2:$K$332,7,0)</f>
        <v>Restituzione Aggravio euro/mese (Materia Energia)</v>
      </c>
      <c r="I2414" s="137" t="str">
        <f t="shared" si="75"/>
        <v>NEX_V_LA003_REST#NEX_Q_LA003_REST#NEX_C_LA003_REST#NETA BR</v>
      </c>
      <c r="J2414" s="231"/>
      <c r="K2414" s="236" t="s">
        <v>13345</v>
      </c>
      <c r="L2414" s="231" t="s">
        <v>13199</v>
      </c>
      <c r="M2414" s="237"/>
      <c r="N2414" s="231" t="s">
        <v>13346</v>
      </c>
      <c r="O2414" s="236"/>
      <c r="P2414" s="236"/>
      <c r="Q2414" s="236" t="s">
        <v>13347</v>
      </c>
      <c r="R2414" s="236"/>
      <c r="S2414" s="137"/>
      <c r="T2414" s="3"/>
      <c r="U2414" s="3"/>
      <c r="V2414" s="3">
        <v>3</v>
      </c>
      <c r="W2414" s="177" t="str">
        <f t="shared" si="76"/>
        <v>NETA BR</v>
      </c>
      <c r="X2414" s="3"/>
      <c r="Y2414" s="3"/>
    </row>
    <row r="2415" spans="1:25" s="238" customFormat="1" x14ac:dyDescent="0.2">
      <c r="A2415" s="139" t="s">
        <v>12163</v>
      </c>
      <c r="B2415" s="182">
        <v>44298</v>
      </c>
      <c r="C2415" s="71" t="str">
        <f>VLOOKUP(G2415,TCR!$E$2:$K$332,2,0)</f>
        <v>PPVV</v>
      </c>
      <c r="D2415" s="71" t="str">
        <f>VLOOKUP(G2415,TCR!$E$2:$K$332,3,0)</f>
        <v>Partite Varie</v>
      </c>
      <c r="E2415" s="71" t="str">
        <f>VLOOKUP(G2415,TCR!$E$2:$K$332,4,0)</f>
        <v>PVVE</v>
      </c>
      <c r="F2415" s="71" t="str">
        <f>VLOOKUP(G2415,TCR!$E$2:$K$332,5,0)</f>
        <v>Partite varie venditore</v>
      </c>
      <c r="G2415" s="71" t="s">
        <v>13188</v>
      </c>
      <c r="H2415" s="71" t="str">
        <f>VLOOKUP(G2415,TCR!$E$2:$K$332,7,0)</f>
        <v>Scono/Aggravio altre partite</v>
      </c>
      <c r="I2415" s="137" t="str">
        <f t="shared" si="75"/>
        <v>NEX_V_LA004_REST#NEX_Q_LA004_TEMR#NEX_C_LA004_TEMR#NETA BR</v>
      </c>
      <c r="J2415" s="3"/>
      <c r="K2415" s="3" t="s">
        <v>13348</v>
      </c>
      <c r="L2415" s="3" t="s">
        <v>13292</v>
      </c>
      <c r="M2415" s="3"/>
      <c r="N2415" s="3" t="s">
        <v>13349</v>
      </c>
      <c r="O2415" s="3"/>
      <c r="P2415" s="3"/>
      <c r="Q2415" s="3" t="s">
        <v>13350</v>
      </c>
      <c r="R2415" s="3"/>
      <c r="S2415" s="3"/>
      <c r="T2415" s="3"/>
      <c r="U2415" s="3"/>
      <c r="V2415" s="3">
        <v>3</v>
      </c>
      <c r="W2415" s="177" t="str">
        <f t="shared" si="76"/>
        <v>NETA BR</v>
      </c>
      <c r="X2415" s="3"/>
      <c r="Y2415" s="3"/>
    </row>
    <row r="2416" spans="1:25" s="238" customFormat="1" x14ac:dyDescent="0.2">
      <c r="A2416" s="139" t="s">
        <v>12163</v>
      </c>
      <c r="B2416" s="182">
        <v>44298</v>
      </c>
      <c r="C2416" s="179" t="str">
        <f>VLOOKUP(G2416,TCR!$E$2:$K$332,2,0)</f>
        <v>VENDV</v>
      </c>
      <c r="D2416" s="179" t="str">
        <f>VLOOKUP(G2416,TCR!$E$2:$K$332,3,0)</f>
        <v>Ricavi variabili commodity al PCE - Energia Elettrica</v>
      </c>
      <c r="E2416" s="179" t="str">
        <f>VLOOKUP(G2416,TCR!$E$2:$K$332,4,0)</f>
        <v>REST_CPQ_V</v>
      </c>
      <c r="F2416" s="179" t="str">
        <f>VLOOKUP(G2416,TCR!$E$2:$K$332,5,0)</f>
        <v>Restituzione Cpq Variabile</v>
      </c>
      <c r="G2416" s="179" t="s">
        <v>13224</v>
      </c>
      <c r="H2416" s="179" t="str">
        <f>VLOOKUP(G2416,TCR!$E$2:$K$332,7,0)</f>
        <v>Restituzione Aggravio euro/consumo</v>
      </c>
      <c r="I2416" s="137" t="str">
        <f t="shared" si="75"/>
        <v>NEX_V_LA005_REST#NEX_Q_LA005_REST#NEX_C_LA005_REST#NETA BR</v>
      </c>
      <c r="J2416" s="231"/>
      <c r="K2416" s="236" t="s">
        <v>13351</v>
      </c>
      <c r="L2416" s="231" t="s">
        <v>13203</v>
      </c>
      <c r="M2416" s="237"/>
      <c r="N2416" s="231" t="s">
        <v>13352</v>
      </c>
      <c r="O2416" s="236"/>
      <c r="P2416" s="236"/>
      <c r="Q2416" s="236" t="s">
        <v>13353</v>
      </c>
      <c r="R2416" s="236"/>
      <c r="S2416" s="137"/>
      <c r="T2416" s="3"/>
      <c r="U2416" s="3"/>
      <c r="V2416" s="3">
        <v>3</v>
      </c>
      <c r="W2416" s="177" t="str">
        <f t="shared" si="76"/>
        <v>NETA BR</v>
      </c>
      <c r="X2416" s="3"/>
      <c r="Y2416" s="3"/>
    </row>
    <row r="2417" spans="1:25" s="238" customFormat="1" x14ac:dyDescent="0.2">
      <c r="A2417" s="139" t="s">
        <v>12163</v>
      </c>
      <c r="B2417" s="182">
        <v>44298</v>
      </c>
      <c r="C2417" s="179" t="str">
        <f>VLOOKUP(G2417,TCR!$E$2:$K$332,2,0)</f>
        <v>VENDV</v>
      </c>
      <c r="D2417" s="179" t="str">
        <f>VLOOKUP(G2417,TCR!$E$2:$K$332,3,0)</f>
        <v>Ricavi variabili commodity al PCE - Energia Elettrica</v>
      </c>
      <c r="E2417" s="179" t="str">
        <f>VLOOKUP(G2417,TCR!$E$2:$K$332,4,0)</f>
        <v>REST_CPQ_V</v>
      </c>
      <c r="F2417" s="179" t="str">
        <f>VLOOKUP(G2417,TCR!$E$2:$K$332,5,0)</f>
        <v>Restituzione Cpq Variabile</v>
      </c>
      <c r="G2417" s="179" t="s">
        <v>13224</v>
      </c>
      <c r="H2417" s="179" t="str">
        <f>VLOOKUP(G2417,TCR!$E$2:$K$332,7,0)</f>
        <v>Restituzione Aggravio euro/consumo</v>
      </c>
      <c r="I2417" s="137" t="str">
        <f t="shared" si="75"/>
        <v>NEX_V_LA005B_RES#NEX_Q_LA005B_COR#NEX_C_LA005B_COR#NETA BR</v>
      </c>
      <c r="J2417" s="231"/>
      <c r="K2417" s="236" t="s">
        <v>13354</v>
      </c>
      <c r="L2417" s="231" t="s">
        <v>13299</v>
      </c>
      <c r="M2417" s="237"/>
      <c r="N2417" s="231" t="s">
        <v>13355</v>
      </c>
      <c r="O2417" s="236"/>
      <c r="P2417" s="236"/>
      <c r="Q2417" s="236" t="s">
        <v>13356</v>
      </c>
      <c r="R2417" s="236"/>
      <c r="S2417" s="137"/>
      <c r="T2417" s="3"/>
      <c r="U2417" s="3"/>
      <c r="V2417" s="3">
        <v>3</v>
      </c>
      <c r="W2417" s="177" t="str">
        <f t="shared" si="76"/>
        <v>NETA BR</v>
      </c>
      <c r="X2417" s="3"/>
      <c r="Y2417" s="3"/>
    </row>
    <row r="2418" spans="1:25" s="238" customFormat="1" x14ac:dyDescent="0.2">
      <c r="A2418" s="139" t="s">
        <v>12163</v>
      </c>
      <c r="B2418" s="182">
        <v>44298</v>
      </c>
      <c r="C2418" s="179" t="str">
        <f>VLOOKUP(G2418,TCR!$E$2:$K$332,2,0)</f>
        <v>VENDF</v>
      </c>
      <c r="D2418" s="179" t="str">
        <f>VLOOKUP(G2418,TCR!$E$2:$K$332,3,0)</f>
        <v>Ricavi commodity - componente fissa Energia Elettrica</v>
      </c>
      <c r="E2418" s="179" t="str">
        <f>VLOOKUP(G2418,TCR!$E$2:$K$332,4,0)</f>
        <v>REST_CPQ_F</v>
      </c>
      <c r="F2418" s="179" t="str">
        <f>VLOOKUP(G2418,TCR!$E$2:$K$332,5,0)</f>
        <v>Restituzione Cpq Fissa</v>
      </c>
      <c r="G2418" s="179" t="s">
        <v>13226</v>
      </c>
      <c r="H2418" s="179" t="str">
        <f>VLOOKUP(G2418,TCR!$E$2:$K$332,7,0)</f>
        <v>Restituzione Aggravio una tantum CPQ</v>
      </c>
      <c r="I2418" s="137" t="str">
        <f t="shared" si="75"/>
        <v>NEX_V_LA006_REST#NEX_Q_LA006_REST#NEX_C_LA006_REST#NETA BR</v>
      </c>
      <c r="J2418" s="231"/>
      <c r="K2418" s="236" t="s">
        <v>13357</v>
      </c>
      <c r="L2418" s="231" t="s">
        <v>13303</v>
      </c>
      <c r="M2418" s="237"/>
      <c r="N2418" s="231" t="s">
        <v>13358</v>
      </c>
      <c r="O2418" s="236"/>
      <c r="P2418" s="236"/>
      <c r="Q2418" s="236" t="s">
        <v>13359</v>
      </c>
      <c r="R2418" s="236"/>
      <c r="S2418" s="137"/>
      <c r="T2418" s="3"/>
      <c r="U2418" s="3"/>
      <c r="V2418" s="3">
        <v>3</v>
      </c>
      <c r="W2418" s="177" t="str">
        <f t="shared" si="76"/>
        <v>NETA BR</v>
      </c>
      <c r="X2418" s="3"/>
      <c r="Y2418" s="3"/>
    </row>
    <row r="2419" spans="1:25" s="238" customFormat="1" x14ac:dyDescent="0.2">
      <c r="A2419" s="139" t="s">
        <v>12163</v>
      </c>
      <c r="B2419" s="182">
        <v>44298</v>
      </c>
      <c r="C2419" s="71" t="str">
        <f>VLOOKUP(G2419,TCR!$E$2:$K$332,2,0)</f>
        <v>PPVV</v>
      </c>
      <c r="D2419" s="71" t="str">
        <f>VLOOKUP(G2419,TCR!$E$2:$K$332,3,0)</f>
        <v>Partite Varie</v>
      </c>
      <c r="E2419" s="71" t="str">
        <f>VLOOKUP(G2419,TCR!$E$2:$K$332,4,0)</f>
        <v>PVVE</v>
      </c>
      <c r="F2419" s="71" t="str">
        <f>VLOOKUP(G2419,TCR!$E$2:$K$332,5,0)</f>
        <v>Partite varie venditore</v>
      </c>
      <c r="G2419" s="71" t="s">
        <v>13188</v>
      </c>
      <c r="H2419" s="71" t="str">
        <f>VLOOKUP(G2419,TCR!$E$2:$K$332,7,0)</f>
        <v>Scono/Aggravio altre partite</v>
      </c>
      <c r="I2419" s="137" t="str">
        <f t="shared" si="75"/>
        <v>NEX_V_LA007_REST#NEX_Q_LA007_REST#NEX_C_LA007_REST#NETA BR</v>
      </c>
      <c r="J2419" s="237"/>
      <c r="K2419" s="231" t="s">
        <v>13360</v>
      </c>
      <c r="L2419" s="236" t="s">
        <v>13307</v>
      </c>
      <c r="M2419" s="236"/>
      <c r="N2419" s="137" t="s">
        <v>13361</v>
      </c>
      <c r="O2419" s="3"/>
      <c r="P2419" s="3"/>
      <c r="Q2419" s="3" t="s">
        <v>13362</v>
      </c>
      <c r="R2419" s="3"/>
      <c r="S2419" s="3"/>
      <c r="T2419" s="3"/>
      <c r="U2419" s="3"/>
      <c r="V2419" s="3">
        <v>3</v>
      </c>
      <c r="W2419" s="177" t="str">
        <f t="shared" si="76"/>
        <v>NETA BR</v>
      </c>
      <c r="X2419" s="3"/>
      <c r="Y2419" s="3"/>
    </row>
    <row r="2420" spans="1:25" s="238" customFormat="1" x14ac:dyDescent="0.2">
      <c r="A2420" s="178" t="s">
        <v>12163</v>
      </c>
      <c r="B2420" s="182">
        <v>44298</v>
      </c>
      <c r="C2420" s="121" t="str">
        <f>VLOOKUP(G2420,TCR!$E$2:$K$332,2,0)</f>
        <v>SOPS</v>
      </c>
      <c r="D2420" s="121" t="str">
        <f>VLOOKUP(G2420,TCR!$E$2:$K$332,3,0)</f>
        <v>Service OPS</v>
      </c>
      <c r="E2420" s="121" t="str">
        <f>VLOOKUP(G2420,TCR!$E$2:$K$332,4,0)</f>
        <v>SOPS</v>
      </c>
      <c r="F2420" s="121" t="str">
        <f>VLOOKUP(G2420,TCR!$E$2:$K$332,5,0)</f>
        <v>Service OPS</v>
      </c>
      <c r="G2420" s="121" t="s">
        <v>13206</v>
      </c>
      <c r="H2420" s="121" t="str">
        <f>VLOOKUP(G2420,TCR!$E$2:$K$332,7,0)</f>
        <v>Sconto/Aggravio Sops CPQ</v>
      </c>
      <c r="I2420" s="137" t="str">
        <f t="shared" si="75"/>
        <v>NEX_V_SO001_REST#NEX_Q_SO001_REST#NEX_C_SO001_REST#NETA BR</v>
      </c>
      <c r="J2420" s="232"/>
      <c r="K2420" s="232" t="s">
        <v>13363</v>
      </c>
      <c r="L2420" s="232" t="s">
        <v>13311</v>
      </c>
      <c r="M2420" s="232"/>
      <c r="N2420" s="232" t="s">
        <v>13364</v>
      </c>
      <c r="O2420" s="232"/>
      <c r="P2420" s="232"/>
      <c r="Q2420" s="232" t="s">
        <v>13365</v>
      </c>
      <c r="R2420" s="232"/>
      <c r="S2420" s="137"/>
      <c r="T2420" s="232"/>
      <c r="U2420" s="232"/>
      <c r="V2420" s="3">
        <v>3</v>
      </c>
      <c r="W2420" s="177" t="str">
        <f t="shared" si="76"/>
        <v>NETA BR</v>
      </c>
      <c r="X2420" s="3"/>
      <c r="Y2420" s="3"/>
    </row>
    <row r="2421" spans="1:25" s="238" customFormat="1" x14ac:dyDescent="0.2">
      <c r="A2421" s="139" t="s">
        <v>12163</v>
      </c>
      <c r="B2421" s="182">
        <v>44298</v>
      </c>
      <c r="C2421" s="179" t="str">
        <f>VLOOKUP(G2421,TCR!$E$2:$K$332,2,0)</f>
        <v>VENDV</v>
      </c>
      <c r="D2421" s="179" t="str">
        <f>VLOOKUP(G2421,TCR!$E$2:$K$332,3,0)</f>
        <v>Ricavi variabili commodity al PCE - Energia Elettrica</v>
      </c>
      <c r="E2421" s="179" t="str">
        <f>VLOOKUP(G2421,TCR!$E$2:$K$332,4,0)</f>
        <v>SCON_CPQ_V</v>
      </c>
      <c r="F2421" s="179" t="str">
        <f>VLOOKUP(G2421,TCR!$E$2:$K$332,5,0)</f>
        <v>Sconto Cpq Variabile</v>
      </c>
      <c r="G2421" s="179" t="s">
        <v>13228</v>
      </c>
      <c r="H2421" s="179" t="str">
        <f>VLOOKUP(G2421,TCR!$E$2:$K$332,7,0)</f>
        <v>Perdita Sconto %</v>
      </c>
      <c r="I2421" s="137" t="str">
        <f t="shared" si="75"/>
        <v>NEX_V_LS003_PERP#NEX_Q_LS003_PERC#NEX_C_LS003_PER#NETA BR</v>
      </c>
      <c r="J2421" s="231"/>
      <c r="K2421" s="236" t="s">
        <v>13366</v>
      </c>
      <c r="L2421" s="231" t="s">
        <v>13253</v>
      </c>
      <c r="M2421" s="237"/>
      <c r="N2421" s="231" t="s">
        <v>13254</v>
      </c>
      <c r="O2421" s="236"/>
      <c r="P2421" s="236"/>
      <c r="Q2421" s="236" t="s">
        <v>13255</v>
      </c>
      <c r="R2421" s="236"/>
      <c r="S2421" s="137"/>
      <c r="T2421" s="3"/>
      <c r="U2421" s="3"/>
      <c r="V2421" s="3">
        <v>3</v>
      </c>
      <c r="W2421" s="177" t="str">
        <f t="shared" si="76"/>
        <v>NETA BR</v>
      </c>
      <c r="X2421" s="3"/>
      <c r="Y2421" s="3"/>
    </row>
    <row r="2422" spans="1:25" s="238" customFormat="1" x14ac:dyDescent="0.2">
      <c r="A2422" s="139" t="s">
        <v>12163</v>
      </c>
      <c r="B2422" s="182">
        <v>44298</v>
      </c>
      <c r="C2422" s="179" t="str">
        <f>VLOOKUP(G2422,TCR!$E$2:$K$332,2,0)</f>
        <v>VENDV</v>
      </c>
      <c r="D2422" s="179" t="str">
        <f>VLOOKUP(G2422,TCR!$E$2:$K$332,3,0)</f>
        <v>Ricavi variabili commodity al PCE - Energia Elettrica</v>
      </c>
      <c r="E2422" s="179" t="str">
        <f>VLOOKUP(G2422,TCR!$E$2:$K$332,4,0)</f>
        <v>SCON_CPQ_V</v>
      </c>
      <c r="F2422" s="179" t="str">
        <f>VLOOKUP(G2422,TCR!$E$2:$K$332,5,0)</f>
        <v>Sconto Cpq Variabile</v>
      </c>
      <c r="G2422" s="179" t="s">
        <v>13228</v>
      </c>
      <c r="H2422" s="179" t="str">
        <f>VLOOKUP(G2422,TCR!$E$2:$K$332,7,0)</f>
        <v>Perdita Sconto %</v>
      </c>
      <c r="I2422" s="137" t="str">
        <f t="shared" si="75"/>
        <v>NEX_V_LS004_PERP#NEX_Q_LS004_PERP#NEX_C_LS004_PERP#NETA BR</v>
      </c>
      <c r="J2422" s="231"/>
      <c r="K2422" s="236" t="s">
        <v>13367</v>
      </c>
      <c r="L2422" s="231" t="s">
        <v>13257</v>
      </c>
      <c r="M2422" s="237"/>
      <c r="N2422" s="231" t="s">
        <v>13368</v>
      </c>
      <c r="O2422" s="236"/>
      <c r="P2422" s="236"/>
      <c r="Q2422" s="236" t="s">
        <v>13369</v>
      </c>
      <c r="R2422" s="236"/>
      <c r="S2422" s="137"/>
      <c r="T2422" s="3"/>
      <c r="U2422" s="3"/>
      <c r="V2422" s="3">
        <v>3</v>
      </c>
      <c r="W2422" s="177" t="str">
        <f t="shared" si="76"/>
        <v>NETA BR</v>
      </c>
      <c r="X2422" s="3"/>
      <c r="Y2422" s="3"/>
    </row>
    <row r="2423" spans="1:25" s="238" customFormat="1" x14ac:dyDescent="0.2">
      <c r="A2423" s="139" t="s">
        <v>12163</v>
      </c>
      <c r="B2423" s="182">
        <v>44298</v>
      </c>
      <c r="C2423" s="179" t="str">
        <f>VLOOKUP(G2423,TCR!$E$2:$K$332,2,0)</f>
        <v>VENDV</v>
      </c>
      <c r="D2423" s="179" t="str">
        <f>VLOOKUP(G2423,TCR!$E$2:$K$332,3,0)</f>
        <v>Ricavi variabili commodity al PCE - Energia Elettrica</v>
      </c>
      <c r="E2423" s="179" t="str">
        <f>VLOOKUP(G2423,TCR!$E$2:$K$332,4,0)</f>
        <v>SCON_CPQ_V</v>
      </c>
      <c r="F2423" s="179" t="str">
        <f>VLOOKUP(G2423,TCR!$E$2:$K$332,5,0)</f>
        <v>Sconto Cpq Variabile</v>
      </c>
      <c r="G2423" s="179" t="s">
        <v>13230</v>
      </c>
      <c r="H2423" s="179" t="str">
        <f>VLOOKUP(G2423,TCR!$E$2:$K$332,7,0)</f>
        <v>Perdita Sconto €/consumo</v>
      </c>
      <c r="I2423" s="137" t="str">
        <f t="shared" si="75"/>
        <v>NEX_V_LS006_CONP#NEX_Q_LS006_CON#NEX_C_LS006_CON#NETA BR</v>
      </c>
      <c r="J2423" s="231"/>
      <c r="K2423" s="236" t="s">
        <v>13370</v>
      </c>
      <c r="L2423" s="231" t="s">
        <v>13264</v>
      </c>
      <c r="M2423" s="237"/>
      <c r="N2423" s="231" t="s">
        <v>13265</v>
      </c>
      <c r="O2423" s="236"/>
      <c r="P2423" s="236"/>
      <c r="Q2423" s="236" t="s">
        <v>13266</v>
      </c>
      <c r="R2423" s="236"/>
      <c r="S2423" s="137"/>
      <c r="T2423" s="3"/>
      <c r="U2423" s="3"/>
      <c r="V2423" s="3">
        <v>3</v>
      </c>
      <c r="W2423" s="177" t="str">
        <f t="shared" si="76"/>
        <v>NETA BR</v>
      </c>
      <c r="X2423" s="3"/>
      <c r="Y2423" s="3"/>
    </row>
    <row r="2424" spans="1:25" s="238" customFormat="1" x14ac:dyDescent="0.2">
      <c r="A2424" s="139" t="s">
        <v>12163</v>
      </c>
      <c r="B2424" s="182">
        <v>44298</v>
      </c>
      <c r="C2424" s="179" t="str">
        <f>VLOOKUP(G2424,TCR!$E$2:$K$332,2,0)</f>
        <v>VENDV</v>
      </c>
      <c r="D2424" s="179" t="str">
        <f>VLOOKUP(G2424,TCR!$E$2:$K$332,3,0)</f>
        <v>Ricavi variabili commodity al PCE - Energia Elettrica</v>
      </c>
      <c r="E2424" s="179" t="str">
        <f>VLOOKUP(G2424,TCR!$E$2:$K$332,4,0)</f>
        <v>AGGR_CPQ_V</v>
      </c>
      <c r="F2424" s="179" t="str">
        <f>VLOOKUP(G2424,TCR!$E$2:$K$332,5,0)</f>
        <v>Aggravio Cpq Variabile</v>
      </c>
      <c r="G2424" s="179" t="s">
        <v>13232</v>
      </c>
      <c r="H2424" s="179" t="str">
        <f>VLOOKUP(G2424,TCR!$E$2:$K$332,7,0)</f>
        <v>Perdita Aggravio euro/consumo</v>
      </c>
      <c r="I2424" s="137" t="str">
        <f t="shared" si="75"/>
        <v>NEX_V_LA005B_COP#NEX_Q_LA005B_CON#NEX_C_LA005B_CON#NETA BR</v>
      </c>
      <c r="J2424" s="231"/>
      <c r="K2424" s="236" t="s">
        <v>13371</v>
      </c>
      <c r="L2424" s="231" t="s">
        <v>13299</v>
      </c>
      <c r="M2424" s="237"/>
      <c r="N2424" s="231" t="s">
        <v>13300</v>
      </c>
      <c r="O2424" s="236"/>
      <c r="P2424" s="236"/>
      <c r="Q2424" s="236" t="s">
        <v>13301</v>
      </c>
      <c r="R2424" s="236"/>
      <c r="S2424" s="137"/>
      <c r="T2424" s="3"/>
      <c r="U2424" s="3"/>
      <c r="V2424" s="3">
        <v>3</v>
      </c>
      <c r="W2424" s="177" t="str">
        <f t="shared" si="76"/>
        <v>NETA BR</v>
      </c>
      <c r="X2424" s="3"/>
      <c r="Y2424" s="3"/>
    </row>
    <row r="2425" spans="1:25" s="238" customFormat="1" x14ac:dyDescent="0.2">
      <c r="A2425" s="139" t="s">
        <v>12163</v>
      </c>
      <c r="B2425" s="182">
        <v>44298</v>
      </c>
      <c r="C2425" s="179" t="str">
        <f>VLOOKUP(G2425,TCR!$E$2:$K$332,2,0)</f>
        <v>VENDV</v>
      </c>
      <c r="D2425" s="179" t="str">
        <f>VLOOKUP(G2425,TCR!$E$2:$K$332,3,0)</f>
        <v>Ricavi variabili commodity al PCE - Energia Elettrica</v>
      </c>
      <c r="E2425" s="179" t="str">
        <f>VLOOKUP(G2425,TCR!$E$2:$K$332,4,0)</f>
        <v>REST_CPQ_V</v>
      </c>
      <c r="F2425" s="179" t="str">
        <f>VLOOKUP(G2425,TCR!$E$2:$K$332,5,0)</f>
        <v>Restituzione Cpq Variabile</v>
      </c>
      <c r="G2425" s="179" t="s">
        <v>13234</v>
      </c>
      <c r="H2425" s="179" t="str">
        <f>VLOOKUP(G2425,TCR!$E$2:$K$332,7,0)</f>
        <v>Restituzione Perdita Sconto %</v>
      </c>
      <c r="I2425" s="137" t="str">
        <f t="shared" si="75"/>
        <v>NEX_V_LS003_PEPR#NEX_Q_LS003_PERP#NEX_C_LS003_PERP#NETA BR</v>
      </c>
      <c r="J2425" s="231"/>
      <c r="K2425" s="236" t="s">
        <v>13372</v>
      </c>
      <c r="L2425" s="231" t="s">
        <v>13253</v>
      </c>
      <c r="M2425" s="237"/>
      <c r="N2425" s="231" t="s">
        <v>13373</v>
      </c>
      <c r="O2425" s="236"/>
      <c r="P2425" s="236"/>
      <c r="Q2425" s="236" t="s">
        <v>13374</v>
      </c>
      <c r="R2425" s="236"/>
      <c r="S2425" s="137"/>
      <c r="T2425" s="3"/>
      <c r="U2425" s="3"/>
      <c r="V2425" s="3">
        <v>3</v>
      </c>
      <c r="W2425" s="177" t="str">
        <f t="shared" si="76"/>
        <v>NETA BR</v>
      </c>
      <c r="X2425" s="3"/>
      <c r="Y2425" s="3"/>
    </row>
    <row r="2426" spans="1:25" s="238" customFormat="1" x14ac:dyDescent="0.2">
      <c r="A2426" s="139" t="s">
        <v>12163</v>
      </c>
      <c r="B2426" s="182">
        <v>44298</v>
      </c>
      <c r="C2426" s="179" t="str">
        <f>VLOOKUP(G2426,TCR!$E$2:$K$332,2,0)</f>
        <v>VENDV</v>
      </c>
      <c r="D2426" s="179" t="str">
        <f>VLOOKUP(G2426,TCR!$E$2:$K$332,3,0)</f>
        <v>Ricavi variabili commodity al PCE - Energia Elettrica</v>
      </c>
      <c r="E2426" s="179" t="str">
        <f>VLOOKUP(G2426,TCR!$E$2:$K$332,4,0)</f>
        <v>REST_CPQ_V</v>
      </c>
      <c r="F2426" s="179" t="str">
        <f>VLOOKUP(G2426,TCR!$E$2:$K$332,5,0)</f>
        <v>Restituzione Cpq Variabile</v>
      </c>
      <c r="G2426" s="179" t="s">
        <v>13234</v>
      </c>
      <c r="H2426" s="179" t="str">
        <f>VLOOKUP(G2426,TCR!$E$2:$K$332,7,0)</f>
        <v>Restituzione Perdita Sconto %</v>
      </c>
      <c r="I2426" s="137" t="str">
        <f t="shared" si="75"/>
        <v>NEX_V_LS004_PEPR#NEX_Q_LS004_PEPR#NEX_C_LS004_PEPR#NETA BR</v>
      </c>
      <c r="J2426" s="231"/>
      <c r="K2426" s="236" t="s">
        <v>13375</v>
      </c>
      <c r="L2426" s="231" t="s">
        <v>13257</v>
      </c>
      <c r="M2426" s="237"/>
      <c r="N2426" s="231" t="s">
        <v>13376</v>
      </c>
      <c r="O2426" s="236"/>
      <c r="P2426" s="236"/>
      <c r="Q2426" s="236" t="s">
        <v>13377</v>
      </c>
      <c r="R2426" s="236"/>
      <c r="S2426" s="137"/>
      <c r="T2426" s="3"/>
      <c r="U2426" s="3"/>
      <c r="V2426" s="3">
        <v>3</v>
      </c>
      <c r="W2426" s="177" t="str">
        <f t="shared" si="76"/>
        <v>NETA BR</v>
      </c>
      <c r="X2426" s="3"/>
      <c r="Y2426" s="3"/>
    </row>
    <row r="2427" spans="1:25" s="238" customFormat="1" x14ac:dyDescent="0.2">
      <c r="A2427" s="139" t="s">
        <v>12163</v>
      </c>
      <c r="B2427" s="182">
        <v>44298</v>
      </c>
      <c r="C2427" s="179" t="str">
        <f>VLOOKUP(G2427,TCR!$E$2:$K$332,2,0)</f>
        <v>VENDV</v>
      </c>
      <c r="D2427" s="179" t="str">
        <f>VLOOKUP(G2427,TCR!$E$2:$K$332,3,0)</f>
        <v>Ricavi variabili commodity al PCE - Energia Elettrica</v>
      </c>
      <c r="E2427" s="179" t="str">
        <f>VLOOKUP(G2427,TCR!$E$2:$K$332,4,0)</f>
        <v>REST_CPQ_V</v>
      </c>
      <c r="F2427" s="179" t="str">
        <f>VLOOKUP(G2427,TCR!$E$2:$K$332,5,0)</f>
        <v>Restituzione Cpq Variabile</v>
      </c>
      <c r="G2427" s="179" t="s">
        <v>13236</v>
      </c>
      <c r="H2427" s="179" t="str">
        <f>VLOOKUP(G2427,TCR!$E$2:$K$332,7,0)</f>
        <v>Restituzione Perdita Sconto €/consumo</v>
      </c>
      <c r="I2427" s="137" t="str">
        <f t="shared" si="75"/>
        <v xml:space="preserve"> NEX_V_LS006_RESP# NEXQV_LS006_RESP# NEXCV_LS006_RESP#NETA BR</v>
      </c>
      <c r="J2427" s="231"/>
      <c r="K2427" s="236" t="s">
        <v>13378</v>
      </c>
      <c r="L2427" s="231" t="s">
        <v>13264</v>
      </c>
      <c r="M2427" s="237"/>
      <c r="N2427" s="231" t="s">
        <v>13379</v>
      </c>
      <c r="O2427" s="236"/>
      <c r="P2427" s="236"/>
      <c r="Q2427" s="236" t="s">
        <v>13380</v>
      </c>
      <c r="R2427" s="236"/>
      <c r="S2427" s="137"/>
      <c r="T2427" s="3"/>
      <c r="U2427" s="3"/>
      <c r="V2427" s="3">
        <v>3</v>
      </c>
      <c r="W2427" s="177" t="str">
        <f t="shared" si="76"/>
        <v>NETA BR</v>
      </c>
      <c r="X2427" s="3"/>
      <c r="Y2427" s="3"/>
    </row>
    <row r="2428" spans="1:25" s="238" customFormat="1" x14ac:dyDescent="0.2">
      <c r="A2428" s="139" t="s">
        <v>12163</v>
      </c>
      <c r="B2428" s="182">
        <v>44298</v>
      </c>
      <c r="C2428" s="179" t="str">
        <f>VLOOKUP(G2428,TCR!$E$2:$K$332,2,0)</f>
        <v>VENDV</v>
      </c>
      <c r="D2428" s="179" t="str">
        <f>VLOOKUP(G2428,TCR!$E$2:$K$332,3,0)</f>
        <v>Ricavi variabili commodity al PCE - Energia Elettrica</v>
      </c>
      <c r="E2428" s="179" t="str">
        <f>VLOOKUP(G2428,TCR!$E$2:$K$332,4,0)</f>
        <v>REST_CPQ_V</v>
      </c>
      <c r="F2428" s="179" t="str">
        <f>VLOOKUP(G2428,TCR!$E$2:$K$332,5,0)</f>
        <v>Restituzione Cpq Variabile</v>
      </c>
      <c r="G2428" s="179" t="s">
        <v>13238</v>
      </c>
      <c r="H2428" s="179" t="str">
        <f>VLOOKUP(G2428,TCR!$E$2:$K$332,7,0)</f>
        <v>Restituzione Perdita Aggravio euro/consumo</v>
      </c>
      <c r="I2428" s="137" t="str">
        <f t="shared" si="75"/>
        <v>NEX_V_LA005B_REP#NEX_Q_LA005B_CRP#NEX_C_LA005B_CRP#NETA BR</v>
      </c>
      <c r="J2428" s="231"/>
      <c r="K2428" s="236" t="s">
        <v>13381</v>
      </c>
      <c r="L2428" s="231" t="s">
        <v>13299</v>
      </c>
      <c r="M2428" s="237"/>
      <c r="N2428" s="231" t="s">
        <v>13382</v>
      </c>
      <c r="O2428" s="236"/>
      <c r="P2428" s="236"/>
      <c r="Q2428" s="236" t="s">
        <v>13383</v>
      </c>
      <c r="R2428" s="236"/>
      <c r="S2428" s="137"/>
      <c r="T2428" s="3"/>
      <c r="U2428" s="3"/>
      <c r="V2428" s="3">
        <v>3</v>
      </c>
      <c r="W2428" s="177" t="str">
        <f t="shared" si="76"/>
        <v>NETA BR</v>
      </c>
      <c r="X2428" s="3"/>
      <c r="Y2428" s="3"/>
    </row>
    <row r="2429" spans="1:25" x14ac:dyDescent="0.2">
      <c r="A2429" s="139" t="s">
        <v>12163</v>
      </c>
      <c r="B2429" s="182">
        <v>44322</v>
      </c>
      <c r="C2429" s="181" t="str">
        <f>VLOOKUP(G2429,TCR!$E$2:$K$332,2,0)</f>
        <v>DISTV</v>
      </c>
      <c r="D2429" s="181" t="str">
        <f>VLOOKUP(G2429,TCR!$E$2:$K$332,3,0)</f>
        <v>Ricavi logistica secondaria - distribuzione Energia Elettrica - variabile</v>
      </c>
      <c r="E2429" s="181" t="str">
        <f>VLOOKUP(G2429,TCR!$E$2:$K$332,4,0)</f>
        <v>QVA</v>
      </c>
      <c r="F2429" s="181" t="str">
        <f>VLOOKUP(G2429,TCR!$E$2:$K$332,5,0)</f>
        <v>Energia attiva</v>
      </c>
      <c r="G2429" s="181" t="s">
        <v>4</v>
      </c>
      <c r="H2429" s="181" t="str">
        <f>VLOOKUP(G2429,TCR!$E$2:$K$332,7,0)</f>
        <v>Quota energia</v>
      </c>
      <c r="I2429" s="137" t="str">
        <f t="shared" si="75"/>
        <v>NE_V_RETE_QE_ND#NE_ARR_ON_ND_QE#NE_RETE_ND#NETA BR</v>
      </c>
      <c r="K2429" s="240" t="s">
        <v>10370</v>
      </c>
      <c r="L2429" s="240" t="s">
        <v>10371</v>
      </c>
      <c r="M2429" s="240" t="s">
        <v>488</v>
      </c>
      <c r="N2429" s="240" t="s">
        <v>13409</v>
      </c>
      <c r="O2429" s="241"/>
      <c r="P2429" s="229" t="s">
        <v>9992</v>
      </c>
      <c r="Q2429" s="240" t="s">
        <v>9993</v>
      </c>
      <c r="R2429" s="240" t="s">
        <v>9994</v>
      </c>
      <c r="S2429" s="240" t="s">
        <v>10565</v>
      </c>
      <c r="T2429" s="240" t="s">
        <v>10566</v>
      </c>
      <c r="U2429" s="229" t="s">
        <v>11252</v>
      </c>
      <c r="V2429" s="194">
        <v>3</v>
      </c>
      <c r="W2429" s="137" t="str">
        <f t="shared" ref="W2429:W2492" si="77">IF(V2429=3,"NETA BR",IF(V2429=8,"NETA BM"))</f>
        <v>NETA BR</v>
      </c>
      <c r="X2429" s="239"/>
      <c r="Y2429" s="239"/>
    </row>
    <row r="2430" spans="1:25" x14ac:dyDescent="0.2">
      <c r="A2430" s="139" t="s">
        <v>12163</v>
      </c>
      <c r="B2430" s="182">
        <v>44322</v>
      </c>
      <c r="C2430" s="181" t="str">
        <f>VLOOKUP(G2430,TCR!$E$2:$K$332,2,0)</f>
        <v>DISTV</v>
      </c>
      <c r="D2430" s="181" t="str">
        <f>VLOOKUP(G2430,TCR!$E$2:$K$332,3,0)</f>
        <v>Ricavi logistica secondaria - distribuzione Energia Elettrica - variabile</v>
      </c>
      <c r="E2430" s="181" t="str">
        <f>VLOOKUP(G2430,TCR!$E$2:$K$332,4,0)</f>
        <v>QVA</v>
      </c>
      <c r="F2430" s="181" t="str">
        <f>VLOOKUP(G2430,TCR!$E$2:$K$332,5,0)</f>
        <v>Energia attiva</v>
      </c>
      <c r="G2430" s="181" t="s">
        <v>4</v>
      </c>
      <c r="H2430" s="181" t="str">
        <f>VLOOKUP(G2430,TCR!$E$2:$K$332,7,0)</f>
        <v>Quota energia</v>
      </c>
      <c r="I2430" s="137" t="str">
        <f t="shared" si="75"/>
        <v>NE_V_RETE_QE_ND#NE_Q_AE_ND_QE#NE_C_AE_ND#NETA BR</v>
      </c>
      <c r="K2430" s="240" t="s">
        <v>10370</v>
      </c>
      <c r="L2430" s="240" t="s">
        <v>10371</v>
      </c>
      <c r="M2430" s="240" t="s">
        <v>488</v>
      </c>
      <c r="N2430" s="240" t="s">
        <v>13410</v>
      </c>
      <c r="O2430" s="241"/>
      <c r="P2430" s="229" t="s">
        <v>13411</v>
      </c>
      <c r="Q2430" s="240" t="s">
        <v>13412</v>
      </c>
      <c r="R2430" s="240" t="s">
        <v>13413</v>
      </c>
      <c r="S2430" s="240" t="s">
        <v>10565</v>
      </c>
      <c r="T2430" s="240" t="s">
        <v>10566</v>
      </c>
      <c r="U2430" s="229" t="s">
        <v>11252</v>
      </c>
      <c r="V2430" s="194">
        <v>3</v>
      </c>
      <c r="W2430" s="137" t="str">
        <f t="shared" si="77"/>
        <v>NETA BR</v>
      </c>
      <c r="X2430" s="239"/>
      <c r="Y2430" s="239"/>
    </row>
    <row r="2431" spans="1:25" x14ac:dyDescent="0.2">
      <c r="A2431" s="139" t="s">
        <v>12163</v>
      </c>
      <c r="B2431" s="182">
        <v>44322</v>
      </c>
      <c r="C2431" s="181" t="str">
        <f>VLOOKUP(G2431,TCR!$E$2:$K$332,2,0)</f>
        <v>DISTV</v>
      </c>
      <c r="D2431" s="181" t="str">
        <f>VLOOKUP(G2431,TCR!$E$2:$K$332,3,0)</f>
        <v>Ricavi logistica secondaria - distribuzione Energia Elettrica - variabile</v>
      </c>
      <c r="E2431" s="181" t="str">
        <f>VLOOKUP(G2431,TCR!$E$2:$K$332,4,0)</f>
        <v>QVA</v>
      </c>
      <c r="F2431" s="181" t="str">
        <f>VLOOKUP(G2431,TCR!$E$2:$K$332,5,0)</f>
        <v>Energia attiva</v>
      </c>
      <c r="G2431" s="181" t="s">
        <v>4</v>
      </c>
      <c r="H2431" s="181" t="str">
        <f>VLOOKUP(G2431,TCR!$E$2:$K$332,7,0)</f>
        <v>Quota energia</v>
      </c>
      <c r="I2431" s="137" t="str">
        <f t="shared" si="75"/>
        <v>NE_V_RETE_QE_ND#NE_Q_ARIM_ND_QE#NE_C_ARIM_ND#NETA BR</v>
      </c>
      <c r="K2431" s="240" t="s">
        <v>10370</v>
      </c>
      <c r="L2431" s="240" t="s">
        <v>10371</v>
      </c>
      <c r="M2431" s="240" t="s">
        <v>488</v>
      </c>
      <c r="N2431" s="240" t="s">
        <v>13414</v>
      </c>
      <c r="O2431" s="241"/>
      <c r="P2431" s="229" t="s">
        <v>13415</v>
      </c>
      <c r="Q2431" s="240" t="s">
        <v>13416</v>
      </c>
      <c r="R2431" s="240" t="s">
        <v>13417</v>
      </c>
      <c r="S2431" s="240" t="s">
        <v>10565</v>
      </c>
      <c r="T2431" s="240" t="s">
        <v>10566</v>
      </c>
      <c r="U2431" s="229" t="s">
        <v>11252</v>
      </c>
      <c r="V2431" s="194">
        <v>3</v>
      </c>
      <c r="W2431" s="137" t="str">
        <f t="shared" si="77"/>
        <v>NETA BR</v>
      </c>
      <c r="X2431" s="239"/>
      <c r="Y2431" s="239"/>
    </row>
    <row r="2432" spans="1:25" x14ac:dyDescent="0.2">
      <c r="A2432" s="139" t="s">
        <v>12163</v>
      </c>
      <c r="B2432" s="182">
        <v>44322</v>
      </c>
      <c r="C2432" s="181" t="str">
        <f>VLOOKUP(G2432,TCR!$E$2:$K$332,2,0)</f>
        <v>DISTV</v>
      </c>
      <c r="D2432" s="181" t="str">
        <f>VLOOKUP(G2432,TCR!$E$2:$K$332,3,0)</f>
        <v>Ricavi logistica secondaria - distribuzione Energia Elettrica - variabile</v>
      </c>
      <c r="E2432" s="181" t="str">
        <f>VLOOKUP(G2432,TCR!$E$2:$K$332,4,0)</f>
        <v>QVA</v>
      </c>
      <c r="F2432" s="181" t="str">
        <f>VLOOKUP(G2432,TCR!$E$2:$K$332,5,0)</f>
        <v>Energia attiva</v>
      </c>
      <c r="G2432" s="181" t="s">
        <v>4</v>
      </c>
      <c r="H2432" s="181" t="str">
        <f>VLOOKUP(G2432,TCR!$E$2:$K$332,7,0)</f>
        <v>Quota energia</v>
      </c>
      <c r="I2432" s="137" t="str">
        <f t="shared" si="75"/>
        <v>NE_V_RETE_QE_ND#NE_Q_ASOS_ND_QE#NE_C_ASOS_ND#NETA BR</v>
      </c>
      <c r="K2432" s="240" t="s">
        <v>10370</v>
      </c>
      <c r="L2432" s="240" t="s">
        <v>10371</v>
      </c>
      <c r="M2432" s="240" t="s">
        <v>488</v>
      </c>
      <c r="N2432" s="240" t="s">
        <v>13418</v>
      </c>
      <c r="O2432" s="241"/>
      <c r="P2432" s="229" t="s">
        <v>13419</v>
      </c>
      <c r="Q2432" s="240" t="s">
        <v>13420</v>
      </c>
      <c r="R2432" s="240" t="s">
        <v>13421</v>
      </c>
      <c r="S2432" s="240" t="s">
        <v>10565</v>
      </c>
      <c r="T2432" s="240" t="s">
        <v>10566</v>
      </c>
      <c r="U2432" s="229" t="s">
        <v>11252</v>
      </c>
      <c r="V2432" s="194">
        <v>3</v>
      </c>
      <c r="W2432" s="137" t="str">
        <f t="shared" si="77"/>
        <v>NETA BR</v>
      </c>
      <c r="X2432" s="239"/>
      <c r="Y2432" s="239"/>
    </row>
    <row r="2433" spans="1:25" x14ac:dyDescent="0.2">
      <c r="A2433" s="139" t="s">
        <v>12163</v>
      </c>
      <c r="B2433" s="182">
        <v>44322</v>
      </c>
      <c r="C2433" s="181" t="str">
        <f>VLOOKUP(G2433,TCR!$E$2:$K$332,2,0)</f>
        <v>DISTV</v>
      </c>
      <c r="D2433" s="181" t="str">
        <f>VLOOKUP(G2433,TCR!$E$2:$K$332,3,0)</f>
        <v>Ricavi logistica secondaria - distribuzione Energia Elettrica - variabile</v>
      </c>
      <c r="E2433" s="181" t="str">
        <f>VLOOKUP(G2433,TCR!$E$2:$K$332,4,0)</f>
        <v>QVA</v>
      </c>
      <c r="F2433" s="181" t="str">
        <f>VLOOKUP(G2433,TCR!$E$2:$K$332,5,0)</f>
        <v>Energia attiva</v>
      </c>
      <c r="G2433" s="181" t="s">
        <v>4</v>
      </c>
      <c r="H2433" s="181" t="str">
        <f>VLOOKUP(G2433,TCR!$E$2:$K$332,7,0)</f>
        <v>Quota energia</v>
      </c>
      <c r="I2433" s="137" t="str">
        <f t="shared" si="75"/>
        <v>NE_V_RETE_QE_ND#NE_Q_DIS_ND_QE#NE_C_DIS_ND#NETA BR</v>
      </c>
      <c r="K2433" s="240" t="s">
        <v>10370</v>
      </c>
      <c r="L2433" s="240" t="s">
        <v>10371</v>
      </c>
      <c r="M2433" s="240" t="s">
        <v>488</v>
      </c>
      <c r="N2433" s="240" t="s">
        <v>13422</v>
      </c>
      <c r="O2433" s="241"/>
      <c r="P2433" s="229" t="s">
        <v>12002</v>
      </c>
      <c r="Q2433" s="240" t="s">
        <v>12003</v>
      </c>
      <c r="R2433" s="240" t="s">
        <v>12004</v>
      </c>
      <c r="S2433" s="240" t="s">
        <v>10565</v>
      </c>
      <c r="T2433" s="240" t="s">
        <v>10566</v>
      </c>
      <c r="U2433" s="229" t="s">
        <v>11252</v>
      </c>
      <c r="V2433" s="194">
        <v>3</v>
      </c>
      <c r="W2433" s="137" t="str">
        <f t="shared" si="77"/>
        <v>NETA BR</v>
      </c>
      <c r="X2433" s="239"/>
      <c r="Y2433" s="239"/>
    </row>
    <row r="2434" spans="1:25" x14ac:dyDescent="0.2">
      <c r="A2434" s="139" t="s">
        <v>12163</v>
      </c>
      <c r="B2434" s="182">
        <v>44322</v>
      </c>
      <c r="C2434" s="181" t="str">
        <f>VLOOKUP(G2434,TCR!$E$2:$K$332,2,0)</f>
        <v>DISTV</v>
      </c>
      <c r="D2434" s="181" t="str">
        <f>VLOOKUP(G2434,TCR!$E$2:$K$332,3,0)</f>
        <v>Ricavi logistica secondaria - distribuzione Energia Elettrica - variabile</v>
      </c>
      <c r="E2434" s="181" t="str">
        <f>VLOOKUP(G2434,TCR!$E$2:$K$332,4,0)</f>
        <v>QVA</v>
      </c>
      <c r="F2434" s="181" t="str">
        <f>VLOOKUP(G2434,TCR!$E$2:$K$332,5,0)</f>
        <v>Energia attiva</v>
      </c>
      <c r="G2434" s="181" t="s">
        <v>4</v>
      </c>
      <c r="H2434" s="181" t="str">
        <f>VLOOKUP(G2434,TCR!$E$2:$K$332,7,0)</f>
        <v>Quota energia</v>
      </c>
      <c r="I2434" s="137" t="str">
        <f t="shared" si="75"/>
        <v>NE_V_RETE_QE_ND#NE_Q_MIS3_INS_ND#NE_C_MIS_ND#NETA BR</v>
      </c>
      <c r="K2434" s="240" t="s">
        <v>10370</v>
      </c>
      <c r="L2434" s="240" t="s">
        <v>10371</v>
      </c>
      <c r="M2434" s="240" t="s">
        <v>488</v>
      </c>
      <c r="N2434" s="240" t="s">
        <v>12997</v>
      </c>
      <c r="O2434" s="241"/>
      <c r="P2434" s="229" t="s">
        <v>12998</v>
      </c>
      <c r="Q2434" s="240" t="s">
        <v>12999</v>
      </c>
      <c r="R2434" s="240" t="s">
        <v>13000</v>
      </c>
      <c r="S2434" s="240" t="s">
        <v>10565</v>
      </c>
      <c r="T2434" s="240" t="s">
        <v>10566</v>
      </c>
      <c r="U2434" s="229" t="s">
        <v>11252</v>
      </c>
      <c r="V2434" s="194">
        <v>3</v>
      </c>
      <c r="W2434" s="137" t="str">
        <f t="shared" si="77"/>
        <v>NETA BR</v>
      </c>
      <c r="X2434" s="239"/>
      <c r="Y2434" s="239"/>
    </row>
    <row r="2435" spans="1:25" x14ac:dyDescent="0.2">
      <c r="A2435" s="139" t="s">
        <v>12163</v>
      </c>
      <c r="B2435" s="182">
        <v>44322</v>
      </c>
      <c r="C2435" s="181" t="str">
        <f>VLOOKUP(G2435,TCR!$E$2:$K$332,2,0)</f>
        <v>DISTV</v>
      </c>
      <c r="D2435" s="181" t="str">
        <f>VLOOKUP(G2435,TCR!$E$2:$K$332,3,0)</f>
        <v>Ricavi logistica secondaria - distribuzione Energia Elettrica - variabile</v>
      </c>
      <c r="E2435" s="181" t="str">
        <f>VLOOKUP(G2435,TCR!$E$2:$K$332,4,0)</f>
        <v>QVA</v>
      </c>
      <c r="F2435" s="181" t="str">
        <f>VLOOKUP(G2435,TCR!$E$2:$K$332,5,0)</f>
        <v>Energia attiva</v>
      </c>
      <c r="G2435" s="181" t="s">
        <v>4</v>
      </c>
      <c r="H2435" s="181" t="str">
        <f>VLOOKUP(G2435,TCR!$E$2:$K$332,7,0)</f>
        <v>Quota energia</v>
      </c>
      <c r="I2435" s="137" t="str">
        <f t="shared" ref="I2435:I2498" si="78">IF(LEFT($G2435,7)="CONSUMO","CONSUMO",CONCATENATE(K2435,"#",N2435,"#",Q2435,"#",W2435))</f>
        <v>NE_V_RETE_QE_ND#NE_Q_MIS3_RAV_ND#NE_C_MIS_ND#NETA BR</v>
      </c>
      <c r="K2435" s="240" t="s">
        <v>10370</v>
      </c>
      <c r="L2435" s="240" t="s">
        <v>10371</v>
      </c>
      <c r="M2435" s="240" t="s">
        <v>488</v>
      </c>
      <c r="N2435" s="240" t="s">
        <v>13423</v>
      </c>
      <c r="O2435" s="241"/>
      <c r="P2435" s="229" t="s">
        <v>12998</v>
      </c>
      <c r="Q2435" s="240" t="s">
        <v>12999</v>
      </c>
      <c r="R2435" s="240" t="s">
        <v>13000</v>
      </c>
      <c r="S2435" s="240" t="s">
        <v>10565</v>
      </c>
      <c r="T2435" s="240" t="s">
        <v>10566</v>
      </c>
      <c r="U2435" s="229" t="s">
        <v>11252</v>
      </c>
      <c r="V2435" s="194">
        <v>3</v>
      </c>
      <c r="W2435" s="137" t="str">
        <f t="shared" si="77"/>
        <v>NETA BR</v>
      </c>
      <c r="X2435" s="239"/>
      <c r="Y2435" s="239"/>
    </row>
    <row r="2436" spans="1:25" x14ac:dyDescent="0.2">
      <c r="A2436" s="139" t="s">
        <v>12163</v>
      </c>
      <c r="B2436" s="182">
        <v>44322</v>
      </c>
      <c r="C2436" s="181" t="str">
        <f>VLOOKUP(G2436,TCR!$E$2:$K$332,2,0)</f>
        <v>DISTV</v>
      </c>
      <c r="D2436" s="181" t="str">
        <f>VLOOKUP(G2436,TCR!$E$2:$K$332,3,0)</f>
        <v>Ricavi logistica secondaria - distribuzione Energia Elettrica - variabile</v>
      </c>
      <c r="E2436" s="181" t="str">
        <f>VLOOKUP(G2436,TCR!$E$2:$K$332,4,0)</f>
        <v>QVA</v>
      </c>
      <c r="F2436" s="181" t="str">
        <f>VLOOKUP(G2436,TCR!$E$2:$K$332,5,0)</f>
        <v>Energia attiva</v>
      </c>
      <c r="G2436" s="181" t="s">
        <v>4</v>
      </c>
      <c r="H2436" s="181" t="str">
        <f>VLOOKUP(G2436,TCR!$E$2:$K$332,7,0)</f>
        <v>Quota energia</v>
      </c>
      <c r="I2436" s="137" t="str">
        <f t="shared" si="78"/>
        <v>NE_V_RETE_QE_ND#NE_Q_MIS3_RES_ND#NE_C_MIS_ND#NETA BR</v>
      </c>
      <c r="K2436" s="240" t="s">
        <v>10370</v>
      </c>
      <c r="L2436" s="240" t="s">
        <v>10371</v>
      </c>
      <c r="M2436" s="240" t="s">
        <v>488</v>
      </c>
      <c r="N2436" s="240" t="s">
        <v>13424</v>
      </c>
      <c r="O2436" s="241"/>
      <c r="P2436" s="229" t="s">
        <v>12998</v>
      </c>
      <c r="Q2436" s="240" t="s">
        <v>12999</v>
      </c>
      <c r="R2436" s="240" t="s">
        <v>13000</v>
      </c>
      <c r="S2436" s="240" t="s">
        <v>10565</v>
      </c>
      <c r="T2436" s="240" t="s">
        <v>10566</v>
      </c>
      <c r="U2436" s="229" t="s">
        <v>11252</v>
      </c>
      <c r="V2436" s="194">
        <v>3</v>
      </c>
      <c r="W2436" s="137" t="str">
        <f t="shared" si="77"/>
        <v>NETA BR</v>
      </c>
      <c r="X2436" s="239"/>
      <c r="Y2436" s="239"/>
    </row>
    <row r="2437" spans="1:25" x14ac:dyDescent="0.2">
      <c r="A2437" s="139" t="s">
        <v>12163</v>
      </c>
      <c r="B2437" s="182">
        <v>44322</v>
      </c>
      <c r="C2437" s="181" t="str">
        <f>VLOOKUP(G2437,TCR!$E$2:$K$332,2,0)</f>
        <v>DISTV</v>
      </c>
      <c r="D2437" s="181" t="str">
        <f>VLOOKUP(G2437,TCR!$E$2:$K$332,3,0)</f>
        <v>Ricavi logistica secondaria - distribuzione Energia Elettrica - variabile</v>
      </c>
      <c r="E2437" s="181" t="str">
        <f>VLOOKUP(G2437,TCR!$E$2:$K$332,4,0)</f>
        <v>QVA</v>
      </c>
      <c r="F2437" s="181" t="str">
        <f>VLOOKUP(G2437,TCR!$E$2:$K$332,5,0)</f>
        <v>Energia attiva</v>
      </c>
      <c r="G2437" s="181" t="s">
        <v>4</v>
      </c>
      <c r="H2437" s="181" t="str">
        <f>VLOOKUP(G2437,TCR!$E$2:$K$332,7,0)</f>
        <v>Quota energia</v>
      </c>
      <c r="I2437" s="137" t="str">
        <f t="shared" si="78"/>
        <v>NE_V_RETE_QE_ND#NE_Q_TRAS_ND_QE#NE_C_TRAS_ND#NETA BR</v>
      </c>
      <c r="K2437" s="240" t="s">
        <v>10370</v>
      </c>
      <c r="L2437" s="240" t="s">
        <v>10371</v>
      </c>
      <c r="M2437" s="240" t="s">
        <v>488</v>
      </c>
      <c r="N2437" s="240" t="s">
        <v>13425</v>
      </c>
      <c r="O2437" s="241"/>
      <c r="P2437" s="229" t="s">
        <v>13002</v>
      </c>
      <c r="Q2437" s="240" t="s">
        <v>13003</v>
      </c>
      <c r="R2437" s="240" t="s">
        <v>13004</v>
      </c>
      <c r="S2437" s="240" t="s">
        <v>10565</v>
      </c>
      <c r="T2437" s="240" t="s">
        <v>10566</v>
      </c>
      <c r="U2437" s="229" t="s">
        <v>11252</v>
      </c>
      <c r="V2437" s="194">
        <v>3</v>
      </c>
      <c r="W2437" s="137" t="str">
        <f t="shared" si="77"/>
        <v>NETA BR</v>
      </c>
      <c r="X2437" s="239"/>
      <c r="Y2437" s="239"/>
    </row>
    <row r="2438" spans="1:25" x14ac:dyDescent="0.2">
      <c r="A2438" s="139" t="s">
        <v>12163</v>
      </c>
      <c r="B2438" s="182">
        <v>44322</v>
      </c>
      <c r="C2438" s="181" t="str">
        <f>VLOOKUP(G2438,TCR!$E$2:$K$332,2,0)</f>
        <v>DISTV</v>
      </c>
      <c r="D2438" s="181" t="str">
        <f>VLOOKUP(G2438,TCR!$E$2:$K$332,3,0)</f>
        <v>Ricavi logistica secondaria - distribuzione Energia Elettrica - variabile</v>
      </c>
      <c r="E2438" s="181" t="str">
        <f>VLOOKUP(G2438,TCR!$E$2:$K$332,4,0)</f>
        <v>QVA</v>
      </c>
      <c r="F2438" s="181" t="str">
        <f>VLOOKUP(G2438,TCR!$E$2:$K$332,5,0)</f>
        <v>Energia attiva</v>
      </c>
      <c r="G2438" s="181" t="s">
        <v>4</v>
      </c>
      <c r="H2438" s="181" t="str">
        <f>VLOOKUP(G2438,TCR!$E$2:$K$332,7,0)</f>
        <v>Quota energia</v>
      </c>
      <c r="I2438" s="137" t="str">
        <f t="shared" si="78"/>
        <v>NE_V_RETE_QE_ND#NE_QE_UC3_ND_481#NE_C_UC3_ND_481#NETA BR</v>
      </c>
      <c r="K2438" s="240" t="s">
        <v>10370</v>
      </c>
      <c r="L2438" s="240" t="s">
        <v>10371</v>
      </c>
      <c r="M2438" s="240" t="s">
        <v>488</v>
      </c>
      <c r="N2438" s="240" t="s">
        <v>13426</v>
      </c>
      <c r="O2438" s="241"/>
      <c r="P2438" s="229" t="s">
        <v>13427</v>
      </c>
      <c r="Q2438" s="240" t="s">
        <v>13428</v>
      </c>
      <c r="R2438" s="240" t="s">
        <v>13429</v>
      </c>
      <c r="S2438" s="240" t="s">
        <v>10565</v>
      </c>
      <c r="T2438" s="240" t="s">
        <v>10566</v>
      </c>
      <c r="U2438" s="229" t="s">
        <v>11252</v>
      </c>
      <c r="V2438" s="194">
        <v>3</v>
      </c>
      <c r="W2438" s="137" t="str">
        <f t="shared" si="77"/>
        <v>NETA BR</v>
      </c>
      <c r="X2438" s="239"/>
      <c r="Y2438" s="239"/>
    </row>
    <row r="2439" spans="1:25" x14ac:dyDescent="0.2">
      <c r="A2439" s="139" t="s">
        <v>12163</v>
      </c>
      <c r="B2439" s="182">
        <v>44322</v>
      </c>
      <c r="C2439" s="181" t="str">
        <f>VLOOKUP(G2439,TCR!$E$2:$K$332,2,0)</f>
        <v>DISTV</v>
      </c>
      <c r="D2439" s="181" t="str">
        <f>VLOOKUP(G2439,TCR!$E$2:$K$332,3,0)</f>
        <v>Ricavi logistica secondaria - distribuzione Energia Elettrica - variabile</v>
      </c>
      <c r="E2439" s="181" t="str">
        <f>VLOOKUP(G2439,TCR!$E$2:$K$332,4,0)</f>
        <v>QVA</v>
      </c>
      <c r="F2439" s="181" t="str">
        <f>VLOOKUP(G2439,TCR!$E$2:$K$332,5,0)</f>
        <v>Energia attiva</v>
      </c>
      <c r="G2439" s="181" t="s">
        <v>4</v>
      </c>
      <c r="H2439" s="181" t="str">
        <f>VLOOKUP(G2439,TCR!$E$2:$K$332,7,0)</f>
        <v>Quota energia</v>
      </c>
      <c r="I2439" s="137" t="str">
        <f t="shared" si="78"/>
        <v>NE_V_RETE_QE_ND#NE_QE_UC6_ND_481#NE_C_UC6_ND_481#NETA BR</v>
      </c>
      <c r="K2439" s="240" t="s">
        <v>10370</v>
      </c>
      <c r="L2439" s="240" t="s">
        <v>10371</v>
      </c>
      <c r="M2439" s="240" t="s">
        <v>488</v>
      </c>
      <c r="N2439" s="240" t="s">
        <v>13430</v>
      </c>
      <c r="O2439" s="241"/>
      <c r="P2439" s="229" t="s">
        <v>13431</v>
      </c>
      <c r="Q2439" s="240" t="s">
        <v>13432</v>
      </c>
      <c r="R2439" s="240" t="s">
        <v>13433</v>
      </c>
      <c r="S2439" s="240" t="s">
        <v>10565</v>
      </c>
      <c r="T2439" s="240" t="s">
        <v>10566</v>
      </c>
      <c r="U2439" s="229" t="s">
        <v>11252</v>
      </c>
      <c r="V2439" s="194">
        <v>3</v>
      </c>
      <c r="W2439" s="137" t="str">
        <f t="shared" si="77"/>
        <v>NETA BR</v>
      </c>
      <c r="X2439" s="239"/>
      <c r="Y2439" s="239"/>
    </row>
    <row r="2440" spans="1:25" x14ac:dyDescent="0.2">
      <c r="A2440" s="139" t="s">
        <v>13486</v>
      </c>
      <c r="B2440" s="182">
        <v>44348</v>
      </c>
      <c r="C2440" s="181" t="str">
        <f>VLOOKUP(G2440,TCR!$E$2:$K$332,2,0)</f>
        <v>DISTF</v>
      </c>
      <c r="D2440" s="181" t="str">
        <f>VLOOKUP(G2440,TCR!$E$2:$K$332,3,0)</f>
        <v>Ricavi logistica secondaria - distribuzione Energia Elettrica - fisso</v>
      </c>
      <c r="E2440" s="181" t="str">
        <f>VLOOKUP(G2440,TCR!$E$2:$K$332,4,0)</f>
        <v>QFDS</v>
      </c>
      <c r="F2440" s="181" t="str">
        <f>VLOOKUP(G2440,TCR!$E$2:$K$332,5,0)</f>
        <v>Quota fissa distribuzione</v>
      </c>
      <c r="G2440" s="181" t="s">
        <v>2</v>
      </c>
      <c r="H2440" s="181" t="str">
        <f>VLOOKUP(G2440,TCR!$E$2:$K$332,7,0)</f>
        <v>Quota fissa dis</v>
      </c>
      <c r="I2440" s="137" t="str">
        <f t="shared" si="78"/>
        <v>NE_RETE_QF#NE_A5_QE#NE_A5#NETA BR</v>
      </c>
      <c r="K2440" s="229" t="s">
        <v>2462</v>
      </c>
      <c r="L2440" s="229" t="s">
        <v>2463</v>
      </c>
      <c r="M2440" s="229" t="s">
        <v>488</v>
      </c>
      <c r="N2440" s="229" t="s">
        <v>8769</v>
      </c>
      <c r="O2440" s="227"/>
      <c r="P2440" s="229" t="s">
        <v>2465</v>
      </c>
      <c r="Q2440" s="229" t="s">
        <v>2466</v>
      </c>
      <c r="R2440" s="229" t="s">
        <v>2467</v>
      </c>
      <c r="S2440" s="229" t="s">
        <v>515</v>
      </c>
      <c r="T2440" s="229" t="s">
        <v>516</v>
      </c>
      <c r="U2440" s="228"/>
      <c r="V2440" s="194">
        <v>3</v>
      </c>
      <c r="W2440" s="137" t="str">
        <f t="shared" si="77"/>
        <v>NETA BR</v>
      </c>
    </row>
    <row r="2441" spans="1:25" x14ac:dyDescent="0.2">
      <c r="A2441" s="139" t="s">
        <v>12163</v>
      </c>
      <c r="B2441" s="182">
        <v>44348</v>
      </c>
      <c r="C2441" s="181" t="str">
        <f>VLOOKUP(G2441,TCR!$E$2:$K$332,2,0)</f>
        <v>DISTF</v>
      </c>
      <c r="D2441" s="181" t="str">
        <f>VLOOKUP(G2441,TCR!$E$2:$K$332,3,0)</f>
        <v>Ricavi logistica secondaria - distribuzione Energia Elettrica - fisso</v>
      </c>
      <c r="E2441" s="181" t="str">
        <f>VLOOKUP(G2441,TCR!$E$2:$K$332,4,0)</f>
        <v>QFDS</v>
      </c>
      <c r="F2441" s="181" t="str">
        <f>VLOOKUP(G2441,TCR!$E$2:$K$332,5,0)</f>
        <v>Quota fissa distribuzione</v>
      </c>
      <c r="G2441" s="181" t="s">
        <v>2</v>
      </c>
      <c r="H2441" s="181" t="str">
        <f>VLOOKUP(G2441,TCR!$E$2:$K$332,7,0)</f>
        <v>Quota fissa dis</v>
      </c>
      <c r="I2441" s="137" t="str">
        <f t="shared" si="78"/>
        <v>NE_RETE_QF#NE_Q_A3_QE#NE_C_A3#NETA BR</v>
      </c>
      <c r="K2441" s="229" t="s">
        <v>2462</v>
      </c>
      <c r="L2441" s="229" t="s">
        <v>2463</v>
      </c>
      <c r="M2441" s="229" t="s">
        <v>488</v>
      </c>
      <c r="N2441" s="229" t="s">
        <v>13448</v>
      </c>
      <c r="O2441" s="227"/>
      <c r="P2441" s="229" t="s">
        <v>13449</v>
      </c>
      <c r="Q2441" s="229" t="s">
        <v>13450</v>
      </c>
      <c r="R2441" s="229" t="s">
        <v>13451</v>
      </c>
      <c r="S2441" s="229" t="s">
        <v>515</v>
      </c>
      <c r="T2441" s="229" t="s">
        <v>516</v>
      </c>
      <c r="U2441" s="228"/>
      <c r="V2441" s="194">
        <v>3</v>
      </c>
      <c r="W2441" s="137" t="str">
        <f t="shared" si="77"/>
        <v>NETA BR</v>
      </c>
    </row>
    <row r="2442" spans="1:25" x14ac:dyDescent="0.2">
      <c r="A2442" s="139" t="s">
        <v>12163</v>
      </c>
      <c r="B2442" s="182">
        <v>44348</v>
      </c>
      <c r="C2442" s="179" t="str">
        <f>VLOOKUP(G2442,TCR!$E$2:$K$332,2,0)</f>
        <v>VENDV</v>
      </c>
      <c r="D2442" s="179" t="str">
        <f>VLOOKUP(G2442,TCR!$E$2:$K$332,3,0)</f>
        <v>Ricavi variabili commodity al PCE - Energia Elettrica</v>
      </c>
      <c r="E2442" s="179" t="str">
        <f>VLOOKUP(G2442,TCR!$E$2:$K$332,4,0)</f>
        <v>REST_CPQ_V</v>
      </c>
      <c r="F2442" s="179" t="str">
        <f>VLOOKUP(G2442,TCR!$E$2:$K$332,5,0)</f>
        <v>Restituzione Cpq Variabile</v>
      </c>
      <c r="G2442" s="179" t="s">
        <v>13210</v>
      </c>
      <c r="H2442" s="179" t="str">
        <f>VLOOKUP(G2442,TCR!$E$2:$K$332,7,0)</f>
        <v>Restituzione Sconto % Variabile</v>
      </c>
      <c r="I2442" s="137" t="str">
        <f t="shared" si="78"/>
        <v>NEX_V_LS005_REST#NEX_Q_LS005_CONR#NEX_C_LS005_CONR#NETA BR</v>
      </c>
      <c r="K2442" s="229" t="s">
        <v>13329</v>
      </c>
      <c r="L2442" s="229" t="s">
        <v>13452</v>
      </c>
      <c r="M2442" s="228"/>
      <c r="N2442" s="229" t="s">
        <v>13453</v>
      </c>
      <c r="O2442" s="227"/>
      <c r="P2442" s="229" t="s">
        <v>13454</v>
      </c>
      <c r="Q2442" s="229" t="s">
        <v>13455</v>
      </c>
      <c r="R2442" s="229" t="s">
        <v>13456</v>
      </c>
      <c r="S2442" s="228"/>
      <c r="T2442" s="228"/>
      <c r="U2442" s="228"/>
      <c r="V2442" s="194">
        <v>3</v>
      </c>
      <c r="W2442" s="137" t="str">
        <f t="shared" si="77"/>
        <v>NETA BR</v>
      </c>
    </row>
    <row r="2443" spans="1:25" x14ac:dyDescent="0.2">
      <c r="A2443" s="139" t="s">
        <v>12163</v>
      </c>
      <c r="B2443" s="182">
        <v>44348</v>
      </c>
      <c r="C2443" s="179" t="str">
        <f>VLOOKUP(G2443,TCR!$E$2:$K$332,2,0)</f>
        <v>VENDV</v>
      </c>
      <c r="D2443" s="179" t="str">
        <f>VLOOKUP(G2443,TCR!$E$2:$K$332,3,0)</f>
        <v>Ricavi variabili commodity al PCE - Energia Elettrica</v>
      </c>
      <c r="E2443" s="179" t="str">
        <f>VLOOKUP(G2443,TCR!$E$2:$K$332,4,0)</f>
        <v>SCONV</v>
      </c>
      <c r="F2443" s="179" t="str">
        <f>VLOOKUP(G2443,TCR!$E$2:$K$332,5,0)</f>
        <v>Sconti Variabili</v>
      </c>
      <c r="G2443" s="179" t="s">
        <v>32</v>
      </c>
      <c r="H2443" s="179" t="str">
        <f>VLOOKUP(G2443,TCR!$E$2:$K$332,7,0)</f>
        <v>sconti</v>
      </c>
      <c r="I2443" s="137" t="str">
        <f t="shared" si="78"/>
        <v>NE_V_SCLIGHT_DAY#NE_Q_SCLIGHT_DAY#NE_C_SCLIGHT_DAY#NETA BR</v>
      </c>
      <c r="K2443" s="229" t="s">
        <v>13457</v>
      </c>
      <c r="L2443" s="229" t="s">
        <v>13458</v>
      </c>
      <c r="M2443" s="228"/>
      <c r="N2443" s="229" t="s">
        <v>13459</v>
      </c>
      <c r="O2443" s="227"/>
      <c r="P2443" s="229" t="s">
        <v>13460</v>
      </c>
      <c r="Q2443" s="229" t="s">
        <v>13461</v>
      </c>
      <c r="R2443" s="229" t="s">
        <v>13462</v>
      </c>
      <c r="S2443" s="228"/>
      <c r="T2443" s="228"/>
      <c r="U2443" s="228"/>
      <c r="V2443" s="194">
        <v>3</v>
      </c>
      <c r="W2443" s="137" t="str">
        <f t="shared" si="77"/>
        <v>NETA BR</v>
      </c>
    </row>
    <row r="2444" spans="1:25" x14ac:dyDescent="0.2">
      <c r="A2444" s="139" t="s">
        <v>12163</v>
      </c>
      <c r="B2444" s="182">
        <v>44348</v>
      </c>
      <c r="C2444" s="179" t="str">
        <f>VLOOKUP(G2444,TCR!$E$2:$K$332,2,0)</f>
        <v>VENDV</v>
      </c>
      <c r="D2444" s="179" t="str">
        <f>VLOOKUP(G2444,TCR!$E$2:$K$332,3,0)</f>
        <v>Ricavi variabili commodity al PCE - Energia Elettrica</v>
      </c>
      <c r="E2444" s="179" t="str">
        <f>VLOOKUP(G2444,TCR!$E$2:$K$332,4,0)</f>
        <v>SCONV</v>
      </c>
      <c r="F2444" s="179" t="str">
        <f>VLOOKUP(G2444,TCR!$E$2:$K$332,5,0)</f>
        <v>Sconti Variabili</v>
      </c>
      <c r="G2444" s="179" t="s">
        <v>32</v>
      </c>
      <c r="H2444" s="179" t="str">
        <f>VLOOKUP(G2444,TCR!$E$2:$K$332,7,0)</f>
        <v>sconti</v>
      </c>
      <c r="I2444" s="137" t="str">
        <f t="shared" si="78"/>
        <v>NE_V_SCLIGHT_H24#NE_Q_SCLIGHT_H24#NE_C_SCLIGHT_H24#NETA BR</v>
      </c>
      <c r="K2444" s="229" t="s">
        <v>13463</v>
      </c>
      <c r="L2444" s="229" t="s">
        <v>13464</v>
      </c>
      <c r="M2444" s="228"/>
      <c r="N2444" s="229" t="s">
        <v>13465</v>
      </c>
      <c r="O2444" s="227"/>
      <c r="P2444" s="229" t="s">
        <v>13466</v>
      </c>
      <c r="Q2444" s="229" t="s">
        <v>13467</v>
      </c>
      <c r="R2444" s="229" t="s">
        <v>13468</v>
      </c>
      <c r="S2444" s="228"/>
      <c r="T2444" s="228"/>
      <c r="U2444" s="228"/>
      <c r="V2444" s="194">
        <v>3</v>
      </c>
      <c r="W2444" s="137" t="str">
        <f t="shared" si="77"/>
        <v>NETA BR</v>
      </c>
    </row>
    <row r="2445" spans="1:25" x14ac:dyDescent="0.2">
      <c r="A2445" s="139" t="s">
        <v>12163</v>
      </c>
      <c r="B2445" s="182">
        <v>44348</v>
      </c>
      <c r="C2445" s="179" t="str">
        <f>VLOOKUP(G2445,TCR!$E$2:$K$332,2,0)</f>
        <v>VENDV</v>
      </c>
      <c r="D2445" s="179" t="str">
        <f>VLOOKUP(G2445,TCR!$E$2:$K$332,3,0)</f>
        <v>Ricavi variabili commodity al PCE - Energia Elettrica</v>
      </c>
      <c r="E2445" s="179" t="str">
        <f>VLOOKUP(G2445,TCR!$E$2:$K$332,4,0)</f>
        <v>SCONV</v>
      </c>
      <c r="F2445" s="179" t="str">
        <f>VLOOKUP(G2445,TCR!$E$2:$K$332,5,0)</f>
        <v>Sconti Variabili</v>
      </c>
      <c r="G2445" s="179" t="s">
        <v>10944</v>
      </c>
      <c r="H2445" s="179" t="str">
        <f>VLOOKUP(G2445,TCR!$E$2:$K$332,7,0)</f>
        <v>sconti perdite</v>
      </c>
      <c r="I2445" s="137" t="str">
        <f t="shared" si="78"/>
        <v>NE_V_SCLIGHT_PRD#NE_Q_SCLIGHT_DAY#NE_C_SCLIGHT_DAY#NETA BR</v>
      </c>
      <c r="K2445" s="229" t="s">
        <v>13469</v>
      </c>
      <c r="L2445" s="229" t="s">
        <v>13470</v>
      </c>
      <c r="M2445" s="228"/>
      <c r="N2445" s="229" t="s">
        <v>13459</v>
      </c>
      <c r="O2445" s="227"/>
      <c r="P2445" s="229" t="s">
        <v>13460</v>
      </c>
      <c r="Q2445" s="229" t="s">
        <v>13461</v>
      </c>
      <c r="R2445" s="229" t="s">
        <v>13462</v>
      </c>
      <c r="S2445" s="228"/>
      <c r="T2445" s="228"/>
      <c r="U2445" s="228"/>
      <c r="V2445" s="194">
        <v>3</v>
      </c>
      <c r="W2445" s="137" t="str">
        <f t="shared" si="77"/>
        <v>NETA BR</v>
      </c>
    </row>
    <row r="2446" spans="1:25" x14ac:dyDescent="0.2">
      <c r="A2446" s="139" t="s">
        <v>12163</v>
      </c>
      <c r="B2446" s="182">
        <v>44348</v>
      </c>
      <c r="C2446" s="179" t="str">
        <f>VLOOKUP(G2446,TCR!$E$2:$K$332,2,0)</f>
        <v>VENDV</v>
      </c>
      <c r="D2446" s="179" t="str">
        <f>VLOOKUP(G2446,TCR!$E$2:$K$332,3,0)</f>
        <v>Ricavi variabili commodity al PCE - Energia Elettrica</v>
      </c>
      <c r="E2446" s="179" t="str">
        <f>VLOOKUP(G2446,TCR!$E$2:$K$332,4,0)</f>
        <v>SCONV</v>
      </c>
      <c r="F2446" s="179" t="str">
        <f>VLOOKUP(G2446,TCR!$E$2:$K$332,5,0)</f>
        <v>Sconti Variabili</v>
      </c>
      <c r="G2446" s="179" t="s">
        <v>10944</v>
      </c>
      <c r="H2446" s="179" t="str">
        <f>VLOOKUP(G2446,TCR!$E$2:$K$332,7,0)</f>
        <v>sconti perdite</v>
      </c>
      <c r="I2446" s="137" t="str">
        <f t="shared" si="78"/>
        <v>NE_V_SCLIGHT_PRH#NE_Q_SCLIGHT_H24#NE_C_SCLIGHT_H24#NETA BR</v>
      </c>
      <c r="K2446" s="229" t="s">
        <v>13471</v>
      </c>
      <c r="L2446" s="229" t="s">
        <v>13472</v>
      </c>
      <c r="M2446" s="228"/>
      <c r="N2446" s="229" t="s">
        <v>13465</v>
      </c>
      <c r="O2446" s="227"/>
      <c r="P2446" s="229" t="s">
        <v>13466</v>
      </c>
      <c r="Q2446" s="229" t="s">
        <v>13467</v>
      </c>
      <c r="R2446" s="229" t="s">
        <v>13468</v>
      </c>
      <c r="S2446" s="228"/>
      <c r="T2446" s="228"/>
      <c r="U2446" s="228"/>
      <c r="V2446" s="194">
        <v>3</v>
      </c>
      <c r="W2446" s="137" t="str">
        <f t="shared" si="77"/>
        <v>NETA BR</v>
      </c>
    </row>
    <row r="2447" spans="1:25" x14ac:dyDescent="0.2">
      <c r="A2447" s="178" t="s">
        <v>12163</v>
      </c>
      <c r="B2447" s="182">
        <v>44348</v>
      </c>
      <c r="C2447" s="179" t="str">
        <f>VLOOKUP(G2447,TCR!$E$2:$K$332,2,0)</f>
        <v>VENDV</v>
      </c>
      <c r="D2447" s="179" t="str">
        <f>VLOOKUP(G2447,TCR!$E$2:$K$332,3,0)</f>
        <v>Ricavi variabili commodity al PCE - Energia Elettrica</v>
      </c>
      <c r="E2447" s="179" t="str">
        <f>VLOOKUP(G2447,TCR!$E$2:$K$332,4,0)</f>
        <v>MTPRV</v>
      </c>
      <c r="F2447" s="179" t="str">
        <f>VLOOKUP(G2447,TCR!$E$2:$K$332,5,0)</f>
        <v>Materia prima variabile</v>
      </c>
      <c r="G2447" s="179" t="s">
        <v>255</v>
      </c>
      <c r="H2447" s="179" t="str">
        <f>VLOOKUP(G2447,TCR!$E$2:$K$332,7,0)</f>
        <v>Materia prima</v>
      </c>
      <c r="I2447" s="137" t="str">
        <f t="shared" si="78"/>
        <v>VOCE_EM001FC#QUOTA_EM001#COMP_EM001#NETA BR</v>
      </c>
      <c r="K2447" s="229" t="s">
        <v>9656</v>
      </c>
      <c r="L2447" s="229" t="s">
        <v>9657</v>
      </c>
      <c r="M2447" s="228"/>
      <c r="N2447" s="229" t="s">
        <v>7264</v>
      </c>
      <c r="O2447" s="227"/>
      <c r="P2447" s="229" t="s">
        <v>7265</v>
      </c>
      <c r="Q2447" s="229" t="s">
        <v>7266</v>
      </c>
      <c r="R2447" s="229" t="s">
        <v>7267</v>
      </c>
      <c r="S2447" s="228"/>
      <c r="T2447" s="228"/>
      <c r="U2447" s="228"/>
      <c r="V2447" s="194">
        <v>3</v>
      </c>
      <c r="W2447" s="137" t="str">
        <f t="shared" si="77"/>
        <v>NETA BR</v>
      </c>
    </row>
    <row r="2448" spans="1:25" x14ac:dyDescent="0.2">
      <c r="A2448" s="139" t="s">
        <v>12163</v>
      </c>
      <c r="B2448" s="182">
        <v>44348</v>
      </c>
      <c r="C2448" s="179" t="str">
        <f>VLOOKUP(G2448,TCR!$E$2:$K$332,2,0)</f>
        <v>TRASPV</v>
      </c>
      <c r="D2448" s="179" t="str">
        <f>VLOOKUP(G2448,TCR!$E$2:$K$332,3,0)</f>
        <v>Ricavi logistica primaria - Trasporto Energia Elettrica - variabile</v>
      </c>
      <c r="E2448" s="179" t="str">
        <f>VLOOKUP(G2448,TCR!$E$2:$K$332,4,0)</f>
        <v>DISPV</v>
      </c>
      <c r="F2448" s="179" t="str">
        <f>VLOOKUP(G2448,TCR!$E$2:$K$332,5,0)</f>
        <v>Dispacciamento variabile</v>
      </c>
      <c r="G2448" s="179" t="s">
        <v>286</v>
      </c>
      <c r="H2448" s="179" t="str">
        <f>VLOOKUP(G2448,TCR!$E$2:$K$332,7,0)</f>
        <v>Art 45 Del 111/06</v>
      </c>
      <c r="I2448" s="137" t="str">
        <f t="shared" si="78"/>
        <v>NE_PM_COART45_21#NE_Q_PM_COPART45#NE_C_PM_COPART45#NETA BR</v>
      </c>
      <c r="K2448" s="229" t="s">
        <v>13473</v>
      </c>
      <c r="L2448" s="229" t="s">
        <v>13474</v>
      </c>
      <c r="M2448" s="229" t="s">
        <v>488</v>
      </c>
      <c r="N2448" s="229" t="s">
        <v>13475</v>
      </c>
      <c r="O2448" s="227"/>
      <c r="P2448" s="229" t="s">
        <v>13476</v>
      </c>
      <c r="Q2448" s="229" t="s">
        <v>13477</v>
      </c>
      <c r="R2448" s="229" t="s">
        <v>13478</v>
      </c>
      <c r="S2448" s="229" t="s">
        <v>1105</v>
      </c>
      <c r="T2448" s="229" t="s">
        <v>1106</v>
      </c>
      <c r="U2448" s="228"/>
      <c r="V2448" s="194">
        <v>3</v>
      </c>
      <c r="W2448" s="137" t="str">
        <f t="shared" si="77"/>
        <v>NETA BR</v>
      </c>
    </row>
    <row r="2449" spans="1:23" x14ac:dyDescent="0.2">
      <c r="A2449" s="139" t="s">
        <v>12163</v>
      </c>
      <c r="B2449" s="182">
        <v>44348</v>
      </c>
      <c r="C2449" s="179" t="str">
        <f>VLOOKUP(G2449,TCR!$E$2:$K$332,2,0)</f>
        <v>VENDV</v>
      </c>
      <c r="D2449" s="179" t="str">
        <f>VLOOKUP(G2449,TCR!$E$2:$K$332,3,0)</f>
        <v>Ricavi variabili commodity al PCE - Energia Elettrica</v>
      </c>
      <c r="E2449" s="179" t="str">
        <f>VLOOKUP(G2449,TCR!$E$2:$K$332,4,0)</f>
        <v>MTPRV</v>
      </c>
      <c r="F2449" s="179" t="str">
        <f>VLOOKUP(G2449,TCR!$E$2:$K$332,5,0)</f>
        <v>Materia prima variabile</v>
      </c>
      <c r="G2449" s="179" t="s">
        <v>255</v>
      </c>
      <c r="H2449" s="179" t="str">
        <f>VLOOKUP(G2449,TCR!$E$2:$K$332,7,0)</f>
        <v>Materia prima</v>
      </c>
      <c r="I2449" s="137" t="str">
        <f t="shared" si="78"/>
        <v>NE_V_CORCONS_CNT#NE_Q_CORCONS_CNT#NE_C_CORCONS_CNT#NETA BR</v>
      </c>
      <c r="K2449" s="229" t="s">
        <v>13479</v>
      </c>
      <c r="L2449" s="229" t="s">
        <v>13480</v>
      </c>
      <c r="M2449" s="228"/>
      <c r="N2449" s="229" t="s">
        <v>13481</v>
      </c>
      <c r="O2449" s="227"/>
      <c r="P2449" s="229" t="s">
        <v>13482</v>
      </c>
      <c r="Q2449" s="229" t="s">
        <v>13483</v>
      </c>
      <c r="R2449" s="229" t="s">
        <v>13484</v>
      </c>
      <c r="S2449" s="228"/>
      <c r="T2449" s="228"/>
      <c r="U2449" s="228"/>
      <c r="V2449" s="194">
        <v>3</v>
      </c>
      <c r="W2449" s="137" t="str">
        <f t="shared" si="77"/>
        <v>NETA BR</v>
      </c>
    </row>
    <row r="2450" spans="1:23" x14ac:dyDescent="0.2">
      <c r="A2450" s="139" t="s">
        <v>12163</v>
      </c>
      <c r="B2450" s="182">
        <v>44348</v>
      </c>
      <c r="C2450" s="179" t="str">
        <f>VLOOKUP(G2450,TCR!$E$2:$K$332,2,0)</f>
        <v>TRASPF</v>
      </c>
      <c r="D2450" s="179" t="str">
        <f>VLOOKUP(G2450,TCR!$E$2:$K$332,3,0)</f>
        <v>Ricavi logistica primaria - Trasporto Energia Elettrica - fisso</v>
      </c>
      <c r="E2450" s="179" t="str">
        <f>VLOOKUP(G2450,TCR!$E$2:$K$332,4,0)</f>
        <v>DISPF</v>
      </c>
      <c r="F2450" s="179" t="str">
        <f>VLOOKUP(G2450,TCR!$E$2:$K$332,5,0)</f>
        <v>Dispacciamento fisso</v>
      </c>
      <c r="G2450" s="179" t="s">
        <v>173</v>
      </c>
      <c r="H2450" s="179" t="str">
        <f>VLOOKUP(G2450,TCR!$E$2:$K$332,7,0)</f>
        <v>DISP bt quota fissa</v>
      </c>
      <c r="I2450" s="137" t="str">
        <f t="shared" si="78"/>
        <v>NE_V_DISP1#NE_Q_DISP3#NE_C_DISP#NETA BR</v>
      </c>
      <c r="K2450" s="229" t="s">
        <v>10344</v>
      </c>
      <c r="L2450" s="229" t="s">
        <v>10345</v>
      </c>
      <c r="M2450" s="229" t="s">
        <v>488</v>
      </c>
      <c r="N2450" s="229" t="s">
        <v>13485</v>
      </c>
      <c r="O2450" s="227"/>
      <c r="P2450" s="229" t="s">
        <v>11421</v>
      </c>
      <c r="Q2450" s="229" t="s">
        <v>11422</v>
      </c>
      <c r="R2450" s="229" t="s">
        <v>11423</v>
      </c>
      <c r="S2450" s="229" t="s">
        <v>10350</v>
      </c>
      <c r="T2450" s="229" t="s">
        <v>10351</v>
      </c>
      <c r="U2450" s="229" t="s">
        <v>9788</v>
      </c>
      <c r="V2450" s="194">
        <v>3</v>
      </c>
      <c r="W2450" s="137" t="str">
        <f t="shared" si="77"/>
        <v>NETA BR</v>
      </c>
    </row>
    <row r="2451" spans="1:23" x14ac:dyDescent="0.2">
      <c r="A2451" s="139" t="s">
        <v>12163</v>
      </c>
      <c r="B2451" s="182">
        <v>44348</v>
      </c>
      <c r="C2451" s="181" t="str">
        <f>VLOOKUP(G2451,TCR!$E$2:$K$332,2,0)</f>
        <v>DISTF</v>
      </c>
      <c r="D2451" s="181" t="str">
        <f>VLOOKUP(G2451,TCR!$E$2:$K$332,3,0)</f>
        <v>Ricavi logistica secondaria - distribuzione Energia Elettrica - fisso</v>
      </c>
      <c r="E2451" s="181" t="str">
        <f>VLOOKUP(G2451,TCR!$E$2:$K$332,4,0)</f>
        <v>QFDS</v>
      </c>
      <c r="F2451" s="181" t="str">
        <f>VLOOKUP(G2451,TCR!$E$2:$K$332,5,0)</f>
        <v>Quota fissa distribuzione</v>
      </c>
      <c r="G2451" s="181" t="s">
        <v>2</v>
      </c>
      <c r="H2451" s="181" t="str">
        <f>VLOOKUP(G2451,TCR!$E$2:$K$332,7,0)</f>
        <v>Quota fissa dis</v>
      </c>
      <c r="I2451" s="137" t="str">
        <f t="shared" si="78"/>
        <v>NE_RETE_QF#NE_A3_QE#NE_A3#NETA BR</v>
      </c>
      <c r="K2451" s="229" t="s">
        <v>2462</v>
      </c>
      <c r="L2451" s="229" t="s">
        <v>2463</v>
      </c>
      <c r="M2451" s="229" t="s">
        <v>488</v>
      </c>
      <c r="N2451" s="229" t="s">
        <v>9902</v>
      </c>
      <c r="O2451" s="227"/>
      <c r="P2451" s="229" t="s">
        <v>9796</v>
      </c>
      <c r="Q2451" s="229" t="s">
        <v>9797</v>
      </c>
      <c r="R2451" s="229" t="s">
        <v>9798</v>
      </c>
      <c r="S2451" s="231" t="s">
        <v>515</v>
      </c>
      <c r="T2451" s="229" t="s">
        <v>516</v>
      </c>
      <c r="U2451" s="228"/>
      <c r="V2451" s="194">
        <v>3</v>
      </c>
      <c r="W2451" s="137" t="str">
        <f t="shared" si="77"/>
        <v>NETA BR</v>
      </c>
    </row>
    <row r="2452" spans="1:23" x14ac:dyDescent="0.2">
      <c r="A2452" s="139" t="s">
        <v>12163</v>
      </c>
      <c r="B2452" s="182">
        <v>44348</v>
      </c>
      <c r="C2452" s="181" t="str">
        <f>VLOOKUP(G2452,TCR!$E$2:$K$332,2,0)</f>
        <v>DISTF</v>
      </c>
      <c r="D2452" s="181" t="str">
        <f>VLOOKUP(G2452,TCR!$E$2:$K$332,3,0)</f>
        <v>Ricavi logistica secondaria - distribuzione Energia Elettrica - fisso</v>
      </c>
      <c r="E2452" s="181" t="str">
        <f>VLOOKUP(G2452,TCR!$E$2:$K$332,4,0)</f>
        <v>QFDS</v>
      </c>
      <c r="F2452" s="181" t="str">
        <f>VLOOKUP(G2452,TCR!$E$2:$K$332,5,0)</f>
        <v>Quota fissa distribuzione</v>
      </c>
      <c r="G2452" s="181" t="s">
        <v>2</v>
      </c>
      <c r="H2452" s="181" t="str">
        <f>VLOOKUP(G2452,TCR!$E$2:$K$332,7,0)</f>
        <v>Quota fissa dis</v>
      </c>
      <c r="I2452" s="137" t="str">
        <f t="shared" si="78"/>
        <v>NE_RETE_QF#NE_A3_QF#NE_A3#NETA BR</v>
      </c>
      <c r="K2452" s="229" t="s">
        <v>2462</v>
      </c>
      <c r="L2452" s="229" t="s">
        <v>2463</v>
      </c>
      <c r="M2452" s="229" t="s">
        <v>488</v>
      </c>
      <c r="N2452" s="229" t="s">
        <v>9795</v>
      </c>
      <c r="O2452" s="227"/>
      <c r="P2452" s="229" t="s">
        <v>9796</v>
      </c>
      <c r="Q2452" s="229" t="s">
        <v>9797</v>
      </c>
      <c r="R2452" s="229" t="s">
        <v>9798</v>
      </c>
      <c r="S2452" s="229" t="s">
        <v>515</v>
      </c>
      <c r="T2452" s="229" t="s">
        <v>516</v>
      </c>
      <c r="U2452" s="228"/>
      <c r="V2452" s="194">
        <v>3</v>
      </c>
      <c r="W2452" s="137" t="str">
        <f t="shared" si="77"/>
        <v>NETA BR</v>
      </c>
    </row>
    <row r="2453" spans="1:23" x14ac:dyDescent="0.2">
      <c r="A2453" s="139" t="s">
        <v>12163</v>
      </c>
      <c r="B2453" s="182">
        <v>44348</v>
      </c>
      <c r="C2453" s="181" t="str">
        <f>VLOOKUP(G2453,TCR!$E$2:$K$332,2,0)</f>
        <v>DISTF</v>
      </c>
      <c r="D2453" s="181" t="str">
        <f>VLOOKUP(G2453,TCR!$E$2:$K$332,3,0)</f>
        <v>Ricavi logistica secondaria - distribuzione Energia Elettrica - fisso</v>
      </c>
      <c r="E2453" s="181" t="str">
        <f>VLOOKUP(G2453,TCR!$E$2:$K$332,4,0)</f>
        <v>QFDS</v>
      </c>
      <c r="F2453" s="181" t="str">
        <f>VLOOKUP(G2453,TCR!$E$2:$K$332,5,0)</f>
        <v>Quota fissa distribuzione</v>
      </c>
      <c r="G2453" s="181" t="s">
        <v>2</v>
      </c>
      <c r="H2453" s="181" t="str">
        <f>VLOOKUP(G2453,TCR!$E$2:$K$332,7,0)</f>
        <v>Quota fissa dis</v>
      </c>
      <c r="I2453" s="137" t="str">
        <f t="shared" si="78"/>
        <v>NE_RETE_QF#NE_Q_A3_QF#NE_C_A3#NETA BR</v>
      </c>
      <c r="K2453" s="229" t="s">
        <v>2462</v>
      </c>
      <c r="L2453" s="229" t="s">
        <v>2463</v>
      </c>
      <c r="M2453" s="229" t="s">
        <v>488</v>
      </c>
      <c r="N2453" s="229" t="s">
        <v>13493</v>
      </c>
      <c r="O2453" s="227"/>
      <c r="P2453" s="229" t="s">
        <v>13449</v>
      </c>
      <c r="Q2453" s="229" t="s">
        <v>13450</v>
      </c>
      <c r="R2453" s="229" t="s">
        <v>13451</v>
      </c>
      <c r="S2453" s="229" t="s">
        <v>515</v>
      </c>
      <c r="T2453" s="229" t="s">
        <v>516</v>
      </c>
      <c r="U2453" s="228"/>
      <c r="V2453" s="194">
        <v>3</v>
      </c>
      <c r="W2453" s="137" t="str">
        <f t="shared" si="77"/>
        <v>NETA BR</v>
      </c>
    </row>
    <row r="2454" spans="1:23" x14ac:dyDescent="0.2">
      <c r="A2454" s="139" t="s">
        <v>12163</v>
      </c>
      <c r="B2454" s="182">
        <v>44348</v>
      </c>
      <c r="C2454" s="181" t="str">
        <f>VLOOKUP(G2454,TCR!$E$2:$K$332,2,0)</f>
        <v>DISTF</v>
      </c>
      <c r="D2454" s="181" t="str">
        <f>VLOOKUP(G2454,TCR!$E$2:$K$332,3,0)</f>
        <v>Ricavi logistica secondaria - distribuzione Energia Elettrica - fisso</v>
      </c>
      <c r="E2454" s="181" t="str">
        <f>VLOOKUP(G2454,TCR!$E$2:$K$332,4,0)</f>
        <v>QP</v>
      </c>
      <c r="F2454" s="181" t="str">
        <f>VLOOKUP(G2454,TCR!$E$2:$K$332,5,0)</f>
        <v>Potenza</v>
      </c>
      <c r="G2454" s="181" t="s">
        <v>166</v>
      </c>
      <c r="H2454" s="181" t="str">
        <f>VLOOKUP(G2454,TCR!$E$2:$K$332,7,0)</f>
        <v>Quota fissa potenza</v>
      </c>
      <c r="I2454" s="137" t="str">
        <f t="shared" si="78"/>
        <v>NE_RETE_QP#NE_A6_QE#NE_A6#NETA BR</v>
      </c>
      <c r="K2454" s="229" t="s">
        <v>5387</v>
      </c>
      <c r="L2454" s="229" t="s">
        <v>5388</v>
      </c>
      <c r="M2454" s="229" t="s">
        <v>488</v>
      </c>
      <c r="N2454" s="229" t="s">
        <v>4888</v>
      </c>
      <c r="O2454" s="227"/>
      <c r="P2454" s="229" t="s">
        <v>4889</v>
      </c>
      <c r="Q2454" s="229" t="s">
        <v>4890</v>
      </c>
      <c r="R2454" s="229" t="s">
        <v>4891</v>
      </c>
      <c r="S2454" s="229" t="s">
        <v>515</v>
      </c>
      <c r="T2454" s="229" t="s">
        <v>516</v>
      </c>
      <c r="U2454" s="228"/>
      <c r="V2454" s="194">
        <v>3</v>
      </c>
      <c r="W2454" s="137" t="str">
        <f t="shared" si="77"/>
        <v>NETA BR</v>
      </c>
    </row>
    <row r="2455" spans="1:23" x14ac:dyDescent="0.2">
      <c r="A2455" s="139" t="s">
        <v>12163</v>
      </c>
      <c r="B2455" s="182">
        <v>44348</v>
      </c>
      <c r="C2455" s="179" t="str">
        <f>VLOOKUP(G2455,TCR!$E$2:$K$332,2,0)</f>
        <v>VENDV</v>
      </c>
      <c r="D2455" s="179" t="str">
        <f>VLOOKUP(G2455,TCR!$E$2:$K$332,3,0)</f>
        <v>Ricavi variabili commodity al PCE - Energia Elettrica</v>
      </c>
      <c r="E2455" s="179" t="str">
        <f>VLOOKUP(G2455,TCR!$E$2:$K$332,4,0)</f>
        <v>SCONV</v>
      </c>
      <c r="F2455" s="179" t="str">
        <f>VLOOKUP(G2455,TCR!$E$2:$K$332,5,0)</f>
        <v>Sconti Variabili</v>
      </c>
      <c r="G2455" s="179" t="s">
        <v>10830</v>
      </c>
      <c r="H2455" s="179" t="str">
        <f>VLOOKUP(G2455,TCR!$E$2:$K$332,7,0)</f>
        <v>sconti bonus</v>
      </c>
      <c r="I2455" s="137" t="str">
        <f t="shared" si="78"/>
        <v>NE_V_BONUS_ANN_M#NE_PE_FIX#NE_PE_FIX#NETA BR</v>
      </c>
      <c r="K2455" s="229" t="s">
        <v>3464</v>
      </c>
      <c r="L2455" s="229" t="s">
        <v>3465</v>
      </c>
      <c r="M2455" s="229" t="s">
        <v>424</v>
      </c>
      <c r="N2455" s="229" t="s">
        <v>662</v>
      </c>
      <c r="O2455" s="227"/>
      <c r="P2455" s="229" t="s">
        <v>664</v>
      </c>
      <c r="Q2455" s="229" t="s">
        <v>662</v>
      </c>
      <c r="R2455" s="229" t="s">
        <v>665</v>
      </c>
      <c r="S2455" s="229" t="s">
        <v>461</v>
      </c>
      <c r="T2455" s="229" t="s">
        <v>462</v>
      </c>
      <c r="U2455" s="228"/>
      <c r="V2455" s="194">
        <v>3</v>
      </c>
      <c r="W2455" s="137" t="str">
        <f t="shared" si="77"/>
        <v>NETA BR</v>
      </c>
    </row>
    <row r="2456" spans="1:23" x14ac:dyDescent="0.2">
      <c r="A2456" s="139" t="s">
        <v>12163</v>
      </c>
      <c r="B2456" s="182">
        <v>44348</v>
      </c>
      <c r="C2456" s="179" t="str">
        <f>VLOOKUP(G2456,TCR!$E$2:$K$332,2,0)</f>
        <v>VENDV</v>
      </c>
      <c r="D2456" s="179" t="str">
        <f>VLOOKUP(G2456,TCR!$E$2:$K$332,3,0)</f>
        <v>Ricavi variabili commodity al PCE - Energia Elettrica</v>
      </c>
      <c r="E2456" s="179" t="str">
        <f>VLOOKUP(G2456,TCR!$E$2:$K$332,4,0)</f>
        <v>SCONV</v>
      </c>
      <c r="F2456" s="179" t="str">
        <f>VLOOKUP(G2456,TCR!$E$2:$K$332,5,0)</f>
        <v>Sconti Variabili</v>
      </c>
      <c r="G2456" s="179" t="s">
        <v>32</v>
      </c>
      <c r="H2456" s="179" t="str">
        <f>VLOOKUP(G2456,TCR!$E$2:$K$332,7,0)</f>
        <v>sconti</v>
      </c>
      <c r="I2456" s="137" t="str">
        <f t="shared" si="78"/>
        <v>NE_V_CON7_12M#NE_Q_CON7_12M#NE_C_CON7_12M#NETA BR</v>
      </c>
      <c r="K2456" s="229" t="s">
        <v>13494</v>
      </c>
      <c r="L2456" s="229" t="s">
        <v>13495</v>
      </c>
      <c r="M2456" s="228"/>
      <c r="N2456" s="229" t="s">
        <v>13496</v>
      </c>
      <c r="O2456" s="227"/>
      <c r="P2456" s="229" t="s">
        <v>13497</v>
      </c>
      <c r="Q2456" s="229" t="s">
        <v>13497</v>
      </c>
      <c r="R2456" s="229" t="s">
        <v>13498</v>
      </c>
      <c r="S2456" s="228"/>
      <c r="T2456" s="228"/>
      <c r="U2456" s="228"/>
      <c r="V2456" s="194">
        <v>3</v>
      </c>
      <c r="W2456" s="137" t="str">
        <f t="shared" si="77"/>
        <v>NETA BR</v>
      </c>
    </row>
    <row r="2457" spans="1:23" x14ac:dyDescent="0.2">
      <c r="A2457" s="139" t="s">
        <v>12163</v>
      </c>
      <c r="B2457" s="182">
        <v>44348</v>
      </c>
      <c r="C2457" s="179" t="str">
        <f>VLOOKUP(G2457,TCR!$E$2:$K$332,2,0)</f>
        <v>TRASPF</v>
      </c>
      <c r="D2457" s="179" t="str">
        <f>VLOOKUP(G2457,TCR!$E$2:$K$332,3,0)</f>
        <v>Ricavi logistica primaria - Trasporto Energia Elettrica - fisso</v>
      </c>
      <c r="E2457" s="179" t="str">
        <f>VLOOKUP(G2457,TCR!$E$2:$K$332,4,0)</f>
        <v>DISPF</v>
      </c>
      <c r="F2457" s="179" t="str">
        <f>VLOOKUP(G2457,TCR!$E$2:$K$332,5,0)</f>
        <v>Dispacciamento fisso</v>
      </c>
      <c r="G2457" s="179" t="s">
        <v>173</v>
      </c>
      <c r="H2457" s="179" t="str">
        <f>VLOOKUP(G2457,TCR!$E$2:$K$332,7,0)</f>
        <v>DISP bt quota fissa</v>
      </c>
      <c r="I2457" s="137" t="str">
        <f t="shared" si="78"/>
        <v>NE_V_DISP1#NE_Q_DISP3_2#NE_C_DISP#NETA BR</v>
      </c>
      <c r="K2457" s="229" t="s">
        <v>10344</v>
      </c>
      <c r="L2457" s="229" t="s">
        <v>10345</v>
      </c>
      <c r="M2457" s="229" t="s">
        <v>488</v>
      </c>
      <c r="N2457" s="229" t="s">
        <v>13499</v>
      </c>
      <c r="O2457" s="227"/>
      <c r="P2457" s="229" t="s">
        <v>11421</v>
      </c>
      <c r="Q2457" s="229" t="s">
        <v>11422</v>
      </c>
      <c r="R2457" s="229" t="s">
        <v>11423</v>
      </c>
      <c r="S2457" s="229" t="s">
        <v>10350</v>
      </c>
      <c r="T2457" s="229" t="s">
        <v>10351</v>
      </c>
      <c r="U2457" s="229" t="s">
        <v>9788</v>
      </c>
      <c r="V2457" s="194">
        <v>3</v>
      </c>
      <c r="W2457" s="137" t="str">
        <f t="shared" si="77"/>
        <v>NETA BR</v>
      </c>
    </row>
    <row r="2458" spans="1:23" x14ac:dyDescent="0.2">
      <c r="A2458" s="139" t="s">
        <v>12163</v>
      </c>
      <c r="B2458" s="182">
        <v>44348</v>
      </c>
      <c r="C2458" s="179" t="str">
        <f>VLOOKUP(G2458,TCR!$E$2:$K$332,2,0)</f>
        <v>VENDV</v>
      </c>
      <c r="D2458" s="179" t="str">
        <f>VLOOKUP(G2458,TCR!$E$2:$K$332,3,0)</f>
        <v>Ricavi variabili commodity al PCE - Energia Elettrica</v>
      </c>
      <c r="E2458" s="179" t="str">
        <f>VLOOKUP(G2458,TCR!$E$2:$K$332,4,0)</f>
        <v>SCONV</v>
      </c>
      <c r="F2458" s="179" t="str">
        <f>VLOOKUP(G2458,TCR!$E$2:$K$332,5,0)</f>
        <v>Sconti Variabili</v>
      </c>
      <c r="G2458" s="179" t="s">
        <v>10944</v>
      </c>
      <c r="H2458" s="179" t="str">
        <f>VLOOKUP(G2458,TCR!$E$2:$K$332,7,0)</f>
        <v>sconti perdite</v>
      </c>
      <c r="I2458" s="137" t="str">
        <f t="shared" si="78"/>
        <v>NE_V_PRD7_12M#NE_Q_CON7_12M#NE_C_CON7_12M#NETA BR</v>
      </c>
      <c r="K2458" s="229" t="s">
        <v>13500</v>
      </c>
      <c r="L2458" s="229" t="s">
        <v>13501</v>
      </c>
      <c r="M2458" s="228"/>
      <c r="N2458" s="229" t="s">
        <v>13496</v>
      </c>
      <c r="O2458" s="227"/>
      <c r="P2458" s="229" t="s">
        <v>13497</v>
      </c>
      <c r="Q2458" s="229" t="s">
        <v>13497</v>
      </c>
      <c r="R2458" s="229" t="s">
        <v>13498</v>
      </c>
      <c r="S2458" s="228"/>
      <c r="T2458" s="228"/>
      <c r="U2458" s="228"/>
      <c r="V2458" s="194">
        <v>3</v>
      </c>
      <c r="W2458" s="137" t="str">
        <f t="shared" si="77"/>
        <v>NETA BR</v>
      </c>
    </row>
    <row r="2459" spans="1:23" x14ac:dyDescent="0.2">
      <c r="A2459" s="139" t="s">
        <v>12163</v>
      </c>
      <c r="B2459" s="182">
        <v>44348</v>
      </c>
      <c r="C2459" s="181" t="str">
        <f>VLOOKUP(G2459,TCR!$E$2:$K$332,2,0)</f>
        <v>DISTF</v>
      </c>
      <c r="D2459" s="181" t="str">
        <f>VLOOKUP(G2459,TCR!$E$2:$K$332,3,0)</f>
        <v>Ricavi logistica secondaria - distribuzione Energia Elettrica - fisso</v>
      </c>
      <c r="E2459" s="181" t="str">
        <f>VLOOKUP(G2459,TCR!$E$2:$K$332,4,0)</f>
        <v>QFDS</v>
      </c>
      <c r="F2459" s="181" t="str">
        <f>VLOOKUP(G2459,TCR!$E$2:$K$332,5,0)</f>
        <v>Quota fissa distribuzione</v>
      </c>
      <c r="G2459" s="181" t="s">
        <v>2</v>
      </c>
      <c r="H2459" s="181" t="str">
        <f>VLOOKUP(G2459,TCR!$E$2:$K$332,7,0)</f>
        <v>Quota fissa dis</v>
      </c>
      <c r="I2459" s="137" t="str">
        <f t="shared" si="78"/>
        <v>NE_V_RETE_QF_ND#NE_Q_MIS1_INS_ND#NE_C_MIS_ND#NETA BR</v>
      </c>
      <c r="K2459" s="229" t="s">
        <v>9989</v>
      </c>
      <c r="L2459" s="229" t="s">
        <v>9990</v>
      </c>
      <c r="M2459" s="229" t="s">
        <v>488</v>
      </c>
      <c r="N2459" s="229" t="s">
        <v>13502</v>
      </c>
      <c r="O2459" s="227"/>
      <c r="P2459" s="229" t="s">
        <v>12998</v>
      </c>
      <c r="Q2459" s="229" t="s">
        <v>12999</v>
      </c>
      <c r="R2459" s="229" t="s">
        <v>13000</v>
      </c>
      <c r="S2459" s="229" t="s">
        <v>10563</v>
      </c>
      <c r="T2459" s="229" t="s">
        <v>10564</v>
      </c>
      <c r="U2459" s="229" t="s">
        <v>11252</v>
      </c>
      <c r="V2459" s="194">
        <v>3</v>
      </c>
      <c r="W2459" s="137" t="str">
        <f t="shared" si="77"/>
        <v>NETA BR</v>
      </c>
    </row>
    <row r="2460" spans="1:23" x14ac:dyDescent="0.2">
      <c r="A2460" s="139" t="s">
        <v>12163</v>
      </c>
      <c r="B2460" s="182">
        <v>44378</v>
      </c>
      <c r="C2460" s="181" t="str">
        <f>VLOOKUP(G2460,TCR!$E$2:$K$332,2,0)</f>
        <v>DISTF</v>
      </c>
      <c r="D2460" s="181" t="str">
        <f>VLOOKUP(G2460,TCR!$E$2:$K$332,3,0)</f>
        <v>Ricavi logistica secondaria - distribuzione Energia Elettrica - fisso</v>
      </c>
      <c r="E2460" s="181" t="str">
        <f>VLOOKUP(G2460,TCR!$E$2:$K$332,4,0)</f>
        <v>QFDS</v>
      </c>
      <c r="F2460" s="181" t="str">
        <f>VLOOKUP(G2460,TCR!$E$2:$K$332,5,0)</f>
        <v>Quota fissa distribuzione</v>
      </c>
      <c r="G2460" s="181" t="s">
        <v>2</v>
      </c>
      <c r="H2460" s="181" t="str">
        <f>VLOOKUP(G2460,TCR!$E$2:$K$332,7,0)</f>
        <v>Quota fissa dis</v>
      </c>
      <c r="I2460" s="137" t="str">
        <f t="shared" si="78"/>
        <v>NE_RETE_QF#NE_Q_ASOS_QF#NE_C_ASOS#NETA BR</v>
      </c>
      <c r="K2460" s="231" t="s">
        <v>2462</v>
      </c>
      <c r="L2460" s="231" t="s">
        <v>2463</v>
      </c>
      <c r="M2460" s="231" t="s">
        <v>488</v>
      </c>
      <c r="N2460" s="231" t="s">
        <v>13508</v>
      </c>
      <c r="O2460" s="237"/>
      <c r="P2460" s="231" t="s">
        <v>13509</v>
      </c>
      <c r="Q2460" s="231" t="s">
        <v>13510</v>
      </c>
      <c r="R2460" s="231" t="s">
        <v>13421</v>
      </c>
      <c r="S2460" s="231" t="s">
        <v>515</v>
      </c>
      <c r="T2460" s="231" t="s">
        <v>516</v>
      </c>
      <c r="U2460" s="236"/>
      <c r="V2460" s="242">
        <v>3</v>
      </c>
      <c r="W2460" s="137" t="str">
        <f t="shared" si="77"/>
        <v>NETA BR</v>
      </c>
    </row>
    <row r="2461" spans="1:23" x14ac:dyDescent="0.2">
      <c r="A2461" s="139" t="s">
        <v>12163</v>
      </c>
      <c r="B2461" s="182">
        <v>44398</v>
      </c>
      <c r="C2461" s="179" t="str">
        <f>VLOOKUP(G2461,TCR!$E$2:$K$332,2,0)</f>
        <v>TRASPV</v>
      </c>
      <c r="D2461" s="179" t="str">
        <f>VLOOKUP(G2461,TCR!$E$2:$K$332,3,0)</f>
        <v>Ricavi logistica primaria - Trasporto Energia Elettrica - variabile</v>
      </c>
      <c r="E2461" s="179" t="str">
        <f>VLOOKUP(G2461,TCR!$E$2:$K$332,4,0)</f>
        <v>DISPV</v>
      </c>
      <c r="F2461" s="179" t="str">
        <f>VLOOKUP(G2461,TCR!$E$2:$K$332,5,0)</f>
        <v>Dispacciamento variabile</v>
      </c>
      <c r="G2461" s="179" t="s">
        <v>174</v>
      </c>
      <c r="H2461" s="179" t="str">
        <f>VLOOKUP(G2461,TCR!$E$2:$K$332,7,0)</f>
        <v>DISP bt quota variabile</v>
      </c>
      <c r="I2461" s="137" t="str">
        <f t="shared" si="78"/>
        <v>NE_DISP3_BTAUIP#NE_RG_TUTGRAD#NE_RG_TUTGRAD#NETA BR</v>
      </c>
      <c r="K2461" s="248" t="s">
        <v>3760</v>
      </c>
      <c r="L2461" s="248" t="s">
        <v>1074</v>
      </c>
      <c r="M2461" s="248" t="s">
        <v>488</v>
      </c>
      <c r="N2461" s="248" t="s">
        <v>13513</v>
      </c>
      <c r="O2461" s="249"/>
      <c r="P2461" s="248" t="s">
        <v>13514</v>
      </c>
      <c r="Q2461" s="248" t="s">
        <v>13513</v>
      </c>
      <c r="R2461" s="248" t="s">
        <v>13515</v>
      </c>
      <c r="S2461" s="248" t="s">
        <v>493</v>
      </c>
      <c r="T2461" s="248" t="s">
        <v>494</v>
      </c>
      <c r="U2461" s="250"/>
      <c r="V2461" s="250">
        <v>3</v>
      </c>
      <c r="W2461" s="137" t="str">
        <f t="shared" si="77"/>
        <v>NETA BR</v>
      </c>
    </row>
    <row r="2462" spans="1:23" x14ac:dyDescent="0.2">
      <c r="A2462" s="139" t="s">
        <v>12163</v>
      </c>
      <c r="B2462" s="182">
        <v>44411</v>
      </c>
      <c r="C2462" s="181" t="str">
        <f>VLOOKUP(G2462,TCR!$E$2:$K$332,2,0)</f>
        <v>DISTF</v>
      </c>
      <c r="D2462" s="181" t="str">
        <f>VLOOKUP(G2462,TCR!$E$2:$K$332,3,0)</f>
        <v>Ricavi logistica secondaria - distribuzione Energia Elettrica - fisso</v>
      </c>
      <c r="E2462" s="181" t="str">
        <f>VLOOKUP(G2462,TCR!$E$2:$K$332,4,0)</f>
        <v>QP</v>
      </c>
      <c r="F2462" s="181" t="str">
        <f>VLOOKUP(G2462,TCR!$E$2:$K$332,5,0)</f>
        <v>Potenza</v>
      </c>
      <c r="G2462" s="181" t="s">
        <v>166</v>
      </c>
      <c r="H2462" s="181" t="str">
        <f>VLOOKUP(G2462,TCR!$E$2:$K$332,7,0)</f>
        <v>Quota fissa potenza</v>
      </c>
      <c r="I2462" s="137" t="str">
        <f t="shared" si="78"/>
        <v>NE_RETE_QF#NE_UC6_QF#NE_UC6#NETA BR</v>
      </c>
      <c r="K2462" s="255" t="s">
        <v>2462</v>
      </c>
      <c r="L2462" s="255" t="s">
        <v>2463</v>
      </c>
      <c r="M2462" s="255" t="s">
        <v>488</v>
      </c>
      <c r="N2462" s="255" t="s">
        <v>13576</v>
      </c>
      <c r="O2462" s="256"/>
      <c r="P2462" s="255" t="s">
        <v>9135</v>
      </c>
      <c r="Q2462" s="255" t="s">
        <v>9136</v>
      </c>
      <c r="R2462" s="255" t="s">
        <v>9137</v>
      </c>
      <c r="S2462" s="255" t="s">
        <v>515</v>
      </c>
      <c r="T2462" s="255" t="s">
        <v>516</v>
      </c>
      <c r="U2462" s="257"/>
      <c r="V2462" s="254">
        <v>3</v>
      </c>
      <c r="W2462" s="137" t="str">
        <f t="shared" si="77"/>
        <v>NETA BR</v>
      </c>
    </row>
    <row r="2463" spans="1:23" x14ac:dyDescent="0.2">
      <c r="A2463" s="139" t="s">
        <v>12163</v>
      </c>
      <c r="B2463" s="182">
        <v>44411</v>
      </c>
      <c r="C2463" s="179" t="str">
        <f>VLOOKUP(G2463,TCR!$E$2:$K$332,2,0)</f>
        <v>TRASPF</v>
      </c>
      <c r="D2463" s="179" t="str">
        <f>VLOOKUP(G2463,TCR!$E$2:$K$332,3,0)</f>
        <v>Ricavi logistica primaria - Trasporto Energia Elettrica - fisso</v>
      </c>
      <c r="E2463" s="179" t="str">
        <f>VLOOKUP(G2463,TCR!$E$2:$K$332,4,0)</f>
        <v>DISPF</v>
      </c>
      <c r="F2463" s="179" t="str">
        <f>VLOOKUP(G2463,TCR!$E$2:$K$332,5,0)</f>
        <v>Dispacciamento fisso</v>
      </c>
      <c r="G2463" s="179" t="s">
        <v>173</v>
      </c>
      <c r="H2463" s="179" t="str">
        <f>VLOOKUP(G2463,TCR!$E$2:$K$332,7,0)</f>
        <v>DISP bt quota fissa</v>
      </c>
      <c r="I2463" s="137" t="str">
        <f t="shared" si="78"/>
        <v>NE_V_DISP1#NE_Q_DISP1_2#NE_C_DISP#NETA BR</v>
      </c>
      <c r="K2463" s="255" t="s">
        <v>10344</v>
      </c>
      <c r="L2463" s="255" t="s">
        <v>10345</v>
      </c>
      <c r="M2463" s="255" t="s">
        <v>488</v>
      </c>
      <c r="N2463" s="255" t="s">
        <v>13577</v>
      </c>
      <c r="O2463" s="256"/>
      <c r="P2463" s="255" t="s">
        <v>11421</v>
      </c>
      <c r="Q2463" s="255" t="s">
        <v>11422</v>
      </c>
      <c r="R2463" s="255" t="s">
        <v>11423</v>
      </c>
      <c r="S2463" s="255" t="s">
        <v>10350</v>
      </c>
      <c r="T2463" s="255" t="s">
        <v>10351</v>
      </c>
      <c r="U2463" s="255" t="s">
        <v>9788</v>
      </c>
      <c r="V2463" s="254">
        <v>3</v>
      </c>
      <c r="W2463" s="137" t="str">
        <f t="shared" si="77"/>
        <v>NETA BR</v>
      </c>
    </row>
    <row r="2464" spans="1:23" x14ac:dyDescent="0.2">
      <c r="A2464" s="139" t="s">
        <v>12163</v>
      </c>
      <c r="B2464" s="182">
        <v>44439</v>
      </c>
      <c r="C2464" s="179" t="str">
        <f>VLOOKUP(G2464,TCR!$E$2:$K$332,2,0)</f>
        <v>VENDV</v>
      </c>
      <c r="D2464" s="179" t="str">
        <f>VLOOKUP(G2464,TCR!$E$2:$K$332,3,0)</f>
        <v>Ricavi variabili commodity al PCE - Energia Elettrica</v>
      </c>
      <c r="E2464" s="179" t="str">
        <f>VLOOKUP(G2464,TCR!$E$2:$K$332,4,0)</f>
        <v>SCONV</v>
      </c>
      <c r="F2464" s="179" t="str">
        <f>VLOOKUP(G2464,TCR!$E$2:$K$332,5,0)</f>
        <v>Sconti Variabili</v>
      </c>
      <c r="G2464" s="179" t="s">
        <v>10830</v>
      </c>
      <c r="H2464" s="179" t="str">
        <f>VLOOKUP(G2464,TCR!$E$2:$K$332,7,0)</f>
        <v>sconti bonus</v>
      </c>
      <c r="I2464" s="137" t="str">
        <f t="shared" si="78"/>
        <v>NE_V_SCBEN_1M#NE_Q_SCBEN_1M#NE_C_SCBEN_1M#NETA BR</v>
      </c>
      <c r="K2464" s="264" t="s">
        <v>13581</v>
      </c>
      <c r="L2464" s="264" t="s">
        <v>13582</v>
      </c>
      <c r="M2464" s="265"/>
      <c r="N2464" s="264" t="s">
        <v>13583</v>
      </c>
      <c r="O2464" s="266"/>
      <c r="P2464" s="264" t="s">
        <v>13584</v>
      </c>
      <c r="Q2464" s="264" t="s">
        <v>13585</v>
      </c>
      <c r="R2464" s="264" t="s">
        <v>13586</v>
      </c>
      <c r="S2464" s="265"/>
      <c r="T2464" s="265"/>
      <c r="U2464" s="265"/>
      <c r="V2464" s="254">
        <v>3</v>
      </c>
      <c r="W2464" s="137" t="str">
        <f t="shared" si="77"/>
        <v>NETA BR</v>
      </c>
    </row>
    <row r="2465" spans="1:23" x14ac:dyDescent="0.2">
      <c r="A2465" s="139" t="s">
        <v>12163</v>
      </c>
      <c r="B2465" s="182">
        <v>44470</v>
      </c>
      <c r="C2465" s="179" t="str">
        <f>VLOOKUP(G2465,TCR!$E$2:$K$332,2,0)</f>
        <v>VENDV</v>
      </c>
      <c r="D2465" s="179" t="str">
        <f>VLOOKUP(G2465,TCR!$E$2:$K$332,3,0)</f>
        <v>Ricavi variabili commodity al PCE - Energia Elettrica</v>
      </c>
      <c r="E2465" s="179" t="str">
        <f>VLOOKUP(G2465,TCR!$E$2:$K$332,4,0)</f>
        <v>SCONV</v>
      </c>
      <c r="F2465" s="179" t="str">
        <f>VLOOKUP(G2465,TCR!$E$2:$K$332,5,0)</f>
        <v>Sconti Variabili</v>
      </c>
      <c r="G2465" s="179" t="s">
        <v>32</v>
      </c>
      <c r="H2465" s="179" t="str">
        <f>VLOOKUP(G2465,TCR!$E$2:$K$332,7,0)</f>
        <v>sconti</v>
      </c>
      <c r="I2465" s="137" t="str">
        <f t="shared" si="78"/>
        <v>NE_V_SC3_MIC_VAR#NE_Q_QVMIC_VAR#NE_C_QVMIC_VAR#NETA BR</v>
      </c>
      <c r="K2465" s="268" t="s">
        <v>11489</v>
      </c>
      <c r="L2465" s="268" t="s">
        <v>11490</v>
      </c>
      <c r="M2465" s="269"/>
      <c r="N2465" s="268" t="s">
        <v>10069</v>
      </c>
      <c r="O2465" s="270"/>
      <c r="P2465" s="268" t="s">
        <v>10070</v>
      </c>
      <c r="Q2465" s="268" t="s">
        <v>10071</v>
      </c>
      <c r="R2465" s="268" t="s">
        <v>10072</v>
      </c>
      <c r="S2465" s="269"/>
      <c r="T2465" s="269"/>
      <c r="U2465" s="269"/>
      <c r="V2465" s="254">
        <v>3</v>
      </c>
      <c r="W2465" s="137" t="str">
        <f t="shared" si="77"/>
        <v>NETA BR</v>
      </c>
    </row>
    <row r="2466" spans="1:23" x14ac:dyDescent="0.2">
      <c r="A2466" s="139" t="s">
        <v>12163</v>
      </c>
      <c r="B2466" s="182">
        <v>44488</v>
      </c>
      <c r="C2466" s="181" t="str">
        <f>VLOOKUP(G2466,TCR!$E$2:$K$332,2,0)</f>
        <v>DISTF</v>
      </c>
      <c r="D2466" s="181" t="str">
        <f>VLOOKUP(G2466,TCR!$E$2:$K$332,3,0)</f>
        <v>Ricavi logistica secondaria - distribuzione Energia Elettrica - fisso</v>
      </c>
      <c r="E2466" s="181" t="str">
        <f>VLOOKUP(G2466,TCR!$E$2:$K$332,4,0)</f>
        <v>QFDS</v>
      </c>
      <c r="F2466" s="181" t="str">
        <f>VLOOKUP(G2466,TCR!$E$2:$K$332,5,0)</f>
        <v>Quota fissa distribuzione</v>
      </c>
      <c r="G2466" s="181" t="s">
        <v>2</v>
      </c>
      <c r="H2466" s="181" t="str">
        <f>VLOOKUP(G2466,TCR!$E$2:$K$332,7,0)</f>
        <v>Quota fissa dis</v>
      </c>
      <c r="I2466" s="137" t="str">
        <f t="shared" si="78"/>
        <v>NE_RETE_QF#NE_Q_ASOS_QE#NE_C_ASOS#NETA BR</v>
      </c>
      <c r="K2466" s="268" t="s">
        <v>2462</v>
      </c>
      <c r="L2466" s="268" t="s">
        <v>2463</v>
      </c>
      <c r="M2466" s="268" t="s">
        <v>488</v>
      </c>
      <c r="N2466" s="268" t="s">
        <v>13593</v>
      </c>
      <c r="O2466" s="270"/>
      <c r="P2466" s="268" t="s">
        <v>13509</v>
      </c>
      <c r="Q2466" s="268" t="s">
        <v>13510</v>
      </c>
      <c r="R2466" s="268" t="s">
        <v>13421</v>
      </c>
      <c r="S2466" s="268" t="s">
        <v>515</v>
      </c>
      <c r="T2466" s="268" t="s">
        <v>516</v>
      </c>
      <c r="U2466" s="269"/>
      <c r="V2466" s="254">
        <v>3</v>
      </c>
      <c r="W2466" s="137" t="str">
        <f t="shared" si="77"/>
        <v>NETA BR</v>
      </c>
    </row>
    <row r="2467" spans="1:23" x14ac:dyDescent="0.2">
      <c r="A2467" s="139" t="s">
        <v>12163</v>
      </c>
      <c r="B2467" s="182">
        <v>44488</v>
      </c>
      <c r="C2467" s="181" t="str">
        <f>VLOOKUP(G2467,TCR!$E$2:$K$332,2,0)</f>
        <v>TRASPF</v>
      </c>
      <c r="D2467" s="181" t="str">
        <f>VLOOKUP(G2467,TCR!$E$2:$K$332,3,0)</f>
        <v>Ricavi logistica primaria - Trasporto Energia Elettrica - fisso</v>
      </c>
      <c r="E2467" s="181" t="str">
        <f>VLOOKUP(G2467,TCR!$E$2:$K$332,4,0)</f>
        <v>DISPF</v>
      </c>
      <c r="F2467" s="181" t="str">
        <f>VLOOKUP(G2467,TCR!$E$2:$K$332,5,0)</f>
        <v>Dispacciamento fisso</v>
      </c>
      <c r="G2467" s="181" t="s">
        <v>173</v>
      </c>
      <c r="H2467" s="181" t="str">
        <f>VLOOKUP(G2467,TCR!$E$2:$K$332,7,0)</f>
        <v>DISP bt quota fissa</v>
      </c>
      <c r="I2467" s="137" t="str">
        <f t="shared" si="78"/>
        <v>NE_V_DISP1#NE_ARR_QE_252#NE_C_ARR#NETA BR</v>
      </c>
      <c r="K2467" s="268" t="s">
        <v>10344</v>
      </c>
      <c r="L2467" s="268" t="s">
        <v>10345</v>
      </c>
      <c r="M2467" s="268" t="s">
        <v>488</v>
      </c>
      <c r="N2467" s="268" t="s">
        <v>13594</v>
      </c>
      <c r="O2467" s="270"/>
      <c r="P2467" s="268" t="s">
        <v>13595</v>
      </c>
      <c r="Q2467" s="268" t="s">
        <v>13596</v>
      </c>
      <c r="R2467" s="268" t="s">
        <v>13597</v>
      </c>
      <c r="S2467" s="268" t="s">
        <v>10350</v>
      </c>
      <c r="T2467" s="268" t="s">
        <v>10351</v>
      </c>
      <c r="U2467" s="268" t="s">
        <v>9788</v>
      </c>
      <c r="V2467" s="254">
        <v>3</v>
      </c>
      <c r="W2467" s="137" t="str">
        <f t="shared" si="77"/>
        <v>NETA BR</v>
      </c>
    </row>
    <row r="2468" spans="1:23" x14ac:dyDescent="0.2">
      <c r="A2468" s="139" t="s">
        <v>12163</v>
      </c>
      <c r="B2468" s="182">
        <v>44488</v>
      </c>
      <c r="C2468" s="181" t="str">
        <f>VLOOKUP(G2468,TCR!$E$2:$K$332,2,0)</f>
        <v>VENDF</v>
      </c>
      <c r="D2468" s="181" t="str">
        <f>VLOOKUP(G2468,TCR!$E$2:$K$332,3,0)</f>
        <v>Ricavi commodity - componente fissa Energia Elettrica</v>
      </c>
      <c r="E2468" s="181" t="str">
        <f>VLOOKUP(G2468,TCR!$E$2:$K$332,4,0)</f>
        <v>SCONF</v>
      </c>
      <c r="F2468" s="181" t="str">
        <f>VLOOKUP(G2468,TCR!$E$2:$K$332,5,0)</f>
        <v>Sconti Fissi</v>
      </c>
      <c r="G2468" s="181" t="s">
        <v>9526</v>
      </c>
      <c r="H2468" s="181" t="str">
        <f>VLOOKUP(G2468,TCR!$E$2:$K$332,7,0)</f>
        <v>sconti quote fisse</v>
      </c>
      <c r="I2468" s="137" t="str">
        <f t="shared" si="78"/>
        <v>NE_V_SC_AGGR_MIS#NE_Q_SC_QF_DISP#NE_C_SC_QF_VEN#NETA BR</v>
      </c>
      <c r="K2468" s="268" t="s">
        <v>13598</v>
      </c>
      <c r="L2468" s="268" t="s">
        <v>13599</v>
      </c>
      <c r="M2468" s="269"/>
      <c r="N2468" s="268" t="s">
        <v>13600</v>
      </c>
      <c r="O2468" s="270"/>
      <c r="P2468" s="268" t="s">
        <v>13601</v>
      </c>
      <c r="Q2468" s="268" t="s">
        <v>13602</v>
      </c>
      <c r="R2468" s="268" t="s">
        <v>13603</v>
      </c>
      <c r="S2468" s="269"/>
      <c r="T2468" s="269"/>
      <c r="U2468" s="269"/>
      <c r="V2468" s="254">
        <v>3</v>
      </c>
      <c r="W2468" s="137" t="str">
        <f t="shared" si="77"/>
        <v>NETA BR</v>
      </c>
    </row>
    <row r="2469" spans="1:23" x14ac:dyDescent="0.2">
      <c r="A2469" s="139" t="s">
        <v>12163</v>
      </c>
      <c r="B2469" s="182">
        <v>44488</v>
      </c>
      <c r="C2469" s="181" t="str">
        <f>VLOOKUP(G2469,TCR!$E$2:$K$332,2,0)</f>
        <v>VENDF</v>
      </c>
      <c r="D2469" s="181" t="str">
        <f>VLOOKUP(G2469,TCR!$E$2:$K$332,3,0)</f>
        <v>Ricavi commodity - componente fissa Energia Elettrica</v>
      </c>
      <c r="E2469" s="181" t="str">
        <f>VLOOKUP(G2469,TCR!$E$2:$K$332,4,0)</f>
        <v>SCONF</v>
      </c>
      <c r="F2469" s="181" t="str">
        <f>VLOOKUP(G2469,TCR!$E$2:$K$332,5,0)</f>
        <v>Sconti Fissi</v>
      </c>
      <c r="G2469" s="181" t="s">
        <v>9526</v>
      </c>
      <c r="H2469" s="181" t="str">
        <f>VLOOKUP(G2469,TCR!$E$2:$K$332,7,0)</f>
        <v>sconti quote fisse</v>
      </c>
      <c r="I2469" s="137" t="str">
        <f t="shared" si="78"/>
        <v>NE_V_SC_CSII#NE_CSII#NE_CSII#NETA BR</v>
      </c>
      <c r="K2469" s="268" t="s">
        <v>13604</v>
      </c>
      <c r="L2469" s="268" t="s">
        <v>13605</v>
      </c>
      <c r="M2469" s="269"/>
      <c r="N2469" s="268" t="s">
        <v>3037</v>
      </c>
      <c r="O2469" s="270"/>
      <c r="P2469" s="268" t="s">
        <v>3039</v>
      </c>
      <c r="Q2469" s="268" t="s">
        <v>3037</v>
      </c>
      <c r="R2469" s="268" t="s">
        <v>3040</v>
      </c>
      <c r="S2469" s="269"/>
      <c r="T2469" s="269"/>
      <c r="U2469" s="269"/>
      <c r="V2469" s="254">
        <v>3</v>
      </c>
      <c r="W2469" s="137" t="str">
        <f t="shared" si="77"/>
        <v>NETA BR</v>
      </c>
    </row>
    <row r="2470" spans="1:23" x14ac:dyDescent="0.2">
      <c r="A2470" s="139" t="s">
        <v>12163</v>
      </c>
      <c r="B2470" s="182">
        <v>44488</v>
      </c>
      <c r="C2470" s="181" t="str">
        <f>VLOOKUP(G2470,TCR!$E$2:$K$332,2,0)</f>
        <v>VENDF</v>
      </c>
      <c r="D2470" s="181" t="str">
        <f>VLOOKUP(G2470,TCR!$E$2:$K$332,3,0)</f>
        <v>Ricavi commodity - componente fissa Energia Elettrica</v>
      </c>
      <c r="E2470" s="181" t="str">
        <f>VLOOKUP(G2470,TCR!$E$2:$K$332,4,0)</f>
        <v>SCONF</v>
      </c>
      <c r="F2470" s="181" t="str">
        <f>VLOOKUP(G2470,TCR!$E$2:$K$332,5,0)</f>
        <v>Sconti Fissi</v>
      </c>
      <c r="G2470" s="181" t="s">
        <v>9526</v>
      </c>
      <c r="H2470" s="181" t="str">
        <f>VLOOKUP(G2470,TCR!$E$2:$K$332,7,0)</f>
        <v>sconti quote fisse</v>
      </c>
      <c r="I2470" s="137" t="str">
        <f t="shared" si="78"/>
        <v>NE_V_SC_QF_CAP_M#NE_Q_CFIX_CAP#NE_C_CFIX_CAP#NETA BR</v>
      </c>
      <c r="K2470" s="268" t="s">
        <v>13606</v>
      </c>
      <c r="L2470" s="268" t="s">
        <v>13607</v>
      </c>
      <c r="M2470" s="269"/>
      <c r="N2470" s="268" t="s">
        <v>5915</v>
      </c>
      <c r="O2470" s="270"/>
      <c r="P2470" s="268" t="s">
        <v>5916</v>
      </c>
      <c r="Q2470" s="268" t="s">
        <v>5917</v>
      </c>
      <c r="R2470" s="268" t="s">
        <v>5918</v>
      </c>
      <c r="S2470" s="269"/>
      <c r="T2470" s="269"/>
      <c r="U2470" s="269"/>
      <c r="V2470" s="254">
        <v>3</v>
      </c>
      <c r="W2470" s="137" t="str">
        <f t="shared" si="77"/>
        <v>NETA BR</v>
      </c>
    </row>
    <row r="2471" spans="1:23" x14ac:dyDescent="0.2">
      <c r="A2471" s="139" t="s">
        <v>12163</v>
      </c>
      <c r="B2471" s="182">
        <v>44488</v>
      </c>
      <c r="C2471" s="181" t="str">
        <f>VLOOKUP(G2471,TCR!$E$2:$K$332,2,0)</f>
        <v>VENDF</v>
      </c>
      <c r="D2471" s="181" t="str">
        <f>VLOOKUP(G2471,TCR!$E$2:$K$332,3,0)</f>
        <v>Ricavi commodity - componente fissa Energia Elettrica</v>
      </c>
      <c r="E2471" s="181" t="str">
        <f>VLOOKUP(G2471,TCR!$E$2:$K$332,4,0)</f>
        <v>SCONF</v>
      </c>
      <c r="F2471" s="181" t="str">
        <f>VLOOKUP(G2471,TCR!$E$2:$K$332,5,0)</f>
        <v>Sconti Fissi</v>
      </c>
      <c r="G2471" s="181" t="s">
        <v>9526</v>
      </c>
      <c r="H2471" s="181" t="str">
        <f>VLOOKUP(G2471,TCR!$E$2:$K$332,7,0)</f>
        <v>sconti quote fisse</v>
      </c>
      <c r="I2471" s="137" t="str">
        <f t="shared" si="78"/>
        <v>NE_V_SC_QF_CAP_R#NE_Q_SC_QF_VEN#NE_C_SC_QF_VEN#NETA BR</v>
      </c>
      <c r="K2471" s="268" t="s">
        <v>13608</v>
      </c>
      <c r="L2471" s="268" t="s">
        <v>13609</v>
      </c>
      <c r="M2471" s="269"/>
      <c r="N2471" s="268" t="s">
        <v>13610</v>
      </c>
      <c r="O2471" s="270"/>
      <c r="P2471" s="268" t="s">
        <v>13601</v>
      </c>
      <c r="Q2471" s="268" t="s">
        <v>13602</v>
      </c>
      <c r="R2471" s="268" t="s">
        <v>13603</v>
      </c>
      <c r="S2471" s="269"/>
      <c r="T2471" s="269"/>
      <c r="U2471" s="269"/>
      <c r="V2471" s="254">
        <v>3</v>
      </c>
      <c r="W2471" s="137" t="str">
        <f t="shared" si="77"/>
        <v>NETA BR</v>
      </c>
    </row>
    <row r="2472" spans="1:23" x14ac:dyDescent="0.2">
      <c r="A2472" s="139" t="s">
        <v>12163</v>
      </c>
      <c r="B2472" s="182">
        <v>44488</v>
      </c>
      <c r="C2472" s="181" t="str">
        <f>VLOOKUP(G2472,TCR!$E$2:$K$332,2,0)</f>
        <v>VENDF</v>
      </c>
      <c r="D2472" s="181" t="str">
        <f>VLOOKUP(G2472,TCR!$E$2:$K$332,3,0)</f>
        <v>Ricavi commodity - componente fissa Energia Elettrica</v>
      </c>
      <c r="E2472" s="181" t="str">
        <f>VLOOKUP(G2472,TCR!$E$2:$K$332,4,0)</f>
        <v>SCONF</v>
      </c>
      <c r="F2472" s="181" t="str">
        <f>VLOOKUP(G2472,TCR!$E$2:$K$332,5,0)</f>
        <v>Sconti Fissi</v>
      </c>
      <c r="G2472" s="181" t="s">
        <v>9526</v>
      </c>
      <c r="H2472" s="181" t="str">
        <f>VLOOKUP(G2472,TCR!$E$2:$K$332,7,0)</f>
        <v>sconti quote fisse</v>
      </c>
      <c r="I2472" s="137" t="str">
        <f t="shared" si="78"/>
        <v>NE_V_SC_QF_DOM#NE_Q_SC_QF_VEN#NE_C_SC_QF_VEN#NETA BR</v>
      </c>
      <c r="K2472" s="268" t="s">
        <v>13611</v>
      </c>
      <c r="L2472" s="268" t="s">
        <v>13612</v>
      </c>
      <c r="M2472" s="269"/>
      <c r="N2472" s="268" t="s">
        <v>13610</v>
      </c>
      <c r="O2472" s="270"/>
      <c r="P2472" s="268" t="s">
        <v>13601</v>
      </c>
      <c r="Q2472" s="268" t="s">
        <v>13602</v>
      </c>
      <c r="R2472" s="268" t="s">
        <v>13603</v>
      </c>
      <c r="S2472" s="269"/>
      <c r="T2472" s="269"/>
      <c r="U2472" s="269"/>
      <c r="V2472" s="254">
        <v>3</v>
      </c>
      <c r="W2472" s="137" t="str">
        <f t="shared" si="77"/>
        <v>NETA BR</v>
      </c>
    </row>
    <row r="2473" spans="1:23" x14ac:dyDescent="0.2">
      <c r="A2473" s="139" t="s">
        <v>12163</v>
      </c>
      <c r="B2473" s="182">
        <v>44488</v>
      </c>
      <c r="C2473" s="181" t="str">
        <f>VLOOKUP(G2473,TCR!$E$2:$K$332,2,0)</f>
        <v>VENDF</v>
      </c>
      <c r="D2473" s="181" t="str">
        <f>VLOOKUP(G2473,TCR!$E$2:$K$332,3,0)</f>
        <v>Ricavi commodity - componente fissa Energia Elettrica</v>
      </c>
      <c r="E2473" s="181" t="str">
        <f>VLOOKUP(G2473,TCR!$E$2:$K$332,4,0)</f>
        <v>SCONF</v>
      </c>
      <c r="F2473" s="181" t="str">
        <f>VLOOKUP(G2473,TCR!$E$2:$K$332,5,0)</f>
        <v>Sconti Fissi</v>
      </c>
      <c r="G2473" s="181" t="s">
        <v>9526</v>
      </c>
      <c r="H2473" s="181" t="str">
        <f>VLOOKUP(G2473,TCR!$E$2:$K$332,7,0)</f>
        <v>sconti quote fisse</v>
      </c>
      <c r="I2473" s="137" t="str">
        <f t="shared" si="78"/>
        <v>NE_V_SC_QF_GREEN#NE_Q_GREEN_FIX#NE_C_GREEN_FIX#NETA BR</v>
      </c>
      <c r="K2473" s="268" t="s">
        <v>13613</v>
      </c>
      <c r="L2473" s="268" t="s">
        <v>13614</v>
      </c>
      <c r="M2473" s="269"/>
      <c r="N2473" s="268" t="s">
        <v>4802</v>
      </c>
      <c r="O2473" s="270"/>
      <c r="P2473" s="268" t="s">
        <v>4803</v>
      </c>
      <c r="Q2473" s="268" t="s">
        <v>4804</v>
      </c>
      <c r="R2473" s="268" t="s">
        <v>4805</v>
      </c>
      <c r="S2473" s="269"/>
      <c r="T2473" s="269"/>
      <c r="U2473" s="269"/>
      <c r="V2473" s="254">
        <v>3</v>
      </c>
      <c r="W2473" s="137" t="str">
        <f t="shared" si="77"/>
        <v>NETA BR</v>
      </c>
    </row>
    <row r="2474" spans="1:23" x14ac:dyDescent="0.2">
      <c r="A2474" s="139" t="s">
        <v>12163</v>
      </c>
      <c r="B2474" s="182">
        <v>44488</v>
      </c>
      <c r="C2474" s="181" t="str">
        <f>VLOOKUP(G2474,TCR!$E$2:$K$332,2,0)</f>
        <v>VENDF</v>
      </c>
      <c r="D2474" s="181" t="str">
        <f>VLOOKUP(G2474,TCR!$E$2:$K$332,3,0)</f>
        <v>Ricavi commodity - componente fissa Energia Elettrica</v>
      </c>
      <c r="E2474" s="181" t="str">
        <f>VLOOKUP(G2474,TCR!$E$2:$K$332,4,0)</f>
        <v>SCONF</v>
      </c>
      <c r="F2474" s="181" t="str">
        <f>VLOOKUP(G2474,TCR!$E$2:$K$332,5,0)</f>
        <v>Sconti Fissi</v>
      </c>
      <c r="G2474" s="181" t="s">
        <v>9526</v>
      </c>
      <c r="H2474" s="181" t="str">
        <f>VLOOKUP(G2474,TCR!$E$2:$K$332,7,0)</f>
        <v>sconti quote fisse</v>
      </c>
      <c r="I2474" s="137" t="str">
        <f t="shared" si="78"/>
        <v>NE_V_SC_QF_MIC#NE_Q_QFMIC_FIX#NE_C_QFMIC_FIX#NETA BR</v>
      </c>
      <c r="K2474" s="268" t="s">
        <v>13615</v>
      </c>
      <c r="L2474" s="268" t="s">
        <v>13616</v>
      </c>
      <c r="M2474" s="269"/>
      <c r="N2474" s="268" t="s">
        <v>10546</v>
      </c>
      <c r="O2474" s="270"/>
      <c r="P2474" s="268" t="s">
        <v>10547</v>
      </c>
      <c r="Q2474" s="268" t="s">
        <v>10548</v>
      </c>
      <c r="R2474" s="268" t="s">
        <v>10545</v>
      </c>
      <c r="S2474" s="269"/>
      <c r="T2474" s="269"/>
      <c r="U2474" s="269"/>
      <c r="V2474" s="254">
        <v>3</v>
      </c>
      <c r="W2474" s="137" t="str">
        <f t="shared" si="77"/>
        <v>NETA BR</v>
      </c>
    </row>
    <row r="2475" spans="1:23" x14ac:dyDescent="0.2">
      <c r="A2475" s="139" t="s">
        <v>12163</v>
      </c>
      <c r="B2475" s="182">
        <v>44488</v>
      </c>
      <c r="C2475" s="181" t="str">
        <f>VLOOKUP(G2475,TCR!$E$2:$K$332,2,0)</f>
        <v>VENDF</v>
      </c>
      <c r="D2475" s="181" t="str">
        <f>VLOOKUP(G2475,TCR!$E$2:$K$332,3,0)</f>
        <v>Ricavi commodity - componente fissa Energia Elettrica</v>
      </c>
      <c r="E2475" s="181" t="str">
        <f>VLOOKUP(G2475,TCR!$E$2:$K$332,4,0)</f>
        <v>SCONF</v>
      </c>
      <c r="F2475" s="181" t="str">
        <f>VLOOKUP(G2475,TCR!$E$2:$K$332,5,0)</f>
        <v>Sconti Fissi</v>
      </c>
      <c r="G2475" s="181" t="s">
        <v>9526</v>
      </c>
      <c r="H2475" s="181" t="str">
        <f>VLOOKUP(G2475,TCR!$E$2:$K$332,7,0)</f>
        <v>sconti quote fisse</v>
      </c>
      <c r="I2475" s="137" t="str">
        <f t="shared" si="78"/>
        <v>NE_V_SC_QF_PCV#NE_PCV1#NE_PCV#NETA BR</v>
      </c>
      <c r="K2475" s="268" t="s">
        <v>13617</v>
      </c>
      <c r="L2475" s="268" t="s">
        <v>13618</v>
      </c>
      <c r="M2475" s="269"/>
      <c r="N2475" s="268" t="s">
        <v>3326</v>
      </c>
      <c r="O2475" s="270"/>
      <c r="P2475" s="268" t="s">
        <v>2852</v>
      </c>
      <c r="Q2475" s="268" t="s">
        <v>2853</v>
      </c>
      <c r="R2475" s="268" t="s">
        <v>2854</v>
      </c>
      <c r="S2475" s="269"/>
      <c r="T2475" s="269"/>
      <c r="U2475" s="269"/>
      <c r="V2475" s="254">
        <v>3</v>
      </c>
      <c r="W2475" s="137" t="str">
        <f t="shared" si="77"/>
        <v>NETA BR</v>
      </c>
    </row>
    <row r="2476" spans="1:23" x14ac:dyDescent="0.2">
      <c r="A2476" s="139" t="s">
        <v>12163</v>
      </c>
      <c r="B2476" s="182">
        <v>44488</v>
      </c>
      <c r="C2476" s="181" t="str">
        <f>VLOOKUP(G2476,TCR!$E$2:$K$332,2,0)</f>
        <v>VENDF</v>
      </c>
      <c r="D2476" s="181" t="str">
        <f>VLOOKUP(G2476,TCR!$E$2:$K$332,3,0)</f>
        <v>Ricavi commodity - componente fissa Energia Elettrica</v>
      </c>
      <c r="E2476" s="181" t="str">
        <f>VLOOKUP(G2476,TCR!$E$2:$K$332,4,0)</f>
        <v>SCONF</v>
      </c>
      <c r="F2476" s="181" t="str">
        <f>VLOOKUP(G2476,TCR!$E$2:$K$332,5,0)</f>
        <v>Sconti Fissi</v>
      </c>
      <c r="G2476" s="181" t="s">
        <v>9526</v>
      </c>
      <c r="H2476" s="181" t="str">
        <f>VLOOKUP(G2476,TCR!$E$2:$K$332,7,0)</f>
        <v>sconti quote fisse</v>
      </c>
      <c r="I2476" s="137" t="str">
        <f t="shared" si="78"/>
        <v>NE_V_SC_QF_PCV_A#NE_PCV1#NE_PCV#NETA BR</v>
      </c>
      <c r="K2476" s="268" t="s">
        <v>13619</v>
      </c>
      <c r="L2476" s="268" t="s">
        <v>13620</v>
      </c>
      <c r="M2476" s="269"/>
      <c r="N2476" s="268" t="s">
        <v>3326</v>
      </c>
      <c r="O2476" s="270"/>
      <c r="P2476" s="268" t="s">
        <v>2852</v>
      </c>
      <c r="Q2476" s="268" t="s">
        <v>2853</v>
      </c>
      <c r="R2476" s="268" t="s">
        <v>2854</v>
      </c>
      <c r="S2476" s="269"/>
      <c r="T2476" s="269"/>
      <c r="U2476" s="269"/>
      <c r="V2476" s="254">
        <v>3</v>
      </c>
      <c r="W2476" s="137" t="str">
        <f t="shared" si="77"/>
        <v>NETA BR</v>
      </c>
    </row>
    <row r="2477" spans="1:23" x14ac:dyDescent="0.2">
      <c r="A2477" s="139" t="s">
        <v>12163</v>
      </c>
      <c r="B2477" s="182">
        <v>44488</v>
      </c>
      <c r="C2477" s="181" t="str">
        <f>VLOOKUP(G2477,TCR!$E$2:$K$332,2,0)</f>
        <v>VENDF</v>
      </c>
      <c r="D2477" s="181" t="str">
        <f>VLOOKUP(G2477,TCR!$E$2:$K$332,3,0)</f>
        <v>Ricavi commodity - componente fissa Energia Elettrica</v>
      </c>
      <c r="E2477" s="181" t="str">
        <f>VLOOKUP(G2477,TCR!$E$2:$K$332,4,0)</f>
        <v>SCONF</v>
      </c>
      <c r="F2477" s="181" t="str">
        <f>VLOOKUP(G2477,TCR!$E$2:$K$332,5,0)</f>
        <v>Sconti Fissi</v>
      </c>
      <c r="G2477" s="181" t="s">
        <v>9526</v>
      </c>
      <c r="H2477" s="181" t="str">
        <f>VLOOKUP(G2477,TCR!$E$2:$K$332,7,0)</f>
        <v>sconti quote fisse</v>
      </c>
      <c r="I2477" s="137" t="str">
        <f t="shared" si="78"/>
        <v>NE_V_SC_QF_PCV_E#NE_Q_PCV_QF_ENI#NE_C_PCV_ENI#NETA BR</v>
      </c>
      <c r="K2477" s="268" t="s">
        <v>13621</v>
      </c>
      <c r="L2477" s="268" t="s">
        <v>13622</v>
      </c>
      <c r="M2477" s="269"/>
      <c r="N2477" s="268" t="s">
        <v>10313</v>
      </c>
      <c r="O2477" s="270"/>
      <c r="P2477" s="268" t="s">
        <v>10249</v>
      </c>
      <c r="Q2477" s="268" t="s">
        <v>10250</v>
      </c>
      <c r="R2477" s="268" t="s">
        <v>10251</v>
      </c>
      <c r="S2477" s="269"/>
      <c r="T2477" s="269"/>
      <c r="U2477" s="269"/>
      <c r="V2477" s="254">
        <v>3</v>
      </c>
      <c r="W2477" s="137" t="str">
        <f t="shared" si="77"/>
        <v>NETA BR</v>
      </c>
    </row>
    <row r="2478" spans="1:23" x14ac:dyDescent="0.2">
      <c r="A2478" s="139" t="s">
        <v>12163</v>
      </c>
      <c r="B2478" s="182">
        <v>44488</v>
      </c>
      <c r="C2478" s="181" t="str">
        <f>VLOOKUP(G2478,TCR!$E$2:$K$332,2,0)</f>
        <v>VENDF</v>
      </c>
      <c r="D2478" s="181" t="str">
        <f>VLOOKUP(G2478,TCR!$E$2:$K$332,3,0)</f>
        <v>Ricavi commodity - componente fissa Energia Elettrica</v>
      </c>
      <c r="E2478" s="181" t="str">
        <f>VLOOKUP(G2478,TCR!$E$2:$K$332,4,0)</f>
        <v>SCONF</v>
      </c>
      <c r="F2478" s="181" t="str">
        <f>VLOOKUP(G2478,TCR!$E$2:$K$332,5,0)</f>
        <v>Sconti Fissi</v>
      </c>
      <c r="G2478" s="181" t="s">
        <v>9526</v>
      </c>
      <c r="H2478" s="181" t="str">
        <f>VLOOKUP(G2478,TCR!$E$2:$K$332,7,0)</f>
        <v>sconti quote fisse</v>
      </c>
      <c r="I2478" s="137" t="str">
        <f t="shared" si="78"/>
        <v>NE_V_SC_QF_PCV1#NE_Q_PCV1#NE_C_PCV#NETA BR</v>
      </c>
      <c r="K2478" s="268" t="s">
        <v>13623</v>
      </c>
      <c r="L2478" s="268" t="s">
        <v>13624</v>
      </c>
      <c r="M2478" s="269"/>
      <c r="N2478" s="268" t="s">
        <v>10107</v>
      </c>
      <c r="O2478" s="270"/>
      <c r="P2478" s="268" t="s">
        <v>10108</v>
      </c>
      <c r="Q2478" s="268" t="s">
        <v>10109</v>
      </c>
      <c r="R2478" s="268" t="s">
        <v>10110</v>
      </c>
      <c r="S2478" s="269"/>
      <c r="T2478" s="269"/>
      <c r="U2478" s="269"/>
      <c r="V2478" s="254">
        <v>3</v>
      </c>
      <c r="W2478" s="137" t="str">
        <f t="shared" si="77"/>
        <v>NETA BR</v>
      </c>
    </row>
    <row r="2479" spans="1:23" x14ac:dyDescent="0.2">
      <c r="A2479" s="139" t="s">
        <v>12163</v>
      </c>
      <c r="B2479" s="182">
        <v>44488</v>
      </c>
      <c r="C2479" s="181" t="str">
        <f>VLOOKUP(G2479,TCR!$E$2:$K$332,2,0)</f>
        <v>VENDF</v>
      </c>
      <c r="D2479" s="181" t="str">
        <f>VLOOKUP(G2479,TCR!$E$2:$K$332,3,0)</f>
        <v>Ricavi commodity - componente fissa Energia Elettrica</v>
      </c>
      <c r="E2479" s="181" t="str">
        <f>VLOOKUP(G2479,TCR!$E$2:$K$332,4,0)</f>
        <v>SCONF</v>
      </c>
      <c r="F2479" s="181" t="str">
        <f>VLOOKUP(G2479,TCR!$E$2:$K$332,5,0)</f>
        <v>Sconti Fissi</v>
      </c>
      <c r="G2479" s="181" t="s">
        <v>9526</v>
      </c>
      <c r="H2479" s="181" t="str">
        <f>VLOOKUP(G2479,TCR!$E$2:$K$332,7,0)</f>
        <v>sconti quote fisse</v>
      </c>
      <c r="I2479" s="137" t="str">
        <f t="shared" si="78"/>
        <v>NE_V_SC_QF_PCV1A#NE_Q_PCV1#NE_C_PCV#NETA BR</v>
      </c>
      <c r="K2479" s="268" t="s">
        <v>13625</v>
      </c>
      <c r="L2479" s="268" t="s">
        <v>13626</v>
      </c>
      <c r="M2479" s="269"/>
      <c r="N2479" s="268" t="s">
        <v>10107</v>
      </c>
      <c r="O2479" s="270"/>
      <c r="P2479" s="268" t="s">
        <v>10108</v>
      </c>
      <c r="Q2479" s="268" t="s">
        <v>10109</v>
      </c>
      <c r="R2479" s="268" t="s">
        <v>10110</v>
      </c>
      <c r="S2479" s="269"/>
      <c r="T2479" s="269"/>
      <c r="U2479" s="269"/>
      <c r="V2479" s="254">
        <v>3</v>
      </c>
      <c r="W2479" s="137" t="str">
        <f t="shared" si="77"/>
        <v>NETA BR</v>
      </c>
    </row>
    <row r="2480" spans="1:23" x14ac:dyDescent="0.2">
      <c r="A2480" s="139" t="s">
        <v>12163</v>
      </c>
      <c r="B2480" s="182">
        <v>44488</v>
      </c>
      <c r="C2480" s="181" t="str">
        <f>VLOOKUP(G2480,TCR!$E$2:$K$332,2,0)</f>
        <v>VENDF</v>
      </c>
      <c r="D2480" s="181" t="str">
        <f>VLOOKUP(G2480,TCR!$E$2:$K$332,3,0)</f>
        <v>Ricavi commodity - componente fissa Energia Elettrica</v>
      </c>
      <c r="E2480" s="181" t="str">
        <f>VLOOKUP(G2480,TCR!$E$2:$K$332,4,0)</f>
        <v>SCONF</v>
      </c>
      <c r="F2480" s="181" t="str">
        <f>VLOOKUP(G2480,TCR!$E$2:$K$332,5,0)</f>
        <v>Sconti Fissi</v>
      </c>
      <c r="G2480" s="181" t="s">
        <v>9526</v>
      </c>
      <c r="H2480" s="181" t="str">
        <f>VLOOKUP(G2480,TCR!$E$2:$K$332,7,0)</f>
        <v>sconti quote fisse</v>
      </c>
      <c r="I2480" s="137" t="str">
        <f t="shared" si="78"/>
        <v>NE_V_SC_QF_PMIEC#NE_CORR_FIX#NE_CORR_FIX#NETA BR</v>
      </c>
      <c r="K2480" s="268" t="s">
        <v>13627</v>
      </c>
      <c r="L2480" s="268" t="s">
        <v>13628</v>
      </c>
      <c r="M2480" s="269"/>
      <c r="N2480" s="268" t="s">
        <v>4807</v>
      </c>
      <c r="O2480" s="270"/>
      <c r="P2480" s="268" t="s">
        <v>4809</v>
      </c>
      <c r="Q2480" s="268" t="s">
        <v>4807</v>
      </c>
      <c r="R2480" s="268" t="s">
        <v>4810</v>
      </c>
      <c r="S2480" s="269"/>
      <c r="T2480" s="269"/>
      <c r="U2480" s="269"/>
      <c r="V2480" s="254">
        <v>3</v>
      </c>
      <c r="W2480" s="137" t="str">
        <f t="shared" si="77"/>
        <v>NETA BR</v>
      </c>
    </row>
    <row r="2481" spans="1:23" x14ac:dyDescent="0.2">
      <c r="A2481" s="139" t="s">
        <v>12163</v>
      </c>
      <c r="B2481" s="182">
        <v>44504</v>
      </c>
      <c r="C2481" s="181" t="str">
        <f>VLOOKUP(G2481,TCR!$E$2:$K$332,2,0)</f>
        <v>DISTF</v>
      </c>
      <c r="D2481" s="181" t="str">
        <f>VLOOKUP(G2481,TCR!$E$2:$K$332,3,0)</f>
        <v>Ricavi logistica secondaria - distribuzione Energia Elettrica - fisso</v>
      </c>
      <c r="E2481" s="181" t="str">
        <f>VLOOKUP(G2481,TCR!$E$2:$K$332,4,0)</f>
        <v>QFDS</v>
      </c>
      <c r="F2481" s="181" t="str">
        <f>VLOOKUP(G2481,TCR!$E$2:$K$332,5,0)</f>
        <v>Quota fissa distribuzione</v>
      </c>
      <c r="G2481" s="181" t="s">
        <v>2</v>
      </c>
      <c r="H2481" s="181" t="str">
        <f>VLOOKUP(G2481,TCR!$E$2:$K$332,7,0)</f>
        <v>Quota fissa dis</v>
      </c>
      <c r="I2481" s="137" t="str">
        <f t="shared" si="78"/>
        <v>NE_V_RETE_QF_ND#NE_Q_AE_ND_QF#NE_C_AE_ND#NETA BR</v>
      </c>
      <c r="K2481" s="268" t="s">
        <v>9989</v>
      </c>
      <c r="L2481" s="268" t="s">
        <v>9990</v>
      </c>
      <c r="M2481" s="268" t="s">
        <v>488</v>
      </c>
      <c r="N2481" s="268" t="s">
        <v>13631</v>
      </c>
      <c r="O2481" s="270"/>
      <c r="P2481" s="268" t="s">
        <v>13411</v>
      </c>
      <c r="Q2481" s="268" t="s">
        <v>13412</v>
      </c>
      <c r="R2481" s="268" t="s">
        <v>13413</v>
      </c>
      <c r="S2481" s="268" t="s">
        <v>10563</v>
      </c>
      <c r="T2481" s="268" t="s">
        <v>10564</v>
      </c>
      <c r="U2481" s="268" t="s">
        <v>11252</v>
      </c>
      <c r="V2481" s="269">
        <v>3</v>
      </c>
      <c r="W2481" s="137" t="str">
        <f t="shared" si="77"/>
        <v>NETA BR</v>
      </c>
    </row>
    <row r="2482" spans="1:23" x14ac:dyDescent="0.2">
      <c r="A2482" s="139" t="s">
        <v>12163</v>
      </c>
      <c r="B2482" s="182">
        <v>44504</v>
      </c>
      <c r="C2482" s="75" t="str">
        <f>VLOOKUP(G2482,TCR!$E$2:$K$332,2,0)</f>
        <v>DISTF</v>
      </c>
      <c r="D2482" s="75" t="str">
        <f>VLOOKUP(G2482,TCR!$E$2:$K$332,3,0)</f>
        <v>Ricavi logistica secondaria - distribuzione Energia Elettrica - fisso</v>
      </c>
      <c r="E2482" s="75" t="str">
        <f>VLOOKUP(G2482,TCR!$E$2:$K$332,4,0)</f>
        <v>CAUCMF</v>
      </c>
      <c r="F2482" s="75" t="str">
        <f>VLOOKUP(G2482,TCR!$E$2:$K$332,5,0)</f>
        <v>Componenti fisse A, UC e MCT</v>
      </c>
      <c r="G2482" s="75" t="s">
        <v>159</v>
      </c>
      <c r="H2482" s="75" t="str">
        <f>VLOOKUP(G2482,TCR!$E$2:$K$332,7,0)</f>
        <v>UC6 fissa potenza</v>
      </c>
      <c r="I2482" s="137" t="str">
        <f t="shared" si="78"/>
        <v>NE_V_RETE_QP_ND#NE_Q_UC6_ND_QE#NE_C_UC6_ND#NETA BR</v>
      </c>
      <c r="K2482" s="268" t="s">
        <v>10470</v>
      </c>
      <c r="L2482" s="268" t="s">
        <v>10471</v>
      </c>
      <c r="M2482" s="268" t="s">
        <v>488</v>
      </c>
      <c r="N2482" s="268" t="s">
        <v>13632</v>
      </c>
      <c r="O2482" s="270"/>
      <c r="P2482" s="268" t="s">
        <v>13633</v>
      </c>
      <c r="Q2482" s="268" t="s">
        <v>13634</v>
      </c>
      <c r="R2482" s="268" t="s">
        <v>13635</v>
      </c>
      <c r="S2482" s="268" t="s">
        <v>10563</v>
      </c>
      <c r="T2482" s="268" t="s">
        <v>10564</v>
      </c>
      <c r="U2482" s="268" t="s">
        <v>11252</v>
      </c>
      <c r="V2482" s="269">
        <v>3</v>
      </c>
      <c r="W2482" s="137" t="str">
        <f t="shared" si="77"/>
        <v>NETA BR</v>
      </c>
    </row>
    <row r="2483" spans="1:23" x14ac:dyDescent="0.2">
      <c r="A2483" s="139" t="s">
        <v>12163</v>
      </c>
      <c r="B2483" s="182">
        <v>44533</v>
      </c>
      <c r="C2483" s="179" t="str">
        <f>VLOOKUP(G2483,TCR!$E$2:$K$332,2,0)</f>
        <v>VENDV</v>
      </c>
      <c r="D2483" s="179" t="str">
        <f>VLOOKUP(G2483,TCR!$E$2:$K$332,3,0)</f>
        <v>Ricavi variabili commodity al PCE - Energia Elettrica</v>
      </c>
      <c r="E2483" s="179" t="str">
        <f>VLOOKUP(G2483,TCR!$E$2:$K$332,4,0)</f>
        <v>SCONV</v>
      </c>
      <c r="F2483" s="179" t="str">
        <f>VLOOKUP(G2483,TCR!$E$2:$K$332,5,0)</f>
        <v>Sconti Variabili</v>
      </c>
      <c r="G2483" s="179" t="s">
        <v>32</v>
      </c>
      <c r="H2483" s="179" t="str">
        <f>VLOOKUP(G2483,TCR!$E$2:$K$332,7,0)</f>
        <v>sconti</v>
      </c>
      <c r="I2483" s="137" t="str">
        <f t="shared" si="78"/>
        <v>EEGG15_PC_M#EEQGG15_PC_M#EECGG15_PC_M#NETA BR</v>
      </c>
      <c r="K2483" s="274" t="s">
        <v>13636</v>
      </c>
      <c r="L2483" s="274" t="s">
        <v>13637</v>
      </c>
      <c r="M2483" s="274" t="s">
        <v>424</v>
      </c>
      <c r="N2483" s="274" t="s">
        <v>13638</v>
      </c>
      <c r="O2483" s="275"/>
      <c r="P2483" s="274" t="s">
        <v>13639</v>
      </c>
      <c r="Q2483" s="274" t="s">
        <v>13640</v>
      </c>
      <c r="R2483" s="274" t="s">
        <v>13641</v>
      </c>
      <c r="S2483" s="274" t="s">
        <v>461</v>
      </c>
      <c r="T2483" s="274" t="s">
        <v>462</v>
      </c>
      <c r="U2483" s="276"/>
      <c r="V2483" s="273">
        <v>3</v>
      </c>
      <c r="W2483" s="137" t="str">
        <f t="shared" si="77"/>
        <v>NETA BR</v>
      </c>
    </row>
    <row r="2484" spans="1:23" x14ac:dyDescent="0.2">
      <c r="A2484" s="139" t="s">
        <v>12163</v>
      </c>
      <c r="B2484" s="182">
        <v>44533</v>
      </c>
      <c r="C2484" s="181" t="str">
        <f>VLOOKUP(G2484,TCR!$E$2:$K$332,2,0)</f>
        <v>DISTV</v>
      </c>
      <c r="D2484" s="181" t="str">
        <f>VLOOKUP(G2484,TCR!$E$2:$K$332,3,0)</f>
        <v>Ricavi logistica secondaria - distribuzione Energia Elettrica - variabile</v>
      </c>
      <c r="E2484" s="181" t="str">
        <f>VLOOKUP(G2484,TCR!$E$2:$K$332,4,0)</f>
        <v>QVA</v>
      </c>
      <c r="F2484" s="181" t="str">
        <f>VLOOKUP(G2484,TCR!$E$2:$K$332,5,0)</f>
        <v>Energia attiva</v>
      </c>
      <c r="G2484" s="181" t="s">
        <v>4</v>
      </c>
      <c r="H2484" s="181" t="str">
        <f>VLOOKUP(G2484,TCR!$E$2:$K$332,7,0)</f>
        <v>Quota energia</v>
      </c>
      <c r="I2484" s="137" t="str">
        <f t="shared" si="78"/>
        <v>NE_V_RETE_QE_ND2#NE_TRASP_ND_QE#NE_RETE_ND#NETA BR</v>
      </c>
      <c r="K2484" s="274" t="s">
        <v>13642</v>
      </c>
      <c r="L2484" s="274" t="s">
        <v>13643</v>
      </c>
      <c r="M2484" s="276"/>
      <c r="N2484" s="274" t="s">
        <v>10373</v>
      </c>
      <c r="O2484" s="275"/>
      <c r="P2484" s="274" t="s">
        <v>9992</v>
      </c>
      <c r="Q2484" s="274" t="s">
        <v>9993</v>
      </c>
      <c r="R2484" s="274" t="s">
        <v>9994</v>
      </c>
      <c r="S2484" s="276"/>
      <c r="T2484" s="276"/>
      <c r="U2484" s="276"/>
      <c r="V2484" s="273">
        <v>3</v>
      </c>
      <c r="W2484" s="137" t="str">
        <f t="shared" si="77"/>
        <v>NETA BR</v>
      </c>
    </row>
    <row r="2485" spans="1:23" x14ac:dyDescent="0.2">
      <c r="A2485" s="139" t="s">
        <v>12163</v>
      </c>
      <c r="B2485" s="182">
        <v>44533</v>
      </c>
      <c r="C2485" s="181" t="str">
        <f>VLOOKUP(G2485,TCR!$E$2:$K$332,2,0)</f>
        <v>DISTF</v>
      </c>
      <c r="D2485" s="181" t="str">
        <f>VLOOKUP(G2485,TCR!$E$2:$K$332,3,0)</f>
        <v>Ricavi logistica secondaria - distribuzione Energia Elettrica - fisso</v>
      </c>
      <c r="E2485" s="181" t="str">
        <f>VLOOKUP(G2485,TCR!$E$2:$K$332,4,0)</f>
        <v>QFDS</v>
      </c>
      <c r="F2485" s="181" t="str">
        <f>VLOOKUP(G2485,TCR!$E$2:$K$332,5,0)</f>
        <v>Quota fissa distribuzione</v>
      </c>
      <c r="G2485" s="181" t="s">
        <v>2</v>
      </c>
      <c r="H2485" s="181" t="str">
        <f>VLOOKUP(G2485,TCR!$E$2:$K$332,7,0)</f>
        <v>Quota fissa dis</v>
      </c>
      <c r="I2485" s="137" t="str">
        <f t="shared" si="78"/>
        <v>NE_V_RETE_QF_ND2#NE_TRASP_ND_QF#NE_RETE_ND#NETA BR</v>
      </c>
      <c r="K2485" s="274" t="s">
        <v>13644</v>
      </c>
      <c r="L2485" s="274" t="s">
        <v>13645</v>
      </c>
      <c r="M2485" s="276"/>
      <c r="N2485" s="274" t="s">
        <v>9995</v>
      </c>
      <c r="O2485" s="275"/>
      <c r="P2485" s="274" t="s">
        <v>9992</v>
      </c>
      <c r="Q2485" s="274" t="s">
        <v>9993</v>
      </c>
      <c r="R2485" s="274" t="s">
        <v>9994</v>
      </c>
      <c r="S2485" s="276"/>
      <c r="T2485" s="276"/>
      <c r="U2485" s="276"/>
      <c r="V2485" s="273">
        <v>3</v>
      </c>
      <c r="W2485" s="137" t="str">
        <f t="shared" si="77"/>
        <v>NETA BR</v>
      </c>
    </row>
    <row r="2486" spans="1:23" x14ac:dyDescent="0.2">
      <c r="A2486" s="139" t="s">
        <v>12163</v>
      </c>
      <c r="B2486" s="182">
        <v>44533</v>
      </c>
      <c r="C2486" s="181" t="str">
        <f>VLOOKUP(G2486,TCR!$E$2:$K$332,2,0)</f>
        <v>DISTV</v>
      </c>
      <c r="D2486" s="181" t="str">
        <f>VLOOKUP(G2486,TCR!$E$2:$K$332,3,0)</f>
        <v>Ricavi logistica secondaria - distribuzione Energia Elettrica - variabile</v>
      </c>
      <c r="E2486" s="181" t="str">
        <f>VLOOKUP(G2486,TCR!$E$2:$K$332,4,0)</f>
        <v>SCTRV</v>
      </c>
      <c r="F2486" s="181" t="str">
        <f>VLOOKUP(G2486,TCR!$E$2:$K$332,5,0)</f>
        <v>Sonto terremotati variabile</v>
      </c>
      <c r="G2486" s="181" t="s">
        <v>11374</v>
      </c>
      <c r="H2486" s="181" t="str">
        <f>VLOOKUP(G2486,TCR!$E$2:$K$332,7,0)</f>
        <v>Sonto terremotati variabile</v>
      </c>
      <c r="I2486" s="137" t="str">
        <f t="shared" si="78"/>
        <v>NE_V_SCQEDM_D252#NE_Q_AE_QE#NE_C_AE_QE#NETA BR</v>
      </c>
      <c r="K2486" s="274" t="s">
        <v>11451</v>
      </c>
      <c r="L2486" s="274" t="s">
        <v>11452</v>
      </c>
      <c r="M2486" s="276"/>
      <c r="N2486" s="274" t="s">
        <v>13646</v>
      </c>
      <c r="O2486" s="275"/>
      <c r="P2486" s="274" t="s">
        <v>13647</v>
      </c>
      <c r="Q2486" s="274" t="s">
        <v>13648</v>
      </c>
      <c r="R2486" s="274" t="s">
        <v>13649</v>
      </c>
      <c r="S2486" s="276"/>
      <c r="T2486" s="276"/>
      <c r="U2486" s="276"/>
      <c r="V2486" s="273">
        <v>3</v>
      </c>
      <c r="W2486" s="137" t="str">
        <f t="shared" si="77"/>
        <v>NETA BR</v>
      </c>
    </row>
    <row r="2487" spans="1:23" x14ac:dyDescent="0.2">
      <c r="A2487" s="139" t="s">
        <v>12163</v>
      </c>
      <c r="B2487" s="182">
        <v>44533</v>
      </c>
      <c r="C2487" s="181" t="str">
        <f>VLOOKUP(G2487,TCR!$E$2:$K$332,2,0)</f>
        <v>DISTV</v>
      </c>
      <c r="D2487" s="181" t="str">
        <f>VLOOKUP(G2487,TCR!$E$2:$K$332,3,0)</f>
        <v>Ricavi logistica secondaria - distribuzione Energia Elettrica - variabile</v>
      </c>
      <c r="E2487" s="181" t="str">
        <f>VLOOKUP(G2487,TCR!$E$2:$K$332,4,0)</f>
        <v>SCTRV</v>
      </c>
      <c r="F2487" s="181" t="str">
        <f>VLOOKUP(G2487,TCR!$E$2:$K$332,5,0)</f>
        <v>Sonto terremotati variabile</v>
      </c>
      <c r="G2487" s="181" t="s">
        <v>11374</v>
      </c>
      <c r="H2487" s="181" t="str">
        <f>VLOOKUP(G2487,TCR!$E$2:$K$332,7,0)</f>
        <v>Sonto terremotati variabile</v>
      </c>
      <c r="I2487" s="137" t="str">
        <f t="shared" si="78"/>
        <v>NE_V_SCQEDM_D252#NE_Q_PM_QENER#NE_C_PM_QENER#NETA BR</v>
      </c>
      <c r="K2487" s="274" t="s">
        <v>11451</v>
      </c>
      <c r="L2487" s="274" t="s">
        <v>11452</v>
      </c>
      <c r="M2487" s="276"/>
      <c r="N2487" s="274" t="s">
        <v>852</v>
      </c>
      <c r="O2487" s="275"/>
      <c r="P2487" s="274" t="s">
        <v>853</v>
      </c>
      <c r="Q2487" s="274" t="s">
        <v>854</v>
      </c>
      <c r="R2487" s="274" t="s">
        <v>855</v>
      </c>
      <c r="S2487" s="276"/>
      <c r="T2487" s="276"/>
      <c r="U2487" s="276"/>
      <c r="V2487" s="273">
        <v>3</v>
      </c>
      <c r="W2487" s="137" t="str">
        <f t="shared" si="77"/>
        <v>NETA BR</v>
      </c>
    </row>
    <row r="2488" spans="1:23" x14ac:dyDescent="0.2">
      <c r="A2488" s="139" t="s">
        <v>12163</v>
      </c>
      <c r="B2488" s="182">
        <v>44533</v>
      </c>
      <c r="C2488" s="181" t="str">
        <f>VLOOKUP(G2488,TCR!$E$2:$K$332,2,0)</f>
        <v>DISTF</v>
      </c>
      <c r="D2488" s="181" t="str">
        <f>VLOOKUP(G2488,TCR!$E$2:$K$332,3,0)</f>
        <v>Ricavi logistica secondaria - distribuzione Energia Elettrica - fisso</v>
      </c>
      <c r="E2488" s="181" t="str">
        <f>VLOOKUP(G2488,TCR!$E$2:$K$332,4,0)</f>
        <v>SCTRF</v>
      </c>
      <c r="F2488" s="181" t="str">
        <f>VLOOKUP(G2488,TCR!$E$2:$K$332,5,0)</f>
        <v>Sonto terremotati fisso</v>
      </c>
      <c r="G2488" s="181" t="s">
        <v>11373</v>
      </c>
      <c r="H2488" s="181" t="str">
        <f>VLOOKUP(G2488,TCR!$E$2:$K$332,7,0)</f>
        <v>Sonto terremotati fisso</v>
      </c>
      <c r="I2488" s="137" t="str">
        <f t="shared" si="78"/>
        <v>NE_V_SCQFDM_D252#NE_TAU1#NE_TAU1#NETA BR</v>
      </c>
      <c r="K2488" s="274" t="s">
        <v>11468</v>
      </c>
      <c r="L2488" s="274" t="s">
        <v>11469</v>
      </c>
      <c r="M2488" s="276"/>
      <c r="N2488" s="274" t="s">
        <v>10977</v>
      </c>
      <c r="O2488" s="275"/>
      <c r="P2488" s="274" t="s">
        <v>11419</v>
      </c>
      <c r="Q2488" s="274" t="s">
        <v>10977</v>
      </c>
      <c r="R2488" s="274" t="s">
        <v>10978</v>
      </c>
      <c r="S2488" s="276"/>
      <c r="T2488" s="276"/>
      <c r="U2488" s="276"/>
      <c r="V2488" s="273">
        <v>3</v>
      </c>
      <c r="W2488" s="137" t="str">
        <f t="shared" si="77"/>
        <v>NETA BR</v>
      </c>
    </row>
    <row r="2489" spans="1:23" x14ac:dyDescent="0.2">
      <c r="A2489" s="139" t="s">
        <v>12163</v>
      </c>
      <c r="B2489" s="182">
        <v>44533</v>
      </c>
      <c r="C2489" s="181" t="str">
        <f>VLOOKUP(G2489,TCR!$E$2:$K$332,2,0)</f>
        <v>DISTF</v>
      </c>
      <c r="D2489" s="181" t="str">
        <f>VLOOKUP(G2489,TCR!$E$2:$K$332,3,0)</f>
        <v>Ricavi logistica secondaria - distribuzione Energia Elettrica - fisso</v>
      </c>
      <c r="E2489" s="181" t="str">
        <f>VLOOKUP(G2489,TCR!$E$2:$K$332,4,0)</f>
        <v>SCTRF</v>
      </c>
      <c r="F2489" s="181" t="str">
        <f>VLOOKUP(G2489,TCR!$E$2:$K$332,5,0)</f>
        <v>Sonto terremotati fisso</v>
      </c>
      <c r="G2489" s="181" t="s">
        <v>11373</v>
      </c>
      <c r="H2489" s="181" t="str">
        <f>VLOOKUP(G2489,TCR!$E$2:$K$332,7,0)</f>
        <v>Sonto terremotati fisso</v>
      </c>
      <c r="I2489" s="137" t="str">
        <f t="shared" si="78"/>
        <v>NE_V_SCQPDM_D252#NE_TAU2#NE_TAU2#NETA BR</v>
      </c>
      <c r="K2489" s="274" t="s">
        <v>11476</v>
      </c>
      <c r="L2489" s="274" t="s">
        <v>11477</v>
      </c>
      <c r="M2489" s="276"/>
      <c r="N2489" s="274" t="s">
        <v>5394</v>
      </c>
      <c r="O2489" s="275"/>
      <c r="P2489" s="274" t="s">
        <v>5395</v>
      </c>
      <c r="Q2489" s="274" t="s">
        <v>5394</v>
      </c>
      <c r="R2489" s="274" t="s">
        <v>5396</v>
      </c>
      <c r="S2489" s="276"/>
      <c r="T2489" s="276"/>
      <c r="U2489" s="276"/>
      <c r="V2489" s="273">
        <v>3</v>
      </c>
      <c r="W2489" s="137" t="str">
        <f t="shared" si="77"/>
        <v>NETA BR</v>
      </c>
    </row>
    <row r="2490" spans="1:23" x14ac:dyDescent="0.2">
      <c r="A2490" s="139" t="s">
        <v>12163</v>
      </c>
      <c r="B2490" s="182">
        <v>44533</v>
      </c>
      <c r="C2490" s="179" t="str">
        <f>VLOOKUP(G2490,TCR!$E$2:$K$332,2,0)</f>
        <v>BSO</v>
      </c>
      <c r="D2490" s="179" t="str">
        <f>VLOOKUP(G2490,TCR!$E$2:$K$332,3,0)</f>
        <v>Bonus sociale</v>
      </c>
      <c r="E2490" s="179" t="str">
        <f>VLOOKUP(G2490,TCR!$E$2:$K$332,4,0)</f>
        <v>BSO</v>
      </c>
      <c r="F2490" s="179" t="str">
        <f>VLOOKUP(G2490,TCR!$E$2:$K$332,5,0)</f>
        <v>Bonus sociale</v>
      </c>
      <c r="G2490" s="71" t="s">
        <v>366</v>
      </c>
      <c r="H2490" s="179" t="str">
        <f>VLOOKUP(G2490,TCR!$E$2:$K$332,7,0)</f>
        <v>Bonus sociale fisico ele</v>
      </c>
      <c r="I2490" s="137" t="str">
        <f t="shared" si="78"/>
        <v>NE_V_PBDIFIS#NE_Q_PBDIFIS#NE_C_PBDIFIS#NETA BR</v>
      </c>
      <c r="K2490" s="274" t="s">
        <v>13650</v>
      </c>
      <c r="L2490" s="274" t="s">
        <v>13651</v>
      </c>
      <c r="M2490" s="276"/>
      <c r="N2490" s="274" t="s">
        <v>13652</v>
      </c>
      <c r="O2490" s="275"/>
      <c r="P2490" s="274" t="s">
        <v>13653</v>
      </c>
      <c r="Q2490" s="274" t="s">
        <v>13654</v>
      </c>
      <c r="R2490" s="274" t="s">
        <v>13655</v>
      </c>
      <c r="S2490" s="276"/>
      <c r="T2490" s="276"/>
      <c r="U2490" s="276"/>
      <c r="V2490" s="273">
        <v>3</v>
      </c>
      <c r="W2490" s="137" t="str">
        <f t="shared" si="77"/>
        <v>NETA BR</v>
      </c>
    </row>
    <row r="2491" spans="1:23" x14ac:dyDescent="0.2">
      <c r="A2491" s="139" t="s">
        <v>12163</v>
      </c>
      <c r="B2491" s="182">
        <v>44533</v>
      </c>
      <c r="C2491" s="179" t="str">
        <f>VLOOKUP(G2491,TCR!$E$2:$K$332,2,0)</f>
        <v>BSO</v>
      </c>
      <c r="D2491" s="179" t="str">
        <f>VLOOKUP(G2491,TCR!$E$2:$K$332,3,0)</f>
        <v>Bonus sociale</v>
      </c>
      <c r="E2491" s="179" t="str">
        <f>VLOOKUP(G2491,TCR!$E$2:$K$332,4,0)</f>
        <v>BSO</v>
      </c>
      <c r="F2491" s="179" t="str">
        <f>VLOOKUP(G2491,TCR!$E$2:$K$332,5,0)</f>
        <v>Bonus sociale</v>
      </c>
      <c r="G2491" s="71" t="s">
        <v>110</v>
      </c>
      <c r="H2491" s="179" t="str">
        <f>VLOOKUP(G2491,TCR!$E$2:$K$332,7,0)</f>
        <v>Bonus sociale economico ele</v>
      </c>
      <c r="I2491" s="137" t="str">
        <f t="shared" si="78"/>
        <v>NE_V_PBDISEC#NE_Q_PBDISEC#NE_C_PBDISEC#NETA BR</v>
      </c>
      <c r="K2491" s="274" t="s">
        <v>13656</v>
      </c>
      <c r="L2491" s="274" t="s">
        <v>13657</v>
      </c>
      <c r="M2491" s="276"/>
      <c r="N2491" s="274" t="s">
        <v>13658</v>
      </c>
      <c r="O2491" s="275"/>
      <c r="P2491" s="274" t="s">
        <v>13659</v>
      </c>
      <c r="Q2491" s="274" t="s">
        <v>13660</v>
      </c>
      <c r="R2491" s="274" t="s">
        <v>13661</v>
      </c>
      <c r="S2491" s="276"/>
      <c r="T2491" s="276"/>
      <c r="U2491" s="276"/>
      <c r="V2491" s="273">
        <v>3</v>
      </c>
      <c r="W2491" s="137" t="str">
        <f t="shared" si="77"/>
        <v>NETA BR</v>
      </c>
    </row>
    <row r="2492" spans="1:23" x14ac:dyDescent="0.2">
      <c r="A2492" s="139" t="s">
        <v>12163</v>
      </c>
      <c r="B2492" s="182">
        <v>44533</v>
      </c>
      <c r="C2492" s="180" t="str">
        <f>VLOOKUP(G2492,TCR!$E$2:$K$332,2,0)</f>
        <v>GEN</v>
      </c>
      <c r="D2492" s="180" t="str">
        <f>VLOOKUP(G2492,TCR!$E$2:$K$332,3,0)</f>
        <v>Livello Generico</v>
      </c>
      <c r="E2492" s="180" t="str">
        <f>VLOOKUP(G2492,TCR!$E$2:$K$332,4,0)</f>
        <v>GEN</v>
      </c>
      <c r="F2492" s="180" t="str">
        <f>VLOOKUP(G2492,TCR!$E$2:$K$332,5,0)</f>
        <v>Livello Generico</v>
      </c>
      <c r="G2492" s="180" t="s">
        <v>13087</v>
      </c>
      <c r="H2492" s="180" t="str">
        <f>VLOOKUP(G2492,TCR!$E$2:$K$332,7,0)</f>
        <v>Importo Credito da Voucher</v>
      </c>
      <c r="I2492" s="137" t="str">
        <f t="shared" si="78"/>
        <v>NE_VOUCHER_NESTL#NEQVOUCHER_NESTL#NECVOUCHER_NESTL#NETA BR</v>
      </c>
      <c r="K2492" s="274" t="s">
        <v>13662</v>
      </c>
      <c r="L2492" s="274" t="s">
        <v>13663</v>
      </c>
      <c r="M2492" s="276"/>
      <c r="N2492" s="274" t="s">
        <v>13664</v>
      </c>
      <c r="O2492" s="275"/>
      <c r="P2492" s="274" t="s">
        <v>13665</v>
      </c>
      <c r="Q2492" s="274" t="s">
        <v>13666</v>
      </c>
      <c r="R2492" s="274" t="s">
        <v>13667</v>
      </c>
      <c r="S2492" s="276"/>
      <c r="T2492" s="276"/>
      <c r="U2492" s="276"/>
      <c r="V2492" s="273">
        <v>3</v>
      </c>
      <c r="W2492" s="137" t="str">
        <f t="shared" si="77"/>
        <v>NETA BR</v>
      </c>
    </row>
    <row r="2493" spans="1:23" x14ac:dyDescent="0.2">
      <c r="A2493" s="139" t="s">
        <v>12163</v>
      </c>
      <c r="B2493" s="182">
        <v>44533</v>
      </c>
      <c r="C2493" s="71" t="str">
        <f>VLOOKUP(G2493,TCR!$E$2:$K$332,2,0)</f>
        <v>LAVO</v>
      </c>
      <c r="D2493" s="71" t="str">
        <f>VLOOKUP(G2493,TCR!$E$2:$K$332,3,0)</f>
        <v>Lavori</v>
      </c>
      <c r="E2493" s="71" t="str">
        <f>VLOOKUP(G2493,TCR!$E$2:$K$332,4,0)</f>
        <v>LAVO</v>
      </c>
      <c r="F2493" s="71" t="str">
        <f>VLOOKUP(G2493,TCR!$E$2:$K$332,5,0)</f>
        <v>Lavori</v>
      </c>
      <c r="G2493" s="71" t="s">
        <v>328</v>
      </c>
      <c r="H2493" s="71" t="str">
        <f>VLOOKUP(G2493,TCR!$E$2:$K$332,7,0)</f>
        <v>spese lavori</v>
      </c>
      <c r="I2493" s="137" t="str">
        <f t="shared" si="78"/>
        <v>VT4#QUOTA-VT4#COMP-VT4#NETA BR</v>
      </c>
      <c r="K2493" s="274" t="s">
        <v>13668</v>
      </c>
      <c r="L2493" s="274" t="s">
        <v>13669</v>
      </c>
      <c r="M2493" s="276"/>
      <c r="N2493" s="274" t="s">
        <v>13670</v>
      </c>
      <c r="O2493" s="275"/>
      <c r="P2493" s="274" t="s">
        <v>13671</v>
      </c>
      <c r="Q2493" s="274" t="s">
        <v>13672</v>
      </c>
      <c r="R2493" s="274" t="s">
        <v>13673</v>
      </c>
      <c r="S2493" s="276"/>
      <c r="T2493" s="276"/>
      <c r="U2493" s="276"/>
      <c r="V2493" s="273">
        <v>3</v>
      </c>
      <c r="W2493" s="137" t="str">
        <f t="shared" ref="W2493:W2528" si="79">IF(V2493=3,"NETA BR",IF(V2493=8,"NETA BM"))</f>
        <v>NETA BR</v>
      </c>
    </row>
    <row r="2494" spans="1:23" x14ac:dyDescent="0.2">
      <c r="A2494" s="139"/>
      <c r="B2494" s="139"/>
      <c r="C2494" s="71" t="str">
        <f>VLOOKUP(G2494,TCR!$E$2:$K$332,2,0)</f>
        <v>PPVV</v>
      </c>
      <c r="D2494" s="71" t="str">
        <f>VLOOKUP(G2494,TCR!$E$2:$K$332,3,0)</f>
        <v>Partite Varie</v>
      </c>
      <c r="E2494" s="71" t="str">
        <f>VLOOKUP(G2494,TCR!$E$2:$K$332,4,0)</f>
        <v>DEPC</v>
      </c>
      <c r="F2494" s="71" t="str">
        <f>VLOOKUP(G2494,TCR!$E$2:$K$332,5,0)</f>
        <v>Deposito cauzionale</v>
      </c>
      <c r="G2494" s="71" t="s">
        <v>371</v>
      </c>
      <c r="H2494" s="71" t="str">
        <f>VLOOKUP(G2494,TCR!$E$2:$K$332,7,0)</f>
        <v>Deposito cauzionale</v>
      </c>
      <c r="I2494" s="137" t="str">
        <f t="shared" si="78"/>
        <v>EE_VDEPCAU#NE_QDEPCAU#NE_CDEPCAU#NETA BR</v>
      </c>
      <c r="K2494" s="281" t="s">
        <v>673</v>
      </c>
      <c r="L2494" s="281" t="s">
        <v>674</v>
      </c>
      <c r="M2494" s="281" t="s">
        <v>417</v>
      </c>
      <c r="N2494" s="281" t="s">
        <v>13685</v>
      </c>
      <c r="O2494" s="282"/>
      <c r="P2494" s="281" t="s">
        <v>13686</v>
      </c>
      <c r="Q2494" s="281" t="s">
        <v>13687</v>
      </c>
      <c r="R2494" s="281" t="s">
        <v>13688</v>
      </c>
      <c r="S2494" s="281" t="s">
        <v>10648</v>
      </c>
      <c r="T2494" s="281" t="s">
        <v>679</v>
      </c>
      <c r="U2494" s="283"/>
      <c r="V2494" s="280">
        <v>3</v>
      </c>
      <c r="W2494" s="137" t="str">
        <f t="shared" si="79"/>
        <v>NETA BR</v>
      </c>
    </row>
    <row r="2495" spans="1:23" x14ac:dyDescent="0.2">
      <c r="A2495" s="139" t="s">
        <v>12163</v>
      </c>
      <c r="B2495" s="182">
        <v>44553</v>
      </c>
      <c r="C2495" s="179" t="s">
        <v>9738</v>
      </c>
      <c r="D2495" s="179" t="s">
        <v>9764</v>
      </c>
      <c r="E2495" s="179" t="s">
        <v>13385</v>
      </c>
      <c r="F2495" s="179" t="s">
        <v>13386</v>
      </c>
      <c r="G2495" s="179" t="s">
        <v>32</v>
      </c>
      <c r="H2495" s="179" t="s">
        <v>15</v>
      </c>
      <c r="I2495" s="137" t="str">
        <f t="shared" si="78"/>
        <v>NE_V_CON13_24M#NE_Q_CON13_24M#NE_C_CON13_24M#NETA BR</v>
      </c>
      <c r="K2495" s="281" t="s">
        <v>13689</v>
      </c>
      <c r="L2495" s="281" t="s">
        <v>13690</v>
      </c>
      <c r="M2495" s="283"/>
      <c r="N2495" s="281" t="s">
        <v>13691</v>
      </c>
      <c r="O2495" s="282"/>
      <c r="P2495" s="281" t="s">
        <v>13692</v>
      </c>
      <c r="Q2495" s="281" t="s">
        <v>13692</v>
      </c>
      <c r="R2495" s="281" t="s">
        <v>13690</v>
      </c>
      <c r="S2495" s="283"/>
      <c r="T2495" s="283"/>
      <c r="U2495" s="283"/>
      <c r="V2495" s="280">
        <v>3</v>
      </c>
      <c r="W2495" s="137" t="str">
        <f t="shared" si="79"/>
        <v>NETA BR</v>
      </c>
    </row>
    <row r="2496" spans="1:23" x14ac:dyDescent="0.2">
      <c r="A2496" s="139" t="s">
        <v>12163</v>
      </c>
      <c r="B2496" s="182">
        <v>44553</v>
      </c>
      <c r="C2496" s="179" t="s">
        <v>9738</v>
      </c>
      <c r="D2496" s="179" t="s">
        <v>9764</v>
      </c>
      <c r="E2496" s="179" t="s">
        <v>13385</v>
      </c>
      <c r="F2496" s="179" t="s">
        <v>13386</v>
      </c>
      <c r="G2496" s="179" t="s">
        <v>10944</v>
      </c>
      <c r="H2496" s="179" t="s">
        <v>10945</v>
      </c>
      <c r="I2496" s="137" t="str">
        <f t="shared" si="78"/>
        <v>NE_V_PRD13_24M#NE_Q_CON13_24M#NE_C_CON13_24M#NETA BR</v>
      </c>
      <c r="K2496" s="281" t="s">
        <v>13693</v>
      </c>
      <c r="L2496" s="281" t="s">
        <v>13694</v>
      </c>
      <c r="M2496" s="283"/>
      <c r="N2496" s="281" t="s">
        <v>13691</v>
      </c>
      <c r="O2496" s="282"/>
      <c r="P2496" s="281" t="s">
        <v>13692</v>
      </c>
      <c r="Q2496" s="281" t="s">
        <v>13692</v>
      </c>
      <c r="R2496" s="281" t="s">
        <v>13690</v>
      </c>
      <c r="S2496" s="283"/>
      <c r="T2496" s="283"/>
      <c r="U2496" s="283"/>
      <c r="V2496" s="280">
        <v>3</v>
      </c>
      <c r="W2496" s="137" t="str">
        <f t="shared" si="79"/>
        <v>NETA BR</v>
      </c>
    </row>
    <row r="2497" spans="1:23" x14ac:dyDescent="0.2">
      <c r="A2497" s="139" t="s">
        <v>12163</v>
      </c>
      <c r="B2497" s="182">
        <v>44553</v>
      </c>
      <c r="C2497" s="180" t="str">
        <f>VLOOKUP(G2497,TCR!$E$2:$K$332,2,0)</f>
        <v>GEN</v>
      </c>
      <c r="D2497" s="180" t="str">
        <f>VLOOKUP(G2497,TCR!$E$2:$K$332,3,0)</f>
        <v>Livello Generico</v>
      </c>
      <c r="E2497" s="180" t="str">
        <f>VLOOKUP(G2497,TCR!$E$2:$K$332,4,0)</f>
        <v>GEN</v>
      </c>
      <c r="F2497" s="180" t="str">
        <f>VLOOKUP(G2497,TCR!$E$2:$K$332,5,0)</f>
        <v>Livello Generico</v>
      </c>
      <c r="G2497" s="180" t="s">
        <v>13087</v>
      </c>
      <c r="H2497" s="180" t="str">
        <f>VLOOKUP(G2497,TCR!$E$2:$K$332,7,0)</f>
        <v>Importo Credito da Voucher</v>
      </c>
      <c r="I2497" s="137" t="str">
        <f t="shared" si="78"/>
        <v>NE_VOUCHER_ZURIC#NEQVOUCHER_ZURIC#NECVOUCHER_ZURIC#NETA BR</v>
      </c>
      <c r="K2497" s="281" t="s">
        <v>13695</v>
      </c>
      <c r="L2497" s="281" t="s">
        <v>13696</v>
      </c>
      <c r="M2497" s="283"/>
      <c r="N2497" s="281" t="s">
        <v>13697</v>
      </c>
      <c r="O2497" s="282"/>
      <c r="P2497" s="281" t="s">
        <v>13698</v>
      </c>
      <c r="Q2497" s="281" t="s">
        <v>13699</v>
      </c>
      <c r="R2497" s="281" t="s">
        <v>13700</v>
      </c>
      <c r="S2497" s="283"/>
      <c r="T2497" s="283"/>
      <c r="U2497" s="283"/>
      <c r="V2497" s="280">
        <v>3</v>
      </c>
      <c r="W2497" s="137" t="str">
        <f t="shared" si="79"/>
        <v>NETA BR</v>
      </c>
    </row>
    <row r="2498" spans="1:23" x14ac:dyDescent="0.2">
      <c r="A2498" s="139" t="s">
        <v>12163</v>
      </c>
      <c r="B2498" s="182">
        <v>44553</v>
      </c>
      <c r="C2498" s="181" t="str">
        <f>VLOOKUP(G2498,TCR!$E$2:$K$332,2,0)</f>
        <v>VENDF</v>
      </c>
      <c r="D2498" s="181" t="str">
        <f>VLOOKUP(G2498,TCR!$E$2:$K$332,3,0)</f>
        <v>Ricavi commodity - componente fissa Energia Elettrica</v>
      </c>
      <c r="E2498" s="181" t="str">
        <f>VLOOKUP(G2498,TCR!$E$2:$K$332,4,0)</f>
        <v>SCTRF_E</v>
      </c>
      <c r="F2498" s="181" t="str">
        <f>VLOOKUP(G2498,TCR!$E$2:$K$332,5,0)</f>
        <v>Sonto terremotati fisso Emilia</v>
      </c>
      <c r="G2498" s="181" t="s">
        <v>11439</v>
      </c>
      <c r="H2498" s="181" t="str">
        <f>VLOOKUP(G2498,TCR!$E$2:$K$332,7,0)</f>
        <v>Sonto terremotati fisso Emilia</v>
      </c>
      <c r="I2498" s="137" t="str">
        <f t="shared" si="78"/>
        <v>NE_V_SC_QF_MYENG#NE_Q_SC_QF_VEN#NE_C_SC_QF_VEN#NETA BR</v>
      </c>
      <c r="K2498" s="281" t="s">
        <v>13701</v>
      </c>
      <c r="L2498" s="281" t="s">
        <v>13702</v>
      </c>
      <c r="M2498" s="283"/>
      <c r="N2498" s="281" t="s">
        <v>13610</v>
      </c>
      <c r="O2498" s="282"/>
      <c r="P2498" s="281" t="s">
        <v>13601</v>
      </c>
      <c r="Q2498" s="281" t="s">
        <v>13602</v>
      </c>
      <c r="R2498" s="281" t="s">
        <v>13603</v>
      </c>
      <c r="S2498" s="283"/>
      <c r="T2498" s="283"/>
      <c r="U2498" s="283"/>
      <c r="V2498" s="280">
        <v>3</v>
      </c>
      <c r="W2498" s="137" t="str">
        <f t="shared" si="79"/>
        <v>NETA BR</v>
      </c>
    </row>
    <row r="2499" spans="1:23" x14ac:dyDescent="0.2">
      <c r="A2499" s="139" t="s">
        <v>12163</v>
      </c>
      <c r="B2499" s="182">
        <v>44553</v>
      </c>
      <c r="C2499" s="181" t="str">
        <f>VLOOKUP(G2499,TCR!$E$2:$K$332,2,0)</f>
        <v>VENDF</v>
      </c>
      <c r="D2499" s="181" t="str">
        <f>VLOOKUP(G2499,TCR!$E$2:$K$332,3,0)</f>
        <v>Ricavi commodity - componente fissa Energia Elettrica</v>
      </c>
      <c r="E2499" s="181" t="str">
        <f>VLOOKUP(G2499,TCR!$E$2:$K$332,4,0)</f>
        <v>SCTRF_E</v>
      </c>
      <c r="F2499" s="181" t="str">
        <f>VLOOKUP(G2499,TCR!$E$2:$K$332,5,0)</f>
        <v>Sonto terremotati fisso Emilia</v>
      </c>
      <c r="G2499" s="181" t="s">
        <v>11439</v>
      </c>
      <c r="H2499" s="181" t="str">
        <f>VLOOKUP(G2499,TCR!$E$2:$K$332,7,0)</f>
        <v>Sonto terremotati fisso Emilia</v>
      </c>
      <c r="I2499" s="137" t="str">
        <f t="shared" ref="I2499:I2528" si="80">IF(LEFT($G2499,7)="CONSUMO","CONSUMO",CONCATENATE(K2499,"#",N2499,"#",Q2499,"#",W2499))</f>
        <v>NE_V_SC_QF_RX_DM#NE_Q_SC_QF_VEN#NE_C_SC_QF_VEN#NETA BR</v>
      </c>
      <c r="K2499" s="281" t="s">
        <v>13703</v>
      </c>
      <c r="L2499" s="281" t="s">
        <v>13704</v>
      </c>
      <c r="M2499" s="283"/>
      <c r="N2499" s="281" t="s">
        <v>13610</v>
      </c>
      <c r="O2499" s="282"/>
      <c r="P2499" s="281" t="s">
        <v>13601</v>
      </c>
      <c r="Q2499" s="281" t="s">
        <v>13602</v>
      </c>
      <c r="R2499" s="281" t="s">
        <v>13603</v>
      </c>
      <c r="S2499" s="283"/>
      <c r="T2499" s="283"/>
      <c r="U2499" s="283"/>
      <c r="V2499" s="280">
        <v>3</v>
      </c>
      <c r="W2499" s="137" t="str">
        <f t="shared" si="79"/>
        <v>NETA BR</v>
      </c>
    </row>
    <row r="2500" spans="1:23" x14ac:dyDescent="0.2">
      <c r="A2500" s="139" t="s">
        <v>12163</v>
      </c>
      <c r="B2500" s="182">
        <v>44553</v>
      </c>
      <c r="C2500" s="181" t="str">
        <f>VLOOKUP(G2500,TCR!$E$2:$K$332,2,0)</f>
        <v>VENDF</v>
      </c>
      <c r="D2500" s="181" t="str">
        <f>VLOOKUP(G2500,TCR!$E$2:$K$332,3,0)</f>
        <v>Ricavi commodity - componente fissa Energia Elettrica</v>
      </c>
      <c r="E2500" s="181" t="str">
        <f>VLOOKUP(G2500,TCR!$E$2:$K$332,4,0)</f>
        <v>SCTRF_E</v>
      </c>
      <c r="F2500" s="181" t="str">
        <f>VLOOKUP(G2500,TCR!$E$2:$K$332,5,0)</f>
        <v>Sonto terremotati fisso Emilia</v>
      </c>
      <c r="G2500" s="181" t="s">
        <v>11439</v>
      </c>
      <c r="H2500" s="181" t="str">
        <f>VLOOKUP(G2500,TCR!$E$2:$K$332,7,0)</f>
        <v>Sonto terremotati fisso Emilia</v>
      </c>
      <c r="I2500" s="137" t="str">
        <f t="shared" si="80"/>
        <v>NE_V_SC_QF_SMND#NE_Q_CORRFIS_SA#NE_CORR_FIX_SA#NETA BR</v>
      </c>
      <c r="K2500" s="281" t="s">
        <v>13705</v>
      </c>
      <c r="L2500" s="281" t="s">
        <v>13706</v>
      </c>
      <c r="M2500" s="283"/>
      <c r="N2500" s="281" t="s">
        <v>3275</v>
      </c>
      <c r="O2500" s="282"/>
      <c r="P2500" s="281" t="s">
        <v>3276</v>
      </c>
      <c r="Q2500" s="281" t="s">
        <v>3273</v>
      </c>
      <c r="R2500" s="281" t="s">
        <v>3277</v>
      </c>
      <c r="S2500" s="283"/>
      <c r="T2500" s="283"/>
      <c r="U2500" s="283"/>
      <c r="V2500" s="280">
        <v>3</v>
      </c>
      <c r="W2500" s="137" t="str">
        <f t="shared" si="79"/>
        <v>NETA BR</v>
      </c>
    </row>
    <row r="2501" spans="1:23" x14ac:dyDescent="0.2">
      <c r="A2501" s="139" t="s">
        <v>12163</v>
      </c>
      <c r="B2501" s="182">
        <v>44593</v>
      </c>
      <c r="C2501" s="180" t="str">
        <f>VLOOKUP(G2501,TCR!$E$2:$K$332,2,0)</f>
        <v>PPVV</v>
      </c>
      <c r="D2501" s="180" t="str">
        <f>VLOOKUP(G2501,TCR!$E$2:$K$332,3,0)</f>
        <v>Partite Varie</v>
      </c>
      <c r="E2501" s="180" t="str">
        <f>VLOOKUP(G2501,TCR!$E$2:$K$332,4,0)</f>
        <v>RAI</v>
      </c>
      <c r="F2501" s="180" t="str">
        <f>VLOOKUP(G2501,TCR!$E$2:$K$332,5,0)</f>
        <v>Canone RAI</v>
      </c>
      <c r="G2501" s="180" t="s">
        <v>374</v>
      </c>
      <c r="H2501" s="180" t="str">
        <f>VLOOKUP(G2501,TCR!$E$2:$K$332,7,0)</f>
        <v>Canone RAI</v>
      </c>
      <c r="I2501" s="137" t="str">
        <f t="shared" si="80"/>
        <v>CANONETV2022_ADD#CANONE_RAI_ADD#CANONE_RAI_ADD#NETA BR</v>
      </c>
      <c r="K2501" s="231" t="s">
        <v>13707</v>
      </c>
      <c r="L2501" s="231" t="s">
        <v>13708</v>
      </c>
      <c r="M2501" s="236"/>
      <c r="N2501" s="231" t="s">
        <v>3788</v>
      </c>
      <c r="O2501" s="237"/>
      <c r="P2501" s="231" t="s">
        <v>3789</v>
      </c>
      <c r="Q2501" s="231" t="s">
        <v>3788</v>
      </c>
      <c r="R2501" s="231" t="s">
        <v>3790</v>
      </c>
      <c r="S2501" s="236"/>
      <c r="T2501" s="236"/>
      <c r="U2501" s="236"/>
      <c r="V2501" s="242">
        <v>3</v>
      </c>
      <c r="W2501" s="137" t="str">
        <f t="shared" si="79"/>
        <v>NETA BR</v>
      </c>
    </row>
    <row r="2502" spans="1:23" x14ac:dyDescent="0.2">
      <c r="A2502" s="139" t="s">
        <v>12163</v>
      </c>
      <c r="B2502" s="182">
        <v>44593</v>
      </c>
      <c r="C2502" s="180" t="str">
        <f>VLOOKUP(G2502,TCR!$E$2:$K$332,2,0)</f>
        <v>PPVV</v>
      </c>
      <c r="D2502" s="180" t="str">
        <f>VLOOKUP(G2502,TCR!$E$2:$K$332,3,0)</f>
        <v>Partite Varie</v>
      </c>
      <c r="E2502" s="180" t="str">
        <f>VLOOKUP(G2502,TCR!$E$2:$K$332,4,0)</f>
        <v>RAI</v>
      </c>
      <c r="F2502" s="180" t="str">
        <f>VLOOKUP(G2502,TCR!$E$2:$K$332,5,0)</f>
        <v>Canone RAI</v>
      </c>
      <c r="G2502" s="180" t="s">
        <v>374</v>
      </c>
      <c r="H2502" s="180" t="str">
        <f>VLOOKUP(G2502,TCR!$E$2:$K$332,7,0)</f>
        <v>Canone RAI</v>
      </c>
      <c r="I2502" s="137" t="str">
        <f t="shared" si="80"/>
        <v>CANONETV2022_ACC#CANONE_RAI_ACC#CANONE_RAI_ACC#NETA BR</v>
      </c>
      <c r="K2502" s="231" t="s">
        <v>13709</v>
      </c>
      <c r="L2502" s="231" t="s">
        <v>13710</v>
      </c>
      <c r="M2502" s="236"/>
      <c r="N2502" s="231" t="s">
        <v>10335</v>
      </c>
      <c r="O2502" s="237"/>
      <c r="P2502" s="231" t="s">
        <v>10336</v>
      </c>
      <c r="Q2502" s="231" t="s">
        <v>10335</v>
      </c>
      <c r="R2502" s="231" t="s">
        <v>10337</v>
      </c>
      <c r="S2502" s="236"/>
      <c r="T2502" s="236"/>
      <c r="U2502" s="236"/>
      <c r="V2502" s="242">
        <v>3</v>
      </c>
      <c r="W2502" s="137" t="str">
        <f t="shared" si="79"/>
        <v>NETA BR</v>
      </c>
    </row>
    <row r="2503" spans="1:23" x14ac:dyDescent="0.2">
      <c r="A2503" s="139" t="s">
        <v>12163</v>
      </c>
      <c r="B2503" s="182">
        <v>44593</v>
      </c>
      <c r="C2503" s="181" t="str">
        <f>VLOOKUP(G2503,TCR!$E$2:$K$332,2,0)</f>
        <v>DISTF</v>
      </c>
      <c r="D2503" s="181" t="str">
        <f>VLOOKUP(G2503,TCR!$E$2:$K$332,3,0)</f>
        <v>Ricavi logistica secondaria - distribuzione Energia Elettrica - fisso</v>
      </c>
      <c r="E2503" s="181" t="str">
        <f>VLOOKUP(G2503,TCR!$E$2:$K$332,4,0)</f>
        <v>QFDS</v>
      </c>
      <c r="F2503" s="181" t="str">
        <f>VLOOKUP(G2503,TCR!$E$2:$K$332,5,0)</f>
        <v>Quota fissa distribuzione</v>
      </c>
      <c r="G2503" s="181" t="s">
        <v>2</v>
      </c>
      <c r="H2503" s="181" t="str">
        <f>VLOOKUP(G2503,TCR!$E$2:$K$332,7,0)</f>
        <v>Quota fissa dis</v>
      </c>
      <c r="I2503" s="137" t="str">
        <f t="shared" si="80"/>
        <v>NE_RETE_QF#NE_Q_A6_QE#NE_C_A6#NETA BR</v>
      </c>
      <c r="K2503" s="231" t="s">
        <v>2462</v>
      </c>
      <c r="L2503" s="231" t="s">
        <v>2463</v>
      </c>
      <c r="M2503" s="231" t="s">
        <v>488</v>
      </c>
      <c r="N2503" s="231" t="s">
        <v>13711</v>
      </c>
      <c r="O2503" s="237"/>
      <c r="P2503" s="231" t="s">
        <v>12493</v>
      </c>
      <c r="Q2503" s="231" t="s">
        <v>12494</v>
      </c>
      <c r="R2503" s="231" t="s">
        <v>12495</v>
      </c>
      <c r="S2503" s="231" t="s">
        <v>515</v>
      </c>
      <c r="T2503" s="231" t="s">
        <v>516</v>
      </c>
      <c r="U2503" s="236"/>
      <c r="V2503" s="242">
        <v>3</v>
      </c>
      <c r="W2503" s="137" t="str">
        <f t="shared" si="79"/>
        <v>NETA BR</v>
      </c>
    </row>
    <row r="2504" spans="1:23" x14ac:dyDescent="0.2">
      <c r="A2504" s="139" t="s">
        <v>12163</v>
      </c>
      <c r="B2504" s="182">
        <v>44593</v>
      </c>
      <c r="C2504" s="71" t="str">
        <f>VLOOKUP(G2504,TCR!$E$2:$K$332,2,0)</f>
        <v>LAVO</v>
      </c>
      <c r="D2504" s="71" t="str">
        <f>VLOOKUP(G2504,TCR!$E$2:$K$332,3,0)</f>
        <v>Lavori</v>
      </c>
      <c r="E2504" s="71" t="str">
        <f>VLOOKUP(G2504,TCR!$E$2:$K$332,4,0)</f>
        <v>LAVO</v>
      </c>
      <c r="F2504" s="71" t="str">
        <f>VLOOKUP(G2504,TCR!$E$2:$K$332,5,0)</f>
        <v>Lavori</v>
      </c>
      <c r="G2504" s="71" t="s">
        <v>35</v>
      </c>
      <c r="H2504" s="71" t="str">
        <f>VLOOKUP(G2504,TCR!$E$2:$K$332,7,0)</f>
        <v>pose, subentri, riaperture</v>
      </c>
      <c r="I2504" s="137" t="str">
        <f t="shared" si="80"/>
        <v>VT1#QUOTA-VT1#COMP-VT1#NETA BR</v>
      </c>
      <c r="K2504" s="231" t="s">
        <v>13712</v>
      </c>
      <c r="L2504" s="231" t="s">
        <v>13713</v>
      </c>
      <c r="M2504" s="236"/>
      <c r="N2504" s="231" t="s">
        <v>13714</v>
      </c>
      <c r="O2504" s="237"/>
      <c r="P2504" s="231" t="s">
        <v>13715</v>
      </c>
      <c r="Q2504" s="231" t="s">
        <v>13716</v>
      </c>
      <c r="R2504" s="231" t="s">
        <v>13717</v>
      </c>
      <c r="S2504" s="236"/>
      <c r="T2504" s="236"/>
      <c r="U2504" s="236"/>
      <c r="V2504" s="242">
        <v>3</v>
      </c>
      <c r="W2504" s="137" t="str">
        <f t="shared" si="79"/>
        <v>NETA BR</v>
      </c>
    </row>
    <row r="2505" spans="1:23" x14ac:dyDescent="0.2">
      <c r="A2505" s="139" t="s">
        <v>12163</v>
      </c>
      <c r="B2505" s="182">
        <v>44622</v>
      </c>
      <c r="C2505" s="179" t="str">
        <f>VLOOKUP(G2505,TCR!$E$2:$K$332,2,0)</f>
        <v>VENDV</v>
      </c>
      <c r="D2505" s="179" t="str">
        <f>VLOOKUP(G2505,TCR!$E$2:$K$332,3,0)</f>
        <v>Ricavi variabili commodity al PCE - Energia Elettrica</v>
      </c>
      <c r="E2505" s="179" t="str">
        <f>VLOOKUP(G2505,TCR!$E$2:$K$332,4,0)</f>
        <v>EV</v>
      </c>
      <c r="F2505" s="179" t="str">
        <f>VLOOKUP(G2505,TCR!$E$2:$K$332,5,0)</f>
        <v>Energia verde variabile</v>
      </c>
      <c r="G2505" s="179" t="s">
        <v>11958</v>
      </c>
      <c r="H2505" s="179" t="str">
        <f>VLOOKUP(G2505,TCR!$E$2:$K$332,7,0)</f>
        <v>Perdite Energia verde</v>
      </c>
      <c r="I2505" s="137" t="str">
        <f t="shared" si="80"/>
        <v>NE_PERD_GREEN#NE_Q_GREEN_ZERO#NE_C_GREEN_ZERO#NETA BR</v>
      </c>
      <c r="K2505" s="286" t="s">
        <v>4723</v>
      </c>
      <c r="L2505" s="286" t="s">
        <v>4724</v>
      </c>
      <c r="M2505" s="286" t="s">
        <v>424</v>
      </c>
      <c r="N2505" s="286" t="s">
        <v>13861</v>
      </c>
      <c r="O2505" s="287"/>
      <c r="P2505" s="286" t="s">
        <v>13862</v>
      </c>
      <c r="Q2505" s="286" t="s">
        <v>13863</v>
      </c>
      <c r="R2505" s="286" t="s">
        <v>13864</v>
      </c>
      <c r="S2505" s="286" t="s">
        <v>429</v>
      </c>
      <c r="T2505" s="286" t="s">
        <v>430</v>
      </c>
      <c r="U2505" s="288"/>
      <c r="V2505" s="289">
        <v>3</v>
      </c>
      <c r="W2505" s="137" t="str">
        <f t="shared" si="79"/>
        <v>NETA BR</v>
      </c>
    </row>
    <row r="2506" spans="1:23" x14ac:dyDescent="0.2">
      <c r="A2506" s="139" t="s">
        <v>12163</v>
      </c>
      <c r="B2506" s="182">
        <v>44622</v>
      </c>
      <c r="C2506" s="179" t="str">
        <f>VLOOKUP(G2506,TCR!$E$2:$K$332,2,0)</f>
        <v>VENDV</v>
      </c>
      <c r="D2506" s="179" t="str">
        <f>VLOOKUP(G2506,TCR!$E$2:$K$332,3,0)</f>
        <v>Ricavi variabili commodity al PCE - Energia Elettrica</v>
      </c>
      <c r="E2506" s="179" t="str">
        <f>VLOOKUP(G2506,TCR!$E$2:$K$332,4,0)</f>
        <v>EV</v>
      </c>
      <c r="F2506" s="179" t="str">
        <f>VLOOKUP(G2506,TCR!$E$2:$K$332,5,0)</f>
        <v>Energia verde variabile</v>
      </c>
      <c r="G2506" s="179" t="s">
        <v>11959</v>
      </c>
      <c r="H2506" s="179" t="str">
        <f>VLOOKUP(G2506,TCR!$E$2:$K$332,7,0)</f>
        <v>Energia verde variabile</v>
      </c>
      <c r="I2506" s="137" t="str">
        <f t="shared" si="80"/>
        <v>NE_V_GREEN#NE_Q_GREEN_ZERO#NE_C_GREEN_ZERO#NETA BR</v>
      </c>
      <c r="K2506" s="286" t="s">
        <v>655</v>
      </c>
      <c r="L2506" s="286" t="s">
        <v>656</v>
      </c>
      <c r="M2506" s="286" t="s">
        <v>424</v>
      </c>
      <c r="N2506" s="286" t="s">
        <v>13861</v>
      </c>
      <c r="O2506" s="287"/>
      <c r="P2506" s="286" t="s">
        <v>13862</v>
      </c>
      <c r="Q2506" s="286" t="s">
        <v>13863</v>
      </c>
      <c r="R2506" s="286" t="s">
        <v>13864</v>
      </c>
      <c r="S2506" s="286" t="s">
        <v>429</v>
      </c>
      <c r="T2506" s="286" t="s">
        <v>430</v>
      </c>
      <c r="U2506" s="288"/>
      <c r="V2506" s="289">
        <v>3</v>
      </c>
      <c r="W2506" s="137" t="str">
        <f t="shared" si="79"/>
        <v>NETA BR</v>
      </c>
    </row>
    <row r="2507" spans="1:23" x14ac:dyDescent="0.2">
      <c r="A2507" s="139" t="s">
        <v>12163</v>
      </c>
      <c r="B2507" s="182">
        <v>44622</v>
      </c>
      <c r="C2507" s="179" t="str">
        <f>VLOOKUP(G2507,TCR!$E$2:$K$332,2,0)</f>
        <v>VENDF</v>
      </c>
      <c r="D2507" s="179" t="str">
        <f>VLOOKUP(G2507,TCR!$E$2:$K$332,3,0)</f>
        <v>Ricavi commodity - componente fissa Energia Elettrica</v>
      </c>
      <c r="E2507" s="179" t="str">
        <f>VLOOKUP(G2507,TCR!$E$2:$K$332,4,0)</f>
        <v>EV_F</v>
      </c>
      <c r="F2507" s="179" t="str">
        <f>VLOOKUP(G2507,TCR!$E$2:$K$332,5,0)</f>
        <v>Energia verde fissa</v>
      </c>
      <c r="G2507" s="179" t="s">
        <v>11960</v>
      </c>
      <c r="H2507" s="179" t="str">
        <f>VLOOKUP(G2507,TCR!$E$2:$K$332,7,0)</f>
        <v>Energia verde fissa</v>
      </c>
      <c r="I2507" s="137" t="str">
        <f t="shared" si="80"/>
        <v>NE_V_GREEN_FIX#NE_Q_GREEN_FIX0#NE_C_GREEN_FIX0#NETA BR</v>
      </c>
      <c r="K2507" s="286" t="s">
        <v>4800</v>
      </c>
      <c r="L2507" s="286" t="s">
        <v>4801</v>
      </c>
      <c r="M2507" s="286" t="s">
        <v>424</v>
      </c>
      <c r="N2507" s="286" t="s">
        <v>13865</v>
      </c>
      <c r="O2507" s="287"/>
      <c r="P2507" s="286" t="s">
        <v>13866</v>
      </c>
      <c r="Q2507" s="286" t="s">
        <v>13867</v>
      </c>
      <c r="R2507" s="286" t="s">
        <v>13868</v>
      </c>
      <c r="S2507" s="286" t="s">
        <v>429</v>
      </c>
      <c r="T2507" s="286" t="s">
        <v>430</v>
      </c>
      <c r="U2507" s="288"/>
      <c r="V2507" s="289">
        <v>3</v>
      </c>
      <c r="W2507" s="137" t="str">
        <f t="shared" si="79"/>
        <v>NETA BR</v>
      </c>
    </row>
    <row r="2508" spans="1:23" x14ac:dyDescent="0.2">
      <c r="A2508" s="139" t="s">
        <v>12163</v>
      </c>
      <c r="B2508" s="182">
        <v>44622</v>
      </c>
      <c r="C2508" s="71" t="str">
        <f>VLOOKUP(G2508,TCR!$E$2:$K$332,2,0)</f>
        <v>LAVO</v>
      </c>
      <c r="D2508" s="71" t="str">
        <f>VLOOKUP(G2508,TCR!$E$2:$K$332,3,0)</f>
        <v>Lavori</v>
      </c>
      <c r="E2508" s="71" t="str">
        <f>VLOOKUP(G2508,TCR!$E$2:$K$332,4,0)</f>
        <v>LAVO</v>
      </c>
      <c r="F2508" s="71" t="str">
        <f>VLOOKUP(G2508,TCR!$E$2:$K$332,5,0)</f>
        <v>Lavori</v>
      </c>
      <c r="G2508" s="71" t="s">
        <v>35</v>
      </c>
      <c r="H2508" s="71" t="str">
        <f>VLOOKUP(G2508,TCR!$E$2:$K$332,7,0)</f>
        <v>pose, subentri, riaperture</v>
      </c>
      <c r="I2508" s="137" t="str">
        <f t="shared" si="80"/>
        <v>S-PW-024#QUOTAS-PW-024#COMPS-PW-024#NETA BR</v>
      </c>
      <c r="K2508" s="286" t="s">
        <v>13869</v>
      </c>
      <c r="L2508" s="286" t="s">
        <v>13870</v>
      </c>
      <c r="M2508" s="288"/>
      <c r="N2508" s="286" t="s">
        <v>13871</v>
      </c>
      <c r="O2508" s="287"/>
      <c r="P2508" s="286" t="s">
        <v>13872</v>
      </c>
      <c r="Q2508" s="286" t="s">
        <v>13873</v>
      </c>
      <c r="R2508" s="286" t="s">
        <v>13874</v>
      </c>
      <c r="S2508" s="288"/>
      <c r="T2508" s="288"/>
      <c r="U2508" s="288"/>
      <c r="V2508" s="289">
        <v>3</v>
      </c>
      <c r="W2508" s="137" t="str">
        <f t="shared" si="79"/>
        <v>NETA BR</v>
      </c>
    </row>
    <row r="2509" spans="1:23" x14ac:dyDescent="0.2">
      <c r="A2509" s="139" t="s">
        <v>12163</v>
      </c>
      <c r="B2509" s="182">
        <v>44622</v>
      </c>
      <c r="C2509" s="180" t="str">
        <f>VLOOKUP(G2509,TCR!$E$2:$K$332,2,0)</f>
        <v>GEFT</v>
      </c>
      <c r="D2509" s="180" t="str">
        <f>VLOOKUP(G2509,TCR!$E$2:$K$332,3,0)</f>
        <v>GESTIONE FINANAZA e TRIBUTI</v>
      </c>
      <c r="E2509" s="180" t="str">
        <f>VLOOKUP(G2509,TCR!$E$2:$K$332,4,0)</f>
        <v>GEFT</v>
      </c>
      <c r="F2509" s="180" t="str">
        <f>VLOOKUP(G2509,TCR!$E$2:$K$332,5,0)</f>
        <v>GESTIONE FINANAZA e TRIBUTI</v>
      </c>
      <c r="G2509" s="180" t="s">
        <v>9700</v>
      </c>
      <c r="H2509" s="180" t="str">
        <f>VLOOKUP(G2509,TCR!$E$2:$K$332,7,0)</f>
        <v>Recupero IVA</v>
      </c>
      <c r="I2509" s="137" t="str">
        <f t="shared" si="80"/>
        <v>RI_P_IVA96#RI_P_IVA96#RI_P_IVA96#NETA BR</v>
      </c>
      <c r="K2509" s="286" t="s">
        <v>13875</v>
      </c>
      <c r="L2509" s="286" t="s">
        <v>13876</v>
      </c>
      <c r="M2509" s="286" t="s">
        <v>417</v>
      </c>
      <c r="N2509" s="286" t="s">
        <v>13875</v>
      </c>
      <c r="O2509" s="287"/>
      <c r="P2509" s="286" t="s">
        <v>13877</v>
      </c>
      <c r="Q2509" s="286" t="s">
        <v>13875</v>
      </c>
      <c r="R2509" s="286" t="s">
        <v>13878</v>
      </c>
      <c r="S2509" s="286" t="s">
        <v>1090</v>
      </c>
      <c r="T2509" s="286" t="s">
        <v>1090</v>
      </c>
      <c r="U2509" s="288"/>
      <c r="V2509" s="289">
        <v>3</v>
      </c>
      <c r="W2509" s="137" t="str">
        <f t="shared" si="79"/>
        <v>NETA BR</v>
      </c>
    </row>
    <row r="2510" spans="1:23" x14ac:dyDescent="0.2">
      <c r="A2510" s="139" t="s">
        <v>12163</v>
      </c>
      <c r="B2510" s="182">
        <v>44683</v>
      </c>
      <c r="C2510" s="179" t="str">
        <f>VLOOKUP(G2510,TCR!$E$2:$K$332,2,0)</f>
        <v>BSO</v>
      </c>
      <c r="D2510" s="179" t="str">
        <f>VLOOKUP(G2510,TCR!$E$2:$K$332,3,0)</f>
        <v>Bonus sociale</v>
      </c>
      <c r="E2510" s="179" t="str">
        <f>VLOOKUP(G2510,TCR!$E$2:$K$332,4,0)</f>
        <v>BSO</v>
      </c>
      <c r="F2510" s="179" t="str">
        <f>VLOOKUP(G2510,TCR!$E$2:$K$332,5,0)</f>
        <v>Bonus sociale</v>
      </c>
      <c r="G2510" s="71" t="s">
        <v>110</v>
      </c>
      <c r="H2510" s="179" t="str">
        <f>VLOOKUP(G2510,TCR!$E$2:$K$332,7,0)</f>
        <v>Bonus sociale economico ele</v>
      </c>
      <c r="I2510" s="137" t="str">
        <f t="shared" si="80"/>
        <v>NE_V_PDEBECO_M#NE_Q_PDEBECO_M#NE_C_PDEBECO_M#NETA BR</v>
      </c>
      <c r="K2510" s="291" t="s">
        <v>13899</v>
      </c>
      <c r="L2510" s="291" t="s">
        <v>13900</v>
      </c>
      <c r="M2510" s="293"/>
      <c r="N2510" s="291" t="s">
        <v>13901</v>
      </c>
      <c r="O2510" s="292"/>
      <c r="P2510" s="291" t="s">
        <v>13902</v>
      </c>
      <c r="Q2510" s="291" t="s">
        <v>13903</v>
      </c>
      <c r="R2510" s="291" t="s">
        <v>13904</v>
      </c>
      <c r="S2510" s="293"/>
      <c r="T2510" s="293"/>
      <c r="U2510" s="293"/>
      <c r="V2510" s="294">
        <v>3</v>
      </c>
      <c r="W2510" s="137" t="str">
        <f t="shared" si="79"/>
        <v>NETA BR</v>
      </c>
    </row>
    <row r="2511" spans="1:23" x14ac:dyDescent="0.2">
      <c r="A2511" s="139" t="s">
        <v>12163</v>
      </c>
      <c r="B2511" s="182">
        <v>44683</v>
      </c>
      <c r="C2511" s="179" t="str">
        <f>VLOOKUP(G2511,TCR!$E$2:$K$332,2,0)</f>
        <v>BSO</v>
      </c>
      <c r="D2511" s="179" t="str">
        <f>VLOOKUP(G2511,TCR!$E$2:$K$332,3,0)</f>
        <v>Bonus sociale</v>
      </c>
      <c r="E2511" s="179" t="str">
        <f>VLOOKUP(G2511,TCR!$E$2:$K$332,4,0)</f>
        <v>BSO</v>
      </c>
      <c r="F2511" s="179" t="str">
        <f>VLOOKUP(G2511,TCR!$E$2:$K$332,5,0)</f>
        <v>Bonus sociale</v>
      </c>
      <c r="G2511" s="71" t="s">
        <v>366</v>
      </c>
      <c r="H2511" s="179" t="str">
        <f>VLOOKUP(G2511,TCR!$E$2:$K$332,7,0)</f>
        <v>Bonus sociale fisico ele</v>
      </c>
      <c r="I2511" s="137" t="str">
        <f t="shared" si="80"/>
        <v>NE_V_PDEBIFIS_M#NE_Q_PDEBIFIS_M#NE_C_PDEBIFIS_M#NETA BR</v>
      </c>
      <c r="K2511" s="291" t="s">
        <v>13905</v>
      </c>
      <c r="L2511" s="291" t="s">
        <v>13906</v>
      </c>
      <c r="M2511" s="293"/>
      <c r="N2511" s="291" t="s">
        <v>13907</v>
      </c>
      <c r="O2511" s="292"/>
      <c r="P2511" s="291" t="s">
        <v>13908</v>
      </c>
      <c r="Q2511" s="291" t="s">
        <v>13909</v>
      </c>
      <c r="R2511" s="291" t="s">
        <v>13910</v>
      </c>
      <c r="S2511" s="293"/>
      <c r="T2511" s="293"/>
      <c r="U2511" s="293"/>
      <c r="V2511" s="294">
        <v>3</v>
      </c>
      <c r="W2511" s="137" t="str">
        <f t="shared" si="79"/>
        <v>NETA BR</v>
      </c>
    </row>
    <row r="2512" spans="1:23" x14ac:dyDescent="0.2">
      <c r="A2512" s="139" t="s">
        <v>12163</v>
      </c>
      <c r="B2512" s="182">
        <v>44683</v>
      </c>
      <c r="C2512" s="181" t="str">
        <f>VLOOKUP(G2512,TCR!$E$2:$K$332,2,0)</f>
        <v>DISTF</v>
      </c>
      <c r="D2512" s="181" t="str">
        <f>VLOOKUP(G2512,TCR!$E$2:$K$332,3,0)</f>
        <v>Ricavi logistica secondaria - distribuzione Energia Elettrica - fisso</v>
      </c>
      <c r="E2512" s="181" t="str">
        <f>VLOOKUP(G2512,TCR!$E$2:$K$332,4,0)</f>
        <v>QP</v>
      </c>
      <c r="F2512" s="181" t="str">
        <f>VLOOKUP(G2512,TCR!$E$2:$K$332,5,0)</f>
        <v>Potenza</v>
      </c>
      <c r="G2512" s="181" t="s">
        <v>166</v>
      </c>
      <c r="H2512" s="181" t="str">
        <f>VLOOKUP(G2512,TCR!$E$2:$K$332,7,0)</f>
        <v>Quota fissa potenza</v>
      </c>
      <c r="I2512" s="137" t="str">
        <f t="shared" si="80"/>
        <v>NE_RETE_QF#NE_A6_QF#NE_A6#NETA BR</v>
      </c>
      <c r="K2512" s="291" t="s">
        <v>2462</v>
      </c>
      <c r="L2512" s="291" t="s">
        <v>2463</v>
      </c>
      <c r="M2512" s="291" t="s">
        <v>488</v>
      </c>
      <c r="N2512" s="291" t="s">
        <v>13911</v>
      </c>
      <c r="O2512" s="292"/>
      <c r="P2512" s="291" t="s">
        <v>4889</v>
      </c>
      <c r="Q2512" s="291" t="s">
        <v>4890</v>
      </c>
      <c r="R2512" s="291" t="s">
        <v>4891</v>
      </c>
      <c r="S2512" s="291" t="s">
        <v>515</v>
      </c>
      <c r="T2512" s="291" t="s">
        <v>516</v>
      </c>
      <c r="U2512" s="293"/>
      <c r="V2512" s="294">
        <v>3</v>
      </c>
      <c r="W2512" s="137" t="str">
        <f t="shared" si="79"/>
        <v>NETA BR</v>
      </c>
    </row>
    <row r="2513" spans="1:24" x14ac:dyDescent="0.2">
      <c r="A2513" s="139" t="s">
        <v>12163</v>
      </c>
      <c r="B2513" s="182">
        <v>44683</v>
      </c>
      <c r="C2513" s="181" t="str">
        <f>VLOOKUP(G2513,TCR!$E$2:$K$332,2,0)</f>
        <v>DISTF</v>
      </c>
      <c r="D2513" s="181" t="str">
        <f>VLOOKUP(G2513,TCR!$E$2:$K$332,3,0)</f>
        <v>Ricavi logistica secondaria - distribuzione Energia Elettrica - fisso</v>
      </c>
      <c r="E2513" s="181" t="str">
        <f>VLOOKUP(G2513,TCR!$E$2:$K$332,4,0)</f>
        <v>QP</v>
      </c>
      <c r="F2513" s="181" t="str">
        <f>VLOOKUP(G2513,TCR!$E$2:$K$332,5,0)</f>
        <v>Potenza</v>
      </c>
      <c r="G2513" s="181" t="s">
        <v>166</v>
      </c>
      <c r="H2513" s="181" t="str">
        <f>VLOOKUP(G2513,TCR!$E$2:$K$332,7,0)</f>
        <v>Quota fissa potenza</v>
      </c>
      <c r="I2513" s="137" t="str">
        <f t="shared" si="80"/>
        <v>NE_RETE_QF#NE_UC6_QE#NE_UC6#NETA BR</v>
      </c>
      <c r="K2513" s="291" t="s">
        <v>2462</v>
      </c>
      <c r="L2513" s="291" t="s">
        <v>2463</v>
      </c>
      <c r="M2513" s="291" t="s">
        <v>488</v>
      </c>
      <c r="N2513" s="291" t="s">
        <v>13912</v>
      </c>
      <c r="O2513" s="292"/>
      <c r="P2513" s="291" t="s">
        <v>9135</v>
      </c>
      <c r="Q2513" s="291" t="s">
        <v>9136</v>
      </c>
      <c r="R2513" s="291" t="s">
        <v>9137</v>
      </c>
      <c r="S2513" s="291" t="s">
        <v>515</v>
      </c>
      <c r="T2513" s="291" t="s">
        <v>516</v>
      </c>
      <c r="U2513" s="293"/>
      <c r="V2513" s="294">
        <v>3</v>
      </c>
      <c r="W2513" s="137" t="str">
        <f t="shared" si="79"/>
        <v>NETA BR</v>
      </c>
    </row>
    <row r="2514" spans="1:24" x14ac:dyDescent="0.2">
      <c r="A2514" s="139" t="s">
        <v>13921</v>
      </c>
      <c r="B2514" s="182">
        <v>44697</v>
      </c>
      <c r="C2514" s="179" t="str">
        <f>VLOOKUP(G2514,TCR!$E$2:$K$332,2,0)</f>
        <v>TRASPV</v>
      </c>
      <c r="D2514" s="179" t="str">
        <f>VLOOKUP(G2514,TCR!$E$2:$K$332,3,0)</f>
        <v>Ricavi logistica primaria - Trasporto Energia Elettrica - variabile</v>
      </c>
      <c r="E2514" s="179" t="str">
        <f>VLOOKUP(G2514,TCR!$E$2:$K$332,4,0)</f>
        <v>DISPV</v>
      </c>
      <c r="F2514" s="179" t="str">
        <f>VLOOKUP(G2514,TCR!$E$2:$K$332,5,0)</f>
        <v>Dispacciamento variabile</v>
      </c>
      <c r="G2514" s="179" t="s">
        <v>13880</v>
      </c>
      <c r="H2514" s="179" t="str">
        <f>VLOOKUP(G2514,TCR!$E$2:$K$332,7,0)</f>
        <v>Perdite Capacity Market - Dispacciamento</v>
      </c>
      <c r="I2514" s="137" t="str">
        <f t="shared" si="80"/>
        <v>NE_PRD_CAP_PROD#NE_CAPAC_PROCOR#NE_CAPAC_PROCOR#NETA BR</v>
      </c>
      <c r="K2514" s="137" t="s">
        <v>1222</v>
      </c>
      <c r="L2514" s="137" t="s">
        <v>1223</v>
      </c>
      <c r="M2514" s="207" t="s">
        <v>488</v>
      </c>
      <c r="N2514" s="207" t="s">
        <v>13913</v>
      </c>
      <c r="O2514" s="207"/>
      <c r="P2514" s="207"/>
      <c r="Q2514" s="207" t="s">
        <v>13913</v>
      </c>
      <c r="R2514" s="207" t="s">
        <v>13914</v>
      </c>
      <c r="S2514" s="207">
        <v>702144</v>
      </c>
      <c r="T2514" s="207" t="s">
        <v>1106</v>
      </c>
      <c r="V2514" s="207">
        <v>3</v>
      </c>
      <c r="W2514" s="137" t="str">
        <f t="shared" si="79"/>
        <v>NETA BR</v>
      </c>
      <c r="X2514" s="207" t="s">
        <v>495</v>
      </c>
    </row>
    <row r="2515" spans="1:24" x14ac:dyDescent="0.2">
      <c r="A2515" s="139" t="s">
        <v>13921</v>
      </c>
      <c r="B2515" s="182">
        <v>44697</v>
      </c>
      <c r="C2515" s="179" t="str">
        <f>VLOOKUP(G2515,TCR!$E$2:$K$332,2,0)</f>
        <v>TRASPV</v>
      </c>
      <c r="D2515" s="179" t="str">
        <f>VLOOKUP(G2515,TCR!$E$2:$K$332,3,0)</f>
        <v>Ricavi logistica primaria - Trasporto Energia Elettrica - variabile</v>
      </c>
      <c r="E2515" s="179" t="str">
        <f>VLOOKUP(G2515,TCR!$E$2:$K$332,4,0)</f>
        <v>DISPV</v>
      </c>
      <c r="F2515" s="179" t="str">
        <f>VLOOKUP(G2515,TCR!$E$2:$K$332,5,0)</f>
        <v>Dispacciamento variabile</v>
      </c>
      <c r="G2515" s="179" t="s">
        <v>13879</v>
      </c>
      <c r="H2515" s="179" t="str">
        <f>VLOOKUP(G2515,TCR!$E$2:$K$332,7,0)</f>
        <v>Capacity Market - Dispacciamento</v>
      </c>
      <c r="I2515" s="137" t="str">
        <f t="shared" si="80"/>
        <v>NE_CAPAC_PRODUT#NE_CAPAC_PROCOR#NE_CAPAC_PROCOR#NETA BR</v>
      </c>
      <c r="K2515" s="207" t="s">
        <v>1200</v>
      </c>
      <c r="L2515" s="207" t="s">
        <v>1201</v>
      </c>
      <c r="M2515" s="207" t="s">
        <v>488</v>
      </c>
      <c r="N2515" s="207" t="s">
        <v>13913</v>
      </c>
      <c r="O2515" s="207"/>
      <c r="P2515" s="207"/>
      <c r="Q2515" s="207" t="s">
        <v>13913</v>
      </c>
      <c r="R2515" s="207" t="s">
        <v>13914</v>
      </c>
      <c r="S2515" s="207">
        <v>702144</v>
      </c>
      <c r="T2515" s="207" t="s">
        <v>1106</v>
      </c>
      <c r="V2515" s="207">
        <v>3</v>
      </c>
      <c r="W2515" s="137" t="str">
        <f t="shared" si="79"/>
        <v>NETA BR</v>
      </c>
      <c r="X2515" s="207" t="s">
        <v>495</v>
      </c>
    </row>
    <row r="2516" spans="1:24" x14ac:dyDescent="0.2">
      <c r="A2516" s="139" t="s">
        <v>13921</v>
      </c>
      <c r="B2516" s="182">
        <v>44697</v>
      </c>
      <c r="C2516" s="179" t="str">
        <f>VLOOKUP(G2516,TCR!$E$2:$K$332,2,0)</f>
        <v>TRASPV</v>
      </c>
      <c r="D2516" s="179" t="str">
        <f>VLOOKUP(G2516,TCR!$E$2:$K$332,3,0)</f>
        <v>Ricavi logistica primaria - Trasporto Energia Elettrica - variabile</v>
      </c>
      <c r="E2516" s="179" t="str">
        <f>VLOOKUP(G2516,TCR!$E$2:$K$332,4,0)</f>
        <v>DISPV</v>
      </c>
      <c r="F2516" s="179" t="str">
        <f>VLOOKUP(G2516,TCR!$E$2:$K$332,5,0)</f>
        <v>Dispacciamento variabile</v>
      </c>
      <c r="G2516" s="179" t="s">
        <v>13879</v>
      </c>
      <c r="H2516" s="179" t="str">
        <f>VLOOKUP(G2516,TCR!$E$2:$K$332,7,0)</f>
        <v>Capacity Market - Dispacciamento</v>
      </c>
      <c r="I2516" s="137" t="str">
        <f t="shared" si="80"/>
        <v>NE_CAP_CORPL#NE_CAPAC_PRODUT#NE_CAPAC_PRODUT#NETA BR</v>
      </c>
      <c r="K2516" s="137" t="s">
        <v>13915</v>
      </c>
      <c r="L2516" s="137" t="s">
        <v>13916</v>
      </c>
      <c r="M2516" s="207" t="s">
        <v>488</v>
      </c>
      <c r="N2516" s="207" t="s">
        <v>1200</v>
      </c>
      <c r="Q2516" s="207" t="s">
        <v>1200</v>
      </c>
      <c r="R2516" s="207" t="s">
        <v>1203</v>
      </c>
      <c r="S2516" s="207">
        <v>702144</v>
      </c>
      <c r="T2516" s="207" t="s">
        <v>1106</v>
      </c>
      <c r="V2516" s="207">
        <v>3</v>
      </c>
      <c r="W2516" s="137" t="str">
        <f t="shared" si="79"/>
        <v>NETA BR</v>
      </c>
      <c r="X2516" s="207" t="s">
        <v>495</v>
      </c>
    </row>
    <row r="2517" spans="1:24" x14ac:dyDescent="0.2">
      <c r="A2517" s="139" t="s">
        <v>13921</v>
      </c>
      <c r="B2517" s="182">
        <v>44697</v>
      </c>
      <c r="C2517" s="179" t="str">
        <f>VLOOKUP(G2517,TCR!$E$2:$K$332,2,0)</f>
        <v>TRASPV</v>
      </c>
      <c r="D2517" s="179" t="str">
        <f>VLOOKUP(G2517,TCR!$E$2:$K$332,3,0)</f>
        <v>Ricavi logistica primaria - Trasporto Energia Elettrica - variabile</v>
      </c>
      <c r="E2517" s="179" t="str">
        <f>VLOOKUP(G2517,TCR!$E$2:$K$332,4,0)</f>
        <v>DISPV</v>
      </c>
      <c r="F2517" s="179" t="str">
        <f>VLOOKUP(G2517,TCR!$E$2:$K$332,5,0)</f>
        <v>Dispacciamento variabile</v>
      </c>
      <c r="G2517" s="179" t="s">
        <v>13879</v>
      </c>
      <c r="H2517" s="179" t="str">
        <f>VLOOKUP(G2517,TCR!$E$2:$K$332,7,0)</f>
        <v>Capacity Market - Dispacciamento</v>
      </c>
      <c r="I2517" s="137" t="str">
        <f t="shared" si="80"/>
        <v>NE_CAP_CORPL#NE_CAPAC_CORPL#NE_CAPAC_CORPL#NETA BR</v>
      </c>
      <c r="K2517" s="137" t="s">
        <v>13915</v>
      </c>
      <c r="L2517" s="137" t="s">
        <v>13916</v>
      </c>
      <c r="M2517" s="207" t="s">
        <v>488</v>
      </c>
      <c r="N2517" s="207" t="s">
        <v>13917</v>
      </c>
      <c r="Q2517" s="207" t="s">
        <v>13917</v>
      </c>
      <c r="R2517" s="207" t="s">
        <v>13918</v>
      </c>
      <c r="S2517" s="207">
        <v>702144</v>
      </c>
      <c r="T2517" s="207" t="s">
        <v>1106</v>
      </c>
      <c r="V2517" s="207">
        <v>3</v>
      </c>
      <c r="W2517" s="137" t="str">
        <f t="shared" si="79"/>
        <v>NETA BR</v>
      </c>
      <c r="X2517" s="207" t="s">
        <v>495</v>
      </c>
    </row>
    <row r="2518" spans="1:24" x14ac:dyDescent="0.2">
      <c r="A2518" s="139" t="s">
        <v>13921</v>
      </c>
      <c r="B2518" s="182">
        <v>44697</v>
      </c>
      <c r="C2518" s="179" t="str">
        <f>VLOOKUP(G2518,TCR!$E$2:$K$332,2,0)</f>
        <v>TRASPV</v>
      </c>
      <c r="D2518" s="179" t="str">
        <f>VLOOKUP(G2518,TCR!$E$2:$K$332,3,0)</f>
        <v>Ricavi logistica primaria - Trasporto Energia Elettrica - variabile</v>
      </c>
      <c r="E2518" s="179" t="str">
        <f>VLOOKUP(G2518,TCR!$E$2:$K$332,4,0)</f>
        <v>DISPV</v>
      </c>
      <c r="F2518" s="179" t="str">
        <f>VLOOKUP(G2518,TCR!$E$2:$K$332,5,0)</f>
        <v>Dispacciamento variabile</v>
      </c>
      <c r="G2518" s="179" t="s">
        <v>13880</v>
      </c>
      <c r="H2518" s="179" t="str">
        <f>VLOOKUP(G2518,TCR!$E$2:$K$332,7,0)</f>
        <v>Perdite Capacity Market - Dispacciamento</v>
      </c>
      <c r="I2518" s="137" t="str">
        <f t="shared" si="80"/>
        <v>NE_PRD_CAP_CORPL#NE_CAPAC_PRODUT#NE_CAPAC_PRODUT#NETA BR</v>
      </c>
      <c r="K2518" s="137" t="s">
        <v>13919</v>
      </c>
      <c r="L2518" s="137" t="s">
        <v>13920</v>
      </c>
      <c r="M2518" s="207" t="s">
        <v>488</v>
      </c>
      <c r="N2518" s="207" t="s">
        <v>1200</v>
      </c>
      <c r="P2518" s="207" t="s">
        <v>1200</v>
      </c>
      <c r="Q2518" s="207" t="s">
        <v>1200</v>
      </c>
      <c r="R2518" s="207" t="s">
        <v>1203</v>
      </c>
      <c r="S2518" s="207">
        <v>702144</v>
      </c>
      <c r="T2518" s="207" t="s">
        <v>1106</v>
      </c>
      <c r="V2518" s="207">
        <v>3</v>
      </c>
      <c r="W2518" s="137" t="str">
        <f t="shared" si="79"/>
        <v>NETA BR</v>
      </c>
      <c r="X2518" s="207" t="s">
        <v>495</v>
      </c>
    </row>
    <row r="2519" spans="1:24" x14ac:dyDescent="0.2">
      <c r="A2519" s="139" t="s">
        <v>13921</v>
      </c>
      <c r="B2519" s="182">
        <v>44697</v>
      </c>
      <c r="C2519" s="179" t="str">
        <f>VLOOKUP(G2519,TCR!$E$2:$K$332,2,0)</f>
        <v>TRASPV</v>
      </c>
      <c r="D2519" s="179" t="str">
        <f>VLOOKUP(G2519,TCR!$E$2:$K$332,3,0)</f>
        <v>Ricavi logistica primaria - Trasporto Energia Elettrica - variabile</v>
      </c>
      <c r="E2519" s="179" t="str">
        <f>VLOOKUP(G2519,TCR!$E$2:$K$332,4,0)</f>
        <v>DISPV</v>
      </c>
      <c r="F2519" s="179" t="str">
        <f>VLOOKUP(G2519,TCR!$E$2:$K$332,5,0)</f>
        <v>Dispacciamento variabile</v>
      </c>
      <c r="G2519" s="179" t="s">
        <v>13880</v>
      </c>
      <c r="H2519" s="179" t="str">
        <f>VLOOKUP(G2519,TCR!$E$2:$K$332,7,0)</f>
        <v>Perdite Capacity Market - Dispacciamento</v>
      </c>
      <c r="I2519" s="137" t="str">
        <f t="shared" si="80"/>
        <v>NE_PRD_CAP_CORPL#NE_CAPAC_CORPL#NE_CAPAC_CORPL#NETA BR</v>
      </c>
      <c r="K2519" s="137" t="s">
        <v>13919</v>
      </c>
      <c r="L2519" s="137" t="s">
        <v>13920</v>
      </c>
      <c r="M2519" s="207" t="s">
        <v>488</v>
      </c>
      <c r="N2519" s="207" t="s">
        <v>13917</v>
      </c>
      <c r="P2519" s="13" t="s">
        <v>13917</v>
      </c>
      <c r="Q2519" s="207" t="s">
        <v>13917</v>
      </c>
      <c r="R2519" s="207" t="s">
        <v>13918</v>
      </c>
      <c r="S2519" s="207">
        <v>702144</v>
      </c>
      <c r="T2519" s="207" t="s">
        <v>1106</v>
      </c>
      <c r="V2519" s="207">
        <v>3</v>
      </c>
      <c r="W2519" s="137" t="str">
        <f t="shared" si="79"/>
        <v>NETA BR</v>
      </c>
      <c r="X2519" s="207" t="s">
        <v>495</v>
      </c>
    </row>
    <row r="2520" spans="1:24" x14ac:dyDescent="0.2">
      <c r="A2520" s="139" t="s">
        <v>12163</v>
      </c>
      <c r="B2520" s="182">
        <v>44712</v>
      </c>
      <c r="C2520" s="71" t="str">
        <f>VLOOKUP(G2520,TCR!$E$2:$K$332,2,0)</f>
        <v>LAVO</v>
      </c>
      <c r="D2520" s="71" t="str">
        <f>VLOOKUP(G2520,TCR!$E$2:$K$332,3,0)</f>
        <v>Lavori</v>
      </c>
      <c r="E2520" s="71" t="str">
        <f>VLOOKUP(G2520,TCR!$E$2:$K$332,4,0)</f>
        <v>LAVO</v>
      </c>
      <c r="F2520" s="71" t="str">
        <f>VLOOKUP(G2520,TCR!$E$2:$K$332,5,0)</f>
        <v>Lavori</v>
      </c>
      <c r="G2520" s="71" t="s">
        <v>114</v>
      </c>
      <c r="H2520" s="71" t="str">
        <f>VLOOKUP(G2520,TCR!$E$2:$K$332,7,0)</f>
        <v>variazioni potenza/tensione</v>
      </c>
      <c r="I2520" s="137" t="str">
        <f t="shared" si="80"/>
        <v>NE_V_AUMP_SUPERO#NE_Q_AUMP_SUPERO#NE_C_AUMP_SUPERO#NETA BR</v>
      </c>
      <c r="K2520" s="137" t="s">
        <v>13925</v>
      </c>
      <c r="L2520" s="137" t="s">
        <v>13926</v>
      </c>
      <c r="M2520" s="207"/>
      <c r="N2520" s="207" t="s">
        <v>13927</v>
      </c>
      <c r="P2520" s="207" t="s">
        <v>13928</v>
      </c>
      <c r="Q2520" s="207" t="s">
        <v>13929</v>
      </c>
      <c r="R2520" s="207" t="s">
        <v>13930</v>
      </c>
      <c r="S2520" s="207"/>
      <c r="T2520" s="207"/>
      <c r="V2520" s="207">
        <v>3</v>
      </c>
      <c r="W2520" s="137" t="str">
        <f t="shared" si="79"/>
        <v>NETA BR</v>
      </c>
    </row>
    <row r="2521" spans="1:24" x14ac:dyDescent="0.2">
      <c r="A2521" s="139" t="s">
        <v>12163</v>
      </c>
      <c r="B2521" s="182">
        <v>44712</v>
      </c>
      <c r="C2521" s="71" t="str">
        <f>VLOOKUP(G2521,TCR!$E$2:$K$332,2,0)</f>
        <v>LAVO</v>
      </c>
      <c r="D2521" s="71" t="str">
        <f>VLOOKUP(G2521,TCR!$E$2:$K$332,3,0)</f>
        <v>Lavori</v>
      </c>
      <c r="E2521" s="71" t="str">
        <f>VLOOKUP(G2521,TCR!$E$2:$K$332,4,0)</f>
        <v>LAVO</v>
      </c>
      <c r="F2521" s="71" t="str">
        <f>VLOOKUP(G2521,TCR!$E$2:$K$332,5,0)</f>
        <v>Lavori</v>
      </c>
      <c r="G2521" s="71" t="s">
        <v>114</v>
      </c>
      <c r="H2521" s="71" t="str">
        <f>VLOOKUP(G2521,TCR!$E$2:$K$332,7,0)</f>
        <v>variazioni potenza/tensione</v>
      </c>
      <c r="I2521" s="137" t="str">
        <f t="shared" si="80"/>
        <v>NE_V_OPS_APSUP#NE_Q_OPS_APSUP#NE_C_OPS_APSUP#NETA BR</v>
      </c>
      <c r="K2521" s="137" t="s">
        <v>13931</v>
      </c>
      <c r="L2521" s="137" t="s">
        <v>13932</v>
      </c>
      <c r="M2521" s="207"/>
      <c r="N2521" s="207" t="s">
        <v>13933</v>
      </c>
      <c r="P2521" s="207" t="s">
        <v>13934</v>
      </c>
      <c r="Q2521" s="207" t="s">
        <v>13935</v>
      </c>
      <c r="R2521" s="207" t="s">
        <v>13936</v>
      </c>
      <c r="S2521" s="207"/>
      <c r="T2521" s="207"/>
      <c r="V2521" s="207">
        <v>3</v>
      </c>
      <c r="W2521" s="137" t="str">
        <f t="shared" si="79"/>
        <v>NETA BR</v>
      </c>
    </row>
    <row r="2522" spans="1:24" x14ac:dyDescent="0.2">
      <c r="A2522" s="139" t="s">
        <v>12163</v>
      </c>
      <c r="B2522" s="182">
        <v>44712</v>
      </c>
      <c r="C2522" s="179" t="str">
        <f>VLOOKUP(G2522,TCR!$E$2:$K$332,2,0)</f>
        <v>TRASPV</v>
      </c>
      <c r="D2522" s="179" t="str">
        <f>VLOOKUP(G2522,TCR!$E$2:$K$332,3,0)</f>
        <v>Ricavi logistica primaria - Trasporto Energia Elettrica - variabile</v>
      </c>
      <c r="E2522" s="179" t="str">
        <f>VLOOKUP(G2522,TCR!$E$2:$K$332,4,0)</f>
        <v>DISPV</v>
      </c>
      <c r="F2522" s="179" t="str">
        <f>VLOOKUP(G2522,TCR!$E$2:$K$332,5,0)</f>
        <v>Dispacciamento variabile</v>
      </c>
      <c r="G2522" s="179" t="s">
        <v>13880</v>
      </c>
      <c r="H2522" s="179" t="str">
        <f>VLOOKUP(G2522,TCR!$E$2:$K$332,7,0)</f>
        <v>Perdite Capacity Market - Dispacciamento</v>
      </c>
      <c r="I2522" s="137" t="str">
        <f t="shared" si="80"/>
        <v>NE_CAP_CORPL#NE_CAP_CORPL#NE_CAP_CORPL#NETA BR</v>
      </c>
      <c r="K2522" s="137" t="s">
        <v>13915</v>
      </c>
      <c r="L2522" s="137" t="s">
        <v>13916</v>
      </c>
      <c r="M2522" s="207"/>
      <c r="N2522" s="207" t="s">
        <v>13915</v>
      </c>
      <c r="P2522" s="207" t="s">
        <v>13937</v>
      </c>
      <c r="Q2522" s="207" t="s">
        <v>13915</v>
      </c>
      <c r="R2522" s="207" t="s">
        <v>13938</v>
      </c>
      <c r="S2522" s="207"/>
      <c r="T2522" s="207"/>
      <c r="V2522" s="207">
        <v>3</v>
      </c>
      <c r="W2522" s="137" t="str">
        <f t="shared" si="79"/>
        <v>NETA BR</v>
      </c>
    </row>
    <row r="2523" spans="1:24" x14ac:dyDescent="0.2">
      <c r="A2523" s="139" t="s">
        <v>12163</v>
      </c>
      <c r="B2523" s="182">
        <v>44712</v>
      </c>
      <c r="C2523" s="179" t="str">
        <f>VLOOKUP(G2523,TCR!$E$2:$K$332,2,0)</f>
        <v>TRASPV</v>
      </c>
      <c r="D2523" s="179" t="str">
        <f>VLOOKUP(G2523,TCR!$E$2:$K$332,3,0)</f>
        <v>Ricavi logistica primaria - Trasporto Energia Elettrica - variabile</v>
      </c>
      <c r="E2523" s="179" t="str">
        <f>VLOOKUP(G2523,TCR!$E$2:$K$332,4,0)</f>
        <v>DISPV</v>
      </c>
      <c r="F2523" s="179" t="str">
        <f>VLOOKUP(G2523,TCR!$E$2:$K$332,5,0)</f>
        <v>Dispacciamento variabile</v>
      </c>
      <c r="G2523" s="179" t="s">
        <v>13880</v>
      </c>
      <c r="H2523" s="179" t="str">
        <f>VLOOKUP(G2523,TCR!$E$2:$K$332,7,0)</f>
        <v>Perdite Capacity Market - Dispacciamento</v>
      </c>
      <c r="I2523" s="137" t="str">
        <f t="shared" si="80"/>
        <v>NE_PRD_CAP_CORPL#NE_CAP_CORPL#NE_CAP_CORPL#NETA BR</v>
      </c>
      <c r="K2523" s="137" t="s">
        <v>13919</v>
      </c>
      <c r="L2523" s="137" t="s">
        <v>13920</v>
      </c>
      <c r="M2523" s="207"/>
      <c r="N2523" s="207" t="s">
        <v>13915</v>
      </c>
      <c r="P2523" s="207" t="s">
        <v>13937</v>
      </c>
      <c r="Q2523" s="207" t="s">
        <v>13915</v>
      </c>
      <c r="R2523" s="207" t="s">
        <v>13938</v>
      </c>
      <c r="S2523" s="207"/>
      <c r="T2523" s="207"/>
      <c r="V2523" s="207">
        <v>3</v>
      </c>
      <c r="W2523" s="137" t="str">
        <f t="shared" si="79"/>
        <v>NETA BR</v>
      </c>
    </row>
    <row r="2524" spans="1:24" x14ac:dyDescent="0.2">
      <c r="A2524" s="139" t="s">
        <v>12163</v>
      </c>
      <c r="B2524" s="182">
        <v>44347</v>
      </c>
      <c r="C2524" s="179" t="str">
        <f>VLOOKUP(G2524,TCR!$E$2:$K$332,2,0)</f>
        <v>VENDV</v>
      </c>
      <c r="D2524" s="179" t="str">
        <f>VLOOKUP(G2524,TCR!$E$2:$K$332,3,0)</f>
        <v>Ricavi variabili commodity al PCE - Energia Elettrica</v>
      </c>
      <c r="E2524" s="179" t="str">
        <f>VLOOKUP(G2524,TCR!$E$2:$K$332,4,0)</f>
        <v>SCONV</v>
      </c>
      <c r="F2524" s="179" t="str">
        <f>VLOOKUP(G2524,TCR!$E$2:$K$332,5,0)</f>
        <v>Sconti Variabili</v>
      </c>
      <c r="G2524" s="179" t="s">
        <v>10944</v>
      </c>
      <c r="H2524" s="179" t="str">
        <f>VLOOKUP(G2524,TCR!$E$2:$K$332,7,0)</f>
        <v>sconti perdite</v>
      </c>
      <c r="I2524" s="137" t="str">
        <f t="shared" si="80"/>
        <v>NE_V_SCPPDRID_I#NE_Q_SCPRID_IND#NE_C_SCPRID_IND#NETA BR</v>
      </c>
      <c r="K2524" s="137" t="s">
        <v>13939</v>
      </c>
      <c r="L2524" s="137" t="s">
        <v>13940</v>
      </c>
      <c r="M2524" s="207"/>
      <c r="N2524" s="207" t="s">
        <v>13941</v>
      </c>
      <c r="P2524" s="207" t="s">
        <v>13942</v>
      </c>
      <c r="Q2524" s="207" t="s">
        <v>13943</v>
      </c>
      <c r="R2524" s="207" t="s">
        <v>13944</v>
      </c>
      <c r="S2524" s="207"/>
      <c r="T2524" s="207"/>
      <c r="V2524" s="207">
        <v>3</v>
      </c>
      <c r="W2524" s="137" t="str">
        <f t="shared" si="79"/>
        <v>NETA BR</v>
      </c>
    </row>
    <row r="2525" spans="1:24" x14ac:dyDescent="0.2">
      <c r="A2525" s="139" t="s">
        <v>12163</v>
      </c>
      <c r="B2525" s="182">
        <v>44347</v>
      </c>
      <c r="C2525" s="179" t="str">
        <f>VLOOKUP(G2525,TCR!$E$2:$K$332,2,0)</f>
        <v>VENDV</v>
      </c>
      <c r="D2525" s="179" t="str">
        <f>VLOOKUP(G2525,TCR!$E$2:$K$332,3,0)</f>
        <v>Ricavi variabili commodity al PCE - Energia Elettrica</v>
      </c>
      <c r="E2525" s="179" t="str">
        <f>VLOOKUP(G2525,TCR!$E$2:$K$332,4,0)</f>
        <v>SCONV</v>
      </c>
      <c r="F2525" s="179" t="str">
        <f>VLOOKUP(G2525,TCR!$E$2:$K$332,5,0)</f>
        <v>Sconti Variabili</v>
      </c>
      <c r="G2525" s="179" t="s">
        <v>32</v>
      </c>
      <c r="H2525" s="179" t="str">
        <f>VLOOKUP(G2525,TCR!$E$2:$K$332,7,0)</f>
        <v>sconti</v>
      </c>
      <c r="I2525" s="137" t="str">
        <f t="shared" si="80"/>
        <v>NE_V_SCPRID_IND#NE_Q_SCPRID_IND#NE_C_SCPRID_IND#NETA BR</v>
      </c>
      <c r="K2525" s="137" t="s">
        <v>13945</v>
      </c>
      <c r="L2525" s="137" t="s">
        <v>13946</v>
      </c>
      <c r="M2525" s="207"/>
      <c r="N2525" s="207" t="s">
        <v>13941</v>
      </c>
      <c r="P2525" s="207" t="s">
        <v>13942</v>
      </c>
      <c r="Q2525" s="207" t="s">
        <v>13943</v>
      </c>
      <c r="R2525" s="207" t="s">
        <v>13944</v>
      </c>
      <c r="S2525" s="207"/>
      <c r="T2525" s="207"/>
      <c r="V2525" s="207">
        <v>3</v>
      </c>
      <c r="W2525" s="137" t="str">
        <f t="shared" si="79"/>
        <v>NETA BR</v>
      </c>
    </row>
    <row r="2526" spans="1:24" x14ac:dyDescent="0.2">
      <c r="A2526" s="295" t="s">
        <v>12163</v>
      </c>
      <c r="B2526" s="296">
        <v>44742</v>
      </c>
      <c r="C2526" s="179" t="str">
        <f>VLOOKUP(G2526,TCR!$E$2:$K$332,2,0)</f>
        <v>PCVV</v>
      </c>
      <c r="D2526" s="179" t="str">
        <f>VLOOKUP(G2526,TCR!$E$2:$K$332,3,0)</f>
        <v>Ricavi da PCV variabile</v>
      </c>
      <c r="E2526" s="179" t="str">
        <f>VLOOKUP(G2526,TCR!$E$2:$K$332,4,0)</f>
        <v>COMMV</v>
      </c>
      <c r="F2526" s="179" t="str">
        <f>VLOOKUP(G2526,TCR!$E$2:$K$332,5,0)</f>
        <v>Componente variabile Costi Commercializzazione</v>
      </c>
      <c r="G2526" s="179" t="s">
        <v>188</v>
      </c>
      <c r="H2526" s="179" t="str">
        <f>VLOOKUP(G2526,TCR!$E$2:$K$332,7,0)</f>
        <v>PCV variabile</v>
      </c>
      <c r="I2526" s="137" t="str">
        <f t="shared" si="80"/>
        <v>NE_PCV_QF#NE_PCV3#NE_PCV#NETA BR</v>
      </c>
      <c r="K2526" s="137" t="s">
        <v>5888</v>
      </c>
      <c r="L2526" s="137" t="s">
        <v>5889</v>
      </c>
      <c r="M2526" s="207" t="s">
        <v>424</v>
      </c>
      <c r="N2526" s="207" t="s">
        <v>2851</v>
      </c>
      <c r="P2526" s="207" t="s">
        <v>2852</v>
      </c>
      <c r="Q2526" s="207" t="s">
        <v>2853</v>
      </c>
      <c r="R2526" s="207" t="s">
        <v>2854</v>
      </c>
      <c r="S2526" s="207">
        <v>701036</v>
      </c>
      <c r="T2526" s="207" t="s">
        <v>430</v>
      </c>
      <c r="V2526" s="207">
        <v>3</v>
      </c>
      <c r="W2526" s="137" t="str">
        <f t="shared" si="79"/>
        <v>NETA BR</v>
      </c>
    </row>
    <row r="2527" spans="1:24" x14ac:dyDescent="0.2">
      <c r="A2527" s="295" t="s">
        <v>12163</v>
      </c>
      <c r="B2527" s="296">
        <v>44742</v>
      </c>
      <c r="C2527" s="181" t="str">
        <f>VLOOKUP(G2527,TCR!$E$2:$K$332,2,0)</f>
        <v>DISTF</v>
      </c>
      <c r="D2527" s="181" t="str">
        <f>VLOOKUP(G2527,TCR!$E$2:$K$332,3,0)</f>
        <v>Ricavi logistica secondaria - distribuzione Energia Elettrica - fisso</v>
      </c>
      <c r="E2527" s="181" t="str">
        <f>VLOOKUP(G2527,TCR!$E$2:$K$332,4,0)</f>
        <v>QP</v>
      </c>
      <c r="F2527" s="181" t="str">
        <f>VLOOKUP(G2527,TCR!$E$2:$K$332,5,0)</f>
        <v>Potenza</v>
      </c>
      <c r="G2527" s="181" t="s">
        <v>166</v>
      </c>
      <c r="H2527" s="181" t="str">
        <f>VLOOKUP(G2527,TCR!$E$2:$K$332,7,0)</f>
        <v>Quota fissa potenza</v>
      </c>
      <c r="I2527" s="137" t="str">
        <f t="shared" si="80"/>
        <v>NE_RETE_QP#NE_Q_A6_QE#NE_C_A6#NETA BR</v>
      </c>
      <c r="K2527" s="137" t="s">
        <v>5387</v>
      </c>
      <c r="L2527" s="137" t="s">
        <v>5388</v>
      </c>
      <c r="M2527" s="207" t="s">
        <v>488</v>
      </c>
      <c r="N2527" s="207" t="s">
        <v>13711</v>
      </c>
      <c r="P2527" s="207" t="s">
        <v>12493</v>
      </c>
      <c r="Q2527" s="207" t="s">
        <v>12494</v>
      </c>
      <c r="R2527" s="207" t="s">
        <v>12495</v>
      </c>
      <c r="S2527" s="207">
        <v>702145</v>
      </c>
      <c r="T2527" s="207" t="s">
        <v>516</v>
      </c>
      <c r="V2527" s="207">
        <v>3</v>
      </c>
      <c r="W2527" s="137" t="str">
        <f t="shared" si="79"/>
        <v>NETA BR</v>
      </c>
    </row>
    <row r="2528" spans="1:24" x14ac:dyDescent="0.2">
      <c r="A2528" s="295" t="s">
        <v>12163</v>
      </c>
      <c r="B2528" s="296">
        <v>44742</v>
      </c>
      <c r="C2528" s="179" t="str">
        <f>VLOOKUP(G2528,TCR!$E$2:$K$332,2,0)</f>
        <v>VENDV</v>
      </c>
      <c r="D2528" s="179" t="str">
        <f>VLOOKUP(G2528,TCR!$E$2:$K$332,3,0)</f>
        <v>Ricavi variabili commodity al PCE - Energia Elettrica</v>
      </c>
      <c r="E2528" s="179" t="str">
        <f>VLOOKUP(G2528,TCR!$E$2:$K$332,4,0)</f>
        <v>SCONV</v>
      </c>
      <c r="F2528" s="179" t="str">
        <f>VLOOKUP(G2528,TCR!$E$2:$K$332,5,0)</f>
        <v>Sconti Variabili</v>
      </c>
      <c r="G2528" s="179" t="s">
        <v>32</v>
      </c>
      <c r="H2528" s="179" t="str">
        <f>VLOOKUP(G2528,TCR!$E$2:$K$332,7,0)</f>
        <v>sconti</v>
      </c>
      <c r="I2528" s="137" t="str">
        <f t="shared" si="80"/>
        <v>NE_V_SC_DOMTR_UT#NE_Q_SC_DOMTR_UT#NE_C_SC_DOMTR_UT#NETA BR</v>
      </c>
      <c r="K2528" s="137" t="s">
        <v>13966</v>
      </c>
      <c r="L2528" s="137" t="s">
        <v>13965</v>
      </c>
      <c r="M2528" s="207"/>
      <c r="N2528" s="207" t="s">
        <v>13964</v>
      </c>
      <c r="P2528" s="207" t="s">
        <v>13963</v>
      </c>
      <c r="Q2528" s="207" t="s">
        <v>13962</v>
      </c>
      <c r="R2528" s="207" t="s">
        <v>13961</v>
      </c>
      <c r="S2528" s="207"/>
      <c r="T2528" s="207"/>
      <c r="V2528" s="207">
        <v>3</v>
      </c>
      <c r="W2528" s="137" t="str">
        <f t="shared" si="79"/>
        <v>NETA BR</v>
      </c>
    </row>
  </sheetData>
  <autoFilter ref="A1:Y2528" xr:uid="{00000000-0001-0000-0200-000000000000}"/>
  <phoneticPr fontId="30" type="noConversion"/>
  <conditionalFormatting sqref="I1:I1048576">
    <cfRule type="duplicateValues" dxfId="32" priority="104"/>
    <cfRule type="duplicateValues" dxfId="31" priority="106"/>
    <cfRule type="duplicateValues" dxfId="30" priority="107"/>
  </conditionalFormatting>
  <conditionalFormatting sqref="I1:I1048576">
    <cfRule type="duplicateValues" dxfId="29" priority="99"/>
  </conditionalFormatting>
  <dataValidations count="24">
    <dataValidation type="list" allowBlank="1" showInputMessage="1" showErrorMessage="1" sqref="G41" xr:uid="{00000000-0002-0000-0200-000000000000}">
      <formula1>$G$3:$G$97</formula1>
    </dataValidation>
    <dataValidation type="list" allowBlank="1" showInputMessage="1" showErrorMessage="1" sqref="G52" xr:uid="{00000000-0002-0000-0200-000001000000}">
      <formula1>$J$10:$J$983</formula1>
    </dataValidation>
    <dataValidation type="list" allowBlank="1" showInputMessage="1" showErrorMessage="1" sqref="G2111 G2367 G2338 G2323:G2326 G2329:G2331 G2335 G2299:G2300 G2291:G2292 G2289 G2273 G2254:G2255 G2197 G82 G2132:G2133 G38 G80 G84 G69 G57 G55 G2104:G2109 G2101 G49 G60:G61 G33 G17 G8 G36 G5 G10 G2372:G2373 G2375:G2376 G2378 G2455:G2456 G2461 G2465 G2495 G2501:G2502 G2525" xr:uid="{00000000-0002-0000-0200-000002000000}">
      <formula1>$I$3:$I$1004</formula1>
    </dataValidation>
    <dataValidation type="list" allowBlank="1" showInputMessage="1" showErrorMessage="1" sqref="G76 G2365 G83 G4 G68 G58 G47:G48 G35" xr:uid="{00000000-0002-0000-0200-000003000000}">
      <formula1>$I$1:$I$1004</formula1>
    </dataValidation>
    <dataValidation type="list" allowBlank="1" showInputMessage="1" showErrorMessage="1" sqref="G53 G2333:G2334 G23 G12:G13" xr:uid="{00000000-0002-0000-0200-000004000000}">
      <formula1>$I$1:$I$1005</formula1>
    </dataValidation>
    <dataValidation type="list" allowBlank="1" showInputMessage="1" showErrorMessage="1" sqref="G71" xr:uid="{00000000-0002-0000-0200-000005000000}">
      <formula1>$I$3:$I$1006</formula1>
    </dataValidation>
    <dataValidation type="list" allowBlank="1" showInputMessage="1" showErrorMessage="1" sqref="G2131 G2187:G2188" xr:uid="{00000000-0002-0000-0200-000006000000}">
      <formula1>$I$2:$I$1009</formula1>
    </dataValidation>
    <dataValidation type="list" allowBlank="1" showInputMessage="1" showErrorMessage="1" sqref="G2135:G2136 G2355 G2348:G2351 G2346 G2344 G2332 G2125:G2126 G2119:G2120 G2139 G11 G2129 G2382 G2467 G2483" xr:uid="{00000000-0002-0000-0200-000007000000}">
      <formula1>$J$2:$J$1018</formula1>
    </dataValidation>
    <dataValidation type="list" allowBlank="1" showInputMessage="1" showErrorMessage="1" sqref="G2137:G2138 G2121:G2124 G2097:G2098 G2140 G2504 G2508" xr:uid="{00000000-0002-0000-0200-000008000000}">
      <formula1>$J$1:$J$1018</formula1>
    </dataValidation>
    <dataValidation type="list" allowBlank="1" showInputMessage="1" showErrorMessage="1" sqref="G2128 G2261" xr:uid="{00000000-0002-0000-0200-000009000000}">
      <formula1>$H$2:$H$93</formula1>
    </dataValidation>
    <dataValidation type="list" allowBlank="1" showInputMessage="1" showErrorMessage="1" sqref="G2146:G2147 G2169:G2170 G2163:G2164 G2159:G2160 G2155:G2156 G2150" xr:uid="{00000000-0002-0000-0200-00000A000000}">
      <formula1>$J$2:$J$1025</formula1>
    </dataValidation>
    <dataValidation type="list" allowBlank="1" showInputMessage="1" showErrorMessage="1" sqref="G2148:G2149 G2171 G2168 G2174 G2161:G2162 G2157:G2158 G2153:G2154 G2151" xr:uid="{00000000-0002-0000-0200-00000B000000}">
      <formula1>$J$1:$J$1025</formula1>
    </dataValidation>
    <dataValidation type="list" allowBlank="1" showInputMessage="1" showErrorMessage="1" sqref="G2177 G2327 G6 G2184" xr:uid="{00000000-0002-0000-0200-00000C000000}">
      <formula1>$J$2:$J$1011</formula1>
    </dataValidation>
    <dataValidation type="list" allowBlank="1" showInputMessage="1" showErrorMessage="1" sqref="G2175 G2294 G2279 G2275 G2267 G2445:G2446 G2506" xr:uid="{00000000-0002-0000-0200-00000D000000}">
      <formula1>$J$2:$J$1026</formula1>
    </dataValidation>
    <dataValidation type="list" allowBlank="1" showInputMessage="1" showErrorMessage="1" sqref="G2142:G2145 G2134" xr:uid="{00000000-0002-0000-0200-00000E000000}">
      <formula1>$J$2:$J$1029</formula1>
    </dataValidation>
    <dataValidation type="list" allowBlank="1" showInputMessage="1" showErrorMessage="1" sqref="G512 G2205:G2219 G2440:G2441 G2451:G2453" xr:uid="{00000000-0002-0000-0200-00000F000000}">
      <formula1>$J$1:$J$1033</formula1>
    </dataValidation>
    <dataValidation type="list" allowBlank="1" showInputMessage="1" showErrorMessage="1" sqref="G2196" xr:uid="{00000000-0002-0000-0200-000010000000}">
      <formula1>$J$2:$J$1032</formula1>
    </dataValidation>
    <dataValidation type="list" allowBlank="1" showInputMessage="1" showErrorMessage="1" sqref="G1269:G1273 G1954 G1939 G1863 G1828 G1547:G1557" xr:uid="{00000000-0002-0000-0200-000011000000}">
      <formula1>$J$2:$J$1031</formula1>
    </dataValidation>
    <dataValidation type="list" allowBlank="1" showInputMessage="1" showErrorMessage="1" sqref="G489:G491 G2220 G1800:G1801 G1834 G85:G90 G2095:G2096 G1779 G2450 G2457 G2463" xr:uid="{00000000-0002-0000-0200-000012000000}">
      <formula1>$J$2:$J$1033</formula1>
    </dataValidation>
    <dataValidation type="list" allowBlank="1" showInputMessage="1" showErrorMessage="1" sqref="G1988" xr:uid="{00000000-0002-0000-0200-000013000000}">
      <formula1>$J$1:$J$1034</formula1>
    </dataValidation>
    <dataValidation type="list" allowBlank="1" showInputMessage="1" showErrorMessage="1" sqref="G154:G160 G27 G736:G742" xr:uid="{00000000-0002-0000-0200-000014000000}">
      <formula1>$J$1:$J$1046</formula1>
    </dataValidation>
    <dataValidation type="list" allowBlank="1" showInputMessage="1" showErrorMessage="1" sqref="G2240:G2243 G2363 G2352:G2354 G2347 G2343 G2318 G2315:G2316 G2307 G2298 G2295 G2293 G2290 G2287:G2288 G2278 G2271:G2272 G2262:G2263 G2260 G2256 G2454 G2527" xr:uid="{00000000-0002-0000-0200-000015000000}">
      <formula1>$J$2:$J$1042</formula1>
    </dataValidation>
    <dataValidation type="list" allowBlank="1" showInputMessage="1" showErrorMessage="1" sqref="G2238:G2239 G2257 G2247 G2244 G2371 G2379 G2488:G2489 G2520:G2521" xr:uid="{00000000-0002-0000-0200-000016000000}">
      <formula1>$J$1:$J$1042</formula1>
    </dataValidation>
    <dataValidation type="list" allowBlank="1" showInputMessage="1" showErrorMessage="1" sqref="G2296:G2297 G2322 G2319 G2314 G2310:G2312 G2301 G2383:G2428 G2442:G2444" xr:uid="{00000000-0002-0000-0200-000017000000}">
      <formula1>$J$2:$J$1027</formula1>
    </dataValidation>
  </dataValidation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337"/>
  <sheetViews>
    <sheetView zoomScaleNormal="100" zoomScaleSheetLayoutView="110" workbookViewId="0">
      <pane ySplit="1" topLeftCell="A701" activePane="bottomLeft" state="frozen"/>
      <selection activeCell="J1" sqref="J1"/>
      <selection pane="bottomLeft" activeCell="C714" sqref="C714:H714"/>
    </sheetView>
  </sheetViews>
  <sheetFormatPr defaultColWidth="8.7109375" defaultRowHeight="12.75" x14ac:dyDescent="0.2"/>
  <cols>
    <col min="1" max="1" width="8.7109375" style="3"/>
    <col min="2" max="2" width="14.7109375" style="3" bestFit="1" customWidth="1"/>
    <col min="3" max="3" width="15.140625" style="3" bestFit="1" customWidth="1"/>
    <col min="4" max="4" width="14.42578125" style="3" customWidth="1"/>
    <col min="5" max="5" width="10.7109375" style="3" customWidth="1"/>
    <col min="6" max="6" width="31.7109375" style="3" customWidth="1"/>
    <col min="7" max="7" width="15" style="3" customWidth="1"/>
    <col min="8" max="8" width="31.7109375" style="9" bestFit="1" customWidth="1"/>
    <col min="9" max="9" width="67.140625" style="4" customWidth="1"/>
    <col min="10" max="10" width="18.85546875" style="3" customWidth="1"/>
    <col min="11" max="11" width="115.85546875" style="3" bestFit="1" customWidth="1"/>
    <col min="12" max="12" width="40.5703125" style="3" bestFit="1" customWidth="1"/>
    <col min="13" max="16384" width="8.7109375" style="3"/>
  </cols>
  <sheetData>
    <row r="1" spans="1:12" x14ac:dyDescent="0.2">
      <c r="A1" s="2" t="s">
        <v>57</v>
      </c>
      <c r="B1" s="2" t="s">
        <v>0</v>
      </c>
      <c r="C1" s="2" t="s">
        <v>9</v>
      </c>
      <c r="D1" s="2" t="s">
        <v>9</v>
      </c>
      <c r="E1" s="2" t="s">
        <v>10</v>
      </c>
      <c r="F1" s="2" t="s">
        <v>10</v>
      </c>
      <c r="G1" s="109" t="s">
        <v>84</v>
      </c>
      <c r="H1" s="8" t="s">
        <v>11</v>
      </c>
      <c r="I1" s="96" t="s">
        <v>12</v>
      </c>
      <c r="J1" s="96" t="s">
        <v>403</v>
      </c>
      <c r="K1" s="96" t="s">
        <v>404</v>
      </c>
      <c r="L1" s="96" t="s">
        <v>11811</v>
      </c>
    </row>
    <row r="2" spans="1:12" x14ac:dyDescent="0.2">
      <c r="A2" s="69"/>
      <c r="B2" s="69"/>
      <c r="C2" s="25" t="str">
        <f>VLOOKUP(G2,TCR!$E$2:$K$332,2,0)</f>
        <v>CONSUMO</v>
      </c>
      <c r="D2" s="25" t="str">
        <f>VLOOKUP(G2,TCR!$E$2:$K$332,3,0)</f>
        <v>Energia attiva in kWh</v>
      </c>
      <c r="E2" s="25" t="str">
        <f>VLOOKUP(G2,TCR!$E$2:$K$332,4,0)</f>
        <v>CONSUMO</v>
      </c>
      <c r="F2" s="25" t="str">
        <f>VLOOKUP(G2,TCR!$E$2:$K$332,5,0)</f>
        <v>Energia attiva in kWh</v>
      </c>
      <c r="G2" s="25" t="s">
        <v>83</v>
      </c>
      <c r="H2" s="25" t="str">
        <f>VLOOKUP(G2,TCR!$E$2:$K$332,7,0)</f>
        <v>Energia attiva</v>
      </c>
      <c r="I2" s="137" t="str">
        <f>CONCATENATE(J2,"#",K2)</f>
        <v>CONSUMO#CONSUMO</v>
      </c>
      <c r="J2" s="152" t="s">
        <v>83</v>
      </c>
      <c r="K2" s="152" t="s">
        <v>83</v>
      </c>
      <c r="L2" s="152" t="s">
        <v>83</v>
      </c>
    </row>
    <row r="3" spans="1:12" s="10" customFormat="1" ht="12" x14ac:dyDescent="0.2">
      <c r="A3" s="69"/>
      <c r="B3" s="69"/>
      <c r="C3" s="141" t="str">
        <f>VLOOKUP(G3,TCR!$E$2:$K$332,2,0)</f>
        <v>TRASPF</v>
      </c>
      <c r="D3" s="141" t="str">
        <f>VLOOKUP(G3,TCR!$E$2:$K$332,3,0)</f>
        <v>Ricavi logistica primaria - Trasporto Energia Elettrica - fisso</v>
      </c>
      <c r="E3" s="141" t="str">
        <f>VLOOKUP(G3,TCR!$E$2:$K$332,4,0)</f>
        <v>DISPF</v>
      </c>
      <c r="F3" s="141" t="str">
        <f>VLOOKUP(G3,TCR!$E$2:$K$332,5,0)</f>
        <v>Dispacciamento fisso</v>
      </c>
      <c r="G3" s="141" t="s">
        <v>310</v>
      </c>
      <c r="H3" s="141" t="str">
        <f>VLOOKUP(G3,TCR!$E$2:$K$332,7,0)</f>
        <v>Art 46 bis TIS</v>
      </c>
      <c r="I3" s="137" t="str">
        <f>CONCATENATE(J3,"#",K3)</f>
        <v>4#EE - VOCE SERVIZIO AGGREGAZIONE MISURE (ART.15.2 TS 107/09)</v>
      </c>
      <c r="J3" s="152" t="s">
        <v>11614</v>
      </c>
      <c r="K3" s="153" t="s">
        <v>11615</v>
      </c>
      <c r="L3" s="10" t="s">
        <v>11616</v>
      </c>
    </row>
    <row r="4" spans="1:12" s="10" customFormat="1" ht="12" x14ac:dyDescent="0.2">
      <c r="A4" s="69"/>
      <c r="B4" s="69"/>
      <c r="C4" s="141" t="str">
        <f>VLOOKUP(G4,TCR!$E$2:$K$332,2,0)</f>
        <v>TRASPF</v>
      </c>
      <c r="D4" s="141" t="str">
        <f>VLOOKUP(G4,TCR!$E$2:$K$332,3,0)</f>
        <v>Ricavi logistica primaria - Trasporto Energia Elettrica - fisso</v>
      </c>
      <c r="E4" s="141" t="str">
        <f>VLOOKUP(G4,TCR!$E$2:$K$332,4,0)</f>
        <v>DISPF</v>
      </c>
      <c r="F4" s="141" t="str">
        <f>VLOOKUP(G4,TCR!$E$2:$K$332,5,0)</f>
        <v>Dispacciamento fisso</v>
      </c>
      <c r="G4" s="141" t="s">
        <v>305</v>
      </c>
      <c r="H4" s="141" t="str">
        <f>VLOOKUP(G4,TCR!$E$2:$K$332,7,0)</f>
        <v>Art 24 bis TIS</v>
      </c>
      <c r="I4" s="137" t="str">
        <f t="shared" ref="I4:I55" si="0">CONCATENATE(J4,"#",K4)</f>
        <v>404053#ART. 24BIS DEL 107/09 (TIS): COSTI SISTEMA INFOMATIVO INTEGRATO</v>
      </c>
      <c r="J4" s="152" t="s">
        <v>11617</v>
      </c>
      <c r="K4" s="153" t="s">
        <v>3040</v>
      </c>
      <c r="L4" s="10" t="s">
        <v>11616</v>
      </c>
    </row>
    <row r="5" spans="1:12" s="10" customFormat="1" ht="12" x14ac:dyDescent="0.2">
      <c r="A5" s="69"/>
      <c r="B5" s="69"/>
      <c r="C5" s="141" t="str">
        <f>VLOOKUP(G5,TCR!$E$2:$K$332,2,0)</f>
        <v>TRASPF</v>
      </c>
      <c r="D5" s="141" t="str">
        <f>VLOOKUP(G5,TCR!$E$2:$K$332,3,0)</f>
        <v>Ricavi logistica primaria - Trasporto Energia Elettrica - fisso</v>
      </c>
      <c r="E5" s="141" t="str">
        <f>VLOOKUP(G5,TCR!$E$2:$K$332,4,0)</f>
        <v>DISPF</v>
      </c>
      <c r="F5" s="141" t="str">
        <f>VLOOKUP(G5,TCR!$E$2:$K$332,5,0)</f>
        <v>Dispacciamento fisso</v>
      </c>
      <c r="G5" s="141" t="s">
        <v>310</v>
      </c>
      <c r="H5" s="141" t="str">
        <f>VLOOKUP(G5,TCR!$E$2:$K$332,7,0)</f>
        <v>Art 46 bis TIS</v>
      </c>
      <c r="I5" s="137" t="str">
        <f t="shared" si="0"/>
        <v>404053#EE - VOCE SERVIZIO AGGREGAZIONE MISURE (ART.15.2 TS 107/09)</v>
      </c>
      <c r="J5" s="152" t="s">
        <v>11617</v>
      </c>
      <c r="K5" s="153" t="s">
        <v>11615</v>
      </c>
      <c r="L5" s="10" t="s">
        <v>11616</v>
      </c>
    </row>
    <row r="6" spans="1:12" s="10" customFormat="1" ht="12" x14ac:dyDescent="0.2">
      <c r="A6" s="69"/>
      <c r="B6" s="69"/>
      <c r="C6" s="141" t="str">
        <f>VLOOKUP(G6,TCR!$E$2:$K$332,2,0)</f>
        <v>PCVV</v>
      </c>
      <c r="D6" s="141" t="str">
        <f>VLOOKUP(G6,TCR!$E$2:$K$332,3,0)</f>
        <v>Ricavi da PCV variabile</v>
      </c>
      <c r="E6" s="141" t="str">
        <f>VLOOKUP(G6,TCR!$E$2:$K$332,4,0)</f>
        <v>COMMV</v>
      </c>
      <c r="F6" s="141" t="str">
        <f>VLOOKUP(G6,TCR!$E$2:$K$332,5,0)</f>
        <v>Componente variabile Costi Commercializzazione</v>
      </c>
      <c r="G6" s="141" t="s">
        <v>5927</v>
      </c>
      <c r="H6" s="141" t="str">
        <f>VLOOKUP(G6,TCR!$E$2:$K$332,7,0)</f>
        <v>PCV fissa e variabile</v>
      </c>
      <c r="I6" s="137" t="str">
        <f t="shared" si="0"/>
        <v>414050#COMMERCIALIZZAZIONE VENDITA</v>
      </c>
      <c r="J6" s="152" t="s">
        <v>11618</v>
      </c>
      <c r="K6" s="153" t="s">
        <v>11812</v>
      </c>
      <c r="L6" s="10" t="s">
        <v>11616</v>
      </c>
    </row>
    <row r="7" spans="1:12" s="10" customFormat="1" ht="12" x14ac:dyDescent="0.2">
      <c r="A7" s="69"/>
      <c r="B7" s="69"/>
      <c r="C7" s="141" t="str">
        <f>VLOOKUP(G7,TCR!$E$2:$K$332,2,0)</f>
        <v>VENDF</v>
      </c>
      <c r="D7" s="141" t="str">
        <f>VLOOKUP(G7,TCR!$E$2:$K$332,3,0)</f>
        <v>Ricavi commodity - componente fissa Energia Elettrica</v>
      </c>
      <c r="E7" s="141" t="str">
        <f>VLOOKUP(G7,TCR!$E$2:$K$332,4,0)</f>
        <v>MTPRF</v>
      </c>
      <c r="F7" s="141" t="str">
        <f>VLOOKUP(G7,TCR!$E$2:$K$332,5,0)</f>
        <v>Materia prima fissa</v>
      </c>
      <c r="G7" s="141" t="s">
        <v>320</v>
      </c>
      <c r="H7" s="141" t="str">
        <f>VLOOKUP(G7,TCR!$E$2:$K$332,7,0)</f>
        <v>componente generica ven fissa</v>
      </c>
      <c r="I7" s="137" t="str">
        <f t="shared" si="0"/>
        <v>414050#COMPONENTE A QUOTA FISSA</v>
      </c>
      <c r="J7" s="152" t="s">
        <v>11618</v>
      </c>
      <c r="K7" s="153" t="s">
        <v>11619</v>
      </c>
      <c r="L7" s="10" t="s">
        <v>11616</v>
      </c>
    </row>
    <row r="8" spans="1:12" s="10" customFormat="1" ht="12" x14ac:dyDescent="0.2">
      <c r="A8" s="69"/>
      <c r="B8" s="69"/>
      <c r="C8" s="141" t="str">
        <f>VLOOKUP(G8,TCR!$E$2:$K$332,2,0)</f>
        <v>VENDF</v>
      </c>
      <c r="D8" s="141" t="str">
        <f>VLOOKUP(G8,TCR!$E$2:$K$332,3,0)</f>
        <v>Ricavi commodity - componente fissa Energia Elettrica</v>
      </c>
      <c r="E8" s="141" t="str">
        <f>VLOOKUP(G8,TCR!$E$2:$K$332,4,0)</f>
        <v>MTPRF</v>
      </c>
      <c r="F8" s="141" t="str">
        <f>VLOOKUP(G8,TCR!$E$2:$K$332,5,0)</f>
        <v>Materia prima fissa</v>
      </c>
      <c r="G8" s="141" t="s">
        <v>320</v>
      </c>
      <c r="H8" s="141" t="str">
        <f>VLOOKUP(G8,TCR!$E$2:$K$332,7,0)</f>
        <v>componente generica ven fissa</v>
      </c>
      <c r="I8" s="137" t="str">
        <f t="shared" si="0"/>
        <v>414050#CORRISPETTIVO ENERGIA FISSO</v>
      </c>
      <c r="J8" s="152" t="s">
        <v>11618</v>
      </c>
      <c r="K8" s="153" t="s">
        <v>11813</v>
      </c>
      <c r="L8" s="10" t="s">
        <v>11616</v>
      </c>
    </row>
    <row r="9" spans="1:12" x14ac:dyDescent="0.2">
      <c r="A9" s="69"/>
      <c r="B9" s="69"/>
      <c r="C9" s="141" t="str">
        <f>VLOOKUP(G9,TCR!$E$2:$K$332,2,0)</f>
        <v>TRASPV</v>
      </c>
      <c r="D9" s="141" t="str">
        <f>VLOOKUP(G9,TCR!$E$2:$K$332,3,0)</f>
        <v>Ricavi logistica primaria - Trasporto Energia Elettrica - variabile</v>
      </c>
      <c r="E9" s="141" t="str">
        <f>VLOOKUP(G9,TCR!$E$2:$K$332,4,0)</f>
        <v>DISPV</v>
      </c>
      <c r="F9" s="141" t="str">
        <f>VLOOKUP(G9,TCR!$E$2:$K$332,5,0)</f>
        <v>Dispacciamento variabile</v>
      </c>
      <c r="G9" s="141" t="s">
        <v>176</v>
      </c>
      <c r="H9" s="141" t="str">
        <f>VLOOKUP(G9,TCR!$E$2:$K$332,7,0)</f>
        <v>Altri oneri dispacciamento quota var</v>
      </c>
      <c r="I9" s="137" t="str">
        <f t="shared" si="0"/>
        <v>414050#DISP1 AU</v>
      </c>
      <c r="J9" s="152" t="s">
        <v>11618</v>
      </c>
      <c r="K9" s="153" t="s">
        <v>11814</v>
      </c>
      <c r="L9" s="10" t="s">
        <v>11616</v>
      </c>
    </row>
    <row r="10" spans="1:12" x14ac:dyDescent="0.2">
      <c r="A10" s="69"/>
      <c r="B10" s="69"/>
      <c r="C10" s="141" t="str">
        <f>VLOOKUP(G10,TCR!$E$2:$K$332,2,0)</f>
        <v>TRASPF</v>
      </c>
      <c r="D10" s="141" t="str">
        <f>VLOOKUP(G10,TCR!$E$2:$K$332,3,0)</f>
        <v>Ricavi logistica primaria - Trasporto Energia Elettrica - fisso</v>
      </c>
      <c r="E10" s="141" t="str">
        <f>VLOOKUP(G10,TCR!$E$2:$K$332,4,0)</f>
        <v>DISPF</v>
      </c>
      <c r="F10" s="141" t="str">
        <f>VLOOKUP(G10,TCR!$E$2:$K$332,5,0)</f>
        <v>Dispacciamento fisso</v>
      </c>
      <c r="G10" s="141" t="s">
        <v>175</v>
      </c>
      <c r="H10" s="141" t="str">
        <f>VLOOKUP(G10,TCR!$E$2:$K$332,7,0)</f>
        <v>Altri oneri dispacciamento quota fissa</v>
      </c>
      <c r="I10" s="137" t="str">
        <f t="shared" si="0"/>
        <v>414050#DISP1 AU (COMPONENTE DISPACCIAMENTO PARTE FISSA)</v>
      </c>
      <c r="J10" s="152" t="s">
        <v>11618</v>
      </c>
      <c r="K10" s="153" t="s">
        <v>11815</v>
      </c>
      <c r="L10" s="10" t="s">
        <v>11616</v>
      </c>
    </row>
    <row r="11" spans="1:12" x14ac:dyDescent="0.2">
      <c r="A11" s="69"/>
      <c r="B11" s="69"/>
      <c r="C11" s="124" t="str">
        <f>VLOOKUP(G11,TCR!$E$2:$K$332,2,0)</f>
        <v>SOPS</v>
      </c>
      <c r="D11" s="124" t="str">
        <f>VLOOKUP(G11,TCR!$E$2:$K$332,3,0)</f>
        <v>Service OPS</v>
      </c>
      <c r="E11" s="124" t="str">
        <f>VLOOKUP(G11,TCR!$E$2:$K$332,4,0)</f>
        <v>SOPS</v>
      </c>
      <c r="F11" s="124" t="str">
        <f>VLOOKUP(G11,TCR!$E$2:$K$332,5,0)</f>
        <v>Service OPS</v>
      </c>
      <c r="G11" s="124" t="s">
        <v>11381</v>
      </c>
      <c r="H11" s="124" t="str">
        <f>VLOOKUP(G11,TCR!$E$2:$K$332,7,0)</f>
        <v>Service OPS</v>
      </c>
      <c r="I11" s="137" t="str">
        <f t="shared" si="0"/>
        <v>414050#EE- TIPO VOCE SPESE AMMINISTRATIVE</v>
      </c>
      <c r="J11" s="152" t="s">
        <v>11618</v>
      </c>
      <c r="K11" s="153" t="s">
        <v>11620</v>
      </c>
      <c r="L11" s="10" t="s">
        <v>11616</v>
      </c>
    </row>
    <row r="12" spans="1:12" x14ac:dyDescent="0.2">
      <c r="A12" s="69"/>
      <c r="B12" s="69"/>
      <c r="C12" s="141" t="str">
        <f>VLOOKUP(G12,TCR!$E$2:$K$332,2,0)</f>
        <v>VENDF</v>
      </c>
      <c r="D12" s="141" t="str">
        <f>VLOOKUP(G12,TCR!$E$2:$K$332,3,0)</f>
        <v>Ricavi commodity - componente fissa Energia Elettrica</v>
      </c>
      <c r="E12" s="141" t="str">
        <f>VLOOKUP(G12,TCR!$E$2:$K$332,4,0)</f>
        <v>MTPRF</v>
      </c>
      <c r="F12" s="141" t="str">
        <f>VLOOKUP(G12,TCR!$E$2:$K$332,5,0)</f>
        <v>Materia prima fissa</v>
      </c>
      <c r="G12" s="141" t="s">
        <v>320</v>
      </c>
      <c r="H12" s="141" t="str">
        <f>VLOOKUP(G12,TCR!$E$2:$K$332,7,0)</f>
        <v>componente generica ven fissa</v>
      </c>
      <c r="I12" s="137" t="str">
        <f t="shared" si="0"/>
        <v>414050#EE COMPONENTE FISSA VENDITA</v>
      </c>
      <c r="J12" s="152" t="s">
        <v>11618</v>
      </c>
      <c r="K12" s="153" t="s">
        <v>11621</v>
      </c>
      <c r="L12" s="10" t="s">
        <v>11616</v>
      </c>
    </row>
    <row r="13" spans="1:12" x14ac:dyDescent="0.2">
      <c r="A13" s="69"/>
      <c r="B13" s="69"/>
      <c r="C13" s="141" t="str">
        <f>VLOOKUP(G13,TCR!$E$2:$K$332,2,0)</f>
        <v>PCVF</v>
      </c>
      <c r="D13" s="141" t="str">
        <f>VLOOKUP(G13,TCR!$E$2:$K$332,3,0)</f>
        <v>Ricavi da componente fissa PCV</v>
      </c>
      <c r="E13" s="141" t="str">
        <f>VLOOKUP(G13,TCR!$E$2:$K$332,4,0)</f>
        <v>COMMF</v>
      </c>
      <c r="F13" s="141" t="str">
        <f>VLOOKUP(G13,TCR!$E$2:$K$332,5,0)</f>
        <v>Componente fissa Costi Commercializzazione</v>
      </c>
      <c r="G13" s="141" t="s">
        <v>189</v>
      </c>
      <c r="H13" s="141" t="str">
        <f>VLOOKUP(G13,TCR!$E$2:$K$332,7,0)</f>
        <v>PCV fissa</v>
      </c>
      <c r="I13" s="137" t="str">
        <f t="shared" si="0"/>
        <v>414050#NE_PCV_QF QUOTA FISSA COMMERCIALIZZAZIONE VENDITA (PCV)</v>
      </c>
      <c r="J13" s="152" t="s">
        <v>11618</v>
      </c>
      <c r="K13" s="153" t="s">
        <v>11622</v>
      </c>
      <c r="L13" s="10" t="s">
        <v>11616</v>
      </c>
    </row>
    <row r="14" spans="1:12" x14ac:dyDescent="0.2">
      <c r="A14" s="69"/>
      <c r="B14" s="69"/>
      <c r="C14" s="141" t="str">
        <f>VLOOKUP(G14,TCR!$E$2:$K$332,2,0)</f>
        <v>PCVV</v>
      </c>
      <c r="D14" s="141" t="str">
        <f>VLOOKUP(G14,TCR!$E$2:$K$332,3,0)</f>
        <v>Ricavi da PCV variabile</v>
      </c>
      <c r="E14" s="141" t="str">
        <f>VLOOKUP(G14,TCR!$E$2:$K$332,4,0)</f>
        <v>COMMV</v>
      </c>
      <c r="F14" s="141" t="str">
        <f>VLOOKUP(G14,TCR!$E$2:$K$332,5,0)</f>
        <v>Componente variabile Costi Commercializzazione</v>
      </c>
      <c r="G14" s="141" t="s">
        <v>188</v>
      </c>
      <c r="H14" s="141" t="str">
        <f>VLOOKUP(G14,TCR!$E$2:$K$332,7,0)</f>
        <v>PCV variabile</v>
      </c>
      <c r="I14" s="137" t="str">
        <f t="shared" si="0"/>
        <v>414050#NE_PM_QCOMVEN EE - VOCE COMMERCIALIZZAZIONE VENDITA</v>
      </c>
      <c r="J14" s="152" t="s">
        <v>11618</v>
      </c>
      <c r="K14" s="153" t="s">
        <v>11623</v>
      </c>
      <c r="L14" s="10" t="s">
        <v>11616</v>
      </c>
    </row>
    <row r="15" spans="1:12" x14ac:dyDescent="0.2">
      <c r="A15" s="69"/>
      <c r="B15" s="69"/>
      <c r="C15" s="141" t="str">
        <f>VLOOKUP(G15,TCR!$E$2:$K$332,2,0)</f>
        <v>TRASPF</v>
      </c>
      <c r="D15" s="141" t="str">
        <f>VLOOKUP(G15,TCR!$E$2:$K$332,3,0)</f>
        <v>Ricavi logistica primaria - Trasporto Energia Elettrica - fisso</v>
      </c>
      <c r="E15" s="141" t="str">
        <f>VLOOKUP(G15,TCR!$E$2:$K$332,4,0)</f>
        <v>DISPF</v>
      </c>
      <c r="F15" s="141" t="str">
        <f>VLOOKUP(G15,TCR!$E$2:$K$332,5,0)</f>
        <v>Dispacciamento fisso</v>
      </c>
      <c r="G15" s="141" t="s">
        <v>175</v>
      </c>
      <c r="H15" s="141" t="str">
        <f>VLOOKUP(G15,TCR!$E$2:$K$332,7,0)</f>
        <v>Altri oneri dispacciamento quota fissa</v>
      </c>
      <c r="I15" s="137" t="str">
        <f t="shared" si="0"/>
        <v>414050#NE_PM_QDISPFIX EE - VOCE COMPONENTE DI DISPACCIAMENTO (PARTE FISSA)</v>
      </c>
      <c r="J15" s="152" t="s">
        <v>11618</v>
      </c>
      <c r="K15" s="153" t="s">
        <v>11624</v>
      </c>
      <c r="L15" s="10" t="s">
        <v>11616</v>
      </c>
    </row>
    <row r="16" spans="1:12" x14ac:dyDescent="0.2">
      <c r="A16" s="69"/>
      <c r="B16" s="69"/>
      <c r="C16" s="141" t="str">
        <f>VLOOKUP(G16,TCR!$E$2:$K$332,2,0)</f>
        <v>PCVF</v>
      </c>
      <c r="D16" s="141" t="str">
        <f>VLOOKUP(G16,TCR!$E$2:$K$332,3,0)</f>
        <v>Ricavi da componente fissa PCV</v>
      </c>
      <c r="E16" s="141" t="str">
        <f>VLOOKUP(G16,TCR!$E$2:$K$332,4,0)</f>
        <v>COMMF</v>
      </c>
      <c r="F16" s="141" t="str">
        <f>VLOOKUP(G16,TCR!$E$2:$K$332,5,0)</f>
        <v>Componente fissa Costi Commercializzazione</v>
      </c>
      <c r="G16" s="141" t="s">
        <v>189</v>
      </c>
      <c r="H16" s="141" t="str">
        <f>VLOOKUP(G16,TCR!$E$2:$K$332,7,0)</f>
        <v>PCV fissa</v>
      </c>
      <c r="I16" s="137" t="str">
        <f t="shared" si="0"/>
        <v>414050#PCV1</v>
      </c>
      <c r="J16" s="152" t="s">
        <v>11618</v>
      </c>
      <c r="K16" s="153" t="s">
        <v>11625</v>
      </c>
      <c r="L16" s="10" t="s">
        <v>11616</v>
      </c>
    </row>
    <row r="17" spans="1:12" x14ac:dyDescent="0.2">
      <c r="A17" s="69"/>
      <c r="B17" s="69"/>
      <c r="C17" s="141" t="str">
        <f>VLOOKUP(G17,TCR!$E$2:$K$332,2,0)</f>
        <v>VENDF</v>
      </c>
      <c r="D17" s="141" t="str">
        <f>VLOOKUP(G17,TCR!$E$2:$K$332,3,0)</f>
        <v>Ricavi commodity - componente fissa Energia Elettrica</v>
      </c>
      <c r="E17" s="141" t="str">
        <f>VLOOKUP(G17,TCR!$E$2:$K$332,4,0)</f>
        <v>MTPRF</v>
      </c>
      <c r="F17" s="141" t="str">
        <f>VLOOKUP(G17,TCR!$E$2:$K$332,5,0)</f>
        <v>Materia prima fissa</v>
      </c>
      <c r="G17" s="141" t="s">
        <v>320</v>
      </c>
      <c r="H17" s="141" t="str">
        <f>VLOOKUP(G17,TCR!$E$2:$K$332,7,0)</f>
        <v>componente generica ven fissa</v>
      </c>
      <c r="I17" s="137" t="str">
        <f t="shared" si="0"/>
        <v>414050#QUOTA FISSA</v>
      </c>
      <c r="J17" s="152" t="s">
        <v>11618</v>
      </c>
      <c r="K17" s="153" t="s">
        <v>11626</v>
      </c>
      <c r="L17" s="10" t="s">
        <v>11616</v>
      </c>
    </row>
    <row r="18" spans="1:12" x14ac:dyDescent="0.2">
      <c r="A18" s="69"/>
      <c r="B18" s="69"/>
      <c r="C18" s="141" t="str">
        <f>VLOOKUP(G18,TCR!$E$2:$K$332,2,0)</f>
        <v>VENDF</v>
      </c>
      <c r="D18" s="141" t="str">
        <f>VLOOKUP(G18,TCR!$E$2:$K$332,3,0)</f>
        <v>Ricavi commodity - componente fissa Energia Elettrica</v>
      </c>
      <c r="E18" s="141" t="str">
        <f>VLOOKUP(G18,TCR!$E$2:$K$332,4,0)</f>
        <v>MTPRF</v>
      </c>
      <c r="F18" s="141" t="str">
        <f>VLOOKUP(G18,TCR!$E$2:$K$332,5,0)</f>
        <v>Materia prima fissa</v>
      </c>
      <c r="G18" s="141" t="s">
        <v>320</v>
      </c>
      <c r="H18" s="141" t="str">
        <f>VLOOKUP(G18,TCR!$E$2:$K$332,7,0)</f>
        <v>componente generica ven fissa</v>
      </c>
      <c r="I18" s="137" t="str">
        <f t="shared" si="0"/>
        <v>414050#QUOTA FISSA VENDITA</v>
      </c>
      <c r="J18" s="152" t="s">
        <v>11618</v>
      </c>
      <c r="K18" s="153" t="s">
        <v>11816</v>
      </c>
      <c r="L18" s="10" t="s">
        <v>11616</v>
      </c>
    </row>
    <row r="19" spans="1:12" x14ac:dyDescent="0.2">
      <c r="A19" s="69"/>
      <c r="B19" s="69"/>
      <c r="C19" s="141" t="str">
        <f>VLOOKUP(G19,TCR!$E$2:$K$332,2,0)</f>
        <v>VENDF</v>
      </c>
      <c r="D19" s="141" t="str">
        <f>VLOOKUP(G19,TCR!$E$2:$K$332,3,0)</f>
        <v>Ricavi commodity - componente fissa Energia Elettrica</v>
      </c>
      <c r="E19" s="141" t="str">
        <f>VLOOKUP(G19,TCR!$E$2:$K$332,4,0)</f>
        <v>MTPRF</v>
      </c>
      <c r="F19" s="141" t="str">
        <f>VLOOKUP(G19,TCR!$E$2:$K$332,5,0)</f>
        <v>Materia prima fissa</v>
      </c>
      <c r="G19" s="141" t="s">
        <v>320</v>
      </c>
      <c r="H19" s="141" t="str">
        <f>VLOOKUP(G19,TCR!$E$2:$K$332,7,0)</f>
        <v>componente generica ven fissa</v>
      </c>
      <c r="I19" s="137" t="str">
        <f t="shared" si="0"/>
        <v>414050#RICAVI VENDITA E.E. - Q. FISSA</v>
      </c>
      <c r="J19" s="152" t="s">
        <v>11618</v>
      </c>
      <c r="K19" s="153" t="s">
        <v>11627</v>
      </c>
      <c r="L19" s="10" t="s">
        <v>11616</v>
      </c>
    </row>
    <row r="20" spans="1:12" x14ac:dyDescent="0.2">
      <c r="A20" s="69"/>
      <c r="B20" s="69"/>
      <c r="C20" s="141" t="str">
        <f>VLOOKUP(G20,TCR!$E$2:$K$332,2,0)</f>
        <v>VENDF</v>
      </c>
      <c r="D20" s="141" t="str">
        <f>VLOOKUP(G20,TCR!$E$2:$K$332,3,0)</f>
        <v>Ricavi commodity - componente fissa Energia Elettrica</v>
      </c>
      <c r="E20" s="141" t="str">
        <f>VLOOKUP(G20,TCR!$E$2:$K$332,4,0)</f>
        <v>MTPRF</v>
      </c>
      <c r="F20" s="141" t="str">
        <f>VLOOKUP(G20,TCR!$E$2:$K$332,5,0)</f>
        <v>Materia prima fissa</v>
      </c>
      <c r="G20" s="141" t="s">
        <v>320</v>
      </c>
      <c r="H20" s="141" t="str">
        <f>VLOOKUP(G20,TCR!$E$2:$K$332,7,0)</f>
        <v>componente generica ven fissa</v>
      </c>
      <c r="I20" s="137" t="str">
        <f t="shared" si="0"/>
        <v>414050#TARIFFA QF VENDITA DOMESTICO MONORARIO AU</v>
      </c>
      <c r="J20" s="152" t="s">
        <v>11618</v>
      </c>
      <c r="K20" s="153" t="s">
        <v>11628</v>
      </c>
      <c r="L20" s="10" t="s">
        <v>11616</v>
      </c>
    </row>
    <row r="21" spans="1:12" x14ac:dyDescent="0.2">
      <c r="A21" s="69"/>
      <c r="B21" s="69"/>
      <c r="C21" s="141" t="str">
        <f>VLOOKUP(G21,TCR!$E$2:$K$332,2,0)</f>
        <v>VENDF</v>
      </c>
      <c r="D21" s="141" t="str">
        <f>VLOOKUP(G21,TCR!$E$2:$K$332,3,0)</f>
        <v>Ricavi commodity - componente fissa Energia Elettrica</v>
      </c>
      <c r="E21" s="141" t="str">
        <f>VLOOKUP(G21,TCR!$E$2:$K$332,4,0)</f>
        <v>MTPRF</v>
      </c>
      <c r="F21" s="141" t="str">
        <f>VLOOKUP(G21,TCR!$E$2:$K$332,5,0)</f>
        <v>Materia prima fissa</v>
      </c>
      <c r="G21" s="141" t="s">
        <v>320</v>
      </c>
      <c r="H21" s="141" t="str">
        <f>VLOOKUP(G21,TCR!$E$2:$K$332,7,0)</f>
        <v>componente generica ven fissa</v>
      </c>
      <c r="I21" s="137" t="str">
        <f t="shared" si="0"/>
        <v>414050#VENDITA PARTE FISSA</v>
      </c>
      <c r="J21" s="152" t="s">
        <v>11618</v>
      </c>
      <c r="K21" s="153" t="s">
        <v>11817</v>
      </c>
      <c r="L21" s="10" t="s">
        <v>11616</v>
      </c>
    </row>
    <row r="22" spans="1:12" x14ac:dyDescent="0.2">
      <c r="A22" s="69"/>
      <c r="B22" s="69"/>
      <c r="C22" s="141" t="str">
        <f>VLOOKUP(G22,TCR!$E$2:$K$332,2,0)</f>
        <v>VENDF</v>
      </c>
      <c r="D22" s="141" t="str">
        <f>VLOOKUP(G22,TCR!$E$2:$K$332,3,0)</f>
        <v>Ricavi commodity - componente fissa Energia Elettrica</v>
      </c>
      <c r="E22" s="141" t="str">
        <f>VLOOKUP(G22,TCR!$E$2:$K$332,4,0)</f>
        <v>MTPRF</v>
      </c>
      <c r="F22" s="141" t="str">
        <f>VLOOKUP(G22,TCR!$E$2:$K$332,5,0)</f>
        <v>Materia prima fissa</v>
      </c>
      <c r="G22" s="141" t="s">
        <v>320</v>
      </c>
      <c r="H22" s="141" t="str">
        <f>VLOOKUP(G22,TCR!$E$2:$K$332,7,0)</f>
        <v>componente generica ven fissa</v>
      </c>
      <c r="I22" s="137" t="str">
        <f t="shared" si="0"/>
        <v>414050#VENDITA QUOTA FISSA</v>
      </c>
      <c r="J22" s="152" t="s">
        <v>11618</v>
      </c>
      <c r="K22" s="153" t="s">
        <v>11629</v>
      </c>
      <c r="L22" s="10" t="s">
        <v>11616</v>
      </c>
    </row>
    <row r="23" spans="1:12" x14ac:dyDescent="0.2">
      <c r="A23" s="69"/>
      <c r="B23" s="69"/>
      <c r="C23" s="141" t="str">
        <f>VLOOKUP(G23,TCR!$E$2:$K$332,2,0)</f>
        <v>TRASPF</v>
      </c>
      <c r="D23" s="141" t="str">
        <f>VLOOKUP(G23,TCR!$E$2:$K$332,3,0)</f>
        <v>Ricavi logistica primaria - Trasporto Energia Elettrica - fisso</v>
      </c>
      <c r="E23" s="141" t="str">
        <f>VLOOKUP(G23,TCR!$E$2:$K$332,4,0)</f>
        <v>DISPF</v>
      </c>
      <c r="F23" s="141" t="str">
        <f>VLOOKUP(G23,TCR!$E$2:$K$332,5,0)</f>
        <v>Dispacciamento fisso</v>
      </c>
      <c r="G23" s="141" t="s">
        <v>305</v>
      </c>
      <c r="H23" s="141" t="str">
        <f>VLOOKUP(G23,TCR!$E$2:$K$332,7,0)</f>
        <v>Art 24 bis TIS</v>
      </c>
      <c r="I23" s="137" t="str">
        <f t="shared" si="0"/>
        <v>414051#ARTICOLO 24 BIS DEL. ARG/ELT     107/09 A.E.E.G.</v>
      </c>
      <c r="J23" s="152" t="s">
        <v>11630</v>
      </c>
      <c r="K23" s="153" t="s">
        <v>11818</v>
      </c>
      <c r="L23" s="10" t="s">
        <v>11616</v>
      </c>
    </row>
    <row r="24" spans="1:12" x14ac:dyDescent="0.2">
      <c r="A24" s="69"/>
      <c r="B24" s="69"/>
      <c r="C24" s="141" t="str">
        <f>VLOOKUP(G24,TCR!$E$2:$K$332,2,0)</f>
        <v>TRASPV</v>
      </c>
      <c r="D24" s="141" t="str">
        <f>VLOOKUP(G24,TCR!$E$2:$K$332,3,0)</f>
        <v>Ricavi logistica primaria - Trasporto Energia Elettrica - variabile</v>
      </c>
      <c r="E24" s="141" t="str">
        <f>VLOOKUP(G24,TCR!$E$2:$K$332,4,0)</f>
        <v>DISPV</v>
      </c>
      <c r="F24" s="141" t="str">
        <f>VLOOKUP(G24,TCR!$E$2:$K$332,5,0)</f>
        <v>Dispacciamento variabile</v>
      </c>
      <c r="G24" s="141" t="s">
        <v>294</v>
      </c>
      <c r="H24" s="141" t="str">
        <f>VLOOKUP(G24,TCR!$E$2:$K$332,7,0)</f>
        <v>Art 25 bis TIS</v>
      </c>
      <c r="I24" s="137" t="str">
        <f t="shared" si="0"/>
        <v>414051#ARTICOLO 25 BIS DEL. ARG/ELT     107/09 A.E.E.G.</v>
      </c>
      <c r="J24" s="152" t="s">
        <v>11630</v>
      </c>
      <c r="K24" s="153" t="s">
        <v>11819</v>
      </c>
      <c r="L24" s="10" t="s">
        <v>11616</v>
      </c>
    </row>
    <row r="25" spans="1:12" x14ac:dyDescent="0.2">
      <c r="A25" s="69"/>
      <c r="B25" s="69"/>
      <c r="C25" s="141" t="str">
        <f>VLOOKUP(G25,TCR!$E$2:$K$332,2,0)</f>
        <v>TRASPV</v>
      </c>
      <c r="D25" s="141" t="str">
        <f>VLOOKUP(G25,TCR!$E$2:$K$332,3,0)</f>
        <v>Ricavi logistica primaria - Trasporto Energia Elettrica - variabile</v>
      </c>
      <c r="E25" s="141" t="str">
        <f>VLOOKUP(G25,TCR!$E$2:$K$332,4,0)</f>
        <v>DISPV</v>
      </c>
      <c r="F25" s="141" t="str">
        <f>VLOOKUP(G25,TCR!$E$2:$K$332,5,0)</f>
        <v>Dispacciamento variabile</v>
      </c>
      <c r="G25" s="141" t="s">
        <v>290</v>
      </c>
      <c r="H25" s="141" t="str">
        <f>VLOOKUP(G25,TCR!$E$2:$K$332,7,0)</f>
        <v>Art 44 bis Del 111/06</v>
      </c>
      <c r="I25" s="137" t="str">
        <f t="shared" si="0"/>
        <v>414051#ARTICOLO 44 BIS DEL.111/06       A.E.E.G</v>
      </c>
      <c r="J25" s="152" t="s">
        <v>11630</v>
      </c>
      <c r="K25" s="153" t="s">
        <v>11820</v>
      </c>
      <c r="L25" s="10" t="s">
        <v>11616</v>
      </c>
    </row>
    <row r="26" spans="1:12" x14ac:dyDescent="0.2">
      <c r="A26" s="69"/>
      <c r="B26" s="69"/>
      <c r="C26" s="141" t="str">
        <f>VLOOKUP(G26,TCR!$E$2:$K$332,2,0)</f>
        <v>TRASPV</v>
      </c>
      <c r="D26" s="141" t="str">
        <f>VLOOKUP(G26,TCR!$E$2:$K$332,3,0)</f>
        <v>Ricavi logistica primaria - Trasporto Energia Elettrica - variabile</v>
      </c>
      <c r="E26" s="141" t="str">
        <f>VLOOKUP(G26,TCR!$E$2:$K$332,4,0)</f>
        <v>DISPV</v>
      </c>
      <c r="F26" s="141" t="str">
        <f>VLOOKUP(G26,TCR!$E$2:$K$332,5,0)</f>
        <v>Dispacciamento variabile</v>
      </c>
      <c r="G26" s="141" t="s">
        <v>302</v>
      </c>
      <c r="H26" s="141" t="str">
        <f>VLOOKUP(G26,TCR!$E$2:$K$332,7,0)</f>
        <v>Art 44 Del 111/06</v>
      </c>
      <c r="I26" s="137" t="str">
        <f t="shared" si="0"/>
        <v>414051#ARTICOLO 44 DEL. 111/06 A.E.E.G.</v>
      </c>
      <c r="J26" s="152" t="s">
        <v>11630</v>
      </c>
      <c r="K26" s="153" t="s">
        <v>11821</v>
      </c>
      <c r="L26" s="10" t="s">
        <v>11616</v>
      </c>
    </row>
    <row r="27" spans="1:12" x14ac:dyDescent="0.2">
      <c r="A27" s="69"/>
      <c r="B27" s="69"/>
      <c r="C27" s="141" t="str">
        <f>VLOOKUP(G27,TCR!$E$2:$K$332,2,0)</f>
        <v>TRASPV</v>
      </c>
      <c r="D27" s="141" t="str">
        <f>VLOOKUP(G27,TCR!$E$2:$K$332,3,0)</f>
        <v>Ricavi logistica primaria - Trasporto Energia Elettrica - variabile</v>
      </c>
      <c r="E27" s="141" t="str">
        <f>VLOOKUP(G27,TCR!$E$2:$K$332,4,0)</f>
        <v>DISPV</v>
      </c>
      <c r="F27" s="141" t="str">
        <f>VLOOKUP(G27,TCR!$E$2:$K$332,5,0)</f>
        <v>Dispacciamento variabile</v>
      </c>
      <c r="G27" s="141" t="s">
        <v>286</v>
      </c>
      <c r="H27" s="141" t="str">
        <f>VLOOKUP(G27,TCR!$E$2:$K$332,7,0)</f>
        <v>Art 45 Del 111/06</v>
      </c>
      <c r="I27" s="137" t="str">
        <f t="shared" si="0"/>
        <v>414051#ARTICOLO 45 DEL. 111/06 A.E.E.G.</v>
      </c>
      <c r="J27" s="152" t="s">
        <v>11630</v>
      </c>
      <c r="K27" s="153" t="s">
        <v>11822</v>
      </c>
      <c r="L27" s="10" t="s">
        <v>11616</v>
      </c>
    </row>
    <row r="28" spans="1:12" ht="13.5" x14ac:dyDescent="0.2">
      <c r="A28" s="6"/>
      <c r="B28" s="6"/>
      <c r="C28" s="141" t="str">
        <f>VLOOKUP(G28,TCR!$E$2:$K$332,2,0)</f>
        <v>TRASPV</v>
      </c>
      <c r="D28" s="141" t="str">
        <f>VLOOKUP(G28,TCR!$E$2:$K$332,3,0)</f>
        <v>Ricavi logistica primaria - Trasporto Energia Elettrica - variabile</v>
      </c>
      <c r="E28" s="141" t="str">
        <f>VLOOKUP(G28,TCR!$E$2:$K$332,4,0)</f>
        <v>DISPV</v>
      </c>
      <c r="F28" s="141" t="str">
        <f>VLOOKUP(G28,TCR!$E$2:$K$332,5,0)</f>
        <v>Dispacciamento variabile</v>
      </c>
      <c r="G28" s="141" t="s">
        <v>296</v>
      </c>
      <c r="H28" s="141" t="str">
        <f>VLOOKUP(G28,TCR!$E$2:$K$332,7,0)</f>
        <v>Art 46 Del 111/06</v>
      </c>
      <c r="I28" s="137" t="str">
        <f t="shared" si="0"/>
        <v>414051#ARTICOLO 46 DEL. 111/06 A.E.E.G.</v>
      </c>
      <c r="J28" s="152" t="s">
        <v>11630</v>
      </c>
      <c r="K28" s="153" t="s">
        <v>11823</v>
      </c>
      <c r="L28" s="10" t="s">
        <v>11616</v>
      </c>
    </row>
    <row r="29" spans="1:12" x14ac:dyDescent="0.2">
      <c r="A29" s="69"/>
      <c r="B29" s="69"/>
      <c r="C29" s="141" t="str">
        <f>VLOOKUP(G29,TCR!$E$2:$K$332,2,0)</f>
        <v>TRASPV</v>
      </c>
      <c r="D29" s="141" t="str">
        <f>VLOOKUP(G29,TCR!$E$2:$K$332,3,0)</f>
        <v>Ricavi logistica primaria - Trasporto Energia Elettrica - variabile</v>
      </c>
      <c r="E29" s="141" t="str">
        <f>VLOOKUP(G29,TCR!$E$2:$K$332,4,0)</f>
        <v>DISPV</v>
      </c>
      <c r="F29" s="141" t="str">
        <f>VLOOKUP(G29,TCR!$E$2:$K$332,5,0)</f>
        <v>Dispacciamento variabile</v>
      </c>
      <c r="G29" s="141" t="s">
        <v>284</v>
      </c>
      <c r="H29" s="141" t="str">
        <f>VLOOKUP(G29,TCR!$E$2:$K$332,7,0)</f>
        <v>Art 48 Del 111/06</v>
      </c>
      <c r="I29" s="137" t="str">
        <f t="shared" si="0"/>
        <v>414051#ARTICOLO 48 DEL. 111/06 A.E.E.G.</v>
      </c>
      <c r="J29" s="152" t="s">
        <v>11630</v>
      </c>
      <c r="K29" s="153" t="s">
        <v>11824</v>
      </c>
      <c r="L29" s="10" t="s">
        <v>11616</v>
      </c>
    </row>
    <row r="30" spans="1:12" x14ac:dyDescent="0.2">
      <c r="A30" s="69"/>
      <c r="B30" s="69"/>
      <c r="C30" s="141" t="str">
        <f>VLOOKUP(G30,TCR!$E$2:$K$332,2,0)</f>
        <v>TRASPV</v>
      </c>
      <c r="D30" s="141" t="str">
        <f>VLOOKUP(G30,TCR!$E$2:$K$332,3,0)</f>
        <v>Ricavi logistica primaria - Trasporto Energia Elettrica - variabile</v>
      </c>
      <c r="E30" s="141" t="str">
        <f>VLOOKUP(G30,TCR!$E$2:$K$332,4,0)</f>
        <v>DISPV</v>
      </c>
      <c r="F30" s="141" t="str">
        <f>VLOOKUP(G30,TCR!$E$2:$K$332,5,0)</f>
        <v>Dispacciamento variabile</v>
      </c>
      <c r="G30" s="141" t="s">
        <v>299</v>
      </c>
      <c r="H30" s="141" t="str">
        <f>VLOOKUP(G30,TCR!$E$2:$K$332,7,0)</f>
        <v>Art 73 Del 111/06</v>
      </c>
      <c r="I30" s="137" t="str">
        <f t="shared" si="0"/>
        <v>414051#ARTICOLO 73 DEL. 111/06 A.E.E.G.</v>
      </c>
      <c r="J30" s="152" t="s">
        <v>11630</v>
      </c>
      <c r="K30" s="153" t="s">
        <v>11825</v>
      </c>
      <c r="L30" s="10" t="s">
        <v>11616</v>
      </c>
    </row>
    <row r="31" spans="1:12" x14ac:dyDescent="0.2">
      <c r="A31" s="69"/>
      <c r="B31" s="69"/>
      <c r="C31" s="141" t="str">
        <f>VLOOKUP(G31,TCR!$E$2:$K$332,2,0)</f>
        <v>PCVV</v>
      </c>
      <c r="D31" s="141" t="str">
        <f>VLOOKUP(G31,TCR!$E$2:$K$332,3,0)</f>
        <v>Ricavi da PCV variabile</v>
      </c>
      <c r="E31" s="141" t="str">
        <f>VLOOKUP(G31,TCR!$E$2:$K$332,4,0)</f>
        <v>COMMV</v>
      </c>
      <c r="F31" s="141" t="str">
        <f>VLOOKUP(G31,TCR!$E$2:$K$332,5,0)</f>
        <v>Componente variabile Costi Commercializzazione</v>
      </c>
      <c r="G31" s="141" t="s">
        <v>5927</v>
      </c>
      <c r="H31" s="141" t="str">
        <f>VLOOKUP(G31,TCR!$E$2:$K$332,7,0)</f>
        <v>PCV fissa e variabile</v>
      </c>
      <c r="I31" s="137" t="str">
        <f t="shared" si="0"/>
        <v>414051#COMMERCIALIZZAZIONE</v>
      </c>
      <c r="J31" s="152" t="s">
        <v>11630</v>
      </c>
      <c r="K31" s="153" t="s">
        <v>11631</v>
      </c>
      <c r="L31" s="10" t="s">
        <v>11616</v>
      </c>
    </row>
    <row r="32" spans="1:12" x14ac:dyDescent="0.2">
      <c r="A32" s="69"/>
      <c r="B32" s="69"/>
      <c r="C32" s="141" t="str">
        <f>VLOOKUP(G32,TCR!$E$2:$K$332,2,0)</f>
        <v>PCVV</v>
      </c>
      <c r="D32" s="141" t="str">
        <f>VLOOKUP(G32,TCR!$E$2:$K$332,3,0)</f>
        <v>Ricavi da PCV variabile</v>
      </c>
      <c r="E32" s="141" t="str">
        <f>VLOOKUP(G32,TCR!$E$2:$K$332,4,0)</f>
        <v>COMMV</v>
      </c>
      <c r="F32" s="141" t="str">
        <f>VLOOKUP(G32,TCR!$E$2:$K$332,5,0)</f>
        <v>Componente variabile Costi Commercializzazione</v>
      </c>
      <c r="G32" s="141" t="s">
        <v>188</v>
      </c>
      <c r="H32" s="141" t="str">
        <f>VLOOKUP(G32,TCR!$E$2:$K$332,7,0)</f>
        <v>PCV variabile</v>
      </c>
      <c r="I32" s="137" t="str">
        <f t="shared" si="0"/>
        <v>414051#COOMERCIALIZZAZIONE - VENDITA</v>
      </c>
      <c r="J32" s="152" t="s">
        <v>11630</v>
      </c>
      <c r="K32" s="153" t="s">
        <v>11826</v>
      </c>
      <c r="L32" s="10" t="s">
        <v>11616</v>
      </c>
    </row>
    <row r="33" spans="1:12" x14ac:dyDescent="0.2">
      <c r="A33" s="139"/>
      <c r="B33" s="69"/>
      <c r="C33" s="141" t="str">
        <f>VLOOKUP(G33,TCR!$E$2:$K$332,2,0)</f>
        <v>TRASPF</v>
      </c>
      <c r="D33" s="141" t="str">
        <f>VLOOKUP(G33,TCR!$E$2:$K$332,3,0)</f>
        <v>Ricavi logistica primaria - Trasporto Energia Elettrica - fisso</v>
      </c>
      <c r="E33" s="141" t="str">
        <f>VLOOKUP(G33,TCR!$E$2:$K$332,4,0)</f>
        <v>DISPF</v>
      </c>
      <c r="F33" s="141" t="str">
        <f>VLOOKUP(G33,TCR!$E$2:$K$332,5,0)</f>
        <v>Dispacciamento fisso</v>
      </c>
      <c r="G33" s="141" t="s">
        <v>9521</v>
      </c>
      <c r="H33" s="141" t="str">
        <f>VLOOKUP(G33,TCR!$E$2:$K$332,7,0)</f>
        <v>Art 36 Del 111/06</v>
      </c>
      <c r="I33" s="137" t="str">
        <f t="shared" si="0"/>
        <v>414051#CORR. AGGREGAZIONE</v>
      </c>
      <c r="J33" s="152" t="s">
        <v>11630</v>
      </c>
      <c r="K33" s="153" t="s">
        <v>11632</v>
      </c>
      <c r="L33" s="10" t="s">
        <v>11616</v>
      </c>
    </row>
    <row r="34" spans="1:12" x14ac:dyDescent="0.2">
      <c r="A34" s="69"/>
      <c r="B34" s="69"/>
      <c r="C34" s="141" t="str">
        <f>VLOOKUP(G34,TCR!$E$2:$K$332,2,0)</f>
        <v>VENDV</v>
      </c>
      <c r="D34" s="141" t="str">
        <f>VLOOKUP(G34,TCR!$E$2:$K$332,3,0)</f>
        <v>Ricavi variabili commodity al PCE - Energia Elettrica</v>
      </c>
      <c r="E34" s="141" t="str">
        <f>VLOOKUP(G34,TCR!$E$2:$K$332,4,0)</f>
        <v>MTPRV</v>
      </c>
      <c r="F34" s="141" t="str">
        <f>VLOOKUP(G34,TCR!$E$2:$K$332,5,0)</f>
        <v>Materia prima variabile</v>
      </c>
      <c r="G34" s="141" t="s">
        <v>255</v>
      </c>
      <c r="H34" s="141" t="str">
        <f>VLOOKUP(G34,TCR!$E$2:$K$332,7,0)</f>
        <v>Materia prima</v>
      </c>
      <c r="I34" s="137" t="str">
        <f t="shared" si="0"/>
        <v>414051#CORRISPETTIVO ENERGIA</v>
      </c>
      <c r="J34" s="152" t="s">
        <v>11630</v>
      </c>
      <c r="K34" s="153" t="s">
        <v>11827</v>
      </c>
      <c r="L34" s="10" t="s">
        <v>11616</v>
      </c>
    </row>
    <row r="35" spans="1:12" x14ac:dyDescent="0.2">
      <c r="A35" s="69"/>
      <c r="B35" s="69"/>
      <c r="C35" s="141" t="str">
        <f>VLOOKUP(G35,TCR!$E$2:$K$332,2,0)</f>
        <v>VENDV</v>
      </c>
      <c r="D35" s="141" t="str">
        <f>VLOOKUP(G35,TCR!$E$2:$K$332,3,0)</f>
        <v>Ricavi variabili commodity al PCE - Energia Elettrica</v>
      </c>
      <c r="E35" s="141" t="str">
        <f>VLOOKUP(G35,TCR!$E$2:$K$332,4,0)</f>
        <v>MTPRV</v>
      </c>
      <c r="F35" s="141" t="str">
        <f>VLOOKUP(G35,TCR!$E$2:$K$332,5,0)</f>
        <v>Materia prima variabile</v>
      </c>
      <c r="G35" s="141" t="s">
        <v>255</v>
      </c>
      <c r="H35" s="141" t="str">
        <f>VLOOKUP(G35,TCR!$E$2:$K$332,7,0)</f>
        <v>Materia prima</v>
      </c>
      <c r="I35" s="137" t="str">
        <f t="shared" si="0"/>
        <v>414051#CORRISPETTIVO ENERGIA COMPRENSIVO DI PERDITE DI RETE</v>
      </c>
      <c r="J35" s="152" t="s">
        <v>11630</v>
      </c>
      <c r="K35" s="153" t="s">
        <v>11828</v>
      </c>
      <c r="L35" s="10" t="s">
        <v>11616</v>
      </c>
    </row>
    <row r="36" spans="1:12" x14ac:dyDescent="0.2">
      <c r="A36" s="69"/>
      <c r="B36" s="69"/>
      <c r="C36" s="141" t="str">
        <f>VLOOKUP(G36,TCR!$E$2:$K$332,2,0)</f>
        <v>TRASPV</v>
      </c>
      <c r="D36" s="141" t="str">
        <f>VLOOKUP(G36,TCR!$E$2:$K$332,3,0)</f>
        <v>Ricavi logistica primaria - Trasporto Energia Elettrica - variabile</v>
      </c>
      <c r="E36" s="141" t="str">
        <f>VLOOKUP(G36,TCR!$E$2:$K$332,4,0)</f>
        <v>DISPV</v>
      </c>
      <c r="F36" s="141" t="str">
        <f>VLOOKUP(G36,TCR!$E$2:$K$332,5,0)</f>
        <v>Dispacciamento variabile</v>
      </c>
      <c r="G36" s="141" t="s">
        <v>176</v>
      </c>
      <c r="H36" s="141" t="str">
        <f>VLOOKUP(G36,TCR!$E$2:$K$332,7,0)</f>
        <v>Altri oneri dispacciamento quota var</v>
      </c>
      <c r="I36" s="137" t="str">
        <f t="shared" si="0"/>
        <v>414051#DISPACCIAMENTO - DEL. AEEG N° 107⁄09 ART.15.2</v>
      </c>
      <c r="J36" s="152" t="s">
        <v>11630</v>
      </c>
      <c r="K36" s="153" t="s">
        <v>11829</v>
      </c>
      <c r="L36" s="10" t="s">
        <v>11616</v>
      </c>
    </row>
    <row r="37" spans="1:12" x14ac:dyDescent="0.2">
      <c r="A37" s="69"/>
      <c r="B37" s="69"/>
      <c r="C37" s="141" t="str">
        <f>VLOOKUP(G37,TCR!$E$2:$K$332,2,0)</f>
        <v>TRASPV</v>
      </c>
      <c r="D37" s="141" t="str">
        <f>VLOOKUP(G37,TCR!$E$2:$K$332,3,0)</f>
        <v>Ricavi logistica primaria - Trasporto Energia Elettrica - variabile</v>
      </c>
      <c r="E37" s="141" t="str">
        <f>VLOOKUP(G37,TCR!$E$2:$K$332,4,0)</f>
        <v>DISPV</v>
      </c>
      <c r="F37" s="141" t="str">
        <f>VLOOKUP(G37,TCR!$E$2:$K$332,5,0)</f>
        <v>Dispacciamento variabile</v>
      </c>
      <c r="G37" s="141" t="s">
        <v>294</v>
      </c>
      <c r="H37" s="141" t="str">
        <f>VLOOKUP(G37,TCR!$E$2:$K$332,7,0)</f>
        <v>Art 25 bis TIS</v>
      </c>
      <c r="I37" s="137" t="str">
        <f t="shared" si="0"/>
        <v>414051#DISPACCIAMENTO - DEL. AEEG N° 107⁄09 ART.25 BIS</v>
      </c>
      <c r="J37" s="152" t="s">
        <v>11630</v>
      </c>
      <c r="K37" s="153" t="s">
        <v>11830</v>
      </c>
      <c r="L37" s="10" t="s">
        <v>11616</v>
      </c>
    </row>
    <row r="38" spans="1:12" x14ac:dyDescent="0.2">
      <c r="A38" s="69"/>
      <c r="B38" s="69"/>
      <c r="C38" s="141" t="str">
        <f>VLOOKUP(G38,TCR!$E$2:$K$332,2,0)</f>
        <v>TRASPV</v>
      </c>
      <c r="D38" s="141" t="str">
        <f>VLOOKUP(G38,TCR!$E$2:$K$332,3,0)</f>
        <v>Ricavi logistica primaria - Trasporto Energia Elettrica - variabile</v>
      </c>
      <c r="E38" s="141" t="str">
        <f>VLOOKUP(G38,TCR!$E$2:$K$332,4,0)</f>
        <v>DISPV</v>
      </c>
      <c r="F38" s="141" t="str">
        <f>VLOOKUP(G38,TCR!$E$2:$K$332,5,0)</f>
        <v>Dispacciamento variabile</v>
      </c>
      <c r="G38" s="141" t="s">
        <v>302</v>
      </c>
      <c r="H38" s="141" t="str">
        <f>VLOOKUP(G38,TCR!$E$2:$K$332,7,0)</f>
        <v>Art 44 Del 111/06</v>
      </c>
      <c r="I38" s="137" t="str">
        <f t="shared" si="0"/>
        <v>414051#DISPACCIAMENTO - DEL. AEEG N° 111⁄06 ART.44</v>
      </c>
      <c r="J38" s="152" t="s">
        <v>11630</v>
      </c>
      <c r="K38" s="153" t="s">
        <v>11831</v>
      </c>
      <c r="L38" s="10" t="s">
        <v>11616</v>
      </c>
    </row>
    <row r="39" spans="1:12" x14ac:dyDescent="0.2">
      <c r="A39" s="69"/>
      <c r="B39" s="69"/>
      <c r="C39" s="141" t="str">
        <f>VLOOKUP(G39,TCR!$E$2:$K$332,2,0)</f>
        <v>TRASPV</v>
      </c>
      <c r="D39" s="141" t="str">
        <f>VLOOKUP(G39,TCR!$E$2:$K$332,3,0)</f>
        <v>Ricavi logistica primaria - Trasporto Energia Elettrica - variabile</v>
      </c>
      <c r="E39" s="141" t="str">
        <f>VLOOKUP(G39,TCR!$E$2:$K$332,4,0)</f>
        <v>DISPV</v>
      </c>
      <c r="F39" s="141" t="str">
        <f>VLOOKUP(G39,TCR!$E$2:$K$332,5,0)</f>
        <v>Dispacciamento variabile</v>
      </c>
      <c r="G39" s="141" t="s">
        <v>290</v>
      </c>
      <c r="H39" s="141" t="str">
        <f>VLOOKUP(G39,TCR!$E$2:$K$332,7,0)</f>
        <v>Art 44 bis Del 111/06</v>
      </c>
      <c r="I39" s="137" t="str">
        <f t="shared" si="0"/>
        <v>414051#DISPACCIAMENTO - DEL. AEEG N° 111⁄06 ART.44BIS</v>
      </c>
      <c r="J39" s="152" t="s">
        <v>11630</v>
      </c>
      <c r="K39" s="153" t="s">
        <v>11832</v>
      </c>
      <c r="L39" s="10" t="s">
        <v>11616</v>
      </c>
    </row>
    <row r="40" spans="1:12" x14ac:dyDescent="0.2">
      <c r="A40" s="69"/>
      <c r="B40" s="69"/>
      <c r="C40" s="141" t="str">
        <f>VLOOKUP(G40,TCR!$E$2:$K$332,2,0)</f>
        <v>TRASPV</v>
      </c>
      <c r="D40" s="141" t="str">
        <f>VLOOKUP(G40,TCR!$E$2:$K$332,3,0)</f>
        <v>Ricavi logistica primaria - Trasporto Energia Elettrica - variabile</v>
      </c>
      <c r="E40" s="141" t="str">
        <f>VLOOKUP(G40,TCR!$E$2:$K$332,4,0)</f>
        <v>DISPV</v>
      </c>
      <c r="F40" s="141" t="str">
        <f>VLOOKUP(G40,TCR!$E$2:$K$332,5,0)</f>
        <v>Dispacciamento variabile</v>
      </c>
      <c r="G40" s="141" t="s">
        <v>286</v>
      </c>
      <c r="H40" s="141" t="str">
        <f>VLOOKUP(G40,TCR!$E$2:$K$332,7,0)</f>
        <v>Art 45 Del 111/06</v>
      </c>
      <c r="I40" s="137" t="str">
        <f t="shared" si="0"/>
        <v>414051#DISPACCIAMENTO - DEL. AEEG N° 111⁄06 ART.45.2</v>
      </c>
      <c r="J40" s="152" t="s">
        <v>11630</v>
      </c>
      <c r="K40" s="153" t="s">
        <v>11833</v>
      </c>
      <c r="L40" s="10" t="s">
        <v>11616</v>
      </c>
    </row>
    <row r="41" spans="1:12" x14ac:dyDescent="0.2">
      <c r="A41" s="69"/>
      <c r="B41" s="69"/>
      <c r="C41" s="141" t="str">
        <f>VLOOKUP(G41,TCR!$E$2:$K$332,2,0)</f>
        <v>TRASPV</v>
      </c>
      <c r="D41" s="141" t="str">
        <f>VLOOKUP(G41,TCR!$E$2:$K$332,3,0)</f>
        <v>Ricavi logistica primaria - Trasporto Energia Elettrica - variabile</v>
      </c>
      <c r="E41" s="141" t="str">
        <f>VLOOKUP(G41,TCR!$E$2:$K$332,4,0)</f>
        <v>DISPV</v>
      </c>
      <c r="F41" s="141" t="str">
        <f>VLOOKUP(G41,TCR!$E$2:$K$332,5,0)</f>
        <v>Dispacciamento variabile</v>
      </c>
      <c r="G41" s="141" t="s">
        <v>296</v>
      </c>
      <c r="H41" s="141" t="str">
        <f>VLOOKUP(G41,TCR!$E$2:$K$332,7,0)</f>
        <v>Art 46 Del 111/06</v>
      </c>
      <c r="I41" s="137" t="str">
        <f t="shared" si="0"/>
        <v>414051#DISPACCIAMENTO - DEL. AEEG N° 111⁄06 ART.46</v>
      </c>
      <c r="J41" s="152" t="s">
        <v>11630</v>
      </c>
      <c r="K41" s="153" t="s">
        <v>11834</v>
      </c>
      <c r="L41" s="10" t="s">
        <v>11616</v>
      </c>
    </row>
    <row r="42" spans="1:12" x14ac:dyDescent="0.2">
      <c r="A42" s="69"/>
      <c r="B42" s="69"/>
      <c r="C42" s="141" t="str">
        <f>VLOOKUP(G42,TCR!$E$2:$K$332,2,0)</f>
        <v>TRASPV</v>
      </c>
      <c r="D42" s="141" t="str">
        <f>VLOOKUP(G42,TCR!$E$2:$K$332,3,0)</f>
        <v>Ricavi logistica primaria - Trasporto Energia Elettrica - variabile</v>
      </c>
      <c r="E42" s="141" t="str">
        <f>VLOOKUP(G42,TCR!$E$2:$K$332,4,0)</f>
        <v>DISPV</v>
      </c>
      <c r="F42" s="141" t="str">
        <f>VLOOKUP(G42,TCR!$E$2:$K$332,5,0)</f>
        <v>Dispacciamento variabile</v>
      </c>
      <c r="G42" s="141" t="s">
        <v>284</v>
      </c>
      <c r="H42" s="141" t="str">
        <f>VLOOKUP(G42,TCR!$E$2:$K$332,7,0)</f>
        <v>Art 48 Del 111/06</v>
      </c>
      <c r="I42" s="137" t="str">
        <f t="shared" si="0"/>
        <v>414051#DISPACCIAMENTO - DEL. AEEG N° 111⁄06 ART.48</v>
      </c>
      <c r="J42" s="152" t="s">
        <v>11630</v>
      </c>
      <c r="K42" s="153" t="s">
        <v>11835</v>
      </c>
      <c r="L42" s="10" t="s">
        <v>11616</v>
      </c>
    </row>
    <row r="43" spans="1:12" x14ac:dyDescent="0.2">
      <c r="A43" s="69"/>
      <c r="B43" s="69"/>
      <c r="C43" s="141" t="str">
        <f>VLOOKUP(G43,TCR!$E$2:$K$332,2,0)</f>
        <v>TRASPV</v>
      </c>
      <c r="D43" s="141" t="str">
        <f>VLOOKUP(G43,TCR!$E$2:$K$332,3,0)</f>
        <v>Ricavi logistica primaria - Trasporto Energia Elettrica - variabile</v>
      </c>
      <c r="E43" s="141" t="str">
        <f>VLOOKUP(G43,TCR!$E$2:$K$332,4,0)</f>
        <v>DISPV</v>
      </c>
      <c r="F43" s="141" t="str">
        <f>VLOOKUP(G43,TCR!$E$2:$K$332,5,0)</f>
        <v>Dispacciamento variabile</v>
      </c>
      <c r="G43" s="141" t="s">
        <v>299</v>
      </c>
      <c r="H43" s="141" t="str">
        <f>VLOOKUP(G43,TCR!$E$2:$K$332,7,0)</f>
        <v>Art 73 Del 111/06</v>
      </c>
      <c r="I43" s="137" t="str">
        <f t="shared" si="0"/>
        <v>414051#DISPACCIAMENTO - DEL. AEEG N° 111⁄06 ART.73</v>
      </c>
      <c r="J43" s="152" t="s">
        <v>11630</v>
      </c>
      <c r="K43" s="153" t="s">
        <v>11836</v>
      </c>
      <c r="L43" s="10" t="s">
        <v>11616</v>
      </c>
    </row>
    <row r="44" spans="1:12" x14ac:dyDescent="0.2">
      <c r="A44" s="69"/>
      <c r="B44" s="69"/>
      <c r="C44" s="141" t="str">
        <f>VLOOKUP(G44,TCR!$E$2:$K$332,2,0)</f>
        <v>VENDV</v>
      </c>
      <c r="D44" s="141" t="str">
        <f>VLOOKUP(G44,TCR!$E$2:$K$332,3,0)</f>
        <v>Ricavi variabili commodity al PCE - Energia Elettrica</v>
      </c>
      <c r="E44" s="141" t="str">
        <f>VLOOKUP(G44,TCR!$E$2:$K$332,4,0)</f>
        <v>MTPRV</v>
      </c>
      <c r="F44" s="141" t="str">
        <f>VLOOKUP(G44,TCR!$E$2:$K$332,5,0)</f>
        <v>Materia prima variabile</v>
      </c>
      <c r="G44" s="141" t="s">
        <v>255</v>
      </c>
      <c r="H44" s="141" t="str">
        <f>VLOOKUP(G44,TCR!$E$2:$K$332,7,0)</f>
        <v>Materia prima</v>
      </c>
      <c r="I44" s="137" t="str">
        <f t="shared" si="0"/>
        <v>414051#EE - TARIFFA</v>
      </c>
      <c r="J44" s="152" t="s">
        <v>11630</v>
      </c>
      <c r="K44" s="153" t="s">
        <v>11633</v>
      </c>
      <c r="L44" s="10" t="s">
        <v>11616</v>
      </c>
    </row>
    <row r="45" spans="1:12" x14ac:dyDescent="0.2">
      <c r="A45" s="69"/>
      <c r="B45" s="69"/>
      <c r="C45" s="141" t="str">
        <f>VLOOKUP(G45,TCR!$E$2:$K$332,2,0)</f>
        <v>VENDV</v>
      </c>
      <c r="D45" s="141" t="str">
        <f>VLOOKUP(G45,TCR!$E$2:$K$332,3,0)</f>
        <v>Ricavi variabili commodity al PCE - Energia Elettrica</v>
      </c>
      <c r="E45" s="141" t="str">
        <f>VLOOKUP(G45,TCR!$E$2:$K$332,4,0)</f>
        <v>MTPRV</v>
      </c>
      <c r="F45" s="141" t="str">
        <f>VLOOKUP(G45,TCR!$E$2:$K$332,5,0)</f>
        <v>Materia prima variabile</v>
      </c>
      <c r="G45" s="141" t="s">
        <v>192</v>
      </c>
      <c r="H45" s="141" t="str">
        <f>VLOOKUP(G45,TCR!$E$2:$K$332,7,0)</f>
        <v>Perdite</v>
      </c>
      <c r="I45" s="137" t="str">
        <f t="shared" si="0"/>
        <v>414051#EE - TIPO VOCE PERDITE</v>
      </c>
      <c r="J45" s="152" t="s">
        <v>11630</v>
      </c>
      <c r="K45" s="153" t="s">
        <v>11634</v>
      </c>
      <c r="L45" s="10" t="s">
        <v>11616</v>
      </c>
    </row>
    <row r="46" spans="1:12" x14ac:dyDescent="0.2">
      <c r="A46" s="69"/>
      <c r="B46" s="69"/>
      <c r="C46" s="141" t="str">
        <f>VLOOKUP(G46,TCR!$E$2:$K$332,2,0)</f>
        <v>VENDV</v>
      </c>
      <c r="D46" s="141" t="str">
        <f>VLOOKUP(G46,TCR!$E$2:$K$332,3,0)</f>
        <v>Ricavi variabili commodity al PCE - Energia Elettrica</v>
      </c>
      <c r="E46" s="141" t="str">
        <f>VLOOKUP(G46,TCR!$E$2:$K$332,4,0)</f>
        <v>MTPRV</v>
      </c>
      <c r="F46" s="141" t="str">
        <f>VLOOKUP(G46,TCR!$E$2:$K$332,5,0)</f>
        <v>Materia prima variabile</v>
      </c>
      <c r="G46" s="141" t="s">
        <v>255</v>
      </c>
      <c r="H46" s="141" t="str">
        <f>VLOOKUP(G46,TCR!$E$2:$K$332,7,0)</f>
        <v>Materia prima</v>
      </c>
      <c r="I46" s="137" t="str">
        <f t="shared" si="0"/>
        <v>414051#EE - VOCE EE - OPZIONE USO VIS VENDITA - PARTE VARIABILE</v>
      </c>
      <c r="J46" s="152" t="s">
        <v>11630</v>
      </c>
      <c r="K46" s="153" t="s">
        <v>5466</v>
      </c>
      <c r="L46" s="10" t="s">
        <v>11616</v>
      </c>
    </row>
    <row r="47" spans="1:12" x14ac:dyDescent="0.2">
      <c r="A47" s="69"/>
      <c r="B47" s="69"/>
      <c r="C47" s="141" t="str">
        <f>VLOOKUP(G47,TCR!$E$2:$K$332,2,0)</f>
        <v>VENDV</v>
      </c>
      <c r="D47" s="141" t="str">
        <f>VLOOKUP(G47,TCR!$E$2:$K$332,3,0)</f>
        <v>Ricavi variabili commodity al PCE - Energia Elettrica</v>
      </c>
      <c r="E47" s="141" t="str">
        <f>VLOOKUP(G47,TCR!$E$2:$K$332,4,0)</f>
        <v>MTPRV</v>
      </c>
      <c r="F47" s="141" t="str">
        <f>VLOOKUP(G47,TCR!$E$2:$K$332,5,0)</f>
        <v>Materia prima variabile</v>
      </c>
      <c r="G47" s="141" t="s">
        <v>255</v>
      </c>
      <c r="H47" s="141" t="str">
        <f>VLOOKUP(G47,TCR!$E$2:$K$332,7,0)</f>
        <v>Materia prima</v>
      </c>
      <c r="I47" s="137" t="str">
        <f t="shared" si="0"/>
        <v>414051#EE COMPONENTE VARIABILE VENDITA</v>
      </c>
      <c r="J47" s="152" t="s">
        <v>11630</v>
      </c>
      <c r="K47" s="153" t="s">
        <v>11635</v>
      </c>
      <c r="L47" s="10" t="s">
        <v>11616</v>
      </c>
    </row>
    <row r="48" spans="1:12" x14ac:dyDescent="0.2">
      <c r="A48" s="69"/>
      <c r="B48" s="69"/>
      <c r="C48" s="141" t="str">
        <f>VLOOKUP(G48,TCR!$E$2:$K$332,2,0)</f>
        <v>VENDV</v>
      </c>
      <c r="D48" s="141" t="str">
        <f>VLOOKUP(G48,TCR!$E$2:$K$332,3,0)</f>
        <v>Ricavi variabili commodity al PCE - Energia Elettrica</v>
      </c>
      <c r="E48" s="141" t="str">
        <f>VLOOKUP(G48,TCR!$E$2:$K$332,4,0)</f>
        <v>MTPRV</v>
      </c>
      <c r="F48" s="141" t="str">
        <f>VLOOKUP(G48,TCR!$E$2:$K$332,5,0)</f>
        <v>Materia prima variabile</v>
      </c>
      <c r="G48" s="141" t="s">
        <v>255</v>
      </c>
      <c r="H48" s="141" t="str">
        <f>VLOOKUP(G48,TCR!$E$2:$K$332,7,0)</f>
        <v>Materia prima</v>
      </c>
      <c r="I48" s="137" t="str">
        <f t="shared" si="0"/>
        <v>414051#EE_VIS_VEND_EN EE - VOCE EE - OPZIONE USO VIS VENDITA - PARTE VARIABILE</v>
      </c>
      <c r="J48" s="152" t="s">
        <v>11630</v>
      </c>
      <c r="K48" s="153" t="s">
        <v>11636</v>
      </c>
      <c r="L48" s="10" t="s">
        <v>11616</v>
      </c>
    </row>
    <row r="49" spans="1:12" x14ac:dyDescent="0.2">
      <c r="A49" s="69"/>
      <c r="B49" s="69"/>
      <c r="C49" s="141" t="str">
        <f>VLOOKUP(G49,TCR!$E$2:$K$332,2,0)</f>
        <v>VENDV</v>
      </c>
      <c r="D49" s="141" t="str">
        <f>VLOOKUP(G49,TCR!$E$2:$K$332,3,0)</f>
        <v>Ricavi variabili commodity al PCE - Energia Elettrica</v>
      </c>
      <c r="E49" s="141" t="str">
        <f>VLOOKUP(G49,TCR!$E$2:$K$332,4,0)</f>
        <v>MTPRV</v>
      </c>
      <c r="F49" s="141" t="str">
        <f>VLOOKUP(G49,TCR!$E$2:$K$332,5,0)</f>
        <v>Materia prima variabile</v>
      </c>
      <c r="G49" s="141" t="s">
        <v>255</v>
      </c>
      <c r="H49" s="141" t="str">
        <f>VLOOKUP(G49,TCR!$E$2:$K$332,7,0)</f>
        <v>Materia prima</v>
      </c>
      <c r="I49" s="137" t="str">
        <f t="shared" si="0"/>
        <v>414051#ENERGIA</v>
      </c>
      <c r="J49" s="152" t="s">
        <v>11630</v>
      </c>
      <c r="K49" s="153" t="s">
        <v>11637</v>
      </c>
      <c r="L49" s="10" t="s">
        <v>11616</v>
      </c>
    </row>
    <row r="50" spans="1:12" x14ac:dyDescent="0.2">
      <c r="A50" s="69"/>
      <c r="B50" s="69"/>
      <c r="C50" s="141" t="str">
        <f>VLOOKUP(G50,TCR!$E$2:$K$332,2,0)</f>
        <v>VENDV</v>
      </c>
      <c r="D50" s="141" t="str">
        <f>VLOOKUP(G50,TCR!$E$2:$K$332,3,0)</f>
        <v>Ricavi variabili commodity al PCE - Energia Elettrica</v>
      </c>
      <c r="E50" s="141" t="str">
        <f>VLOOKUP(G50,TCR!$E$2:$K$332,4,0)</f>
        <v>MTPRV</v>
      </c>
      <c r="F50" s="141" t="str">
        <f>VLOOKUP(G50,TCR!$E$2:$K$332,5,0)</f>
        <v>Materia prima variabile</v>
      </c>
      <c r="G50" s="141" t="s">
        <v>255</v>
      </c>
      <c r="H50" s="141" t="str">
        <f>VLOOKUP(G50,TCR!$E$2:$K$332,7,0)</f>
        <v>Materia prima</v>
      </c>
      <c r="I50" s="137" t="str">
        <f t="shared" si="0"/>
        <v>414051#ENERGIA  ATTIVA OFF PEAK</v>
      </c>
      <c r="J50" s="152" t="s">
        <v>11630</v>
      </c>
      <c r="K50" s="153" t="s">
        <v>11837</v>
      </c>
      <c r="L50" s="10" t="s">
        <v>11616</v>
      </c>
    </row>
    <row r="51" spans="1:12" x14ac:dyDescent="0.2">
      <c r="A51" s="69"/>
      <c r="B51" s="69"/>
      <c r="C51" s="141" t="str">
        <f>VLOOKUP(G51,TCR!$E$2:$K$332,2,0)</f>
        <v>VENDV</v>
      </c>
      <c r="D51" s="141" t="str">
        <f>VLOOKUP(G51,TCR!$E$2:$K$332,3,0)</f>
        <v>Ricavi variabili commodity al PCE - Energia Elettrica</v>
      </c>
      <c r="E51" s="141" t="str">
        <f>VLOOKUP(G51,TCR!$E$2:$K$332,4,0)</f>
        <v>MTPRV</v>
      </c>
      <c r="F51" s="141" t="str">
        <f>VLOOKUP(G51,TCR!$E$2:$K$332,5,0)</f>
        <v>Materia prima variabile</v>
      </c>
      <c r="G51" s="141" t="s">
        <v>255</v>
      </c>
      <c r="H51" s="141" t="str">
        <f>VLOOKUP(G51,TCR!$E$2:$K$332,7,0)</f>
        <v>Materia prima</v>
      </c>
      <c r="I51" s="137" t="str">
        <f t="shared" si="0"/>
        <v>414051#ENERGIA  ATTIVA PEAK</v>
      </c>
      <c r="J51" s="152" t="s">
        <v>11630</v>
      </c>
      <c r="K51" s="153" t="s">
        <v>11838</v>
      </c>
      <c r="L51" s="10" t="s">
        <v>11616</v>
      </c>
    </row>
    <row r="52" spans="1:12" x14ac:dyDescent="0.2">
      <c r="A52" s="69"/>
      <c r="B52" s="69"/>
      <c r="C52" s="141" t="str">
        <f>VLOOKUP(G52,TCR!$E$2:$K$332,2,0)</f>
        <v>VENDV</v>
      </c>
      <c r="D52" s="141" t="str">
        <f>VLOOKUP(G52,TCR!$E$2:$K$332,3,0)</f>
        <v>Ricavi variabili commodity al PCE - Energia Elettrica</v>
      </c>
      <c r="E52" s="141" t="str">
        <f>VLOOKUP(G52,TCR!$E$2:$K$332,4,0)</f>
        <v>MTPRV</v>
      </c>
      <c r="F52" s="141" t="str">
        <f>VLOOKUP(G52,TCR!$E$2:$K$332,5,0)</f>
        <v>Materia prima variabile</v>
      </c>
      <c r="G52" s="141" t="s">
        <v>255</v>
      </c>
      <c r="H52" s="141" t="str">
        <f>VLOOKUP(G52,TCR!$E$2:$K$332,7,0)</f>
        <v>Materia prima</v>
      </c>
      <c r="I52" s="137" t="str">
        <f t="shared" si="0"/>
        <v>414051#ENERGIA  VENDITA</v>
      </c>
      <c r="J52" s="152" t="s">
        <v>11630</v>
      </c>
      <c r="K52" s="153" t="s">
        <v>11839</v>
      </c>
      <c r="L52" s="10" t="s">
        <v>11616</v>
      </c>
    </row>
    <row r="53" spans="1:12" x14ac:dyDescent="0.2">
      <c r="A53" s="69"/>
      <c r="B53" s="69"/>
      <c r="C53" s="141" t="str">
        <f>VLOOKUP(G53,TCR!$E$2:$K$332,2,0)</f>
        <v>VENDV</v>
      </c>
      <c r="D53" s="141" t="str">
        <f>VLOOKUP(G53,TCR!$E$2:$K$332,3,0)</f>
        <v>Ricavi variabili commodity al PCE - Energia Elettrica</v>
      </c>
      <c r="E53" s="141" t="str">
        <f>VLOOKUP(G53,TCR!$E$2:$K$332,4,0)</f>
        <v>MTPRV</v>
      </c>
      <c r="F53" s="141" t="str">
        <f>VLOOKUP(G53,TCR!$E$2:$K$332,5,0)</f>
        <v>Materia prima variabile</v>
      </c>
      <c r="G53" s="141" t="s">
        <v>255</v>
      </c>
      <c r="H53" s="141" t="str">
        <f>VLOOKUP(G53,TCR!$E$2:$K$332,7,0)</f>
        <v>Materia prima</v>
      </c>
      <c r="I53" s="137" t="str">
        <f t="shared" si="0"/>
        <v>414051#ENERGIA ATTIVA  MONO ORARIO</v>
      </c>
      <c r="J53" s="152" t="s">
        <v>11630</v>
      </c>
      <c r="K53" s="153" t="s">
        <v>11840</v>
      </c>
      <c r="L53" s="10" t="s">
        <v>11616</v>
      </c>
    </row>
    <row r="54" spans="1:12" x14ac:dyDescent="0.2">
      <c r="A54" s="69"/>
      <c r="B54" s="69"/>
      <c r="C54" s="141" t="str">
        <f>VLOOKUP(G54,TCR!$E$2:$K$332,2,0)</f>
        <v>VENDV</v>
      </c>
      <c r="D54" s="141" t="str">
        <f>VLOOKUP(G54,TCR!$E$2:$K$332,3,0)</f>
        <v>Ricavi variabili commodity al PCE - Energia Elettrica</v>
      </c>
      <c r="E54" s="141" t="str">
        <f>VLOOKUP(G54,TCR!$E$2:$K$332,4,0)</f>
        <v>MTPRV</v>
      </c>
      <c r="F54" s="141" t="str">
        <f>VLOOKUP(G54,TCR!$E$2:$K$332,5,0)</f>
        <v>Materia prima variabile</v>
      </c>
      <c r="G54" s="141" t="s">
        <v>255</v>
      </c>
      <c r="H54" s="141" t="str">
        <f>VLOOKUP(G54,TCR!$E$2:$K$332,7,0)</f>
        <v>Materia prima</v>
      </c>
      <c r="I54" s="137" t="str">
        <f t="shared" si="0"/>
        <v>414051#ENERGIA ATTIVA FASCIA F1</v>
      </c>
      <c r="J54" s="152" t="s">
        <v>11630</v>
      </c>
      <c r="K54" s="153" t="s">
        <v>11841</v>
      </c>
      <c r="L54" s="10" t="s">
        <v>11616</v>
      </c>
    </row>
    <row r="55" spans="1:12" x14ac:dyDescent="0.2">
      <c r="A55" s="69"/>
      <c r="B55" s="69"/>
      <c r="C55" s="141" t="str">
        <f>VLOOKUP(G55,TCR!$E$2:$K$332,2,0)</f>
        <v>VENDV</v>
      </c>
      <c r="D55" s="141" t="str">
        <f>VLOOKUP(G55,TCR!$E$2:$K$332,3,0)</f>
        <v>Ricavi variabili commodity al PCE - Energia Elettrica</v>
      </c>
      <c r="E55" s="141" t="str">
        <f>VLOOKUP(G55,TCR!$E$2:$K$332,4,0)</f>
        <v>MTPRV</v>
      </c>
      <c r="F55" s="141" t="str">
        <f>VLOOKUP(G55,TCR!$E$2:$K$332,5,0)</f>
        <v>Materia prima variabile</v>
      </c>
      <c r="G55" s="141" t="s">
        <v>255</v>
      </c>
      <c r="H55" s="141" t="str">
        <f>VLOOKUP(G55,TCR!$E$2:$K$332,7,0)</f>
        <v>Materia prima</v>
      </c>
      <c r="I55" s="137" t="str">
        <f t="shared" si="0"/>
        <v>414051#ENERGIA ATTIVA FASCIA F2</v>
      </c>
      <c r="J55" s="152" t="s">
        <v>11630</v>
      </c>
      <c r="K55" s="153" t="s">
        <v>11842</v>
      </c>
      <c r="L55" s="10" t="s">
        <v>11616</v>
      </c>
    </row>
    <row r="56" spans="1:12" x14ac:dyDescent="0.2">
      <c r="A56" s="69"/>
      <c r="B56" s="69"/>
      <c r="C56" s="141" t="str">
        <f>VLOOKUP(G56,TCR!$E$2:$K$332,2,0)</f>
        <v>VENDV</v>
      </c>
      <c r="D56" s="141" t="str">
        <f>VLOOKUP(G56,TCR!$E$2:$K$332,3,0)</f>
        <v>Ricavi variabili commodity al PCE - Energia Elettrica</v>
      </c>
      <c r="E56" s="141" t="str">
        <f>VLOOKUP(G56,TCR!$E$2:$K$332,4,0)</f>
        <v>MTPRV</v>
      </c>
      <c r="F56" s="141" t="str">
        <f>VLOOKUP(G56,TCR!$E$2:$K$332,5,0)</f>
        <v>Materia prima variabile</v>
      </c>
      <c r="G56" s="141" t="s">
        <v>255</v>
      </c>
      <c r="H56" s="141" t="str">
        <f>VLOOKUP(G56,TCR!$E$2:$K$332,7,0)</f>
        <v>Materia prima</v>
      </c>
      <c r="I56" s="137" t="str">
        <f t="shared" ref="I56:I107" si="1">CONCATENATE(J56,"#",K56)</f>
        <v>414051#ENERGIA ATTIVA FASCIA F3</v>
      </c>
      <c r="J56" s="152" t="s">
        <v>11630</v>
      </c>
      <c r="K56" s="153" t="s">
        <v>11843</v>
      </c>
      <c r="L56" s="10" t="s">
        <v>11616</v>
      </c>
    </row>
    <row r="57" spans="1:12" x14ac:dyDescent="0.2">
      <c r="A57" s="69"/>
      <c r="B57" s="69"/>
      <c r="C57" s="141" t="str">
        <f>VLOOKUP(G57,TCR!$E$2:$K$332,2,0)</f>
        <v>VENDV</v>
      </c>
      <c r="D57" s="141" t="str">
        <f>VLOOKUP(G57,TCR!$E$2:$K$332,3,0)</f>
        <v>Ricavi variabili commodity al PCE - Energia Elettrica</v>
      </c>
      <c r="E57" s="141" t="str">
        <f>VLOOKUP(G57,TCR!$E$2:$K$332,4,0)</f>
        <v>MTPRV</v>
      </c>
      <c r="F57" s="141" t="str">
        <f>VLOOKUP(G57,TCR!$E$2:$K$332,5,0)</f>
        <v>Materia prima variabile</v>
      </c>
      <c r="G57" s="141" t="s">
        <v>255</v>
      </c>
      <c r="H57" s="141" t="str">
        <f>VLOOKUP(G57,TCR!$E$2:$K$332,7,0)</f>
        <v>Materia prima</v>
      </c>
      <c r="I57" s="137" t="str">
        <f t="shared" si="1"/>
        <v>414051#ENERGIA ATTIVA MONO ORARIO</v>
      </c>
      <c r="J57" s="152" t="s">
        <v>11630</v>
      </c>
      <c r="K57" s="153" t="s">
        <v>11844</v>
      </c>
      <c r="L57" s="10" t="s">
        <v>11616</v>
      </c>
    </row>
    <row r="58" spans="1:12" x14ac:dyDescent="0.2">
      <c r="A58" s="69"/>
      <c r="B58" s="69"/>
      <c r="C58" s="141" t="str">
        <f>VLOOKUP(G58,TCR!$E$2:$K$332,2,0)</f>
        <v>VENDV</v>
      </c>
      <c r="D58" s="141" t="str">
        <f>VLOOKUP(G58,TCR!$E$2:$K$332,3,0)</f>
        <v>Ricavi variabili commodity al PCE - Energia Elettrica</v>
      </c>
      <c r="E58" s="141" t="str">
        <f>VLOOKUP(G58,TCR!$E$2:$K$332,4,0)</f>
        <v>MTPRV</v>
      </c>
      <c r="F58" s="141" t="str">
        <f>VLOOKUP(G58,TCR!$E$2:$K$332,5,0)</f>
        <v>Materia prima variabile</v>
      </c>
      <c r="G58" s="141" t="s">
        <v>255</v>
      </c>
      <c r="H58" s="141" t="str">
        <f>VLOOKUP(G58,TCR!$E$2:$K$332,7,0)</f>
        <v>Materia prima</v>
      </c>
      <c r="I58" s="137" t="str">
        <f t="shared" si="1"/>
        <v>414051#ENERGIA ATTIVA OFF PEAK</v>
      </c>
      <c r="J58" s="152" t="s">
        <v>11630</v>
      </c>
      <c r="K58" s="153" t="s">
        <v>11845</v>
      </c>
      <c r="L58" s="10" t="s">
        <v>11616</v>
      </c>
    </row>
    <row r="59" spans="1:12" x14ac:dyDescent="0.2">
      <c r="A59" s="69"/>
      <c r="B59" s="69"/>
      <c r="C59" s="141" t="str">
        <f>VLOOKUP(G59,TCR!$E$2:$K$332,2,0)</f>
        <v>VENDV</v>
      </c>
      <c r="D59" s="141" t="str">
        <f>VLOOKUP(G59,TCR!$E$2:$K$332,3,0)</f>
        <v>Ricavi variabili commodity al PCE - Energia Elettrica</v>
      </c>
      <c r="E59" s="141" t="str">
        <f>VLOOKUP(G59,TCR!$E$2:$K$332,4,0)</f>
        <v>MTPRV</v>
      </c>
      <c r="F59" s="141" t="str">
        <f>VLOOKUP(G59,TCR!$E$2:$K$332,5,0)</f>
        <v>Materia prima variabile</v>
      </c>
      <c r="G59" s="141" t="s">
        <v>255</v>
      </c>
      <c r="H59" s="141" t="str">
        <f>VLOOKUP(G59,TCR!$E$2:$K$332,7,0)</f>
        <v>Materia prima</v>
      </c>
      <c r="I59" s="137" t="str">
        <f t="shared" si="1"/>
        <v>414051#ENERGIA ATTIVA PEAK</v>
      </c>
      <c r="J59" s="152" t="s">
        <v>11630</v>
      </c>
      <c r="K59" s="153" t="s">
        <v>11846</v>
      </c>
      <c r="L59" s="10" t="s">
        <v>11616</v>
      </c>
    </row>
    <row r="60" spans="1:12" x14ac:dyDescent="0.2">
      <c r="A60" s="69"/>
      <c r="B60" s="69"/>
      <c r="C60" s="141" t="str">
        <f>VLOOKUP(G60,TCR!$E$2:$K$332,2,0)</f>
        <v>VENDV</v>
      </c>
      <c r="D60" s="141" t="str">
        <f>VLOOKUP(G60,TCR!$E$2:$K$332,3,0)</f>
        <v>Ricavi variabili commodity al PCE - Energia Elettrica</v>
      </c>
      <c r="E60" s="141" t="str">
        <f>VLOOKUP(G60,TCR!$E$2:$K$332,4,0)</f>
        <v>MTPRV</v>
      </c>
      <c r="F60" s="141" t="str">
        <f>VLOOKUP(G60,TCR!$E$2:$K$332,5,0)</f>
        <v>Materia prima variabile</v>
      </c>
      <c r="G60" s="141" t="s">
        <v>192</v>
      </c>
      <c r="H60" s="141" t="str">
        <f>VLOOKUP(G60,TCR!$E$2:$K$332,7,0)</f>
        <v>Perdite</v>
      </c>
      <c r="I60" s="137" t="str">
        <f t="shared" si="1"/>
        <v>414051#NE_PERD_IMPRESA VOCE PERDITE INDICIZZATA IMPRESA</v>
      </c>
      <c r="J60" s="152" t="s">
        <v>11630</v>
      </c>
      <c r="K60" s="153" t="s">
        <v>11638</v>
      </c>
      <c r="L60" s="10" t="s">
        <v>11616</v>
      </c>
    </row>
    <row r="61" spans="1:12" x14ac:dyDescent="0.2">
      <c r="A61" s="69"/>
      <c r="B61" s="69"/>
      <c r="C61" s="141" t="str">
        <f>VLOOKUP(G61,TCR!$E$2:$K$332,2,0)</f>
        <v>VENDV</v>
      </c>
      <c r="D61" s="141" t="str">
        <f>VLOOKUP(G61,TCR!$E$2:$K$332,3,0)</f>
        <v>Ricavi variabili commodity al PCE - Energia Elettrica</v>
      </c>
      <c r="E61" s="141" t="str">
        <f>VLOOKUP(G61,TCR!$E$2:$K$332,4,0)</f>
        <v>MTPRV</v>
      </c>
      <c r="F61" s="141" t="str">
        <f>VLOOKUP(G61,TCR!$E$2:$K$332,5,0)</f>
        <v>Materia prima variabile</v>
      </c>
      <c r="G61" s="141" t="s">
        <v>192</v>
      </c>
      <c r="H61" s="141" t="str">
        <f>VLOOKUP(G61,TCR!$E$2:$K$332,7,0)</f>
        <v>Perdite</v>
      </c>
      <c r="I61" s="137" t="str">
        <f t="shared" si="1"/>
        <v>414051#NE_PERD_QV_ITEC VOCE PERDITE INDICIZZATA ITEC</v>
      </c>
      <c r="J61" s="152" t="s">
        <v>11630</v>
      </c>
      <c r="K61" s="153" t="s">
        <v>11639</v>
      </c>
      <c r="L61" s="10" t="s">
        <v>11616</v>
      </c>
    </row>
    <row r="62" spans="1:12" x14ac:dyDescent="0.2">
      <c r="A62" s="69"/>
      <c r="B62" s="69"/>
      <c r="C62" s="141" t="str">
        <f>VLOOKUP(G62,TCR!$E$2:$K$332,2,0)</f>
        <v>VENDV</v>
      </c>
      <c r="D62" s="141" t="str">
        <f>VLOOKUP(G62,TCR!$E$2:$K$332,3,0)</f>
        <v>Ricavi variabili commodity al PCE - Energia Elettrica</v>
      </c>
      <c r="E62" s="141" t="str">
        <f>VLOOKUP(G62,TCR!$E$2:$K$332,4,0)</f>
        <v>SBI</v>
      </c>
      <c r="F62" s="141" t="str">
        <f>VLOOKUP(G62,TCR!$E$2:$K$332,5,0)</f>
        <v>Sbilanciamento</v>
      </c>
      <c r="G62" s="141" t="s">
        <v>11340</v>
      </c>
      <c r="H62" s="141" t="str">
        <f>VLOOKUP(G62,TCR!$E$2:$K$332,7,0)</f>
        <v>Perdite sbilanciamento</v>
      </c>
      <c r="I62" s="137" t="str">
        <f t="shared" si="1"/>
        <v>414051#NE_PERD_SBIL EE - VOCE FATTURABILE PERDITE SBILANCIAMENTO</v>
      </c>
      <c r="J62" s="152" t="s">
        <v>11630</v>
      </c>
      <c r="K62" s="153" t="s">
        <v>11640</v>
      </c>
      <c r="L62" s="10" t="s">
        <v>11616</v>
      </c>
    </row>
    <row r="63" spans="1:12" x14ac:dyDescent="0.2">
      <c r="A63" s="69"/>
      <c r="B63" s="69"/>
      <c r="C63" s="141" t="str">
        <f>VLOOKUP(G63,TCR!$E$2:$K$332,2,0)</f>
        <v>VENDV</v>
      </c>
      <c r="D63" s="141" t="str">
        <f>VLOOKUP(G63,TCR!$E$2:$K$332,3,0)</f>
        <v>Ricavi variabili commodity al PCE - Energia Elettrica</v>
      </c>
      <c r="E63" s="141" t="str">
        <f>VLOOKUP(G63,TCR!$E$2:$K$332,4,0)</f>
        <v>SBI</v>
      </c>
      <c r="F63" s="141" t="str">
        <f>VLOOKUP(G63,TCR!$E$2:$K$332,5,0)</f>
        <v>Sbilanciamento</v>
      </c>
      <c r="G63" s="141" t="s">
        <v>330</v>
      </c>
      <c r="H63" s="141" t="str">
        <f>VLOOKUP(G63,TCR!$E$2:$K$332,7,0)</f>
        <v>Oneri sbilanciamento</v>
      </c>
      <c r="I63" s="137" t="str">
        <f t="shared" si="1"/>
        <v>414051#NE_PM_QCORSBIL EE - VOCE CORRISPETTIVO DI SBILANCIAMENTO</v>
      </c>
      <c r="J63" s="152" t="s">
        <v>11630</v>
      </c>
      <c r="K63" s="153" t="s">
        <v>11641</v>
      </c>
      <c r="L63" s="10" t="s">
        <v>11616</v>
      </c>
    </row>
    <row r="64" spans="1:12" x14ac:dyDescent="0.2">
      <c r="A64" s="69"/>
      <c r="B64" s="69"/>
      <c r="C64" s="141" t="str">
        <f>VLOOKUP(G64,TCR!$E$2:$K$332,2,0)</f>
        <v>VENDV</v>
      </c>
      <c r="D64" s="141" t="str">
        <f>VLOOKUP(G64,TCR!$E$2:$K$332,3,0)</f>
        <v>Ricavi variabili commodity al PCE - Energia Elettrica</v>
      </c>
      <c r="E64" s="141" t="str">
        <f>VLOOKUP(G64,TCR!$E$2:$K$332,4,0)</f>
        <v>MTPRV</v>
      </c>
      <c r="F64" s="141" t="str">
        <f>VLOOKUP(G64,TCR!$E$2:$K$332,5,0)</f>
        <v>Materia prima variabile</v>
      </c>
      <c r="G64" s="141" t="s">
        <v>255</v>
      </c>
      <c r="H64" s="141" t="str">
        <f>VLOOKUP(G64,TCR!$E$2:$K$332,7,0)</f>
        <v>Materia prima</v>
      </c>
      <c r="I64" s="137" t="str">
        <f t="shared" si="1"/>
        <v>414051#NE_PM_QENER EE - VOCE QUOTA ENERGIA</v>
      </c>
      <c r="J64" s="152" t="s">
        <v>11630</v>
      </c>
      <c r="K64" s="153" t="s">
        <v>11642</v>
      </c>
      <c r="L64" s="10" t="s">
        <v>11616</v>
      </c>
    </row>
    <row r="65" spans="1:12" x14ac:dyDescent="0.2">
      <c r="A65" s="69"/>
      <c r="B65" s="69"/>
      <c r="C65" s="141" t="str">
        <f>VLOOKUP(G65,TCR!$E$2:$K$332,2,0)</f>
        <v>VENDV</v>
      </c>
      <c r="D65" s="141" t="str">
        <f>VLOOKUP(G65,TCR!$E$2:$K$332,3,0)</f>
        <v>Ricavi variabili commodity al PCE - Energia Elettrica</v>
      </c>
      <c r="E65" s="141" t="str">
        <f>VLOOKUP(G65,TCR!$E$2:$K$332,4,0)</f>
        <v>MTPRV</v>
      </c>
      <c r="F65" s="141" t="str">
        <f>VLOOKUP(G65,TCR!$E$2:$K$332,5,0)</f>
        <v>Materia prima variabile</v>
      </c>
      <c r="G65" s="141" t="s">
        <v>255</v>
      </c>
      <c r="H65" s="141" t="str">
        <f>VLOOKUP(G65,TCR!$E$2:$K$332,7,0)</f>
        <v>Materia prima</v>
      </c>
      <c r="I65" s="137" t="str">
        <f t="shared" si="1"/>
        <v>414051#NE_PM_QENERGIA EE - VOCE ENERGIA</v>
      </c>
      <c r="J65" s="152" t="s">
        <v>11630</v>
      </c>
      <c r="K65" s="153" t="s">
        <v>11643</v>
      </c>
      <c r="L65" s="10" t="s">
        <v>11616</v>
      </c>
    </row>
    <row r="66" spans="1:12" x14ac:dyDescent="0.2">
      <c r="A66" s="69"/>
      <c r="B66" s="69"/>
      <c r="C66" s="141" t="str">
        <f>VLOOKUP(G66,TCR!$E$2:$K$332,2,0)</f>
        <v>VENDV</v>
      </c>
      <c r="D66" s="141" t="str">
        <f>VLOOKUP(G66,TCR!$E$2:$K$332,3,0)</f>
        <v>Ricavi variabili commodity al PCE - Energia Elettrica</v>
      </c>
      <c r="E66" s="141" t="str">
        <f>VLOOKUP(G66,TCR!$E$2:$K$332,4,0)</f>
        <v>SBI</v>
      </c>
      <c r="F66" s="141" t="str">
        <f>VLOOKUP(G66,TCR!$E$2:$K$332,5,0)</f>
        <v>Sbilanciamento</v>
      </c>
      <c r="G66" s="141" t="s">
        <v>11340</v>
      </c>
      <c r="H66" s="141" t="str">
        <f>VLOOKUP(G66,TCR!$E$2:$K$332,7,0)</f>
        <v>Perdite sbilanciamento</v>
      </c>
      <c r="I66" s="137" t="str">
        <f t="shared" si="1"/>
        <v>414051#NE_PM_QPERDISP EE - VOCE PERDITE SU SBILANCIAMENTO</v>
      </c>
      <c r="J66" s="152" t="s">
        <v>11630</v>
      </c>
      <c r="K66" s="153" t="s">
        <v>11644</v>
      </c>
      <c r="L66" s="10" t="s">
        <v>11616</v>
      </c>
    </row>
    <row r="67" spans="1:12" x14ac:dyDescent="0.2">
      <c r="A67" s="69"/>
      <c r="B67" s="69"/>
      <c r="C67" s="141" t="str">
        <f>VLOOKUP(G67,TCR!$E$2:$K$332,2,0)</f>
        <v>VENDV</v>
      </c>
      <c r="D67" s="141" t="str">
        <f>VLOOKUP(G67,TCR!$E$2:$K$332,3,0)</f>
        <v>Ricavi variabili commodity al PCE - Energia Elettrica</v>
      </c>
      <c r="E67" s="141" t="str">
        <f>VLOOKUP(G67,TCR!$E$2:$K$332,4,0)</f>
        <v>MTPRV</v>
      </c>
      <c r="F67" s="141" t="str">
        <f>VLOOKUP(G67,TCR!$E$2:$K$332,5,0)</f>
        <v>Materia prima variabile</v>
      </c>
      <c r="G67" s="141" t="s">
        <v>192</v>
      </c>
      <c r="H67" s="141" t="str">
        <f>VLOOKUP(G67,TCR!$E$2:$K$332,7,0)</f>
        <v>Perdite</v>
      </c>
      <c r="I67" s="137" t="str">
        <f t="shared" si="1"/>
        <v>414051#NE_PM_QPERDRET EE - VOCE PERDITE DI RETE</v>
      </c>
      <c r="J67" s="152" t="s">
        <v>11630</v>
      </c>
      <c r="K67" s="153" t="s">
        <v>11645</v>
      </c>
      <c r="L67" s="10" t="s">
        <v>11616</v>
      </c>
    </row>
    <row r="68" spans="1:12" x14ac:dyDescent="0.2">
      <c r="A68" s="69"/>
      <c r="B68" s="69"/>
      <c r="C68" s="141" t="str">
        <f>VLOOKUP(G68,TCR!$E$2:$K$332,2,0)</f>
        <v>VENDV</v>
      </c>
      <c r="D68" s="141" t="str">
        <f>VLOOKUP(G68,TCR!$E$2:$K$332,3,0)</f>
        <v>Ricavi variabili commodity al PCE - Energia Elettrica</v>
      </c>
      <c r="E68" s="141" t="str">
        <f>VLOOKUP(G68,TCR!$E$2:$K$332,4,0)</f>
        <v>MTPRV</v>
      </c>
      <c r="F68" s="141" t="str">
        <f>VLOOKUP(G68,TCR!$E$2:$K$332,5,0)</f>
        <v>Materia prima variabile</v>
      </c>
      <c r="G68" s="141" t="s">
        <v>255</v>
      </c>
      <c r="H68" s="141" t="str">
        <f>VLOOKUP(G68,TCR!$E$2:$K$332,7,0)</f>
        <v>Materia prima</v>
      </c>
      <c r="I68" s="137" t="str">
        <f t="shared" si="1"/>
        <v>414051#NE_QV_I_IMPRESA EE - VOCE PER QUOTA VARIABILE OFFERTE INDICIZZATE IMPRESA</v>
      </c>
      <c r="J68" s="152" t="s">
        <v>11630</v>
      </c>
      <c r="K68" s="153" t="s">
        <v>11646</v>
      </c>
      <c r="L68" s="10" t="s">
        <v>11616</v>
      </c>
    </row>
    <row r="69" spans="1:12" x14ac:dyDescent="0.2">
      <c r="A69" s="69"/>
      <c r="B69" s="69"/>
      <c r="C69" s="141" t="str">
        <f>VLOOKUP(G69,TCR!$E$2:$K$332,2,0)</f>
        <v>VENDV</v>
      </c>
      <c r="D69" s="141" t="str">
        <f>VLOOKUP(G69,TCR!$E$2:$K$332,3,0)</f>
        <v>Ricavi variabili commodity al PCE - Energia Elettrica</v>
      </c>
      <c r="E69" s="141" t="str">
        <f>VLOOKUP(G69,TCR!$E$2:$K$332,4,0)</f>
        <v>MTPRV</v>
      </c>
      <c r="F69" s="141" t="str">
        <f>VLOOKUP(G69,TCR!$E$2:$K$332,5,0)</f>
        <v>Materia prima variabile</v>
      </c>
      <c r="G69" s="141" t="s">
        <v>255</v>
      </c>
      <c r="H69" s="141" t="str">
        <f>VLOOKUP(G69,TCR!$E$2:$K$332,7,0)</f>
        <v>Materia prima</v>
      </c>
      <c r="I69" s="137" t="str">
        <f t="shared" si="1"/>
        <v>414051#NE_QV_INDEX_ITEC EE - VOCE PER QUOTA VARIABILE OFFERTE INDICIZZATE ITEC</v>
      </c>
      <c r="J69" s="152" t="s">
        <v>11630</v>
      </c>
      <c r="K69" s="153" t="s">
        <v>11647</v>
      </c>
      <c r="L69" s="10" t="s">
        <v>11616</v>
      </c>
    </row>
    <row r="70" spans="1:12" x14ac:dyDescent="0.2">
      <c r="A70" s="69"/>
      <c r="B70" s="69"/>
      <c r="C70" s="141" t="str">
        <f>VLOOKUP(G70,TCR!$E$2:$K$332,2,0)</f>
        <v>VENDV</v>
      </c>
      <c r="D70" s="141" t="str">
        <f>VLOOKUP(G70,TCR!$E$2:$K$332,3,0)</f>
        <v>Ricavi variabili commodity al PCE - Energia Elettrica</v>
      </c>
      <c r="E70" s="141" t="str">
        <f>VLOOKUP(G70,TCR!$E$2:$K$332,4,0)</f>
        <v>SBI</v>
      </c>
      <c r="F70" s="141" t="str">
        <f>VLOOKUP(G70,TCR!$E$2:$K$332,5,0)</f>
        <v>Sbilanciamento</v>
      </c>
      <c r="G70" s="141" t="s">
        <v>330</v>
      </c>
      <c r="H70" s="141" t="str">
        <f>VLOOKUP(G70,TCR!$E$2:$K$332,7,0)</f>
        <v>Oneri sbilanciamento</v>
      </c>
      <c r="I70" s="137" t="str">
        <f t="shared" si="1"/>
        <v>414051#NE_SBIL VOCE DI SBILANCIAMENTO - MONORARIO</v>
      </c>
      <c r="J70" s="152" t="s">
        <v>11630</v>
      </c>
      <c r="K70" s="153" t="s">
        <v>11648</v>
      </c>
      <c r="L70" s="10" t="s">
        <v>11616</v>
      </c>
    </row>
    <row r="71" spans="1:12" x14ac:dyDescent="0.2">
      <c r="A71" s="69"/>
      <c r="B71" s="69"/>
      <c r="C71" s="141" t="str">
        <f>VLOOKUP(G71,TCR!$E$2:$K$332,2,0)</f>
        <v>VENDV</v>
      </c>
      <c r="D71" s="141" t="str">
        <f>VLOOKUP(G71,TCR!$E$2:$K$332,3,0)</f>
        <v>Ricavi variabili commodity al PCE - Energia Elettrica</v>
      </c>
      <c r="E71" s="141" t="str">
        <f>VLOOKUP(G71,TCR!$E$2:$K$332,4,0)</f>
        <v>MTPRV</v>
      </c>
      <c r="F71" s="141" t="str">
        <f>VLOOKUP(G71,TCR!$E$2:$K$332,5,0)</f>
        <v>Materia prima variabile</v>
      </c>
      <c r="G71" s="141" t="s">
        <v>192</v>
      </c>
      <c r="H71" s="141" t="str">
        <f>VLOOKUP(G71,TCR!$E$2:$K$332,7,0)</f>
        <v>Perdite</v>
      </c>
      <c r="I71" s="137" t="str">
        <f t="shared" si="1"/>
        <v>414051#PERDITE</v>
      </c>
      <c r="J71" s="152" t="s">
        <v>11630</v>
      </c>
      <c r="K71" s="153" t="s">
        <v>11649</v>
      </c>
      <c r="L71" s="10" t="s">
        <v>11616</v>
      </c>
    </row>
    <row r="72" spans="1:12" x14ac:dyDescent="0.2">
      <c r="A72" s="69"/>
      <c r="B72" s="69"/>
      <c r="C72" s="141" t="str">
        <f>VLOOKUP(G72,TCR!$E$2:$K$332,2,0)</f>
        <v>VENDV</v>
      </c>
      <c r="D72" s="141" t="str">
        <f>VLOOKUP(G72,TCR!$E$2:$K$332,3,0)</f>
        <v>Ricavi variabili commodity al PCE - Energia Elettrica</v>
      </c>
      <c r="E72" s="141" t="str">
        <f>VLOOKUP(G72,TCR!$E$2:$K$332,4,0)</f>
        <v>MTPRV</v>
      </c>
      <c r="F72" s="141" t="str">
        <f>VLOOKUP(G72,TCR!$E$2:$K$332,5,0)</f>
        <v>Materia prima variabile</v>
      </c>
      <c r="G72" s="141" t="s">
        <v>192</v>
      </c>
      <c r="H72" s="141" t="str">
        <f>VLOOKUP(G72,TCR!$E$2:$K$332,7,0)</f>
        <v>Perdite</v>
      </c>
      <c r="I72" s="137" t="str">
        <f t="shared" si="1"/>
        <v>414051#PERDITE DI RETE</v>
      </c>
      <c r="J72" s="152" t="s">
        <v>11630</v>
      </c>
      <c r="K72" s="153" t="s">
        <v>11650</v>
      </c>
      <c r="L72" s="10" t="s">
        <v>11616</v>
      </c>
    </row>
    <row r="73" spans="1:12" x14ac:dyDescent="0.2">
      <c r="A73" s="139"/>
      <c r="B73" s="69"/>
      <c r="C73" s="141" t="str">
        <f>VLOOKUP(G73,TCR!$E$2:$K$332,2,0)</f>
        <v>VENDV</v>
      </c>
      <c r="D73" s="141" t="str">
        <f>VLOOKUP(G73,TCR!$E$2:$K$332,3,0)</f>
        <v>Ricavi variabili commodity al PCE - Energia Elettrica</v>
      </c>
      <c r="E73" s="141" t="str">
        <f>VLOOKUP(G73,TCR!$E$2:$K$332,4,0)</f>
        <v>MTPRV</v>
      </c>
      <c r="F73" s="141" t="str">
        <f>VLOOKUP(G73,TCR!$E$2:$K$332,5,0)</f>
        <v>Materia prima variabile</v>
      </c>
      <c r="G73" s="141" t="s">
        <v>192</v>
      </c>
      <c r="H73" s="141" t="str">
        <f>VLOOKUP(G73,TCR!$E$2:$K$332,7,0)</f>
        <v>Perdite</v>
      </c>
      <c r="I73" s="137" t="str">
        <f t="shared" si="1"/>
        <v>414051#PERDITE DI RETE SU CORRISPETTIVO ENERGIA</v>
      </c>
      <c r="J73" s="152" t="s">
        <v>11630</v>
      </c>
      <c r="K73" s="153" t="s">
        <v>11847</v>
      </c>
      <c r="L73" s="10" t="s">
        <v>11616</v>
      </c>
    </row>
    <row r="74" spans="1:12" x14ac:dyDescent="0.2">
      <c r="A74" s="69"/>
      <c r="B74" s="69"/>
      <c r="C74" s="141" t="str">
        <f>VLOOKUP(G74,TCR!$E$2:$K$332,2,0)</f>
        <v>VENDV</v>
      </c>
      <c r="D74" s="141" t="str">
        <f>VLOOKUP(G74,TCR!$E$2:$K$332,3,0)</f>
        <v>Ricavi variabili commodity al PCE - Energia Elettrica</v>
      </c>
      <c r="E74" s="141" t="str">
        <f>VLOOKUP(G74,TCR!$E$2:$K$332,4,0)</f>
        <v>SCONV</v>
      </c>
      <c r="F74" s="141" t="str">
        <f>VLOOKUP(G74,TCR!$E$2:$K$332,5,0)</f>
        <v>Sconti Variabili</v>
      </c>
      <c r="G74" s="141" t="s">
        <v>11346</v>
      </c>
      <c r="H74" s="141" t="str">
        <f>VLOOKUP(G74,TCR!$E$2:$K$332,7,0)</f>
        <v>sconti perdite bilanciamento</v>
      </c>
      <c r="I74" s="137" t="str">
        <f t="shared" si="1"/>
        <v>414051#PERDITE SCONTO SU SBIL</v>
      </c>
      <c r="J74" s="152" t="s">
        <v>11630</v>
      </c>
      <c r="K74" s="153" t="s">
        <v>11651</v>
      </c>
      <c r="L74" s="10" t="s">
        <v>11616</v>
      </c>
    </row>
    <row r="75" spans="1:12" x14ac:dyDescent="0.2">
      <c r="A75" s="69"/>
      <c r="B75" s="69"/>
      <c r="C75" s="141" t="str">
        <f>VLOOKUP(G75,TCR!$E$2:$K$332,2,0)</f>
        <v>VENDV</v>
      </c>
      <c r="D75" s="141" t="str">
        <f>VLOOKUP(G75,TCR!$E$2:$K$332,3,0)</f>
        <v>Ricavi variabili commodity al PCE - Energia Elettrica</v>
      </c>
      <c r="E75" s="141" t="str">
        <f>VLOOKUP(G75,TCR!$E$2:$K$332,4,0)</f>
        <v>SBI</v>
      </c>
      <c r="F75" s="141" t="str">
        <f>VLOOKUP(G75,TCR!$E$2:$K$332,5,0)</f>
        <v>Sbilanciamento</v>
      </c>
      <c r="G75" s="141" t="s">
        <v>11340</v>
      </c>
      <c r="H75" s="141" t="str">
        <f>VLOOKUP(G75,TCR!$E$2:$K$332,7,0)</f>
        <v>Perdite sbilanciamento</v>
      </c>
      <c r="I75" s="137" t="str">
        <f t="shared" si="1"/>
        <v>414051#PERDITE SU SBIL</v>
      </c>
      <c r="J75" s="152" t="s">
        <v>11630</v>
      </c>
      <c r="K75" s="153" t="s">
        <v>11652</v>
      </c>
      <c r="L75" s="10" t="s">
        <v>11616</v>
      </c>
    </row>
    <row r="76" spans="1:12" x14ac:dyDescent="0.2">
      <c r="A76" s="69"/>
      <c r="B76" s="69"/>
      <c r="C76" s="141" t="str">
        <f>VLOOKUP(G76,TCR!$E$2:$K$332,2,0)</f>
        <v>VENDV</v>
      </c>
      <c r="D76" s="141" t="str">
        <f>VLOOKUP(G76,TCR!$E$2:$K$332,3,0)</f>
        <v>Ricavi variabili commodity al PCE - Energia Elettrica</v>
      </c>
      <c r="E76" s="141" t="str">
        <f>VLOOKUP(G76,TCR!$E$2:$K$332,4,0)</f>
        <v>SBI</v>
      </c>
      <c r="F76" s="141" t="str">
        <f>VLOOKUP(G76,TCR!$E$2:$K$332,5,0)</f>
        <v>Sbilanciamento</v>
      </c>
      <c r="G76" s="141" t="s">
        <v>11340</v>
      </c>
      <c r="H76" s="141" t="str">
        <f>VLOOKUP(G76,TCR!$E$2:$K$332,7,0)</f>
        <v>Perdite sbilanciamento</v>
      </c>
      <c r="I76" s="137" t="str">
        <f t="shared" si="1"/>
        <v>414051#PERDITE SU SBIL.</v>
      </c>
      <c r="J76" s="152" t="s">
        <v>11630</v>
      </c>
      <c r="K76" s="153" t="s">
        <v>11848</v>
      </c>
      <c r="L76" s="10" t="s">
        <v>11616</v>
      </c>
    </row>
    <row r="77" spans="1:12" x14ac:dyDescent="0.2">
      <c r="A77" s="69"/>
      <c r="B77" s="69"/>
      <c r="C77" s="141" t="str">
        <f>VLOOKUP(G77,TCR!$E$2:$K$332,2,0)</f>
        <v>VENDV</v>
      </c>
      <c r="D77" s="141" t="str">
        <f>VLOOKUP(G77,TCR!$E$2:$K$332,3,0)</f>
        <v>Ricavi variabili commodity al PCE - Energia Elettrica</v>
      </c>
      <c r="E77" s="141" t="str">
        <f>VLOOKUP(G77,TCR!$E$2:$K$332,4,0)</f>
        <v>SCONV</v>
      </c>
      <c r="F77" s="141" t="str">
        <f>VLOOKUP(G77,TCR!$E$2:$K$332,5,0)</f>
        <v>Sconti Variabili</v>
      </c>
      <c r="G77" s="141" t="s">
        <v>32</v>
      </c>
      <c r="H77" s="141" t="str">
        <f>VLOOKUP(G77,TCR!$E$2:$K$332,7,0)</f>
        <v>sconti</v>
      </c>
      <c r="I77" s="137" t="str">
        <f t="shared" si="1"/>
        <v>414051#PREMIO VOLUME/SCONTO</v>
      </c>
      <c r="J77" s="152" t="s">
        <v>11630</v>
      </c>
      <c r="K77" s="153" t="s">
        <v>11849</v>
      </c>
      <c r="L77" s="10" t="s">
        <v>11616</v>
      </c>
    </row>
    <row r="78" spans="1:12" x14ac:dyDescent="0.2">
      <c r="A78" s="69"/>
      <c r="B78" s="69"/>
      <c r="C78" s="141" t="str">
        <f>VLOOKUP(G78,TCR!$E$2:$K$332,2,0)</f>
        <v>VENDV</v>
      </c>
      <c r="D78" s="141" t="str">
        <f>VLOOKUP(G78,TCR!$E$2:$K$332,3,0)</f>
        <v>Ricavi variabili commodity al PCE - Energia Elettrica</v>
      </c>
      <c r="E78" s="141" t="str">
        <f>VLOOKUP(G78,TCR!$E$2:$K$332,4,0)</f>
        <v>MTPRV</v>
      </c>
      <c r="F78" s="141" t="str">
        <f>VLOOKUP(G78,TCR!$E$2:$K$332,5,0)</f>
        <v>Materia prima variabile</v>
      </c>
      <c r="G78" s="141" t="s">
        <v>255</v>
      </c>
      <c r="H78" s="141" t="str">
        <f>VLOOKUP(G78,TCR!$E$2:$K$332,7,0)</f>
        <v>Materia prima</v>
      </c>
      <c r="I78" s="137" t="str">
        <f t="shared" si="1"/>
        <v>414051#PREZZO ENERGIA (PE) PERSONALIZZATO</v>
      </c>
      <c r="J78" s="152" t="s">
        <v>11630</v>
      </c>
      <c r="K78" s="153" t="s">
        <v>10694</v>
      </c>
      <c r="L78" s="10" t="s">
        <v>11616</v>
      </c>
    </row>
    <row r="79" spans="1:12" x14ac:dyDescent="0.2">
      <c r="A79" s="69"/>
      <c r="B79" s="69"/>
      <c r="C79" s="141" t="str">
        <f>VLOOKUP(G79,TCR!$E$2:$K$332,2,0)</f>
        <v>VENDV</v>
      </c>
      <c r="D79" s="141" t="str">
        <f>VLOOKUP(G79,TCR!$E$2:$K$332,3,0)</f>
        <v>Ricavi variabili commodity al PCE - Energia Elettrica</v>
      </c>
      <c r="E79" s="141" t="str">
        <f>VLOOKUP(G79,TCR!$E$2:$K$332,4,0)</f>
        <v>MTPRV</v>
      </c>
      <c r="F79" s="141" t="str">
        <f>VLOOKUP(G79,TCR!$E$2:$K$332,5,0)</f>
        <v>Materia prima variabile</v>
      </c>
      <c r="G79" s="141" t="s">
        <v>255</v>
      </c>
      <c r="H79" s="141" t="str">
        <f>VLOOKUP(G79,TCR!$E$2:$K$332,7,0)</f>
        <v>Materia prima</v>
      </c>
      <c r="I79" s="137" t="str">
        <f t="shared" si="1"/>
        <v>414051#PREZZO ENERGIA/CORRISPETTIVO ENERGIA</v>
      </c>
      <c r="J79" s="152" t="s">
        <v>11630</v>
      </c>
      <c r="K79" s="153" t="s">
        <v>11850</v>
      </c>
      <c r="L79" s="10" t="s">
        <v>11616</v>
      </c>
    </row>
    <row r="80" spans="1:12" x14ac:dyDescent="0.2">
      <c r="A80" s="69"/>
      <c r="B80" s="69"/>
      <c r="C80" s="141" t="str">
        <f>VLOOKUP(G80,TCR!$E$2:$K$332,2,0)</f>
        <v>VENDV</v>
      </c>
      <c r="D80" s="141" t="str">
        <f>VLOOKUP(G80,TCR!$E$2:$K$332,3,0)</f>
        <v>Ricavi variabili commodity al PCE - Energia Elettrica</v>
      </c>
      <c r="E80" s="141" t="str">
        <f>VLOOKUP(G80,TCR!$E$2:$K$332,4,0)</f>
        <v>MTPRV</v>
      </c>
      <c r="F80" s="141" t="str">
        <f>VLOOKUP(G80,TCR!$E$2:$K$332,5,0)</f>
        <v>Materia prima variabile</v>
      </c>
      <c r="G80" s="141" t="s">
        <v>255</v>
      </c>
      <c r="H80" s="141" t="str">
        <f>VLOOKUP(G80,TCR!$E$2:$K$332,7,0)</f>
        <v>Materia prima</v>
      </c>
      <c r="I80" s="137" t="str">
        <f t="shared" si="1"/>
        <v>414051#RICAVI VENDITA E.E. - Q.VARIABILE</v>
      </c>
      <c r="J80" s="152" t="s">
        <v>11630</v>
      </c>
      <c r="K80" s="153" t="s">
        <v>11653</v>
      </c>
      <c r="L80" s="10" t="s">
        <v>11616</v>
      </c>
    </row>
    <row r="81" spans="1:12" x14ac:dyDescent="0.2">
      <c r="A81" s="139"/>
      <c r="B81" s="69"/>
      <c r="C81" s="141" t="str">
        <f>VLOOKUP(G81,TCR!$E$2:$K$332,2,0)</f>
        <v>VENDV</v>
      </c>
      <c r="D81" s="141" t="str">
        <f>VLOOKUP(G81,TCR!$E$2:$K$332,3,0)</f>
        <v>Ricavi variabili commodity al PCE - Energia Elettrica</v>
      </c>
      <c r="E81" s="141" t="str">
        <f>VLOOKUP(G81,TCR!$E$2:$K$332,4,0)</f>
        <v>MTPRV</v>
      </c>
      <c r="F81" s="141" t="str">
        <f>VLOOKUP(G81,TCR!$E$2:$K$332,5,0)</f>
        <v>Materia prima variabile</v>
      </c>
      <c r="G81" s="141" t="s">
        <v>255</v>
      </c>
      <c r="H81" s="141" t="str">
        <f>VLOOKUP(G81,TCR!$E$2:$K$332,7,0)</f>
        <v>Materia prima</v>
      </c>
      <c r="I81" s="137" t="str">
        <f t="shared" si="1"/>
        <v>414051#RICAVI VENDITA E.E. - Q.VARIABILE ( OFFERTA INDICIZZATA)</v>
      </c>
      <c r="J81" s="152" t="s">
        <v>11630</v>
      </c>
      <c r="K81" s="153" t="s">
        <v>11851</v>
      </c>
      <c r="L81" s="10" t="s">
        <v>11616</v>
      </c>
    </row>
    <row r="82" spans="1:12" x14ac:dyDescent="0.2">
      <c r="A82" s="69"/>
      <c r="B82" s="69"/>
      <c r="C82" s="141" t="str">
        <f>VLOOKUP(G82,TCR!$E$2:$K$332,2,0)</f>
        <v>VENDV</v>
      </c>
      <c r="D82" s="141" t="str">
        <f>VLOOKUP(G82,TCR!$E$2:$K$332,3,0)</f>
        <v>Ricavi variabili commodity al PCE - Energia Elettrica</v>
      </c>
      <c r="E82" s="141" t="str">
        <f>VLOOKUP(G82,TCR!$E$2:$K$332,4,0)</f>
        <v>MTPRV</v>
      </c>
      <c r="F82" s="141" t="str">
        <f>VLOOKUP(G82,TCR!$E$2:$K$332,5,0)</f>
        <v>Materia prima variabile</v>
      </c>
      <c r="G82" s="141" t="s">
        <v>255</v>
      </c>
      <c r="H82" s="141" t="str">
        <f>VLOOKUP(G82,TCR!$E$2:$K$332,7,0)</f>
        <v>Materia prima</v>
      </c>
      <c r="I82" s="137" t="str">
        <f t="shared" si="1"/>
        <v>414051#RICAVI VENDITA E.E. - Q.VARIABILE ( PERDITE DI RETE)</v>
      </c>
      <c r="J82" s="152" t="s">
        <v>11630</v>
      </c>
      <c r="K82" s="153" t="s">
        <v>11852</v>
      </c>
      <c r="L82" s="10" t="s">
        <v>11616</v>
      </c>
    </row>
    <row r="83" spans="1:12" x14ac:dyDescent="0.2">
      <c r="A83" s="69"/>
      <c r="B83" s="69"/>
      <c r="C83" s="141" t="str">
        <f>VLOOKUP(G83,TCR!$E$2:$K$332,2,0)</f>
        <v>VENDV</v>
      </c>
      <c r="D83" s="141" t="str">
        <f>VLOOKUP(G83,TCR!$E$2:$K$332,3,0)</f>
        <v>Ricavi variabili commodity al PCE - Energia Elettrica</v>
      </c>
      <c r="E83" s="141" t="str">
        <f>VLOOKUP(G83,TCR!$E$2:$K$332,4,0)</f>
        <v>MTPRV</v>
      </c>
      <c r="F83" s="141" t="str">
        <f>VLOOKUP(G83,TCR!$E$2:$K$332,5,0)</f>
        <v>Materia prima variabile</v>
      </c>
      <c r="G83" s="141" t="s">
        <v>255</v>
      </c>
      <c r="H83" s="141" t="str">
        <f>VLOOKUP(G83,TCR!$E$2:$K$332,7,0)</f>
        <v>Materia prima</v>
      </c>
      <c r="I83" s="137" t="str">
        <f t="shared" si="1"/>
        <v>414051#RICAVI VENDITA E.E. - Q.VARIABILE ( PREZZO ENERGIA PERSONALIZZATO)</v>
      </c>
      <c r="J83" s="152" t="s">
        <v>11630</v>
      </c>
      <c r="K83" s="153" t="s">
        <v>11853</v>
      </c>
      <c r="L83" s="10" t="s">
        <v>11616</v>
      </c>
    </row>
    <row r="84" spans="1:12" x14ac:dyDescent="0.2">
      <c r="A84" s="69"/>
      <c r="B84" s="69"/>
      <c r="C84" s="141" t="str">
        <f>VLOOKUP(G84,TCR!$E$2:$K$332,2,0)</f>
        <v>VENDV</v>
      </c>
      <c r="D84" s="141" t="str">
        <f>VLOOKUP(G84,TCR!$E$2:$K$332,3,0)</f>
        <v>Ricavi variabili commodity al PCE - Energia Elettrica</v>
      </c>
      <c r="E84" s="141" t="str">
        <f>VLOOKUP(G84,TCR!$E$2:$K$332,4,0)</f>
        <v>MTPRV</v>
      </c>
      <c r="F84" s="141" t="str">
        <f>VLOOKUP(G84,TCR!$E$2:$K$332,5,0)</f>
        <v>Materia prima variabile</v>
      </c>
      <c r="G84" s="141" t="s">
        <v>192</v>
      </c>
      <c r="H84" s="141" t="str">
        <f>VLOOKUP(G84,TCR!$E$2:$K$332,7,0)</f>
        <v>Perdite</v>
      </c>
      <c r="I84" s="137" t="str">
        <f t="shared" si="1"/>
        <v>414051#RICAVI VENDITA E.E. - Q.VARIABILE (PERDITE)</v>
      </c>
      <c r="J84" s="152" t="s">
        <v>11630</v>
      </c>
      <c r="K84" s="153" t="s">
        <v>11654</v>
      </c>
      <c r="L84" s="10" t="s">
        <v>11616</v>
      </c>
    </row>
    <row r="85" spans="1:12" x14ac:dyDescent="0.2">
      <c r="A85" s="139"/>
      <c r="B85" s="69"/>
      <c r="C85" s="141" t="str">
        <f>VLOOKUP(G85,TCR!$E$2:$K$332,2,0)</f>
        <v>VENDV</v>
      </c>
      <c r="D85" s="141" t="str">
        <f>VLOOKUP(G85,TCR!$E$2:$K$332,3,0)</f>
        <v>Ricavi variabili commodity al PCE - Energia Elettrica</v>
      </c>
      <c r="E85" s="141" t="str">
        <f>VLOOKUP(G85,TCR!$E$2:$K$332,4,0)</f>
        <v>MTPRV</v>
      </c>
      <c r="F85" s="141" t="str">
        <f>VLOOKUP(G85,TCR!$E$2:$K$332,5,0)</f>
        <v>Materia prima variabile</v>
      </c>
      <c r="G85" s="141" t="s">
        <v>255</v>
      </c>
      <c r="H85" s="141" t="str">
        <f>VLOOKUP(G85,TCR!$E$2:$K$332,7,0)</f>
        <v>Materia prima</v>
      </c>
      <c r="I85" s="137" t="str">
        <f t="shared" si="1"/>
        <v>414051#RICAVI VENDITA E.E. - Q.VARIABILE( COMPRESA DI PERDITE)</v>
      </c>
      <c r="J85" s="152" t="s">
        <v>11630</v>
      </c>
      <c r="K85" s="153" t="s">
        <v>11655</v>
      </c>
      <c r="L85" s="10" t="s">
        <v>11616</v>
      </c>
    </row>
    <row r="86" spans="1:12" x14ac:dyDescent="0.2">
      <c r="A86" s="69"/>
      <c r="B86" s="69"/>
      <c r="C86" s="141" t="str">
        <f>VLOOKUP(G86,TCR!$E$2:$K$332,2,0)</f>
        <v>VENDV</v>
      </c>
      <c r="D86" s="141" t="str">
        <f>VLOOKUP(G86,TCR!$E$2:$K$332,3,0)</f>
        <v>Ricavi variabili commodity al PCE - Energia Elettrica</v>
      </c>
      <c r="E86" s="141" t="str">
        <f>VLOOKUP(G86,TCR!$E$2:$K$332,4,0)</f>
        <v>MTPRV</v>
      </c>
      <c r="F86" s="141" t="str">
        <f>VLOOKUP(G86,TCR!$E$2:$K$332,5,0)</f>
        <v>Materia prima variabile</v>
      </c>
      <c r="G86" s="141" t="s">
        <v>192</v>
      </c>
      <c r="H86" s="141" t="str">
        <f>VLOOKUP(G86,TCR!$E$2:$K$332,7,0)</f>
        <v>Perdite</v>
      </c>
      <c r="I86" s="137" t="str">
        <f t="shared" si="1"/>
        <v>414051#RICAVI VENDITA E.E. - Q.VARIABILE( PERDITE OFFERTE INDICIZZATE)</v>
      </c>
      <c r="J86" s="152" t="s">
        <v>11630</v>
      </c>
      <c r="K86" s="153" t="s">
        <v>11854</v>
      </c>
      <c r="L86" s="10" t="s">
        <v>11616</v>
      </c>
    </row>
    <row r="87" spans="1:12" x14ac:dyDescent="0.2">
      <c r="A87" s="69"/>
      <c r="B87" s="69"/>
      <c r="C87" s="141" t="str">
        <f>VLOOKUP(G87,TCR!$E$2:$K$332,2,0)</f>
        <v>VENDV</v>
      </c>
      <c r="D87" s="141" t="str">
        <f>VLOOKUP(G87,TCR!$E$2:$K$332,3,0)</f>
        <v>Ricavi variabili commodity al PCE - Energia Elettrica</v>
      </c>
      <c r="E87" s="141" t="str">
        <f>VLOOKUP(G87,TCR!$E$2:$K$332,4,0)</f>
        <v>MTPRV</v>
      </c>
      <c r="F87" s="141" t="str">
        <f>VLOOKUP(G87,TCR!$E$2:$K$332,5,0)</f>
        <v>Materia prima variabile</v>
      </c>
      <c r="G87" s="141" t="s">
        <v>192</v>
      </c>
      <c r="H87" s="141" t="str">
        <f>VLOOKUP(G87,TCR!$E$2:$K$332,7,0)</f>
        <v>Perdite</v>
      </c>
      <c r="I87" s="137" t="str">
        <f t="shared" si="1"/>
        <v>414051#RICAVI VENDITA E.E. - Q.VARIABILE( SBILANCIAMENTO)</v>
      </c>
      <c r="J87" s="152" t="s">
        <v>11630</v>
      </c>
      <c r="K87" s="153" t="s">
        <v>11855</v>
      </c>
      <c r="L87" s="10" t="s">
        <v>11616</v>
      </c>
    </row>
    <row r="88" spans="1:12" x14ac:dyDescent="0.2">
      <c r="A88" s="69"/>
      <c r="B88" s="69"/>
      <c r="C88" s="141" t="str">
        <f>VLOOKUP(G88,TCR!$E$2:$K$332,2,0)</f>
        <v>VENDV</v>
      </c>
      <c r="D88" s="141" t="str">
        <f>VLOOKUP(G88,TCR!$E$2:$K$332,3,0)</f>
        <v>Ricavi variabili commodity al PCE - Energia Elettrica</v>
      </c>
      <c r="E88" s="141" t="str">
        <f>VLOOKUP(G88,TCR!$E$2:$K$332,4,0)</f>
        <v>MTPRV</v>
      </c>
      <c r="F88" s="141" t="str">
        <f>VLOOKUP(G88,TCR!$E$2:$K$332,5,0)</f>
        <v>Materia prima variabile</v>
      </c>
      <c r="G88" s="141" t="s">
        <v>255</v>
      </c>
      <c r="H88" s="141" t="str">
        <f>VLOOKUP(G88,TCR!$E$2:$K$332,7,0)</f>
        <v>Materia prima</v>
      </c>
      <c r="I88" s="137" t="str">
        <f t="shared" si="1"/>
        <v>414051#RICAVI VENDITA E.E. - Q.VARIABILE(ENERGIA+PERDITE)</v>
      </c>
      <c r="J88" s="152" t="s">
        <v>11630</v>
      </c>
      <c r="K88" s="153" t="s">
        <v>11656</v>
      </c>
      <c r="L88" s="10" t="s">
        <v>11616</v>
      </c>
    </row>
    <row r="89" spans="1:12" x14ac:dyDescent="0.2">
      <c r="A89" s="69"/>
      <c r="B89" s="69"/>
      <c r="C89" s="141" t="str">
        <f>VLOOKUP(G89,TCR!$E$2:$K$332,2,0)</f>
        <v>VENDV</v>
      </c>
      <c r="D89" s="141" t="str">
        <f>VLOOKUP(G89,TCR!$E$2:$K$332,3,0)</f>
        <v>Ricavi variabili commodity al PCE - Energia Elettrica</v>
      </c>
      <c r="E89" s="141" t="str">
        <f>VLOOKUP(G89,TCR!$E$2:$K$332,4,0)</f>
        <v>MTPRV</v>
      </c>
      <c r="F89" s="141" t="str">
        <f>VLOOKUP(G89,TCR!$E$2:$K$332,5,0)</f>
        <v>Materia prima variabile</v>
      </c>
      <c r="G89" s="141" t="s">
        <v>255</v>
      </c>
      <c r="H89" s="141" t="str">
        <f>VLOOKUP(G89,TCR!$E$2:$K$332,7,0)</f>
        <v>Materia prima</v>
      </c>
      <c r="I89" s="137" t="str">
        <f t="shared" si="1"/>
        <v>414051#RICAVI VENDITA E.E. - Q.VARIABILE(F1)</v>
      </c>
      <c r="J89" s="152" t="s">
        <v>11630</v>
      </c>
      <c r="K89" s="153" t="s">
        <v>11657</v>
      </c>
      <c r="L89" s="10" t="s">
        <v>11616</v>
      </c>
    </row>
    <row r="90" spans="1:12" x14ac:dyDescent="0.2">
      <c r="A90" s="69"/>
      <c r="B90" s="69"/>
      <c r="C90" s="141" t="str">
        <f>VLOOKUP(G90,TCR!$E$2:$K$332,2,0)</f>
        <v>VENDV</v>
      </c>
      <c r="D90" s="141" t="str">
        <f>VLOOKUP(G90,TCR!$E$2:$K$332,3,0)</f>
        <v>Ricavi variabili commodity al PCE - Energia Elettrica</v>
      </c>
      <c r="E90" s="141" t="str">
        <f>VLOOKUP(G90,TCR!$E$2:$K$332,4,0)</f>
        <v>MTPRV</v>
      </c>
      <c r="F90" s="141" t="str">
        <f>VLOOKUP(G90,TCR!$E$2:$K$332,5,0)</f>
        <v>Materia prima variabile</v>
      </c>
      <c r="G90" s="141" t="s">
        <v>255</v>
      </c>
      <c r="H90" s="141" t="str">
        <f>VLOOKUP(G90,TCR!$E$2:$K$332,7,0)</f>
        <v>Materia prima</v>
      </c>
      <c r="I90" s="137" t="str">
        <f t="shared" si="1"/>
        <v>414051#RICAVI VENDITA E.E. - Q.VARIABILE(F2)</v>
      </c>
      <c r="J90" s="152" t="s">
        <v>11630</v>
      </c>
      <c r="K90" s="153" t="s">
        <v>11658</v>
      </c>
      <c r="L90" s="10" t="s">
        <v>11616</v>
      </c>
    </row>
    <row r="91" spans="1:12" x14ac:dyDescent="0.2">
      <c r="A91" s="69"/>
      <c r="B91" s="69"/>
      <c r="C91" s="141" t="str">
        <f>VLOOKUP(G91,TCR!$E$2:$K$332,2,0)</f>
        <v>VENDV</v>
      </c>
      <c r="D91" s="141" t="str">
        <f>VLOOKUP(G91,TCR!$E$2:$K$332,3,0)</f>
        <v>Ricavi variabili commodity al PCE - Energia Elettrica</v>
      </c>
      <c r="E91" s="141" t="str">
        <f>VLOOKUP(G91,TCR!$E$2:$K$332,4,0)</f>
        <v>MTPRV</v>
      </c>
      <c r="F91" s="141" t="str">
        <f>VLOOKUP(G91,TCR!$E$2:$K$332,5,0)</f>
        <v>Materia prima variabile</v>
      </c>
      <c r="G91" s="141" t="s">
        <v>255</v>
      </c>
      <c r="H91" s="141" t="str">
        <f>VLOOKUP(G91,TCR!$E$2:$K$332,7,0)</f>
        <v>Materia prima</v>
      </c>
      <c r="I91" s="137" t="str">
        <f t="shared" si="1"/>
        <v>414051#RICAVI VENDITA E.E. - Q.VARIABILE(F3)</v>
      </c>
      <c r="J91" s="152" t="s">
        <v>11630</v>
      </c>
      <c r="K91" s="153" t="s">
        <v>11659</v>
      </c>
      <c r="L91" s="10" t="s">
        <v>11616</v>
      </c>
    </row>
    <row r="92" spans="1:12" x14ac:dyDescent="0.2">
      <c r="A92" s="69"/>
      <c r="B92" s="69"/>
      <c r="C92" s="141" t="str">
        <f>VLOOKUP(G92,TCR!$E$2:$K$332,2,0)</f>
        <v>VENDV</v>
      </c>
      <c r="D92" s="141" t="str">
        <f>VLOOKUP(G92,TCR!$E$2:$K$332,3,0)</f>
        <v>Ricavi variabili commodity al PCE - Energia Elettrica</v>
      </c>
      <c r="E92" s="141" t="str">
        <f>VLOOKUP(G92,TCR!$E$2:$K$332,4,0)</f>
        <v>MTPRV</v>
      </c>
      <c r="F92" s="141" t="str">
        <f>VLOOKUP(G92,TCR!$E$2:$K$332,5,0)</f>
        <v>Materia prima variabile</v>
      </c>
      <c r="G92" s="141" t="s">
        <v>192</v>
      </c>
      <c r="H92" s="141" t="str">
        <f>VLOOKUP(G92,TCR!$E$2:$K$332,7,0)</f>
        <v>Perdite</v>
      </c>
      <c r="I92" s="137" t="str">
        <f t="shared" si="1"/>
        <v>414051#RICAVI VENDITA E.E. - Q.VARIABILE(PERDITA)</v>
      </c>
      <c r="J92" s="152" t="s">
        <v>11630</v>
      </c>
      <c r="K92" s="153" t="s">
        <v>11660</v>
      </c>
      <c r="L92" s="10" t="s">
        <v>11616</v>
      </c>
    </row>
    <row r="93" spans="1:12" x14ac:dyDescent="0.2">
      <c r="A93" s="69"/>
      <c r="B93" s="69"/>
      <c r="C93" s="141" t="str">
        <f>VLOOKUP(G93,TCR!$E$2:$K$332,2,0)</f>
        <v>VENDV</v>
      </c>
      <c r="D93" s="141" t="str">
        <f>VLOOKUP(G93,TCR!$E$2:$K$332,3,0)</f>
        <v>Ricavi variabili commodity al PCE - Energia Elettrica</v>
      </c>
      <c r="E93" s="141" t="str">
        <f>VLOOKUP(G93,TCR!$E$2:$K$332,4,0)</f>
        <v>MTPRV</v>
      </c>
      <c r="F93" s="141" t="str">
        <f>VLOOKUP(G93,TCR!$E$2:$K$332,5,0)</f>
        <v>Materia prima variabile</v>
      </c>
      <c r="G93" s="141" t="s">
        <v>192</v>
      </c>
      <c r="H93" s="141" t="str">
        <f>VLOOKUP(G93,TCR!$E$2:$K$332,7,0)</f>
        <v>Perdite</v>
      </c>
      <c r="I93" s="137" t="str">
        <f t="shared" si="1"/>
        <v>414051#RICAVI VENDITA E.E. - Q.VARIABILE(PERDITE</v>
      </c>
      <c r="J93" s="152" t="s">
        <v>11630</v>
      </c>
      <c r="K93" s="153" t="s">
        <v>11661</v>
      </c>
      <c r="L93" s="10" t="s">
        <v>11616</v>
      </c>
    </row>
    <row r="94" spans="1:12" x14ac:dyDescent="0.2">
      <c r="A94" s="69"/>
      <c r="B94" s="69"/>
      <c r="C94" s="141" t="str">
        <f>VLOOKUP(G94,TCR!$E$2:$K$332,2,0)</f>
        <v>VENDV</v>
      </c>
      <c r="D94" s="141" t="str">
        <f>VLOOKUP(G94,TCR!$E$2:$K$332,3,0)</f>
        <v>Ricavi variabili commodity al PCE - Energia Elettrica</v>
      </c>
      <c r="E94" s="141" t="str">
        <f>VLOOKUP(G94,TCR!$E$2:$K$332,4,0)</f>
        <v>MTPRV</v>
      </c>
      <c r="F94" s="141" t="str">
        <f>VLOOKUP(G94,TCR!$E$2:$K$332,5,0)</f>
        <v>Materia prima variabile</v>
      </c>
      <c r="G94" s="141" t="s">
        <v>192</v>
      </c>
      <c r="H94" s="141" t="str">
        <f>VLOOKUP(G94,TCR!$E$2:$K$332,7,0)</f>
        <v>Perdite</v>
      </c>
      <c r="I94" s="137" t="str">
        <f t="shared" si="1"/>
        <v>414051#RICAVI VENDITA E.E. - Q.VARIABILE(PERDITE DI RETE)</v>
      </c>
      <c r="J94" s="152" t="s">
        <v>11630</v>
      </c>
      <c r="K94" s="153" t="s">
        <v>11662</v>
      </c>
      <c r="L94" s="10" t="s">
        <v>11616</v>
      </c>
    </row>
    <row r="95" spans="1:12" x14ac:dyDescent="0.2">
      <c r="A95" s="69"/>
      <c r="B95" s="69"/>
      <c r="C95" s="141" t="str">
        <f>VLOOKUP(G95,TCR!$E$2:$K$332,2,0)</f>
        <v>VENDV</v>
      </c>
      <c r="D95" s="141" t="str">
        <f>VLOOKUP(G95,TCR!$E$2:$K$332,3,0)</f>
        <v>Ricavi variabili commodity al PCE - Energia Elettrica</v>
      </c>
      <c r="E95" s="141" t="str">
        <f>VLOOKUP(G95,TCR!$E$2:$K$332,4,0)</f>
        <v>MTPRV</v>
      </c>
      <c r="F95" s="141" t="str">
        <f>VLOOKUP(G95,TCR!$E$2:$K$332,5,0)</f>
        <v>Materia prima variabile</v>
      </c>
      <c r="G95" s="141" t="s">
        <v>192</v>
      </c>
      <c r="H95" s="141" t="str">
        <f>VLOOKUP(G95,TCR!$E$2:$K$332,7,0)</f>
        <v>Perdite</v>
      </c>
      <c r="I95" s="137" t="str">
        <f t="shared" si="1"/>
        <v>414051#RICAVI VENDITA E.E. - Q.VARIABILE(PERDITE)</v>
      </c>
      <c r="J95" s="152" t="s">
        <v>11630</v>
      </c>
      <c r="K95" s="153" t="s">
        <v>11663</v>
      </c>
      <c r="L95" s="10" t="s">
        <v>11616</v>
      </c>
    </row>
    <row r="96" spans="1:12" x14ac:dyDescent="0.2">
      <c r="A96" s="69"/>
      <c r="B96" s="12"/>
      <c r="C96" s="141" t="str">
        <f>VLOOKUP(G96,TCR!$E$2:$K$332,2,0)</f>
        <v>VENDV</v>
      </c>
      <c r="D96" s="141" t="str">
        <f>VLOOKUP(G96,TCR!$E$2:$K$332,3,0)</f>
        <v>Ricavi variabili commodity al PCE - Energia Elettrica</v>
      </c>
      <c r="E96" s="141" t="str">
        <f>VLOOKUP(G96,TCR!$E$2:$K$332,4,0)</f>
        <v>MTPRV</v>
      </c>
      <c r="F96" s="141" t="str">
        <f>VLOOKUP(G96,TCR!$E$2:$K$332,5,0)</f>
        <v>Materia prima variabile</v>
      </c>
      <c r="G96" s="141" t="s">
        <v>255</v>
      </c>
      <c r="H96" s="141" t="str">
        <f>VLOOKUP(G96,TCR!$E$2:$K$332,7,0)</f>
        <v>Materia prima</v>
      </c>
      <c r="I96" s="137" t="str">
        <f t="shared" si="1"/>
        <v>414051#RICAVI VENDITA E.E. - Q.VARIABILE(QUANTITA' + PERDITE)</v>
      </c>
      <c r="J96" s="152" t="s">
        <v>11630</v>
      </c>
      <c r="K96" s="153" t="s">
        <v>11856</v>
      </c>
      <c r="L96" s="10" t="s">
        <v>11616</v>
      </c>
    </row>
    <row r="97" spans="1:12" x14ac:dyDescent="0.2">
      <c r="A97" s="69"/>
      <c r="B97" s="12"/>
      <c r="C97" s="141" t="str">
        <f>VLOOKUP(G97,TCR!$E$2:$K$332,2,0)</f>
        <v>VENDV</v>
      </c>
      <c r="D97" s="141" t="str">
        <f>VLOOKUP(G97,TCR!$E$2:$K$332,3,0)</f>
        <v>Ricavi variabili commodity al PCE - Energia Elettrica</v>
      </c>
      <c r="E97" s="141" t="str">
        <f>VLOOKUP(G97,TCR!$E$2:$K$332,4,0)</f>
        <v>SCONV</v>
      </c>
      <c r="F97" s="141" t="str">
        <f>VLOOKUP(G97,TCR!$E$2:$K$332,5,0)</f>
        <v>Sconti Variabili</v>
      </c>
      <c r="G97" s="141" t="s">
        <v>32</v>
      </c>
      <c r="H97" s="141" t="str">
        <f>VLOOKUP(G97,TCR!$E$2:$K$332,7,0)</f>
        <v>sconti</v>
      </c>
      <c r="I97" s="137" t="str">
        <f t="shared" si="1"/>
        <v>414051#RICAVI VENDITA E.E. - Q.VARIABILE(SCONTO CONSIP)</v>
      </c>
      <c r="J97" s="152" t="s">
        <v>11630</v>
      </c>
      <c r="K97" s="153" t="s">
        <v>11857</v>
      </c>
      <c r="L97" s="10" t="s">
        <v>11616</v>
      </c>
    </row>
    <row r="98" spans="1:12" x14ac:dyDescent="0.2">
      <c r="A98" s="69"/>
      <c r="B98" s="12"/>
      <c r="C98" s="141" t="str">
        <f>VLOOKUP(G98,TCR!$E$2:$K$332,2,0)</f>
        <v>VENDV</v>
      </c>
      <c r="D98" s="141" t="str">
        <f>VLOOKUP(G98,TCR!$E$2:$K$332,3,0)</f>
        <v>Ricavi variabili commodity al PCE - Energia Elettrica</v>
      </c>
      <c r="E98" s="141" t="str">
        <f>VLOOKUP(G98,TCR!$E$2:$K$332,4,0)</f>
        <v>SCONV</v>
      </c>
      <c r="F98" s="141" t="str">
        <f>VLOOKUP(G98,TCR!$E$2:$K$332,5,0)</f>
        <v>Sconti Variabili</v>
      </c>
      <c r="G98" s="141" t="s">
        <v>32</v>
      </c>
      <c r="H98" s="141" t="str">
        <f>VLOOKUP(G98,TCR!$E$2:$K$332,7,0)</f>
        <v>sconti</v>
      </c>
      <c r="I98" s="137" t="str">
        <f t="shared" si="1"/>
        <v>414051#RICAVI VENDITA E.E. - Q.VARIABILE(SCONTO SU ENERGIA)</v>
      </c>
      <c r="J98" s="152" t="s">
        <v>11630</v>
      </c>
      <c r="K98" s="153" t="s">
        <v>11664</v>
      </c>
      <c r="L98" s="10" t="s">
        <v>11616</v>
      </c>
    </row>
    <row r="99" spans="1:12" x14ac:dyDescent="0.2">
      <c r="A99" s="69"/>
      <c r="B99" s="12"/>
      <c r="C99" s="141" t="str">
        <f>VLOOKUP(G99,TCR!$E$2:$K$332,2,0)</f>
        <v>VENDV</v>
      </c>
      <c r="D99" s="141" t="str">
        <f>VLOOKUP(G99,TCR!$E$2:$K$332,3,0)</f>
        <v>Ricavi variabili commodity al PCE - Energia Elettrica</v>
      </c>
      <c r="E99" s="141" t="str">
        <f>VLOOKUP(G99,TCR!$E$2:$K$332,4,0)</f>
        <v>SCONV</v>
      </c>
      <c r="F99" s="141" t="str">
        <f>VLOOKUP(G99,TCR!$E$2:$K$332,5,0)</f>
        <v>Sconti Variabili</v>
      </c>
      <c r="G99" s="141" t="s">
        <v>32</v>
      </c>
      <c r="H99" s="141" t="str">
        <f>VLOOKUP(G99,TCR!$E$2:$K$332,7,0)</f>
        <v>sconti</v>
      </c>
      <c r="I99" s="137" t="str">
        <f t="shared" si="1"/>
        <v>414051#RICAVI VENDITA E.E. - Q.VARIABILE(SCONTO SU MULTISITO)</v>
      </c>
      <c r="J99" s="152" t="s">
        <v>11630</v>
      </c>
      <c r="K99" s="153" t="s">
        <v>11665</v>
      </c>
      <c r="L99" s="10" t="s">
        <v>11616</v>
      </c>
    </row>
    <row r="100" spans="1:12" x14ac:dyDescent="0.2">
      <c r="A100" s="69"/>
      <c r="B100" s="12"/>
      <c r="C100" s="141" t="str">
        <f>VLOOKUP(G100,TCR!$E$2:$K$332,2,0)</f>
        <v>VENDV</v>
      </c>
      <c r="D100" s="141" t="str">
        <f>VLOOKUP(G100,TCR!$E$2:$K$332,3,0)</f>
        <v>Ricavi variabili commodity al PCE - Energia Elettrica</v>
      </c>
      <c r="E100" s="141" t="str">
        <f>VLOOKUP(G100,TCR!$E$2:$K$332,4,0)</f>
        <v>SCONV</v>
      </c>
      <c r="F100" s="141" t="str">
        <f>VLOOKUP(G100,TCR!$E$2:$K$332,5,0)</f>
        <v>Sconti Variabili</v>
      </c>
      <c r="G100" s="141" t="s">
        <v>32</v>
      </c>
      <c r="H100" s="141" t="str">
        <f>VLOOKUP(G100,TCR!$E$2:$K$332,7,0)</f>
        <v>sconti</v>
      </c>
      <c r="I100" s="137" t="str">
        <f t="shared" si="1"/>
        <v>414051#RICAVI VENDITA E.E. - Q.VARIABILE(SCONTO)</v>
      </c>
      <c r="J100" s="152" t="s">
        <v>11630</v>
      </c>
      <c r="K100" s="153" t="s">
        <v>11666</v>
      </c>
      <c r="L100" s="10" t="s">
        <v>11616</v>
      </c>
    </row>
    <row r="101" spans="1:12" x14ac:dyDescent="0.2">
      <c r="A101" s="69"/>
      <c r="B101" s="69"/>
      <c r="C101" s="141" t="str">
        <f>VLOOKUP(G101,TCR!$E$2:$K$332,2,0)</f>
        <v>VENDV</v>
      </c>
      <c r="D101" s="141" t="str">
        <f>VLOOKUP(G101,TCR!$E$2:$K$332,3,0)</f>
        <v>Ricavi variabili commodity al PCE - Energia Elettrica</v>
      </c>
      <c r="E101" s="141" t="str">
        <f>VLOOKUP(G101,TCR!$E$2:$K$332,4,0)</f>
        <v>MTPRV</v>
      </c>
      <c r="F101" s="141" t="str">
        <f>VLOOKUP(G101,TCR!$E$2:$K$332,5,0)</f>
        <v>Materia prima variabile</v>
      </c>
      <c r="G101" s="141" t="s">
        <v>192</v>
      </c>
      <c r="H101" s="141" t="str">
        <f>VLOOKUP(G101,TCR!$E$2:$K$332,7,0)</f>
        <v>Perdite</v>
      </c>
      <c r="I101" s="137" t="str">
        <f t="shared" si="1"/>
        <v>414051#RICAVI VENDITA E.E. - Q.VARIABILE(VENDITA PERDITA)</v>
      </c>
      <c r="J101" s="152" t="s">
        <v>11630</v>
      </c>
      <c r="K101" s="153" t="s">
        <v>11667</v>
      </c>
      <c r="L101" s="10" t="s">
        <v>11616</v>
      </c>
    </row>
    <row r="102" spans="1:12" x14ac:dyDescent="0.2">
      <c r="A102" s="69"/>
      <c r="B102" s="69"/>
      <c r="C102" s="141" t="str">
        <f>VLOOKUP(G102,TCR!$E$2:$K$332,2,0)</f>
        <v>VENDV</v>
      </c>
      <c r="D102" s="141" t="str">
        <f>VLOOKUP(G102,TCR!$E$2:$K$332,3,0)</f>
        <v>Ricavi variabili commodity al PCE - Energia Elettrica</v>
      </c>
      <c r="E102" s="141" t="str">
        <f>VLOOKUP(G102,TCR!$E$2:$K$332,4,0)</f>
        <v>SBI</v>
      </c>
      <c r="F102" s="141" t="str">
        <f>VLOOKUP(G102,TCR!$E$2:$K$332,5,0)</f>
        <v>Sbilanciamento</v>
      </c>
      <c r="G102" s="141" t="s">
        <v>330</v>
      </c>
      <c r="H102" s="141" t="str">
        <f>VLOOKUP(G102,TCR!$E$2:$K$332,7,0)</f>
        <v>Oneri sbilanciamento</v>
      </c>
      <c r="I102" s="137" t="str">
        <f t="shared" si="1"/>
        <v>414051#SBILANCIAMENTO</v>
      </c>
      <c r="J102" s="152" t="s">
        <v>11630</v>
      </c>
      <c r="K102" s="153" t="s">
        <v>704</v>
      </c>
      <c r="L102" s="10" t="s">
        <v>11616</v>
      </c>
    </row>
    <row r="103" spans="1:12" x14ac:dyDescent="0.2">
      <c r="A103" s="69"/>
      <c r="B103" s="69"/>
      <c r="C103" s="141" t="str">
        <f>VLOOKUP(G103,TCR!$E$2:$K$332,2,0)</f>
        <v>VENDV</v>
      </c>
      <c r="D103" s="141" t="str">
        <f>VLOOKUP(G103,TCR!$E$2:$K$332,3,0)</f>
        <v>Ricavi variabili commodity al PCE - Energia Elettrica</v>
      </c>
      <c r="E103" s="141" t="str">
        <f>VLOOKUP(G103,TCR!$E$2:$K$332,4,0)</f>
        <v>SCONV</v>
      </c>
      <c r="F103" s="141" t="str">
        <f>VLOOKUP(G103,TCR!$E$2:$K$332,5,0)</f>
        <v>Sconti Variabili</v>
      </c>
      <c r="G103" s="141" t="s">
        <v>32</v>
      </c>
      <c r="H103" s="141" t="str">
        <f>VLOOKUP(G103,TCR!$E$2:$K$332,7,0)</f>
        <v>sconti</v>
      </c>
      <c r="I103" s="137" t="str">
        <f t="shared" si="1"/>
        <v>414051#SCONTO</v>
      </c>
      <c r="J103" s="152" t="s">
        <v>11630</v>
      </c>
      <c r="K103" s="153" t="s">
        <v>11668</v>
      </c>
      <c r="L103" s="10" t="s">
        <v>11616</v>
      </c>
    </row>
    <row r="104" spans="1:12" x14ac:dyDescent="0.2">
      <c r="A104" s="69"/>
      <c r="B104" s="69"/>
      <c r="C104" s="141" t="str">
        <f>VLOOKUP(G104,TCR!$E$2:$K$332,2,0)</f>
        <v>VENDV</v>
      </c>
      <c r="D104" s="141" t="str">
        <f>VLOOKUP(G104,TCR!$E$2:$K$332,3,0)</f>
        <v>Ricavi variabili commodity al PCE - Energia Elettrica</v>
      </c>
      <c r="E104" s="141" t="str">
        <f>VLOOKUP(G104,TCR!$E$2:$K$332,4,0)</f>
        <v>SCONV</v>
      </c>
      <c r="F104" s="141" t="str">
        <f>VLOOKUP(G104,TCR!$E$2:$K$332,5,0)</f>
        <v>Sconti Variabili</v>
      </c>
      <c r="G104" s="141" t="s">
        <v>32</v>
      </c>
      <c r="H104" s="141" t="str">
        <f>VLOOKUP(G104,TCR!$E$2:$K$332,7,0)</f>
        <v>sconti</v>
      </c>
      <c r="I104" s="137" t="str">
        <f t="shared" si="1"/>
        <v>414051#SCONTO (VOLUME/MULTISITO/SUPERSEMPLICE)</v>
      </c>
      <c r="J104" s="152" t="s">
        <v>11630</v>
      </c>
      <c r="K104" s="153" t="s">
        <v>11858</v>
      </c>
      <c r="L104" s="10" t="s">
        <v>11616</v>
      </c>
    </row>
    <row r="105" spans="1:12" x14ac:dyDescent="0.2">
      <c r="A105" s="69"/>
      <c r="B105" s="69"/>
      <c r="C105" s="141" t="str">
        <f>VLOOKUP(G105,TCR!$E$2:$K$332,2,0)</f>
        <v>VENDV</v>
      </c>
      <c r="D105" s="141" t="str">
        <f>VLOOKUP(G105,TCR!$E$2:$K$332,3,0)</f>
        <v>Ricavi variabili commodity al PCE - Energia Elettrica</v>
      </c>
      <c r="E105" s="141" t="str">
        <f>VLOOKUP(G105,TCR!$E$2:$K$332,4,0)</f>
        <v>SCONV</v>
      </c>
      <c r="F105" s="141" t="str">
        <f>VLOOKUP(G105,TCR!$E$2:$K$332,5,0)</f>
        <v>Sconti Variabili</v>
      </c>
      <c r="G105" s="141" t="s">
        <v>32</v>
      </c>
      <c r="H105" s="141" t="str">
        <f>VLOOKUP(G105,TCR!$E$2:$K$332,7,0)</f>
        <v>sconti</v>
      </c>
      <c r="I105" s="137" t="str">
        <f t="shared" si="1"/>
        <v>414051#SCONTO PREMIO VOLUMI 1000 KWH GRATIS RAGGIUNGIMENTO SOGLIA 50000KWH</v>
      </c>
      <c r="J105" s="152" t="s">
        <v>11630</v>
      </c>
      <c r="K105" s="153" t="s">
        <v>11859</v>
      </c>
      <c r="L105" s="10" t="s">
        <v>11616</v>
      </c>
    </row>
    <row r="106" spans="1:12" x14ac:dyDescent="0.2">
      <c r="A106" s="69"/>
      <c r="B106" s="69"/>
      <c r="C106" s="141" t="str">
        <f>VLOOKUP(G106,TCR!$E$2:$K$332,2,0)</f>
        <v>VENDV</v>
      </c>
      <c r="D106" s="141" t="str">
        <f>VLOOKUP(G106,TCR!$E$2:$K$332,3,0)</f>
        <v>Ricavi variabili commodity al PCE - Energia Elettrica</v>
      </c>
      <c r="E106" s="141" t="str">
        <f>VLOOKUP(G106,TCR!$E$2:$K$332,4,0)</f>
        <v>SCONV</v>
      </c>
      <c r="F106" s="141" t="str">
        <f>VLOOKUP(G106,TCR!$E$2:$K$332,5,0)</f>
        <v>Sconti Variabili</v>
      </c>
      <c r="G106" s="141" t="s">
        <v>11346</v>
      </c>
      <c r="H106" s="141" t="str">
        <f>VLOOKUP(G106,TCR!$E$2:$K$332,7,0)</f>
        <v>sconti perdite bilanciamento</v>
      </c>
      <c r="I106" s="137" t="str">
        <f t="shared" si="1"/>
        <v>414051#SCONTO SU SBIL</v>
      </c>
      <c r="J106" s="152" t="s">
        <v>11630</v>
      </c>
      <c r="K106" s="153" t="s">
        <v>11669</v>
      </c>
      <c r="L106" s="10" t="s">
        <v>11616</v>
      </c>
    </row>
    <row r="107" spans="1:12" x14ac:dyDescent="0.2">
      <c r="A107" s="69"/>
      <c r="B107" s="69"/>
      <c r="C107" s="141" t="str">
        <f>VLOOKUP(G107,TCR!$E$2:$K$332,2,0)</f>
        <v>VENDV</v>
      </c>
      <c r="D107" s="141" t="str">
        <f>VLOOKUP(G107,TCR!$E$2:$K$332,3,0)</f>
        <v>Ricavi variabili commodity al PCE - Energia Elettrica</v>
      </c>
      <c r="E107" s="141" t="str">
        <f>VLOOKUP(G107,TCR!$E$2:$K$332,4,0)</f>
        <v>SCONV</v>
      </c>
      <c r="F107" s="141" t="str">
        <f>VLOOKUP(G107,TCR!$E$2:$K$332,5,0)</f>
        <v>Sconti Variabili</v>
      </c>
      <c r="G107" s="141" t="s">
        <v>11346</v>
      </c>
      <c r="H107" s="141" t="str">
        <f>VLOOKUP(G107,TCR!$E$2:$K$332,7,0)</f>
        <v>sconti perdite bilanciamento</v>
      </c>
      <c r="I107" s="137" t="str">
        <f t="shared" si="1"/>
        <v>414051#SCONTO SU SBILANCIAMENTO</v>
      </c>
      <c r="J107" s="152" t="s">
        <v>11630</v>
      </c>
      <c r="K107" s="153" t="s">
        <v>11860</v>
      </c>
      <c r="L107" s="10" t="s">
        <v>11616</v>
      </c>
    </row>
    <row r="108" spans="1:12" x14ac:dyDescent="0.2">
      <c r="A108" s="69"/>
      <c r="B108" s="69"/>
      <c r="C108" s="141" t="str">
        <f>VLOOKUP(G108,TCR!$E$2:$K$332,2,0)</f>
        <v>VENDV</v>
      </c>
      <c r="D108" s="141" t="str">
        <f>VLOOKUP(G108,TCR!$E$2:$K$332,3,0)</f>
        <v>Ricavi variabili commodity al PCE - Energia Elettrica</v>
      </c>
      <c r="E108" s="141" t="str">
        <f>VLOOKUP(G108,TCR!$E$2:$K$332,4,0)</f>
        <v>MTPRV</v>
      </c>
      <c r="F108" s="141" t="str">
        <f>VLOOKUP(G108,TCR!$E$2:$K$332,5,0)</f>
        <v>Materia prima variabile</v>
      </c>
      <c r="G108" s="141" t="s">
        <v>255</v>
      </c>
      <c r="H108" s="141" t="str">
        <f>VLOOKUP(G108,TCR!$E$2:$K$332,7,0)</f>
        <v>Materia prima</v>
      </c>
      <c r="I108" s="137" t="str">
        <f t="shared" ref="I108:I160" si="2">CONCATENATE(J108,"#",K108)</f>
        <v>414051#TARIFFA</v>
      </c>
      <c r="J108" s="152" t="s">
        <v>11630</v>
      </c>
      <c r="K108" s="153" t="s">
        <v>11670</v>
      </c>
      <c r="L108" s="10" t="s">
        <v>11616</v>
      </c>
    </row>
    <row r="109" spans="1:12" x14ac:dyDescent="0.2">
      <c r="A109" s="69"/>
      <c r="B109" s="69"/>
      <c r="C109" s="141" t="str">
        <f>VLOOKUP(G109,TCR!$E$2:$K$332,2,0)</f>
        <v>VENDV</v>
      </c>
      <c r="D109" s="141" t="str">
        <f>VLOOKUP(G109,TCR!$E$2:$K$332,3,0)</f>
        <v>Ricavi variabili commodity al PCE - Energia Elettrica</v>
      </c>
      <c r="E109" s="141" t="str">
        <f>VLOOKUP(G109,TCR!$E$2:$K$332,4,0)</f>
        <v>MTPRV</v>
      </c>
      <c r="F109" s="141" t="str">
        <f>VLOOKUP(G109,TCR!$E$2:$K$332,5,0)</f>
        <v>Materia prima variabile</v>
      </c>
      <c r="G109" s="141" t="s">
        <v>255</v>
      </c>
      <c r="H109" s="141" t="str">
        <f>VLOOKUP(G109,TCR!$E$2:$K$332,7,0)</f>
        <v>Materia prima</v>
      </c>
      <c r="I109" s="137" t="str">
        <f t="shared" si="2"/>
        <v>414051#TARIFFA VENDITA NON DOMESTICO TRIORARIO AU (QE + QP) F1</v>
      </c>
      <c r="J109" s="152" t="s">
        <v>11630</v>
      </c>
      <c r="K109" s="153" t="s">
        <v>11671</v>
      </c>
      <c r="L109" s="10" t="s">
        <v>11616</v>
      </c>
    </row>
    <row r="110" spans="1:12" x14ac:dyDescent="0.2">
      <c r="A110" s="69"/>
      <c r="B110" s="69"/>
      <c r="C110" s="141" t="str">
        <f>VLOOKUP(G110,TCR!$E$2:$K$332,2,0)</f>
        <v>VENDV</v>
      </c>
      <c r="D110" s="141" t="str">
        <f>VLOOKUP(G110,TCR!$E$2:$K$332,3,0)</f>
        <v>Ricavi variabili commodity al PCE - Energia Elettrica</v>
      </c>
      <c r="E110" s="141" t="str">
        <f>VLOOKUP(G110,TCR!$E$2:$K$332,4,0)</f>
        <v>MTPRV</v>
      </c>
      <c r="F110" s="141" t="str">
        <f>VLOOKUP(G110,TCR!$E$2:$K$332,5,0)</f>
        <v>Materia prima variabile</v>
      </c>
      <c r="G110" s="141" t="s">
        <v>255</v>
      </c>
      <c r="H110" s="141" t="str">
        <f>VLOOKUP(G110,TCR!$E$2:$K$332,7,0)</f>
        <v>Materia prima</v>
      </c>
      <c r="I110" s="137" t="str">
        <f t="shared" si="2"/>
        <v>414051#TARIFFA VENDITA NON DOMESTICO TRIORARIO AU (QE + QP) F2</v>
      </c>
      <c r="J110" s="152" t="s">
        <v>11630</v>
      </c>
      <c r="K110" s="153" t="s">
        <v>11672</v>
      </c>
      <c r="L110" s="10" t="s">
        <v>11616</v>
      </c>
    </row>
    <row r="111" spans="1:12" x14ac:dyDescent="0.2">
      <c r="A111" s="69"/>
      <c r="B111" s="69"/>
      <c r="C111" s="141" t="str">
        <f>VLOOKUP(G111,TCR!$E$2:$K$332,2,0)</f>
        <v>VENDV</v>
      </c>
      <c r="D111" s="141" t="str">
        <f>VLOOKUP(G111,TCR!$E$2:$K$332,3,0)</f>
        <v>Ricavi variabili commodity al PCE - Energia Elettrica</v>
      </c>
      <c r="E111" s="141" t="str">
        <f>VLOOKUP(G111,TCR!$E$2:$K$332,4,0)</f>
        <v>MTPRV</v>
      </c>
      <c r="F111" s="141" t="str">
        <f>VLOOKUP(G111,TCR!$E$2:$K$332,5,0)</f>
        <v>Materia prima variabile</v>
      </c>
      <c r="G111" s="141" t="s">
        <v>255</v>
      </c>
      <c r="H111" s="141" t="str">
        <f>VLOOKUP(G111,TCR!$E$2:$K$332,7,0)</f>
        <v>Materia prima</v>
      </c>
      <c r="I111" s="137" t="str">
        <f t="shared" si="2"/>
        <v>414051#TARIFFA VENDITA NON DOMESTICO TRIORARIO AU (QE + QP) F3</v>
      </c>
      <c r="J111" s="152" t="s">
        <v>11630</v>
      </c>
      <c r="K111" s="153" t="s">
        <v>11673</v>
      </c>
      <c r="L111" s="10" t="s">
        <v>11616</v>
      </c>
    </row>
    <row r="112" spans="1:12" x14ac:dyDescent="0.2">
      <c r="A112" s="69"/>
      <c r="B112" s="69"/>
      <c r="C112" s="141" t="str">
        <f>VLOOKUP(G112,TCR!$E$2:$K$332,2,0)</f>
        <v>VENDV</v>
      </c>
      <c r="D112" s="141" t="str">
        <f>VLOOKUP(G112,TCR!$E$2:$K$332,3,0)</f>
        <v>Ricavi variabili commodity al PCE - Energia Elettrica</v>
      </c>
      <c r="E112" s="141" t="str">
        <f>VLOOKUP(G112,TCR!$E$2:$K$332,4,0)</f>
        <v>SCONV</v>
      </c>
      <c r="F112" s="141" t="str">
        <f>VLOOKUP(G112,TCR!$E$2:$K$332,5,0)</f>
        <v>Sconti Variabili</v>
      </c>
      <c r="G112" s="141" t="s">
        <v>32</v>
      </c>
      <c r="H112" s="141" t="str">
        <f>VLOOKUP(G112,TCR!$E$2:$K$332,7,0)</f>
        <v>sconti</v>
      </c>
      <c r="I112" s="137" t="str">
        <f t="shared" si="2"/>
        <v>414051#TIPO VOCE PER SCONTO PREMIO A VOLUME</v>
      </c>
      <c r="J112" s="152" t="s">
        <v>11630</v>
      </c>
      <c r="K112" s="153" t="s">
        <v>11674</v>
      </c>
      <c r="L112" s="10" t="s">
        <v>11616</v>
      </c>
    </row>
    <row r="113" spans="1:12" x14ac:dyDescent="0.2">
      <c r="A113" s="69"/>
      <c r="B113" s="69"/>
      <c r="C113" s="141" t="str">
        <f>VLOOKUP(G113,TCR!$E$2:$K$332,2,0)</f>
        <v>VENDV</v>
      </c>
      <c r="D113" s="141" t="str">
        <f>VLOOKUP(G113,TCR!$E$2:$K$332,3,0)</f>
        <v>Ricavi variabili commodity al PCE - Energia Elettrica</v>
      </c>
      <c r="E113" s="141" t="str">
        <f>VLOOKUP(G113,TCR!$E$2:$K$332,4,0)</f>
        <v>MTPRV</v>
      </c>
      <c r="F113" s="141" t="str">
        <f>VLOOKUP(G113,TCR!$E$2:$K$332,5,0)</f>
        <v>Materia prima variabile</v>
      </c>
      <c r="G113" s="141" t="s">
        <v>255</v>
      </c>
      <c r="H113" s="141" t="str">
        <f>VLOOKUP(G113,TCR!$E$2:$K$332,7,0)</f>
        <v>Materia prima</v>
      </c>
      <c r="I113" s="137" t="str">
        <f t="shared" si="2"/>
        <v>414051#VENDITA PARTE VARIABILE</v>
      </c>
      <c r="J113" s="152" t="s">
        <v>11630</v>
      </c>
      <c r="K113" s="153" t="s">
        <v>11675</v>
      </c>
      <c r="L113" s="10" t="s">
        <v>11616</v>
      </c>
    </row>
    <row r="114" spans="1:12" x14ac:dyDescent="0.2">
      <c r="A114" s="69"/>
      <c r="B114" s="69"/>
      <c r="C114" s="141" t="str">
        <f>VLOOKUP(G114,TCR!$E$2:$K$332,2,0)</f>
        <v>VENDV</v>
      </c>
      <c r="D114" s="141" t="str">
        <f>VLOOKUP(G114,TCR!$E$2:$K$332,3,0)</f>
        <v>Ricavi variabili commodity al PCE - Energia Elettrica</v>
      </c>
      <c r="E114" s="141" t="str">
        <f>VLOOKUP(G114,TCR!$E$2:$K$332,4,0)</f>
        <v>MTPRV</v>
      </c>
      <c r="F114" s="141" t="str">
        <f>VLOOKUP(G114,TCR!$E$2:$K$332,5,0)</f>
        <v>Materia prima variabile</v>
      </c>
      <c r="G114" s="141" t="s">
        <v>255</v>
      </c>
      <c r="H114" s="141" t="str">
        <f>VLOOKUP(G114,TCR!$E$2:$K$332,7,0)</f>
        <v>Materia prima</v>
      </c>
      <c r="I114" s="137" t="str">
        <f t="shared" si="2"/>
        <v>414051#VENDITA QUOTA ENERGIA + PERDITE</v>
      </c>
      <c r="J114" s="152" t="s">
        <v>11630</v>
      </c>
      <c r="K114" s="153" t="s">
        <v>11861</v>
      </c>
      <c r="L114" s="10" t="s">
        <v>11616</v>
      </c>
    </row>
    <row r="115" spans="1:12" x14ac:dyDescent="0.2">
      <c r="A115" s="139"/>
      <c r="B115" s="69"/>
      <c r="C115" s="141" t="str">
        <f>VLOOKUP(G115,TCR!$E$2:$K$332,2,0)</f>
        <v>PCVF</v>
      </c>
      <c r="D115" s="141" t="str">
        <f>VLOOKUP(G115,TCR!$E$2:$K$332,3,0)</f>
        <v>Ricavi da componente fissa PCV</v>
      </c>
      <c r="E115" s="141" t="str">
        <f>VLOOKUP(G115,TCR!$E$2:$K$332,4,0)</f>
        <v>COMMF</v>
      </c>
      <c r="F115" s="141" t="str">
        <f>VLOOKUP(G115,TCR!$E$2:$K$332,5,0)</f>
        <v>Componente fissa Costi Commercializzazione</v>
      </c>
      <c r="G115" s="141" t="s">
        <v>189</v>
      </c>
      <c r="H115" s="141" t="str">
        <f>VLOOKUP(G115,TCR!$E$2:$K$332,7,0)</f>
        <v>PCV fissa</v>
      </c>
      <c r="I115" s="137" t="str">
        <f t="shared" si="2"/>
        <v>414052#NE_PCV_QF QUOTA FISSA COMMERCIALIZZAZIONE VENDITA (PCV)</v>
      </c>
      <c r="J115" s="152" t="s">
        <v>11676</v>
      </c>
      <c r="K115" s="153" t="s">
        <v>11622</v>
      </c>
      <c r="L115" s="10" t="s">
        <v>11616</v>
      </c>
    </row>
    <row r="116" spans="1:12" x14ac:dyDescent="0.2">
      <c r="A116" s="69"/>
      <c r="B116" s="69"/>
      <c r="C116" s="141" t="str">
        <f>VLOOKUP(G116,TCR!$E$2:$K$332,2,0)</f>
        <v>PCVF</v>
      </c>
      <c r="D116" s="141" t="str">
        <f>VLOOKUP(G116,TCR!$E$2:$K$332,3,0)</f>
        <v>Ricavi da componente fissa PCV</v>
      </c>
      <c r="E116" s="141" t="str">
        <f>VLOOKUP(G116,TCR!$E$2:$K$332,4,0)</f>
        <v>COMMF</v>
      </c>
      <c r="F116" s="141" t="str">
        <f>VLOOKUP(G116,TCR!$E$2:$K$332,5,0)</f>
        <v>Componente fissa Costi Commercializzazione</v>
      </c>
      <c r="G116" s="141" t="s">
        <v>189</v>
      </c>
      <c r="H116" s="141" t="str">
        <f>VLOOKUP(G116,TCR!$E$2:$K$332,7,0)</f>
        <v>PCV fissa</v>
      </c>
      <c r="I116" s="137" t="str">
        <f t="shared" si="2"/>
        <v>414052#PCV1</v>
      </c>
      <c r="J116" s="152" t="s">
        <v>11676</v>
      </c>
      <c r="K116" s="153" t="s">
        <v>11625</v>
      </c>
      <c r="L116" s="10" t="s">
        <v>11616</v>
      </c>
    </row>
    <row r="117" spans="1:12" x14ac:dyDescent="0.2">
      <c r="A117" s="69"/>
      <c r="B117" s="69"/>
      <c r="C117" s="141" t="str">
        <f>VLOOKUP(G117,TCR!$E$2:$K$332,2,0)</f>
        <v>PCVF</v>
      </c>
      <c r="D117" s="141" t="str">
        <f>VLOOKUP(G117,TCR!$E$2:$K$332,3,0)</f>
        <v>Ricavi da componente fissa PCV</v>
      </c>
      <c r="E117" s="141" t="str">
        <f>VLOOKUP(G117,TCR!$E$2:$K$332,4,0)</f>
        <v>COMMF</v>
      </c>
      <c r="F117" s="141" t="str">
        <f>VLOOKUP(G117,TCR!$E$2:$K$332,5,0)</f>
        <v>Componente fissa Costi Commercializzazione</v>
      </c>
      <c r="G117" s="141" t="s">
        <v>189</v>
      </c>
      <c r="H117" s="141" t="str">
        <f>VLOOKUP(G117,TCR!$E$2:$K$332,7,0)</f>
        <v>PCV fissa</v>
      </c>
      <c r="I117" s="137" t="str">
        <f t="shared" si="2"/>
        <v>414052#PCV1 - COMMERCIALIZZAZIONE DI VENDITA</v>
      </c>
      <c r="J117" s="152" t="s">
        <v>11676</v>
      </c>
      <c r="K117" s="153" t="s">
        <v>11862</v>
      </c>
      <c r="L117" s="10" t="s">
        <v>11616</v>
      </c>
    </row>
    <row r="118" spans="1:12" x14ac:dyDescent="0.2">
      <c r="A118" s="69"/>
      <c r="B118" s="69"/>
      <c r="C118" s="141" t="str">
        <f>VLOOKUP(G118,TCR!$E$2:$K$332,2,0)</f>
        <v>PCVF</v>
      </c>
      <c r="D118" s="141" t="str">
        <f>VLOOKUP(G118,TCR!$E$2:$K$332,3,0)</f>
        <v>Ricavi da componente fissa PCV</v>
      </c>
      <c r="E118" s="141" t="str">
        <f>VLOOKUP(G118,TCR!$E$2:$K$332,4,0)</f>
        <v>COMMF</v>
      </c>
      <c r="F118" s="141" t="str">
        <f>VLOOKUP(G118,TCR!$E$2:$K$332,5,0)</f>
        <v>Componente fissa Costi Commercializzazione</v>
      </c>
      <c r="G118" s="141" t="s">
        <v>189</v>
      </c>
      <c r="H118" s="141" t="str">
        <f>VLOOKUP(G118,TCR!$E$2:$K$332,7,0)</f>
        <v>PCV fissa</v>
      </c>
      <c r="I118" s="137" t="str">
        <f t="shared" si="2"/>
        <v>414052#RICAVI VENDITA E.E. - Q. FISSA PCV</v>
      </c>
      <c r="J118" s="152" t="s">
        <v>11676</v>
      </c>
      <c r="K118" s="153" t="s">
        <v>11677</v>
      </c>
      <c r="L118" s="10" t="s">
        <v>11616</v>
      </c>
    </row>
    <row r="119" spans="1:12" x14ac:dyDescent="0.2">
      <c r="A119" s="69"/>
      <c r="B119" s="69"/>
      <c r="C119" s="141" t="str">
        <f>VLOOKUP(G119,TCR!$E$2:$K$332,2,0)</f>
        <v>PCVF</v>
      </c>
      <c r="D119" s="141" t="str">
        <f>VLOOKUP(G119,TCR!$E$2:$K$332,3,0)</f>
        <v>Ricavi da componente fissa PCV</v>
      </c>
      <c r="E119" s="141" t="str">
        <f>VLOOKUP(G119,TCR!$E$2:$K$332,4,0)</f>
        <v>COMMF</v>
      </c>
      <c r="F119" s="141" t="str">
        <f>VLOOKUP(G119,TCR!$E$2:$K$332,5,0)</f>
        <v>Componente fissa Costi Commercializzazione</v>
      </c>
      <c r="G119" s="141" t="s">
        <v>189</v>
      </c>
      <c r="H119" s="141" t="str">
        <f>VLOOKUP(G119,TCR!$E$2:$K$332,7,0)</f>
        <v>PCV fissa</v>
      </c>
      <c r="I119" s="137" t="str">
        <f t="shared" si="2"/>
        <v>414052#RICAVI VENDITA E.E. - Q. FISSA PCV (DISP1)</v>
      </c>
      <c r="J119" s="152" t="s">
        <v>11676</v>
      </c>
      <c r="K119" s="153" t="s">
        <v>11678</v>
      </c>
      <c r="L119" s="10" t="s">
        <v>11616</v>
      </c>
    </row>
    <row r="120" spans="1:12" x14ac:dyDescent="0.2">
      <c r="A120" s="69"/>
      <c r="B120" s="69"/>
      <c r="C120" s="141" t="str">
        <f>VLOOKUP(G120,TCR!$E$2:$K$332,2,0)</f>
        <v>PCVF</v>
      </c>
      <c r="D120" s="141" t="str">
        <f>VLOOKUP(G120,TCR!$E$2:$K$332,3,0)</f>
        <v>Ricavi da componente fissa PCV</v>
      </c>
      <c r="E120" s="141" t="str">
        <f>VLOOKUP(G120,TCR!$E$2:$K$332,4,0)</f>
        <v>COMMF</v>
      </c>
      <c r="F120" s="141" t="str">
        <f>VLOOKUP(G120,TCR!$E$2:$K$332,5,0)</f>
        <v>Componente fissa Costi Commercializzazione</v>
      </c>
      <c r="G120" s="141" t="s">
        <v>189</v>
      </c>
      <c r="H120" s="141" t="str">
        <f>VLOOKUP(G120,TCR!$E$2:$K$332,7,0)</f>
        <v>PCV fissa</v>
      </c>
      <c r="I120" s="137" t="str">
        <f t="shared" si="2"/>
        <v>414052#RICAVI VENDITA E.E. - Q. FISSA PCV (PCV1)</v>
      </c>
      <c r="J120" s="152" t="s">
        <v>11676</v>
      </c>
      <c r="K120" s="153" t="s">
        <v>11679</v>
      </c>
      <c r="L120" s="10" t="s">
        <v>11616</v>
      </c>
    </row>
    <row r="121" spans="1:12" x14ac:dyDescent="0.2">
      <c r="A121" s="69"/>
      <c r="B121" s="69"/>
      <c r="C121" s="141" t="str">
        <f>VLOOKUP(G121,TCR!$E$2:$K$332,2,0)</f>
        <v>TRASPF</v>
      </c>
      <c r="D121" s="141" t="str">
        <f>VLOOKUP(G121,TCR!$E$2:$K$332,3,0)</f>
        <v>Ricavi logistica primaria - Trasporto Energia Elettrica - fisso</v>
      </c>
      <c r="E121" s="141" t="str">
        <f>VLOOKUP(G121,TCR!$E$2:$K$332,4,0)</f>
        <v>DISPF</v>
      </c>
      <c r="F121" s="141" t="str">
        <f>VLOOKUP(G121,TCR!$E$2:$K$332,5,0)</f>
        <v>Dispacciamento fisso</v>
      </c>
      <c r="G121" s="141" t="s">
        <v>305</v>
      </c>
      <c r="H121" s="141" t="str">
        <f>VLOOKUP(G121,TCR!$E$2:$K$332,7,0)</f>
        <v>Art 24 bis TIS</v>
      </c>
      <c r="I121" s="137" t="str">
        <f t="shared" si="2"/>
        <v>414054#ART. 24 BIS</v>
      </c>
      <c r="J121" s="152" t="s">
        <v>11680</v>
      </c>
      <c r="K121" s="153" t="s">
        <v>11863</v>
      </c>
      <c r="L121" s="10" t="s">
        <v>11616</v>
      </c>
    </row>
    <row r="122" spans="1:12" x14ac:dyDescent="0.2">
      <c r="A122" s="69"/>
      <c r="B122" s="12"/>
      <c r="C122" s="141" t="str">
        <f>VLOOKUP(G122,TCR!$E$2:$K$332,2,0)</f>
        <v>TRASPF</v>
      </c>
      <c r="D122" s="141" t="str">
        <f>VLOOKUP(G122,TCR!$E$2:$K$332,3,0)</f>
        <v>Ricavi logistica primaria - Trasporto Energia Elettrica - fisso</v>
      </c>
      <c r="E122" s="141" t="str">
        <f>VLOOKUP(G122,TCR!$E$2:$K$332,4,0)</f>
        <v>DISPF</v>
      </c>
      <c r="F122" s="141" t="str">
        <f>VLOOKUP(G122,TCR!$E$2:$K$332,5,0)</f>
        <v>Dispacciamento fisso</v>
      </c>
      <c r="G122" s="141" t="s">
        <v>305</v>
      </c>
      <c r="H122" s="141" t="str">
        <f>VLOOKUP(G122,TCR!$E$2:$K$332,7,0)</f>
        <v>Art 24 bis TIS</v>
      </c>
      <c r="I122" s="137" t="str">
        <f t="shared" si="2"/>
        <v>414054#ART. 24BIS DEL 107/09 (TIS): COSTI SISTEMA INFOMATIVO INTEGRATO</v>
      </c>
      <c r="J122" s="152" t="s">
        <v>11680</v>
      </c>
      <c r="K122" s="153" t="s">
        <v>3040</v>
      </c>
      <c r="L122" s="10" t="s">
        <v>11697</v>
      </c>
    </row>
    <row r="123" spans="1:12" x14ac:dyDescent="0.2">
      <c r="A123" s="69"/>
      <c r="B123" s="12"/>
      <c r="C123" s="141" t="str">
        <f>VLOOKUP(G123,TCR!$E$2:$K$332,2,0)</f>
        <v>TRASPF</v>
      </c>
      <c r="D123" s="141" t="str">
        <f>VLOOKUP(G123,TCR!$E$2:$K$332,3,0)</f>
        <v>Ricavi logistica primaria - Trasporto Energia Elettrica - fisso</v>
      </c>
      <c r="E123" s="141" t="str">
        <f>VLOOKUP(G123,TCR!$E$2:$K$332,4,0)</f>
        <v>DISPF</v>
      </c>
      <c r="F123" s="141" t="str">
        <f>VLOOKUP(G123,TCR!$E$2:$K$332,5,0)</f>
        <v>Dispacciamento fisso</v>
      </c>
      <c r="G123" s="141" t="s">
        <v>175</v>
      </c>
      <c r="H123" s="141" t="str">
        <f>VLOOKUP(G123,TCR!$E$2:$K$332,7,0)</f>
        <v>Altri oneri dispacciamento quota fissa</v>
      </c>
      <c r="I123" s="137" t="str">
        <f t="shared" si="2"/>
        <v>414054#COMPONENTE DI DISPACCIAMENTO PARTE FISSA</v>
      </c>
      <c r="J123" s="152" t="s">
        <v>11680</v>
      </c>
      <c r="K123" s="153" t="s">
        <v>11681</v>
      </c>
      <c r="L123" s="10" t="s">
        <v>11616</v>
      </c>
    </row>
    <row r="124" spans="1:12" x14ac:dyDescent="0.2">
      <c r="A124" s="69"/>
      <c r="B124" s="12"/>
      <c r="C124" s="141" t="str">
        <f>VLOOKUP(G124,TCR!$E$2:$K$332,2,0)</f>
        <v>TRASPF</v>
      </c>
      <c r="D124" s="141" t="str">
        <f>VLOOKUP(G124,TCR!$E$2:$K$332,3,0)</f>
        <v>Ricavi logistica primaria - Trasporto Energia Elettrica - fisso</v>
      </c>
      <c r="E124" s="141" t="str">
        <f>VLOOKUP(G124,TCR!$E$2:$K$332,4,0)</f>
        <v>DISPF</v>
      </c>
      <c r="F124" s="141" t="str">
        <f>VLOOKUP(G124,TCR!$E$2:$K$332,5,0)</f>
        <v>Dispacciamento fisso</v>
      </c>
      <c r="G124" s="141" t="s">
        <v>175</v>
      </c>
      <c r="H124" s="141" t="str">
        <f>VLOOKUP(G124,TCR!$E$2:$K$332,7,0)</f>
        <v>Altri oneri dispacciamento quota fissa</v>
      </c>
      <c r="I124" s="137" t="str">
        <f t="shared" si="2"/>
        <v>414054#COMPONENTE DISPACCIAMENTO - PARTE FISSA</v>
      </c>
      <c r="J124" s="152" t="s">
        <v>11680</v>
      </c>
      <c r="K124" s="153" t="s">
        <v>11864</v>
      </c>
      <c r="L124" s="10" t="s">
        <v>11616</v>
      </c>
    </row>
    <row r="125" spans="1:12" x14ac:dyDescent="0.2">
      <c r="A125" s="69"/>
      <c r="B125" s="69"/>
      <c r="C125" s="141" t="str">
        <f>VLOOKUP(G125,TCR!$E$2:$K$332,2,0)</f>
        <v>TRASPF</v>
      </c>
      <c r="D125" s="141" t="str">
        <f>VLOOKUP(G125,TCR!$E$2:$K$332,3,0)</f>
        <v>Ricavi logistica primaria - Trasporto Energia Elettrica - fisso</v>
      </c>
      <c r="E125" s="141" t="str">
        <f>VLOOKUP(G125,TCR!$E$2:$K$332,4,0)</f>
        <v>DISPF</v>
      </c>
      <c r="F125" s="141" t="str">
        <f>VLOOKUP(G125,TCR!$E$2:$K$332,5,0)</f>
        <v>Dispacciamento fisso</v>
      </c>
      <c r="G125" s="141" t="s">
        <v>9521</v>
      </c>
      <c r="H125" s="141" t="str">
        <f>VLOOKUP(G125,TCR!$E$2:$K$332,7,0)</f>
        <v>Art 36 Del 111/06</v>
      </c>
      <c r="I125" s="137" t="str">
        <f t="shared" si="2"/>
        <v>414054#DISPACCIAMENTO - AGGREGAZIONE MISURE</v>
      </c>
      <c r="J125" s="152" t="s">
        <v>11680</v>
      </c>
      <c r="K125" s="153" t="s">
        <v>9552</v>
      </c>
      <c r="L125" s="10" t="s">
        <v>11616</v>
      </c>
    </row>
    <row r="126" spans="1:12" x14ac:dyDescent="0.2">
      <c r="A126" s="69"/>
      <c r="B126" s="69"/>
      <c r="C126" s="141" t="str">
        <f>VLOOKUP(G126,TCR!$E$2:$K$332,2,0)</f>
        <v>TRASPF</v>
      </c>
      <c r="D126" s="141" t="str">
        <f>VLOOKUP(G126,TCR!$E$2:$K$332,3,0)</f>
        <v>Ricavi logistica primaria - Trasporto Energia Elettrica - fisso</v>
      </c>
      <c r="E126" s="141" t="str">
        <f>VLOOKUP(G126,TCR!$E$2:$K$332,4,0)</f>
        <v>DISPF</v>
      </c>
      <c r="F126" s="141" t="str">
        <f>VLOOKUP(G126,TCR!$E$2:$K$332,5,0)</f>
        <v>Dispacciamento fisso</v>
      </c>
      <c r="G126" s="141" t="s">
        <v>175</v>
      </c>
      <c r="H126" s="141" t="str">
        <f>VLOOKUP(G126,TCR!$E$2:$K$332,7,0)</f>
        <v>Altri oneri dispacciamento quota fissa</v>
      </c>
      <c r="I126" s="137" t="str">
        <f t="shared" si="2"/>
        <v>414054#DISPACCIAMENTO  AU - PARTE FISSA</v>
      </c>
      <c r="J126" s="152" t="s">
        <v>11680</v>
      </c>
      <c r="K126" s="153" t="s">
        <v>11865</v>
      </c>
      <c r="L126" s="10" t="s">
        <v>11616</v>
      </c>
    </row>
    <row r="127" spans="1:12" x14ac:dyDescent="0.2">
      <c r="A127" s="69"/>
      <c r="B127" s="69"/>
      <c r="C127" s="141" t="str">
        <f>VLOOKUP(G127,TCR!$E$2:$K$332,2,0)</f>
        <v>TRASPF</v>
      </c>
      <c r="D127" s="141" t="str">
        <f>VLOOKUP(G127,TCR!$E$2:$K$332,3,0)</f>
        <v>Ricavi logistica primaria - Trasporto Energia Elettrica - fisso</v>
      </c>
      <c r="E127" s="141" t="str">
        <f>VLOOKUP(G127,TCR!$E$2:$K$332,4,0)</f>
        <v>DISPF</v>
      </c>
      <c r="F127" s="141" t="str">
        <f>VLOOKUP(G127,TCR!$E$2:$K$332,5,0)</f>
        <v>Dispacciamento fisso</v>
      </c>
      <c r="G127" s="141" t="s">
        <v>9521</v>
      </c>
      <c r="H127" s="141" t="str">
        <f>VLOOKUP(G127,TCR!$E$2:$K$332,7,0)</f>
        <v>Art 36 Del 111/06</v>
      </c>
      <c r="I127" s="137" t="str">
        <f t="shared" si="2"/>
        <v>414054#EE - VOCE SERVIZIO AGGREGAZIONE MISURE (ART.15.2 TS 107/09)</v>
      </c>
      <c r="J127" s="152" t="s">
        <v>11680</v>
      </c>
      <c r="K127" s="153" t="s">
        <v>11615</v>
      </c>
      <c r="L127" s="10" t="s">
        <v>11697</v>
      </c>
    </row>
    <row r="128" spans="1:12" x14ac:dyDescent="0.2">
      <c r="A128" s="69"/>
      <c r="B128" s="69"/>
      <c r="C128" s="141" t="str">
        <f>VLOOKUP(G128,TCR!$E$2:$K$332,2,0)</f>
        <v>VENDF</v>
      </c>
      <c r="D128" s="141" t="str">
        <f>VLOOKUP(G128,TCR!$E$2:$K$332,3,0)</f>
        <v>Ricavi commodity - componente fissa Energia Elettrica</v>
      </c>
      <c r="E128" s="141" t="str">
        <f>VLOOKUP(G128,TCR!$E$2:$K$332,4,0)</f>
        <v>MTPRF</v>
      </c>
      <c r="F128" s="141" t="str">
        <f>VLOOKUP(G128,TCR!$E$2:$K$332,5,0)</f>
        <v>Materia prima fissa</v>
      </c>
      <c r="G128" s="141" t="s">
        <v>320</v>
      </c>
      <c r="H128" s="141" t="str">
        <f>VLOOKUP(G128,TCR!$E$2:$K$332,7,0)</f>
        <v>componente generica ven fissa</v>
      </c>
      <c r="I128" s="137" t="str">
        <f t="shared" si="2"/>
        <v>414054#EE COMPONENTE FISSA VENDITA</v>
      </c>
      <c r="J128" s="152" t="s">
        <v>11680</v>
      </c>
      <c r="K128" s="153" t="s">
        <v>11621</v>
      </c>
      <c r="L128" s="10" t="s">
        <v>11616</v>
      </c>
    </row>
    <row r="129" spans="1:12" x14ac:dyDescent="0.2">
      <c r="A129" s="69"/>
      <c r="B129" s="69"/>
      <c r="C129" s="141" t="str">
        <f>VLOOKUP(G129,TCR!$E$2:$K$332,2,0)</f>
        <v>TRASPF</v>
      </c>
      <c r="D129" s="141" t="str">
        <f>VLOOKUP(G129,TCR!$E$2:$K$332,3,0)</f>
        <v>Ricavi logistica primaria - Trasporto Energia Elettrica - fisso</v>
      </c>
      <c r="E129" s="141" t="str">
        <f>VLOOKUP(G129,TCR!$E$2:$K$332,4,0)</f>
        <v>DISPF</v>
      </c>
      <c r="F129" s="141" t="str">
        <f>VLOOKUP(G129,TCR!$E$2:$K$332,5,0)</f>
        <v>Dispacciamento fisso</v>
      </c>
      <c r="G129" s="141" t="s">
        <v>9521</v>
      </c>
      <c r="H129" s="141" t="str">
        <f>VLOOKUP(G129,TCR!$E$2:$K$332,7,0)</f>
        <v>Art 36 Del 111/06</v>
      </c>
      <c r="I129" s="137" t="str">
        <f t="shared" si="2"/>
        <v>414054#NE_AGGR_MIS DISPACCIAMENTO - ART. 36 DEL. 111/06: SERVIZIO AGGREGAZIONE MISURE PER UNITA' DI CONSUMO</v>
      </c>
      <c r="J129" s="152" t="s">
        <v>11680</v>
      </c>
      <c r="K129" s="153" t="s">
        <v>11682</v>
      </c>
      <c r="L129" s="10" t="s">
        <v>11616</v>
      </c>
    </row>
    <row r="130" spans="1:12" x14ac:dyDescent="0.2">
      <c r="A130" s="69"/>
      <c r="B130" s="69"/>
      <c r="C130" s="141" t="str">
        <f>VLOOKUP(G130,TCR!$E$2:$K$332,2,0)</f>
        <v>TRASPF</v>
      </c>
      <c r="D130" s="141" t="str">
        <f>VLOOKUP(G130,TCR!$E$2:$K$332,3,0)</f>
        <v>Ricavi logistica primaria - Trasporto Energia Elettrica - fisso</v>
      </c>
      <c r="E130" s="141" t="str">
        <f>VLOOKUP(G130,TCR!$E$2:$K$332,4,0)</f>
        <v>DISPF</v>
      </c>
      <c r="F130" s="141" t="str">
        <f>VLOOKUP(G130,TCR!$E$2:$K$332,5,0)</f>
        <v>Dispacciamento fisso</v>
      </c>
      <c r="G130" s="141" t="s">
        <v>305</v>
      </c>
      <c r="H130" s="141" t="str">
        <f>VLOOKUP(G130,TCR!$E$2:$K$332,7,0)</f>
        <v>Art 24 bis TIS</v>
      </c>
      <c r="I130" s="137" t="str">
        <f t="shared" si="2"/>
        <v>414054#NE_CSII VOCE FATTURABILE DI DISPACCIAMENTO ART. 24BIS DEL 107/09 (TIS)</v>
      </c>
      <c r="J130" s="152" t="s">
        <v>11680</v>
      </c>
      <c r="K130" s="153" t="s">
        <v>11683</v>
      </c>
      <c r="L130" s="10" t="s">
        <v>11616</v>
      </c>
    </row>
    <row r="131" spans="1:12" x14ac:dyDescent="0.2">
      <c r="A131" s="69"/>
      <c r="B131" s="69"/>
      <c r="C131" s="141" t="str">
        <f>VLOOKUP(G131,TCR!$E$2:$K$332,2,0)</f>
        <v>TRASPF</v>
      </c>
      <c r="D131" s="141" t="str">
        <f>VLOOKUP(G131,TCR!$E$2:$K$332,3,0)</f>
        <v>Ricavi logistica primaria - Trasporto Energia Elettrica - fisso</v>
      </c>
      <c r="E131" s="141" t="str">
        <f>VLOOKUP(G131,TCR!$E$2:$K$332,4,0)</f>
        <v>DISPF</v>
      </c>
      <c r="F131" s="141" t="str">
        <f>VLOOKUP(G131,TCR!$E$2:$K$332,5,0)</f>
        <v>Dispacciamento fisso</v>
      </c>
      <c r="G131" s="141" t="s">
        <v>173</v>
      </c>
      <c r="H131" s="141" t="str">
        <f>VLOOKUP(G131,TCR!$E$2:$K$332,7,0)</f>
        <v>DISP bt quota fissa</v>
      </c>
      <c r="I131" s="137" t="str">
        <f t="shared" si="2"/>
        <v>414054#NE_DISP1_BTAUIP QUOTA FISSA COMPONENTE DI DISPACCIAMENTO (DISPBT)</v>
      </c>
      <c r="J131" s="152" t="s">
        <v>11680</v>
      </c>
      <c r="K131" s="153" t="s">
        <v>11684</v>
      </c>
      <c r="L131" s="10" t="s">
        <v>11616</v>
      </c>
    </row>
    <row r="132" spans="1:12" x14ac:dyDescent="0.2">
      <c r="A132" s="69"/>
      <c r="B132" s="69"/>
      <c r="C132" s="141" t="str">
        <f>VLOOKUP(G132,TCR!$E$2:$K$332,2,0)</f>
        <v>TRASPF</v>
      </c>
      <c r="D132" s="141" t="str">
        <f>VLOOKUP(G132,TCR!$E$2:$K$332,3,0)</f>
        <v>Ricavi logistica primaria - Trasporto Energia Elettrica - fisso</v>
      </c>
      <c r="E132" s="141" t="str">
        <f>VLOOKUP(G132,TCR!$E$2:$K$332,4,0)</f>
        <v>DISPF</v>
      </c>
      <c r="F132" s="141" t="str">
        <f>VLOOKUP(G132,TCR!$E$2:$K$332,5,0)</f>
        <v>Dispacciamento fisso</v>
      </c>
      <c r="G132" s="141" t="s">
        <v>9521</v>
      </c>
      <c r="H132" s="141" t="str">
        <f>VLOOKUP(G132,TCR!$E$2:$K$332,7,0)</f>
        <v>Art 36 Del 111/06</v>
      </c>
      <c r="I132" s="137" t="str">
        <f t="shared" si="2"/>
        <v>414054#NE_PM_QAGGMIS EE - VOCE CORRISPETTIVO AGGREGAZIONE MISURE</v>
      </c>
      <c r="J132" s="152" t="s">
        <v>11680</v>
      </c>
      <c r="K132" s="153" t="s">
        <v>11685</v>
      </c>
      <c r="L132" s="10" t="s">
        <v>11616</v>
      </c>
    </row>
    <row r="133" spans="1:12" x14ac:dyDescent="0.2">
      <c r="A133" s="69"/>
      <c r="B133" s="69"/>
      <c r="C133" s="141" t="str">
        <f>VLOOKUP(G133,TCR!$E$2:$K$332,2,0)</f>
        <v>TRASPF</v>
      </c>
      <c r="D133" s="141" t="str">
        <f>VLOOKUP(G133,TCR!$E$2:$K$332,3,0)</f>
        <v>Ricavi logistica primaria - Trasporto Energia Elettrica - fisso</v>
      </c>
      <c r="E133" s="141" t="str">
        <f>VLOOKUP(G133,TCR!$E$2:$K$332,4,0)</f>
        <v>DISPF</v>
      </c>
      <c r="F133" s="141" t="str">
        <f>VLOOKUP(G133,TCR!$E$2:$K$332,5,0)</f>
        <v>Dispacciamento fisso</v>
      </c>
      <c r="G133" s="141" t="s">
        <v>305</v>
      </c>
      <c r="H133" s="141" t="str">
        <f>VLOOKUP(G133,TCR!$E$2:$K$332,7,0)</f>
        <v>Art 24 bis TIS</v>
      </c>
      <c r="I133" s="137" t="str">
        <f t="shared" si="2"/>
        <v>414054#NE_PM_QART24B EE - VOCE ARTICOLO 24 BIS DEL.ARG/ELT 107/09 A.E.E.G.</v>
      </c>
      <c r="J133" s="152" t="s">
        <v>11680</v>
      </c>
      <c r="K133" s="153" t="s">
        <v>11686</v>
      </c>
      <c r="L133" s="10" t="s">
        <v>11616</v>
      </c>
    </row>
    <row r="134" spans="1:12" x14ac:dyDescent="0.2">
      <c r="A134" s="69"/>
      <c r="B134" s="69"/>
      <c r="C134" s="141" t="str">
        <f>VLOOKUP(G134,TCR!$E$2:$K$332,2,0)</f>
        <v>TRASPF</v>
      </c>
      <c r="D134" s="141" t="str">
        <f>VLOOKUP(G134,TCR!$E$2:$K$332,3,0)</f>
        <v>Ricavi logistica primaria - Trasporto Energia Elettrica - fisso</v>
      </c>
      <c r="E134" s="141" t="str">
        <f>VLOOKUP(G134,TCR!$E$2:$K$332,4,0)</f>
        <v>DISPF</v>
      </c>
      <c r="F134" s="141" t="str">
        <f>VLOOKUP(G134,TCR!$E$2:$K$332,5,0)</f>
        <v>Dispacciamento fisso</v>
      </c>
      <c r="G134" s="141" t="s">
        <v>173</v>
      </c>
      <c r="H134" s="141" t="str">
        <f>VLOOKUP(G134,TCR!$E$2:$K$332,7,0)</f>
        <v>DISP bt quota fissa</v>
      </c>
      <c r="I134" s="137" t="str">
        <f t="shared" si="2"/>
        <v>414054#QUOTA FISSA COMPONENTE DI DISPACCIAMENTO (DISPBT)</v>
      </c>
      <c r="J134" s="152" t="s">
        <v>11680</v>
      </c>
      <c r="K134" s="153" t="s">
        <v>4468</v>
      </c>
      <c r="L134" s="10" t="s">
        <v>11616</v>
      </c>
    </row>
    <row r="135" spans="1:12" x14ac:dyDescent="0.2">
      <c r="A135" s="69"/>
      <c r="B135" s="69"/>
      <c r="C135" s="141" t="str">
        <f>VLOOKUP(G135,TCR!$E$2:$K$332,2,0)</f>
        <v>TRASPF</v>
      </c>
      <c r="D135" s="141" t="str">
        <f>VLOOKUP(G135,TCR!$E$2:$K$332,3,0)</f>
        <v>Ricavi logistica primaria - Trasporto Energia Elettrica - fisso</v>
      </c>
      <c r="E135" s="141" t="str">
        <f>VLOOKUP(G135,TCR!$E$2:$K$332,4,0)</f>
        <v>DISPF</v>
      </c>
      <c r="F135" s="141" t="str">
        <f>VLOOKUP(G135,TCR!$E$2:$K$332,5,0)</f>
        <v>Dispacciamento fisso</v>
      </c>
      <c r="G135" s="141" t="s">
        <v>175</v>
      </c>
      <c r="H135" s="141" t="str">
        <f>VLOOKUP(G135,TCR!$E$2:$K$332,7,0)</f>
        <v>Altri oneri dispacciamento quota fissa</v>
      </c>
      <c r="I135" s="137" t="str">
        <f t="shared" si="2"/>
        <v>414054#RICAVI DISPACCIAMENTO E.E. - Q. FISSA</v>
      </c>
      <c r="J135" s="152" t="s">
        <v>11680</v>
      </c>
      <c r="K135" s="153" t="s">
        <v>11687</v>
      </c>
      <c r="L135" s="10" t="s">
        <v>11616</v>
      </c>
    </row>
    <row r="136" spans="1:12" x14ac:dyDescent="0.2">
      <c r="A136" s="69"/>
      <c r="B136" s="69"/>
      <c r="C136" s="141" t="str">
        <f>VLOOKUP(G136,TCR!$E$2:$K$332,2,0)</f>
        <v>TRASPF</v>
      </c>
      <c r="D136" s="141" t="str">
        <f>VLOOKUP(G136,TCR!$E$2:$K$332,3,0)</f>
        <v>Ricavi logistica primaria - Trasporto Energia Elettrica - fisso</v>
      </c>
      <c r="E136" s="141" t="str">
        <f>VLOOKUP(G136,TCR!$E$2:$K$332,4,0)</f>
        <v>DISPF</v>
      </c>
      <c r="F136" s="141" t="str">
        <f>VLOOKUP(G136,TCR!$E$2:$K$332,5,0)</f>
        <v>Dispacciamento fisso</v>
      </c>
      <c r="G136" s="141" t="s">
        <v>9521</v>
      </c>
      <c r="H136" s="141" t="str">
        <f>VLOOKUP(G136,TCR!$E$2:$K$332,7,0)</f>
        <v>Art 36 Del 111/06</v>
      </c>
      <c r="I136" s="137" t="str">
        <f t="shared" si="2"/>
        <v>414054#RICAVI DISPACCIAMENTO E.E. - Q. FISSA(AGGREGAMENTO MISURE)</v>
      </c>
      <c r="J136" s="152" t="s">
        <v>11680</v>
      </c>
      <c r="K136" s="153" t="s">
        <v>11866</v>
      </c>
      <c r="L136" s="10" t="s">
        <v>11616</v>
      </c>
    </row>
    <row r="137" spans="1:12" x14ac:dyDescent="0.2">
      <c r="A137" s="69"/>
      <c r="B137" s="69"/>
      <c r="C137" s="141" t="str">
        <f>VLOOKUP(G137,TCR!$E$2:$K$332,2,0)</f>
        <v>TRASPV</v>
      </c>
      <c r="D137" s="141" t="str">
        <f>VLOOKUP(G137,TCR!$E$2:$K$332,3,0)</f>
        <v>Ricavi logistica primaria - Trasporto Energia Elettrica - variabile</v>
      </c>
      <c r="E137" s="141" t="str">
        <f>VLOOKUP(G137,TCR!$E$2:$K$332,4,0)</f>
        <v>DISPV</v>
      </c>
      <c r="F137" s="141" t="str">
        <f>VLOOKUP(G137,TCR!$E$2:$K$332,5,0)</f>
        <v>Dispacciamento variabile</v>
      </c>
      <c r="G137" s="141" t="s">
        <v>277</v>
      </c>
      <c r="H137" s="141" t="str">
        <f>VLOOKUP(G137,TCR!$E$2:$K$332,7,0)</f>
        <v>Perdite dispacciamento</v>
      </c>
      <c r="I137" s="137" t="str">
        <f t="shared" si="2"/>
        <v>414055#(PERDITE DI RETE)RICAVI DISPACCIAMENTO E.E. - Q. VARIABILE</v>
      </c>
      <c r="J137" s="152" t="s">
        <v>11688</v>
      </c>
      <c r="K137" s="153" t="s">
        <v>11867</v>
      </c>
      <c r="L137" s="10" t="s">
        <v>11616</v>
      </c>
    </row>
    <row r="138" spans="1:12" x14ac:dyDescent="0.2">
      <c r="A138" s="69"/>
      <c r="B138" s="69"/>
      <c r="C138" s="141" t="str">
        <f>VLOOKUP(G138,TCR!$E$2:$K$332,2,0)</f>
        <v>TRASPV</v>
      </c>
      <c r="D138" s="141" t="str">
        <f>VLOOKUP(G138,TCR!$E$2:$K$332,3,0)</f>
        <v>Ricavi logistica primaria - Trasporto Energia Elettrica - variabile</v>
      </c>
      <c r="E138" s="141" t="str">
        <f>VLOOKUP(G138,TCR!$E$2:$K$332,4,0)</f>
        <v>DISPV</v>
      </c>
      <c r="F138" s="141" t="str">
        <f>VLOOKUP(G138,TCR!$E$2:$K$332,5,0)</f>
        <v>Dispacciamento variabile</v>
      </c>
      <c r="G138" s="141" t="s">
        <v>302</v>
      </c>
      <c r="H138" s="141" t="str">
        <f>VLOOKUP(G138,TCR!$E$2:$K$332,7,0)</f>
        <v>Art 44 Del 111/06</v>
      </c>
      <c r="I138" s="137" t="str">
        <f t="shared" si="2"/>
        <v>414055#ART.44</v>
      </c>
      <c r="J138" s="152" t="s">
        <v>11688</v>
      </c>
      <c r="K138" s="153" t="s">
        <v>11689</v>
      </c>
      <c r="L138" s="10" t="s">
        <v>11616</v>
      </c>
    </row>
    <row r="139" spans="1:12" x14ac:dyDescent="0.2">
      <c r="A139" s="69"/>
      <c r="B139" s="69"/>
      <c r="C139" s="141" t="str">
        <f>VLOOKUP(G139,TCR!$E$2:$K$332,2,0)</f>
        <v>TRASPV</v>
      </c>
      <c r="D139" s="141" t="str">
        <f>VLOOKUP(G139,TCR!$E$2:$K$332,3,0)</f>
        <v>Ricavi logistica primaria - Trasporto Energia Elettrica - variabile</v>
      </c>
      <c r="E139" s="141" t="str">
        <f>VLOOKUP(G139,TCR!$E$2:$K$332,4,0)</f>
        <v>DISPV</v>
      </c>
      <c r="F139" s="141" t="str">
        <f>VLOOKUP(G139,TCR!$E$2:$K$332,5,0)</f>
        <v>Dispacciamento variabile</v>
      </c>
      <c r="G139" s="141" t="s">
        <v>290</v>
      </c>
      <c r="H139" s="141" t="str">
        <f>VLOOKUP(G139,TCR!$E$2:$K$332,7,0)</f>
        <v>Art 44 bis Del 111/06</v>
      </c>
      <c r="I139" s="137" t="str">
        <f t="shared" si="2"/>
        <v>414055#ART.44 BIS</v>
      </c>
      <c r="J139" s="152" t="s">
        <v>11688</v>
      </c>
      <c r="K139" s="153" t="s">
        <v>11690</v>
      </c>
      <c r="L139" s="10" t="s">
        <v>11616</v>
      </c>
    </row>
    <row r="140" spans="1:12" x14ac:dyDescent="0.2">
      <c r="A140" s="69"/>
      <c r="B140" s="69"/>
      <c r="C140" s="141" t="str">
        <f>VLOOKUP(G140,TCR!$E$2:$K$332,2,0)</f>
        <v>TRASPV</v>
      </c>
      <c r="D140" s="141" t="str">
        <f>VLOOKUP(G140,TCR!$E$2:$K$332,3,0)</f>
        <v>Ricavi logistica primaria - Trasporto Energia Elettrica - variabile</v>
      </c>
      <c r="E140" s="141" t="str">
        <f>VLOOKUP(G140,TCR!$E$2:$K$332,4,0)</f>
        <v>DISPV</v>
      </c>
      <c r="F140" s="141" t="str">
        <f>VLOOKUP(G140,TCR!$E$2:$K$332,5,0)</f>
        <v>Dispacciamento variabile</v>
      </c>
      <c r="G140" s="141" t="s">
        <v>286</v>
      </c>
      <c r="H140" s="141" t="str">
        <f>VLOOKUP(G140,TCR!$E$2:$K$332,7,0)</f>
        <v>Art 45 Del 111/06</v>
      </c>
      <c r="I140" s="137" t="str">
        <f t="shared" si="2"/>
        <v>414055#ART.45</v>
      </c>
      <c r="J140" s="152" t="s">
        <v>11688</v>
      </c>
      <c r="K140" s="153" t="s">
        <v>11691</v>
      </c>
      <c r="L140" s="10" t="s">
        <v>11616</v>
      </c>
    </row>
    <row r="141" spans="1:12" x14ac:dyDescent="0.2">
      <c r="A141" s="69"/>
      <c r="B141" s="69"/>
      <c r="C141" s="141" t="str">
        <f>VLOOKUP(G141,TCR!$E$2:$K$332,2,0)</f>
        <v>TRASPV</v>
      </c>
      <c r="D141" s="141" t="str">
        <f>VLOOKUP(G141,TCR!$E$2:$K$332,3,0)</f>
        <v>Ricavi logistica primaria - Trasporto Energia Elettrica - variabile</v>
      </c>
      <c r="E141" s="141" t="str">
        <f>VLOOKUP(G141,TCR!$E$2:$K$332,4,0)</f>
        <v>DISPV</v>
      </c>
      <c r="F141" s="141" t="str">
        <f>VLOOKUP(G141,TCR!$E$2:$K$332,5,0)</f>
        <v>Dispacciamento variabile</v>
      </c>
      <c r="G141" s="141" t="s">
        <v>296</v>
      </c>
      <c r="H141" s="141" t="str">
        <f>VLOOKUP(G141,TCR!$E$2:$K$332,7,0)</f>
        <v>Art 46 Del 111/06</v>
      </c>
      <c r="I141" s="137" t="str">
        <f t="shared" si="2"/>
        <v>414055#ART.46</v>
      </c>
      <c r="J141" s="152" t="s">
        <v>11688</v>
      </c>
      <c r="K141" s="153" t="s">
        <v>11692</v>
      </c>
      <c r="L141" s="10" t="s">
        <v>11616</v>
      </c>
    </row>
    <row r="142" spans="1:12" x14ac:dyDescent="0.2">
      <c r="A142" s="69"/>
      <c r="B142" s="69"/>
      <c r="C142" s="141" t="str">
        <f>VLOOKUP(G142,TCR!$E$2:$K$332,2,0)</f>
        <v>TRASPV</v>
      </c>
      <c r="D142" s="141" t="str">
        <f>VLOOKUP(G142,TCR!$E$2:$K$332,3,0)</f>
        <v>Ricavi logistica primaria - Trasporto Energia Elettrica - variabile</v>
      </c>
      <c r="E142" s="141" t="str">
        <f>VLOOKUP(G142,TCR!$E$2:$K$332,4,0)</f>
        <v>DISPV</v>
      </c>
      <c r="F142" s="141" t="str">
        <f>VLOOKUP(G142,TCR!$E$2:$K$332,5,0)</f>
        <v>Dispacciamento variabile</v>
      </c>
      <c r="G142" s="141" t="s">
        <v>284</v>
      </c>
      <c r="H142" s="141" t="str">
        <f>VLOOKUP(G142,TCR!$E$2:$K$332,7,0)</f>
        <v>Art 48 Del 111/06</v>
      </c>
      <c r="I142" s="137" t="str">
        <f t="shared" si="2"/>
        <v>414055#ART.48</v>
      </c>
      <c r="J142" s="152" t="s">
        <v>11688</v>
      </c>
      <c r="K142" s="153" t="s">
        <v>11693</v>
      </c>
      <c r="L142" s="10" t="s">
        <v>11616</v>
      </c>
    </row>
    <row r="143" spans="1:12" x14ac:dyDescent="0.2">
      <c r="A143" s="69"/>
      <c r="B143" s="69"/>
      <c r="C143" s="141" t="str">
        <f>VLOOKUP(G143,TCR!$E$2:$K$332,2,0)</f>
        <v>TRASPV</v>
      </c>
      <c r="D143" s="141" t="str">
        <f>VLOOKUP(G143,TCR!$E$2:$K$332,3,0)</f>
        <v>Ricavi logistica primaria - Trasporto Energia Elettrica - variabile</v>
      </c>
      <c r="E143" s="141" t="str">
        <f>VLOOKUP(G143,TCR!$E$2:$K$332,4,0)</f>
        <v>DISPV</v>
      </c>
      <c r="F143" s="141" t="str">
        <f>VLOOKUP(G143,TCR!$E$2:$K$332,5,0)</f>
        <v>Dispacciamento variabile</v>
      </c>
      <c r="G143" s="141" t="s">
        <v>299</v>
      </c>
      <c r="H143" s="141" t="str">
        <f>VLOOKUP(G143,TCR!$E$2:$K$332,7,0)</f>
        <v>Art 73 Del 111/06</v>
      </c>
      <c r="I143" s="137" t="str">
        <f t="shared" si="2"/>
        <v>414055#ART.73</v>
      </c>
      <c r="J143" s="152" t="s">
        <v>11688</v>
      </c>
      <c r="K143" s="153" t="s">
        <v>11694</v>
      </c>
      <c r="L143" s="10" t="s">
        <v>11616</v>
      </c>
    </row>
    <row r="144" spans="1:12" x14ac:dyDescent="0.2">
      <c r="A144" s="69"/>
      <c r="B144" s="69"/>
      <c r="C144" s="141" t="str">
        <f>VLOOKUP(G144,TCR!$E$2:$K$332,2,0)</f>
        <v>TRASPF</v>
      </c>
      <c r="D144" s="141" t="str">
        <f>VLOOKUP(G144,TCR!$E$2:$K$332,3,0)</f>
        <v>Ricavi logistica primaria - Trasporto Energia Elettrica - fisso</v>
      </c>
      <c r="E144" s="141" t="str">
        <f>VLOOKUP(G144,TCR!$E$2:$K$332,4,0)</f>
        <v>DISPF</v>
      </c>
      <c r="F144" s="141" t="str">
        <f>VLOOKUP(G144,TCR!$E$2:$K$332,5,0)</f>
        <v>Dispacciamento fisso</v>
      </c>
      <c r="G144" s="141" t="s">
        <v>305</v>
      </c>
      <c r="H144" s="141" t="str">
        <f>VLOOKUP(G144,TCR!$E$2:$K$332,7,0)</f>
        <v>Art 24 bis TIS</v>
      </c>
      <c r="I144" s="137" t="str">
        <f t="shared" si="2"/>
        <v>414055#ARTICOLO 24</v>
      </c>
      <c r="J144" s="152" t="s">
        <v>11688</v>
      </c>
      <c r="K144" s="153" t="s">
        <v>11695</v>
      </c>
      <c r="L144" s="10" t="s">
        <v>11616</v>
      </c>
    </row>
    <row r="145" spans="1:12" x14ac:dyDescent="0.2">
      <c r="A145" s="139"/>
      <c r="B145" s="139"/>
      <c r="C145" s="141" t="str">
        <f>VLOOKUP(G145,TCR!$E$2:$K$332,2,0)</f>
        <v>TRASPV</v>
      </c>
      <c r="D145" s="141" t="str">
        <f>VLOOKUP(G145,TCR!$E$2:$K$332,3,0)</f>
        <v>Ricavi logistica primaria - Trasporto Energia Elettrica - variabile</v>
      </c>
      <c r="E145" s="141" t="str">
        <f>VLOOKUP(G145,TCR!$E$2:$K$332,4,0)</f>
        <v>DISPV</v>
      </c>
      <c r="F145" s="141" t="str">
        <f>VLOOKUP(G145,TCR!$E$2:$K$332,5,0)</f>
        <v>Dispacciamento variabile</v>
      </c>
      <c r="G145" s="141" t="s">
        <v>294</v>
      </c>
      <c r="H145" s="141" t="str">
        <f>VLOOKUP(G145,TCR!$E$2:$K$332,7,0)</f>
        <v>Art 25 bis TIS</v>
      </c>
      <c r="I145" s="137" t="str">
        <f t="shared" si="2"/>
        <v>414055#ARTICOLO 25 BIS DEL. ARG/ELT     107/09 A.E.E.G.</v>
      </c>
      <c r="J145" s="152" t="s">
        <v>11688</v>
      </c>
      <c r="K145" s="153" t="s">
        <v>11819</v>
      </c>
      <c r="L145" s="10" t="s">
        <v>11616</v>
      </c>
    </row>
    <row r="146" spans="1:12" x14ac:dyDescent="0.2">
      <c r="A146" s="69"/>
      <c r="B146" s="69"/>
      <c r="C146" s="141" t="str">
        <f>VLOOKUP(G146,TCR!$E$2:$K$332,2,0)</f>
        <v>TRASPV</v>
      </c>
      <c r="D146" s="141" t="str">
        <f>VLOOKUP(G146,TCR!$E$2:$K$332,3,0)</f>
        <v>Ricavi logistica primaria - Trasporto Energia Elettrica - variabile</v>
      </c>
      <c r="E146" s="141" t="str">
        <f>VLOOKUP(G146,TCR!$E$2:$K$332,4,0)</f>
        <v>DISPV</v>
      </c>
      <c r="F146" s="141" t="str">
        <f>VLOOKUP(G146,TCR!$E$2:$K$332,5,0)</f>
        <v>Dispacciamento variabile</v>
      </c>
      <c r="G146" s="141" t="s">
        <v>290</v>
      </c>
      <c r="H146" s="141" t="str">
        <f>VLOOKUP(G146,TCR!$E$2:$K$332,7,0)</f>
        <v>Art 44 bis Del 111/06</v>
      </c>
      <c r="I146" s="137" t="str">
        <f t="shared" si="2"/>
        <v>414055#ARTICOLO 44 BIS DEL.111/06       A.E.E.G</v>
      </c>
      <c r="J146" s="152" t="s">
        <v>11688</v>
      </c>
      <c r="K146" s="153" t="s">
        <v>11820</v>
      </c>
      <c r="L146" s="10" t="s">
        <v>11616</v>
      </c>
    </row>
    <row r="147" spans="1:12" x14ac:dyDescent="0.2">
      <c r="A147" s="69"/>
      <c r="B147" s="69"/>
      <c r="C147" s="141" t="str">
        <f>VLOOKUP(G147,TCR!$E$2:$K$332,2,0)</f>
        <v>TRASPV</v>
      </c>
      <c r="D147" s="141" t="str">
        <f>VLOOKUP(G147,TCR!$E$2:$K$332,3,0)</f>
        <v>Ricavi logistica primaria - Trasporto Energia Elettrica - variabile</v>
      </c>
      <c r="E147" s="141" t="str">
        <f>VLOOKUP(G147,TCR!$E$2:$K$332,4,0)</f>
        <v>DISPV</v>
      </c>
      <c r="F147" s="141" t="str">
        <f>VLOOKUP(G147,TCR!$E$2:$K$332,5,0)</f>
        <v>Dispacciamento variabile</v>
      </c>
      <c r="G147" s="141" t="s">
        <v>302</v>
      </c>
      <c r="H147" s="141" t="str">
        <f>VLOOKUP(G147,TCR!$E$2:$K$332,7,0)</f>
        <v>Art 44 Del 111/06</v>
      </c>
      <c r="I147" s="137" t="str">
        <f t="shared" si="2"/>
        <v>414055#ARTICOLO 44 DEL. 111/06 A.E.E.G.</v>
      </c>
      <c r="J147" s="152" t="s">
        <v>11688</v>
      </c>
      <c r="K147" s="153" t="s">
        <v>11821</v>
      </c>
      <c r="L147" s="10" t="s">
        <v>11616</v>
      </c>
    </row>
    <row r="148" spans="1:12" x14ac:dyDescent="0.2">
      <c r="A148" s="69"/>
      <c r="B148" s="69"/>
      <c r="C148" s="141" t="str">
        <f>VLOOKUP(G148,TCR!$E$2:$K$332,2,0)</f>
        <v>TRASPV</v>
      </c>
      <c r="D148" s="141" t="str">
        <f>VLOOKUP(G148,TCR!$E$2:$K$332,3,0)</f>
        <v>Ricavi logistica primaria - Trasporto Energia Elettrica - variabile</v>
      </c>
      <c r="E148" s="141" t="str">
        <f>VLOOKUP(G148,TCR!$E$2:$K$332,4,0)</f>
        <v>DISPV</v>
      </c>
      <c r="F148" s="141" t="str">
        <f>VLOOKUP(G148,TCR!$E$2:$K$332,5,0)</f>
        <v>Dispacciamento variabile</v>
      </c>
      <c r="G148" s="141" t="s">
        <v>286</v>
      </c>
      <c r="H148" s="141" t="str">
        <f>VLOOKUP(G148,TCR!$E$2:$K$332,7,0)</f>
        <v>Art 45 Del 111/06</v>
      </c>
      <c r="I148" s="137" t="str">
        <f t="shared" si="2"/>
        <v>414055#ARTICOLO 45 DEL. 111/06 A.E.E.G.</v>
      </c>
      <c r="J148" s="152" t="s">
        <v>11688</v>
      </c>
      <c r="K148" s="153" t="s">
        <v>11822</v>
      </c>
      <c r="L148" s="10" t="s">
        <v>11616</v>
      </c>
    </row>
    <row r="149" spans="1:12" x14ac:dyDescent="0.2">
      <c r="A149" s="69"/>
      <c r="B149" s="69"/>
      <c r="C149" s="141" t="str">
        <f>VLOOKUP(G149,TCR!$E$2:$K$332,2,0)</f>
        <v>TRASPV</v>
      </c>
      <c r="D149" s="141" t="str">
        <f>VLOOKUP(G149,TCR!$E$2:$K$332,3,0)</f>
        <v>Ricavi logistica primaria - Trasporto Energia Elettrica - variabile</v>
      </c>
      <c r="E149" s="141" t="str">
        <f>VLOOKUP(G149,TCR!$E$2:$K$332,4,0)</f>
        <v>DISPV</v>
      </c>
      <c r="F149" s="141" t="str">
        <f>VLOOKUP(G149,TCR!$E$2:$K$332,5,0)</f>
        <v>Dispacciamento variabile</v>
      </c>
      <c r="G149" s="141" t="s">
        <v>296</v>
      </c>
      <c r="H149" s="141" t="str">
        <f>VLOOKUP(G149,TCR!$E$2:$K$332,7,0)</f>
        <v>Art 46 Del 111/06</v>
      </c>
      <c r="I149" s="137" t="str">
        <f t="shared" si="2"/>
        <v>414055#ARTICOLO 46 DEL. 111/06 A.E.E.G.</v>
      </c>
      <c r="J149" s="152" t="s">
        <v>11688</v>
      </c>
      <c r="K149" s="153" t="s">
        <v>11823</v>
      </c>
      <c r="L149" s="10" t="s">
        <v>11616</v>
      </c>
    </row>
    <row r="150" spans="1:12" x14ac:dyDescent="0.2">
      <c r="A150" s="69"/>
      <c r="B150" s="69"/>
      <c r="C150" s="141" t="str">
        <f>VLOOKUP(G150,TCR!$E$2:$K$332,2,0)</f>
        <v>TRASPV</v>
      </c>
      <c r="D150" s="141" t="str">
        <f>VLOOKUP(G150,TCR!$E$2:$K$332,3,0)</f>
        <v>Ricavi logistica primaria - Trasporto Energia Elettrica - variabile</v>
      </c>
      <c r="E150" s="141" t="str">
        <f>VLOOKUP(G150,TCR!$E$2:$K$332,4,0)</f>
        <v>DISPV</v>
      </c>
      <c r="F150" s="141" t="str">
        <f>VLOOKUP(G150,TCR!$E$2:$K$332,5,0)</f>
        <v>Dispacciamento variabile</v>
      </c>
      <c r="G150" s="141" t="s">
        <v>284</v>
      </c>
      <c r="H150" s="141" t="str">
        <f>VLOOKUP(G150,TCR!$E$2:$K$332,7,0)</f>
        <v>Art 48 Del 111/06</v>
      </c>
      <c r="I150" s="137" t="str">
        <f t="shared" si="2"/>
        <v>414055#ARTICOLO 48 DEL. 111/06 A.E.E.G.</v>
      </c>
      <c r="J150" s="152" t="s">
        <v>11688</v>
      </c>
      <c r="K150" s="153" t="s">
        <v>11824</v>
      </c>
      <c r="L150" s="10" t="s">
        <v>11616</v>
      </c>
    </row>
    <row r="151" spans="1:12" x14ac:dyDescent="0.2">
      <c r="A151" s="69"/>
      <c r="B151" s="69"/>
      <c r="C151" s="141" t="str">
        <f>VLOOKUP(G151,TCR!$E$2:$K$332,2,0)</f>
        <v>TRASPV</v>
      </c>
      <c r="D151" s="141" t="str">
        <f>VLOOKUP(G151,TCR!$E$2:$K$332,3,0)</f>
        <v>Ricavi logistica primaria - Trasporto Energia Elettrica - variabile</v>
      </c>
      <c r="E151" s="141" t="str">
        <f>VLOOKUP(G151,TCR!$E$2:$K$332,4,0)</f>
        <v>DISPV</v>
      </c>
      <c r="F151" s="141" t="str">
        <f>VLOOKUP(G151,TCR!$E$2:$K$332,5,0)</f>
        <v>Dispacciamento variabile</v>
      </c>
      <c r="G151" s="141" t="s">
        <v>284</v>
      </c>
      <c r="H151" s="141" t="str">
        <f>VLOOKUP(G151,TCR!$E$2:$K$332,7,0)</f>
        <v>Art 48 Del 111/06</v>
      </c>
      <c r="I151" s="137" t="str">
        <f t="shared" si="2"/>
        <v>414055#ARTICOLO 73 DEL. 111/06 A.E.E.G.</v>
      </c>
      <c r="J151" s="152" t="s">
        <v>11688</v>
      </c>
      <c r="K151" s="153" t="s">
        <v>11825</v>
      </c>
      <c r="L151" s="10" t="s">
        <v>11616</v>
      </c>
    </row>
    <row r="152" spans="1:12" x14ac:dyDescent="0.2">
      <c r="A152" s="69"/>
      <c r="B152" s="69"/>
      <c r="C152" s="141" t="str">
        <f>VLOOKUP(G152,TCR!$E$2:$K$332,2,0)</f>
        <v>TRASPV</v>
      </c>
      <c r="D152" s="141" t="str">
        <f>VLOOKUP(G152,TCR!$E$2:$K$332,3,0)</f>
        <v>Ricavi logistica primaria - Trasporto Energia Elettrica - variabile</v>
      </c>
      <c r="E152" s="141" t="str">
        <f>VLOOKUP(G152,TCR!$E$2:$K$332,4,0)</f>
        <v>DISPV</v>
      </c>
      <c r="F152" s="141" t="str">
        <f>VLOOKUP(G152,TCR!$E$2:$K$332,5,0)</f>
        <v>Dispacciamento variabile</v>
      </c>
      <c r="G152" s="141" t="s">
        <v>176</v>
      </c>
      <c r="H152" s="141" t="str">
        <f>VLOOKUP(G152,TCR!$E$2:$K$332,7,0)</f>
        <v>Altri oneri dispacciamento quota var</v>
      </c>
      <c r="I152" s="137" t="str">
        <f t="shared" si="2"/>
        <v>414055#COMPONENTE DI DISP.</v>
      </c>
      <c r="J152" s="152" t="s">
        <v>11688</v>
      </c>
      <c r="K152" s="153" t="s">
        <v>11868</v>
      </c>
      <c r="L152" s="10" t="s">
        <v>11616</v>
      </c>
    </row>
    <row r="153" spans="1:12" x14ac:dyDescent="0.2">
      <c r="A153" s="69"/>
      <c r="B153" s="69"/>
      <c r="C153" s="141" t="str">
        <f>VLOOKUP(G153,TCR!$E$2:$K$332,2,0)</f>
        <v>TRASPF</v>
      </c>
      <c r="D153" s="141" t="str">
        <f>VLOOKUP(G153,TCR!$E$2:$K$332,3,0)</f>
        <v>Ricavi logistica primaria - Trasporto Energia Elettrica - fisso</v>
      </c>
      <c r="E153" s="141" t="str">
        <f>VLOOKUP(G153,TCR!$E$2:$K$332,4,0)</f>
        <v>DISPF</v>
      </c>
      <c r="F153" s="141" t="str">
        <f>VLOOKUP(G153,TCR!$E$2:$K$332,5,0)</f>
        <v>Dispacciamento fisso</v>
      </c>
      <c r="G153" s="141" t="s">
        <v>9521</v>
      </c>
      <c r="H153" s="141" t="str">
        <f>VLOOKUP(G153,TCR!$E$2:$K$332,7,0)</f>
        <v>Art 36 Del 111/06</v>
      </c>
      <c r="I153" s="137" t="str">
        <f t="shared" si="2"/>
        <v>414055#CORRISPETTIVO DI AGGREGAZIONE</v>
      </c>
      <c r="J153" s="152" t="s">
        <v>11688</v>
      </c>
      <c r="K153" s="153" t="s">
        <v>11869</v>
      </c>
      <c r="L153" s="10" t="s">
        <v>11616</v>
      </c>
    </row>
    <row r="154" spans="1:12" x14ac:dyDescent="0.2">
      <c r="A154" s="69"/>
      <c r="B154" s="69"/>
      <c r="C154" s="141" t="str">
        <f>VLOOKUP(G154,TCR!$E$2:$K$332,2,0)</f>
        <v>TRASPV</v>
      </c>
      <c r="D154" s="141" t="str">
        <f>VLOOKUP(G154,TCR!$E$2:$K$332,3,0)</f>
        <v>Ricavi logistica primaria - Trasporto Energia Elettrica - variabile</v>
      </c>
      <c r="E154" s="141" t="str">
        <f>VLOOKUP(G154,TCR!$E$2:$K$332,4,0)</f>
        <v>DISPV</v>
      </c>
      <c r="F154" s="141" t="str">
        <f>VLOOKUP(G154,TCR!$E$2:$K$332,5,0)</f>
        <v>Dispacciamento variabile</v>
      </c>
      <c r="G154" s="141" t="s">
        <v>294</v>
      </c>
      <c r="H154" s="141" t="str">
        <f>VLOOKUP(G154,TCR!$E$2:$K$332,7,0)</f>
        <v>Art 25 bis TIS</v>
      </c>
      <c r="I154" s="137" t="str">
        <f t="shared" si="2"/>
        <v>414055#CORRISPETTIVO UNITARIO REINTEGRAZIONE SALVAGUARDIA TRANSITORIA - ART. 25 BIS TIS  DEL 107/09</v>
      </c>
      <c r="J154" s="152" t="s">
        <v>11688</v>
      </c>
      <c r="K154" s="153" t="s">
        <v>11696</v>
      </c>
      <c r="L154" s="10" t="s">
        <v>11616</v>
      </c>
    </row>
    <row r="155" spans="1:12" x14ac:dyDescent="0.2">
      <c r="A155" s="69"/>
      <c r="B155" s="69"/>
      <c r="C155" s="141" t="str">
        <f>VLOOKUP(G155,TCR!$E$2:$K$332,2,0)</f>
        <v>TRASPV</v>
      </c>
      <c r="D155" s="141" t="str">
        <f>VLOOKUP(G155,TCR!$E$2:$K$332,3,0)</f>
        <v>Ricavi logistica primaria - Trasporto Energia Elettrica - variabile</v>
      </c>
      <c r="E155" s="141" t="str">
        <f>VLOOKUP(G155,TCR!$E$2:$K$332,4,0)</f>
        <v>DISPV</v>
      </c>
      <c r="F155" s="141" t="str">
        <f>VLOOKUP(G155,TCR!$E$2:$K$332,5,0)</f>
        <v>Dispacciamento variabile</v>
      </c>
      <c r="G155" s="141" t="s">
        <v>176</v>
      </c>
      <c r="H155" s="141" t="str">
        <f>VLOOKUP(G155,TCR!$E$2:$K$332,7,0)</f>
        <v>Altri oneri dispacciamento quota var</v>
      </c>
      <c r="I155" s="137" t="str">
        <f t="shared" si="2"/>
        <v>414055#DISPACCIAMENTO</v>
      </c>
      <c r="J155" s="152" t="s">
        <v>11688</v>
      </c>
      <c r="K155" s="153" t="s">
        <v>11697</v>
      </c>
      <c r="L155" s="10" t="s">
        <v>11616</v>
      </c>
    </row>
    <row r="156" spans="1:12" x14ac:dyDescent="0.2">
      <c r="A156" s="69"/>
      <c r="B156" s="69"/>
      <c r="C156" s="141" t="str">
        <f>VLOOKUP(G156,TCR!$E$2:$K$332,2,0)</f>
        <v>TRASPV</v>
      </c>
      <c r="D156" s="141" t="str">
        <f>VLOOKUP(G156,TCR!$E$2:$K$332,3,0)</f>
        <v>Ricavi logistica primaria - Trasporto Energia Elettrica - variabile</v>
      </c>
      <c r="E156" s="141" t="str">
        <f>VLOOKUP(G156,TCR!$E$2:$K$332,4,0)</f>
        <v>DISPV</v>
      </c>
      <c r="F156" s="141" t="str">
        <f>VLOOKUP(G156,TCR!$E$2:$K$332,5,0)</f>
        <v>Dispacciamento variabile</v>
      </c>
      <c r="G156" s="141" t="s">
        <v>290</v>
      </c>
      <c r="H156" s="141" t="str">
        <f>VLOOKUP(G156,TCR!$E$2:$K$332,7,0)</f>
        <v>Art 44 bis Del 111/06</v>
      </c>
      <c r="I156" s="137" t="str">
        <f t="shared" si="2"/>
        <v>414055#DISPACCIAMENTO - ART. 44 BIS DEL. 111/06: COSTI COPERTURA MODULAZIONE PROD.EOLICA</v>
      </c>
      <c r="J156" s="152" t="s">
        <v>11688</v>
      </c>
      <c r="K156" s="153" t="s">
        <v>1183</v>
      </c>
      <c r="L156" s="10" t="s">
        <v>11697</v>
      </c>
    </row>
    <row r="157" spans="1:12" x14ac:dyDescent="0.2">
      <c r="A157" s="69"/>
      <c r="B157" s="69"/>
      <c r="C157" s="141" t="str">
        <f>VLOOKUP(G157,TCR!$E$2:$K$332,2,0)</f>
        <v>TRASPF</v>
      </c>
      <c r="D157" s="141" t="str">
        <f>VLOOKUP(G157,TCR!$E$2:$K$332,3,0)</f>
        <v>Ricavi logistica primaria - Trasporto Energia Elettrica - fisso</v>
      </c>
      <c r="E157" s="141" t="str">
        <f>VLOOKUP(G157,TCR!$E$2:$K$332,4,0)</f>
        <v>DISPF</v>
      </c>
      <c r="F157" s="141" t="str">
        <f>VLOOKUP(G157,TCR!$E$2:$K$332,5,0)</f>
        <v>Dispacciamento fisso</v>
      </c>
      <c r="G157" s="141" t="s">
        <v>305</v>
      </c>
      <c r="H157" s="141" t="str">
        <f>VLOOKUP(G157,TCR!$E$2:$K$332,7,0)</f>
        <v>Art 24 bis TIS</v>
      </c>
      <c r="I157" s="137" t="str">
        <f t="shared" si="2"/>
        <v>414055#DISPACCIAMENTO - DEL. AEEG N° 107/09 ART. 24BIS</v>
      </c>
      <c r="J157" s="152" t="s">
        <v>11688</v>
      </c>
      <c r="K157" s="153" t="s">
        <v>11870</v>
      </c>
      <c r="L157" s="10" t="s">
        <v>11616</v>
      </c>
    </row>
    <row r="158" spans="1:12" x14ac:dyDescent="0.2">
      <c r="A158" s="69"/>
      <c r="B158" s="69"/>
      <c r="C158" s="141" t="str">
        <f>VLOOKUP(G158,TCR!$E$2:$K$332,2,0)</f>
        <v>TRASPV</v>
      </c>
      <c r="D158" s="141" t="str">
        <f>VLOOKUP(G158,TCR!$E$2:$K$332,3,0)</f>
        <v>Ricavi logistica primaria - Trasporto Energia Elettrica - variabile</v>
      </c>
      <c r="E158" s="141" t="str">
        <f>VLOOKUP(G158,TCR!$E$2:$K$332,4,0)</f>
        <v>DISPV</v>
      </c>
      <c r="F158" s="141" t="str">
        <f>VLOOKUP(G158,TCR!$E$2:$K$332,5,0)</f>
        <v>Dispacciamento variabile</v>
      </c>
      <c r="G158" s="141" t="s">
        <v>176</v>
      </c>
      <c r="H158" s="141" t="str">
        <f>VLOOKUP(G158,TCR!$E$2:$K$332,7,0)</f>
        <v>Altri oneri dispacciamento quota var</v>
      </c>
      <c r="I158" s="137" t="str">
        <f t="shared" si="2"/>
        <v>414055#DISPACCIAMENTO - DEL. AEEG N° 107⁄09 ART.15.2</v>
      </c>
      <c r="J158" s="152" t="s">
        <v>11688</v>
      </c>
      <c r="K158" s="153" t="s">
        <v>11829</v>
      </c>
      <c r="L158" s="10" t="s">
        <v>11616</v>
      </c>
    </row>
    <row r="159" spans="1:12" x14ac:dyDescent="0.2">
      <c r="A159" s="69"/>
      <c r="B159" s="69"/>
      <c r="C159" s="141" t="str">
        <f>VLOOKUP(G159,TCR!$E$2:$K$332,2,0)</f>
        <v>TRASPV</v>
      </c>
      <c r="D159" s="141" t="str">
        <f>VLOOKUP(G159,TCR!$E$2:$K$332,3,0)</f>
        <v>Ricavi logistica primaria - Trasporto Energia Elettrica - variabile</v>
      </c>
      <c r="E159" s="141" t="str">
        <f>VLOOKUP(G159,TCR!$E$2:$K$332,4,0)</f>
        <v>DISPV</v>
      </c>
      <c r="F159" s="141" t="str">
        <f>VLOOKUP(G159,TCR!$E$2:$K$332,5,0)</f>
        <v>Dispacciamento variabile</v>
      </c>
      <c r="G159" s="141" t="s">
        <v>294</v>
      </c>
      <c r="H159" s="141" t="str">
        <f>VLOOKUP(G159,TCR!$E$2:$K$332,7,0)</f>
        <v>Art 25 bis TIS</v>
      </c>
      <c r="I159" s="137" t="str">
        <f t="shared" si="2"/>
        <v>414055#DISPACCIAMENTO - DEL. AEEG N° 107⁄09 ART.25 BIS</v>
      </c>
      <c r="J159" s="152" t="s">
        <v>11688</v>
      </c>
      <c r="K159" s="153" t="s">
        <v>11830</v>
      </c>
      <c r="L159" s="10" t="s">
        <v>11616</v>
      </c>
    </row>
    <row r="160" spans="1:12" x14ac:dyDescent="0.2">
      <c r="A160" s="69"/>
      <c r="B160" s="69"/>
      <c r="C160" s="141" t="str">
        <f>VLOOKUP(G160,TCR!$E$2:$K$332,2,0)</f>
        <v>TRASPV</v>
      </c>
      <c r="D160" s="141" t="str">
        <f>VLOOKUP(G160,TCR!$E$2:$K$332,3,0)</f>
        <v>Ricavi logistica primaria - Trasporto Energia Elettrica - variabile</v>
      </c>
      <c r="E160" s="141" t="str">
        <f>VLOOKUP(G160,TCR!$E$2:$K$332,4,0)</f>
        <v>DISPV</v>
      </c>
      <c r="F160" s="141" t="str">
        <f>VLOOKUP(G160,TCR!$E$2:$K$332,5,0)</f>
        <v>Dispacciamento variabile</v>
      </c>
      <c r="G160" s="141" t="s">
        <v>302</v>
      </c>
      <c r="H160" s="141" t="str">
        <f>VLOOKUP(G160,TCR!$E$2:$K$332,7,0)</f>
        <v>Art 44 Del 111/06</v>
      </c>
      <c r="I160" s="137" t="str">
        <f t="shared" si="2"/>
        <v>414055#DISPACCIAMENTO - DEL. AEEG N° 111⁄06 ART.44</v>
      </c>
      <c r="J160" s="152" t="s">
        <v>11688</v>
      </c>
      <c r="K160" s="153" t="s">
        <v>11831</v>
      </c>
      <c r="L160" s="10" t="s">
        <v>11616</v>
      </c>
    </row>
    <row r="161" spans="1:12" x14ac:dyDescent="0.2">
      <c r="A161" s="69"/>
      <c r="B161" s="69"/>
      <c r="C161" s="141" t="str">
        <f>VLOOKUP(G161,TCR!$E$2:$K$332,2,0)</f>
        <v>TRASPV</v>
      </c>
      <c r="D161" s="141" t="str">
        <f>VLOOKUP(G161,TCR!$E$2:$K$332,3,0)</f>
        <v>Ricavi logistica primaria - Trasporto Energia Elettrica - variabile</v>
      </c>
      <c r="E161" s="141" t="str">
        <f>VLOOKUP(G161,TCR!$E$2:$K$332,4,0)</f>
        <v>DISPV</v>
      </c>
      <c r="F161" s="141" t="str">
        <f>VLOOKUP(G161,TCR!$E$2:$K$332,5,0)</f>
        <v>Dispacciamento variabile</v>
      </c>
      <c r="G161" s="141" t="s">
        <v>290</v>
      </c>
      <c r="H161" s="141" t="str">
        <f>VLOOKUP(G161,TCR!$E$2:$K$332,7,0)</f>
        <v>Art 44 bis Del 111/06</v>
      </c>
      <c r="I161" s="137" t="str">
        <f t="shared" ref="I161:I214" si="3">CONCATENATE(J161,"#",K161)</f>
        <v>414055#DISPACCIAMENTO - DEL. AEEG N° 111⁄06 ART.44BIS</v>
      </c>
      <c r="J161" s="152" t="s">
        <v>11688</v>
      </c>
      <c r="K161" s="153" t="s">
        <v>11832</v>
      </c>
      <c r="L161" s="10" t="s">
        <v>11616</v>
      </c>
    </row>
    <row r="162" spans="1:12" x14ac:dyDescent="0.2">
      <c r="A162" s="69"/>
      <c r="B162" s="69"/>
      <c r="C162" s="141" t="str">
        <f>VLOOKUP(G162,TCR!$E$2:$K$332,2,0)</f>
        <v>TRASPV</v>
      </c>
      <c r="D162" s="141" t="str">
        <f>VLOOKUP(G162,TCR!$E$2:$K$332,3,0)</f>
        <v>Ricavi logistica primaria - Trasporto Energia Elettrica - variabile</v>
      </c>
      <c r="E162" s="141" t="str">
        <f>VLOOKUP(G162,TCR!$E$2:$K$332,4,0)</f>
        <v>DISPV</v>
      </c>
      <c r="F162" s="141" t="str">
        <f>VLOOKUP(G162,TCR!$E$2:$K$332,5,0)</f>
        <v>Dispacciamento variabile</v>
      </c>
      <c r="G162" s="141" t="s">
        <v>286</v>
      </c>
      <c r="H162" s="141" t="str">
        <f>VLOOKUP(G162,TCR!$E$2:$K$332,7,0)</f>
        <v>Art 45 Del 111/06</v>
      </c>
      <c r="I162" s="137" t="str">
        <f t="shared" si="3"/>
        <v>414055#DISPACCIAMENTO - DEL. AEEG N° 111⁄06 ART.45.2</v>
      </c>
      <c r="J162" s="152" t="s">
        <v>11688</v>
      </c>
      <c r="K162" s="153" t="s">
        <v>11833</v>
      </c>
      <c r="L162" s="10" t="s">
        <v>11616</v>
      </c>
    </row>
    <row r="163" spans="1:12" x14ac:dyDescent="0.2">
      <c r="A163" s="69"/>
      <c r="B163" s="69"/>
      <c r="C163" s="141" t="str">
        <f>VLOOKUP(G163,TCR!$E$2:$K$332,2,0)</f>
        <v>TRASPV</v>
      </c>
      <c r="D163" s="141" t="str">
        <f>VLOOKUP(G163,TCR!$E$2:$K$332,3,0)</f>
        <v>Ricavi logistica primaria - Trasporto Energia Elettrica - variabile</v>
      </c>
      <c r="E163" s="141" t="str">
        <f>VLOOKUP(G163,TCR!$E$2:$K$332,4,0)</f>
        <v>DISPV</v>
      </c>
      <c r="F163" s="141" t="str">
        <f>VLOOKUP(G163,TCR!$E$2:$K$332,5,0)</f>
        <v>Dispacciamento variabile</v>
      </c>
      <c r="G163" s="141" t="s">
        <v>296</v>
      </c>
      <c r="H163" s="141" t="str">
        <f>VLOOKUP(G163,TCR!$E$2:$K$332,7,0)</f>
        <v>Art 46 Del 111/06</v>
      </c>
      <c r="I163" s="137" t="str">
        <f t="shared" si="3"/>
        <v>414055#DISPACCIAMENTO - DEL. AEEG N° 111⁄06 ART.46</v>
      </c>
      <c r="J163" s="152" t="s">
        <v>11688</v>
      </c>
      <c r="K163" s="153" t="s">
        <v>11834</v>
      </c>
      <c r="L163" s="10" t="s">
        <v>11616</v>
      </c>
    </row>
    <row r="164" spans="1:12" x14ac:dyDescent="0.2">
      <c r="A164" s="139"/>
      <c r="B164" s="69"/>
      <c r="C164" s="141" t="str">
        <f>VLOOKUP(G164,TCR!$E$2:$K$332,2,0)</f>
        <v>TRASPV</v>
      </c>
      <c r="D164" s="141" t="str">
        <f>VLOOKUP(G164,TCR!$E$2:$K$332,3,0)</f>
        <v>Ricavi logistica primaria - Trasporto Energia Elettrica - variabile</v>
      </c>
      <c r="E164" s="141" t="str">
        <f>VLOOKUP(G164,TCR!$E$2:$K$332,4,0)</f>
        <v>DISPV</v>
      </c>
      <c r="F164" s="141" t="str">
        <f>VLOOKUP(G164,TCR!$E$2:$K$332,5,0)</f>
        <v>Dispacciamento variabile</v>
      </c>
      <c r="G164" s="141" t="s">
        <v>284</v>
      </c>
      <c r="H164" s="141" t="str">
        <f>VLOOKUP(G164,TCR!$E$2:$K$332,7,0)</f>
        <v>Art 48 Del 111/06</v>
      </c>
      <c r="I164" s="137" t="str">
        <f t="shared" si="3"/>
        <v>414055#DISPACCIAMENTO - DEL. AEEG N° 111⁄06 ART.48</v>
      </c>
      <c r="J164" s="152" t="s">
        <v>11688</v>
      </c>
      <c r="K164" s="153" t="s">
        <v>11835</v>
      </c>
      <c r="L164" s="10" t="s">
        <v>11616</v>
      </c>
    </row>
    <row r="165" spans="1:12" x14ac:dyDescent="0.2">
      <c r="A165" s="69"/>
      <c r="B165" s="69"/>
      <c r="C165" s="141" t="str">
        <f>VLOOKUP(G165,TCR!$E$2:$K$332,2,0)</f>
        <v>TRASPV</v>
      </c>
      <c r="D165" s="141" t="str">
        <f>VLOOKUP(G165,TCR!$E$2:$K$332,3,0)</f>
        <v>Ricavi logistica primaria - Trasporto Energia Elettrica - variabile</v>
      </c>
      <c r="E165" s="141" t="str">
        <f>VLOOKUP(G165,TCR!$E$2:$K$332,4,0)</f>
        <v>DISPV</v>
      </c>
      <c r="F165" s="141" t="str">
        <f>VLOOKUP(G165,TCR!$E$2:$K$332,5,0)</f>
        <v>Dispacciamento variabile</v>
      </c>
      <c r="G165" s="141" t="s">
        <v>284</v>
      </c>
      <c r="H165" s="141" t="str">
        <f>VLOOKUP(G165,TCR!$E$2:$K$332,7,0)</f>
        <v>Art 48 Del 111/06</v>
      </c>
      <c r="I165" s="137" t="str">
        <f t="shared" si="3"/>
        <v>414055#DISPACCIAMENTO - DEL. AEEG N° 111⁄06 ART.73</v>
      </c>
      <c r="J165" s="152" t="s">
        <v>11688</v>
      </c>
      <c r="K165" s="153" t="s">
        <v>11836</v>
      </c>
      <c r="L165" s="10" t="s">
        <v>11616</v>
      </c>
    </row>
    <row r="166" spans="1:12" x14ac:dyDescent="0.2">
      <c r="A166" s="69"/>
      <c r="B166" s="69"/>
      <c r="C166" s="141" t="str">
        <f>VLOOKUP(G166,TCR!$E$2:$K$332,2,0)</f>
        <v>VENDV</v>
      </c>
      <c r="D166" s="141" t="str">
        <f>VLOOKUP(G166,TCR!$E$2:$K$332,3,0)</f>
        <v>Ricavi variabili commodity al PCE - Energia Elettrica</v>
      </c>
      <c r="E166" s="141" t="str">
        <f>VLOOKUP(G166,TCR!$E$2:$K$332,4,0)</f>
        <v>MTPRV</v>
      </c>
      <c r="F166" s="141" t="str">
        <f>VLOOKUP(G166,TCR!$E$2:$K$332,5,0)</f>
        <v>Materia prima variabile</v>
      </c>
      <c r="G166" s="141" t="s">
        <v>192</v>
      </c>
      <c r="H166" s="141" t="str">
        <f>VLOOKUP(G166,TCR!$E$2:$K$332,7,0)</f>
        <v>Perdite</v>
      </c>
      <c r="I166" s="137" t="str">
        <f t="shared" si="3"/>
        <v>414055#EE - TIPO VOCE PERDITE</v>
      </c>
      <c r="J166" s="152" t="s">
        <v>11688</v>
      </c>
      <c r="K166" s="153" t="s">
        <v>11634</v>
      </c>
      <c r="L166" s="10" t="s">
        <v>11616</v>
      </c>
    </row>
    <row r="167" spans="1:12" x14ac:dyDescent="0.2">
      <c r="A167" s="69"/>
      <c r="B167" s="69"/>
      <c r="C167" s="141" t="str">
        <f>VLOOKUP(G167,TCR!$E$2:$K$332,2,0)</f>
        <v>TRASPV</v>
      </c>
      <c r="D167" s="141" t="str">
        <f>VLOOKUP(G167,TCR!$E$2:$K$332,3,0)</f>
        <v>Ricavi logistica primaria - Trasporto Energia Elettrica - variabile</v>
      </c>
      <c r="E167" s="141" t="str">
        <f>VLOOKUP(G167,TCR!$E$2:$K$332,4,0)</f>
        <v>DISPV</v>
      </c>
      <c r="F167" s="141" t="str">
        <f>VLOOKUP(G167,TCR!$E$2:$K$332,5,0)</f>
        <v>Dispacciamento variabile</v>
      </c>
      <c r="G167" s="141" t="s">
        <v>302</v>
      </c>
      <c r="H167" s="141" t="str">
        <f>VLOOKUP(G167,TCR!$E$2:$K$332,7,0)</f>
        <v>Art 44 Del 111/06</v>
      </c>
      <c r="I167" s="137" t="str">
        <f t="shared" si="3"/>
        <v>414055#EE - VOCE APPROVVIGIONAMENTO RISORSE NEL MSD (DEL. AEEG N° 111/06 ART.44)</v>
      </c>
      <c r="J167" s="152" t="s">
        <v>11688</v>
      </c>
      <c r="K167" s="153" t="s">
        <v>11871</v>
      </c>
      <c r="L167" s="10" t="s">
        <v>11616</v>
      </c>
    </row>
    <row r="168" spans="1:12" x14ac:dyDescent="0.2">
      <c r="A168" s="69"/>
      <c r="B168" s="69"/>
      <c r="C168" s="141" t="str">
        <f>VLOOKUP(G168,TCR!$E$2:$K$332,2,0)</f>
        <v>TRASPV</v>
      </c>
      <c r="D168" s="141" t="str">
        <f>VLOOKUP(G168,TCR!$E$2:$K$332,3,0)</f>
        <v>Ricavi logistica primaria - Trasporto Energia Elettrica - variabile</v>
      </c>
      <c r="E168" s="141" t="str">
        <f>VLOOKUP(G168,TCR!$E$2:$K$332,4,0)</f>
        <v>DISPV</v>
      </c>
      <c r="F168" s="141" t="str">
        <f>VLOOKUP(G168,TCR!$E$2:$K$332,5,0)</f>
        <v>Dispacciamento variabile</v>
      </c>
      <c r="G168" s="141" t="s">
        <v>302</v>
      </c>
      <c r="H168" s="141" t="str">
        <f>VLOOKUP(G168,TCR!$E$2:$K$332,7,0)</f>
        <v>Art 44 Del 111/06</v>
      </c>
      <c r="I168" s="137" t="str">
        <f t="shared" si="3"/>
        <v>414055#EE - VOCE APPROVVIGIONAMENTO RISORSE NEL MSD (DEL. AEEG N° 111⁄06 ART.44)</v>
      </c>
      <c r="J168" s="152" t="s">
        <v>11688</v>
      </c>
      <c r="K168" s="153" t="s">
        <v>11872</v>
      </c>
      <c r="L168" s="10" t="s">
        <v>11697</v>
      </c>
    </row>
    <row r="169" spans="1:12" x14ac:dyDescent="0.2">
      <c r="A169" s="69"/>
      <c r="B169" s="69"/>
      <c r="C169" s="141" t="str">
        <f>VLOOKUP(G169,TCR!$E$2:$K$332,2,0)</f>
        <v>TRASPV</v>
      </c>
      <c r="D169" s="141" t="str">
        <f>VLOOKUP(G169,TCR!$E$2:$K$332,3,0)</f>
        <v>Ricavi logistica primaria - Trasporto Energia Elettrica - variabile</v>
      </c>
      <c r="E169" s="141" t="str">
        <f>VLOOKUP(G169,TCR!$E$2:$K$332,4,0)</f>
        <v>DISPV</v>
      </c>
      <c r="F169" s="141" t="str">
        <f>VLOOKUP(G169,TCR!$E$2:$K$332,5,0)</f>
        <v>Dispacciamento variabile</v>
      </c>
      <c r="G169" s="141" t="s">
        <v>284</v>
      </c>
      <c r="H169" s="141" t="str">
        <f>VLOOKUP(G169,TCR!$E$2:$K$332,7,0)</f>
        <v>Art 48 Del 111/06</v>
      </c>
      <c r="I169" s="137" t="str">
        <f t="shared" si="3"/>
        <v>414055#EE - VOCE COPERT. COSTI REMUN. DISP. CAP. PROD.(DEL. AEEG N° 111/06 ART.48)</v>
      </c>
      <c r="J169" s="152" t="s">
        <v>11688</v>
      </c>
      <c r="K169" s="153" t="s">
        <v>11873</v>
      </c>
      <c r="L169" s="10" t="s">
        <v>11616</v>
      </c>
    </row>
    <row r="170" spans="1:12" x14ac:dyDescent="0.2">
      <c r="A170" s="69"/>
      <c r="B170" s="69"/>
      <c r="C170" s="141" t="str">
        <f>VLOOKUP(G170,TCR!$E$2:$K$332,2,0)</f>
        <v>TRASPV</v>
      </c>
      <c r="D170" s="141" t="str">
        <f>VLOOKUP(G170,TCR!$E$2:$K$332,3,0)</f>
        <v>Ricavi logistica primaria - Trasporto Energia Elettrica - variabile</v>
      </c>
      <c r="E170" s="141" t="str">
        <f>VLOOKUP(G170,TCR!$E$2:$K$332,4,0)</f>
        <v>DISPV</v>
      </c>
      <c r="F170" s="141" t="str">
        <f>VLOOKUP(G170,TCR!$E$2:$K$332,5,0)</f>
        <v>Dispacciamento variabile</v>
      </c>
      <c r="G170" s="141" t="s">
        <v>284</v>
      </c>
      <c r="H170" s="141" t="str">
        <f>VLOOKUP(G170,TCR!$E$2:$K$332,7,0)</f>
        <v>Art 48 Del 111/06</v>
      </c>
      <c r="I170" s="137" t="str">
        <f t="shared" si="3"/>
        <v>414055#EE - VOCE COPERT. COSTI REMUN. DISP. CAP. PROD.(DEL. AEEG N° 111⁄06 ART.48)</v>
      </c>
      <c r="J170" s="152" t="s">
        <v>11688</v>
      </c>
      <c r="K170" s="153" t="s">
        <v>11874</v>
      </c>
      <c r="L170" s="10" t="s">
        <v>11697</v>
      </c>
    </row>
    <row r="171" spans="1:12" x14ac:dyDescent="0.2">
      <c r="A171" s="69"/>
      <c r="B171" s="69"/>
      <c r="C171" s="141" t="str">
        <f>VLOOKUP(G171,TCR!$E$2:$K$332,2,0)</f>
        <v>TRASPV</v>
      </c>
      <c r="D171" s="141" t="str">
        <f>VLOOKUP(G171,TCR!$E$2:$K$332,3,0)</f>
        <v>Ricavi logistica primaria - Trasporto Energia Elettrica - variabile</v>
      </c>
      <c r="E171" s="141" t="str">
        <f>VLOOKUP(G171,TCR!$E$2:$K$332,4,0)</f>
        <v>DISPV</v>
      </c>
      <c r="F171" s="141" t="str">
        <f>VLOOKUP(G171,TCR!$E$2:$K$332,5,0)</f>
        <v>Dispacciamento variabile</v>
      </c>
      <c r="G171" s="141" t="s">
        <v>299</v>
      </c>
      <c r="H171" s="141" t="str">
        <f>VLOOKUP(G171,TCR!$E$2:$K$332,7,0)</f>
        <v>Art 73 Del 111/06</v>
      </c>
      <c r="I171" s="137" t="str">
        <f t="shared" si="3"/>
        <v>414055#EE - VOCE COPERT. COSTI REMUN.INTERR.CARICO ( DEL. AEEG N° 111/06 ART.73)</v>
      </c>
      <c r="J171" s="152" t="s">
        <v>11688</v>
      </c>
      <c r="K171" s="153" t="s">
        <v>11875</v>
      </c>
      <c r="L171" s="10" t="s">
        <v>11616</v>
      </c>
    </row>
    <row r="172" spans="1:12" x14ac:dyDescent="0.2">
      <c r="A172" s="69"/>
      <c r="B172" s="69"/>
      <c r="C172" s="141" t="str">
        <f>VLOOKUP(G172,TCR!$E$2:$K$332,2,0)</f>
        <v>TRASPV</v>
      </c>
      <c r="D172" s="141" t="str">
        <f>VLOOKUP(G172,TCR!$E$2:$K$332,3,0)</f>
        <v>Ricavi logistica primaria - Trasporto Energia Elettrica - variabile</v>
      </c>
      <c r="E172" s="141" t="str">
        <f>VLOOKUP(G172,TCR!$E$2:$K$332,4,0)</f>
        <v>DISPV</v>
      </c>
      <c r="F172" s="141" t="str">
        <f>VLOOKUP(G172,TCR!$E$2:$K$332,5,0)</f>
        <v>Dispacciamento variabile</v>
      </c>
      <c r="G172" s="141" t="s">
        <v>299</v>
      </c>
      <c r="H172" s="141" t="str">
        <f>VLOOKUP(G172,TCR!$E$2:$K$332,7,0)</f>
        <v>Art 73 Del 111/06</v>
      </c>
      <c r="I172" s="137" t="str">
        <f t="shared" si="3"/>
        <v>414055#EE - VOCE COPERT. COSTI REMUN.INTERR.CARICO ( DEL. AEEG N° 111⁄06 ART.73)</v>
      </c>
      <c r="J172" s="152" t="s">
        <v>11688</v>
      </c>
      <c r="K172" s="153" t="s">
        <v>11876</v>
      </c>
      <c r="L172" s="10" t="s">
        <v>11697</v>
      </c>
    </row>
    <row r="173" spans="1:12" x14ac:dyDescent="0.2">
      <c r="A173" s="69"/>
      <c r="B173" s="69"/>
      <c r="C173" s="141" t="str">
        <f>VLOOKUP(G173,TCR!$E$2:$K$332,2,0)</f>
        <v>TRASPV</v>
      </c>
      <c r="D173" s="141" t="str">
        <f>VLOOKUP(G173,TCR!$E$2:$K$332,3,0)</f>
        <v>Ricavi logistica primaria - Trasporto Energia Elettrica - variabile</v>
      </c>
      <c r="E173" s="141" t="str">
        <f>VLOOKUP(G173,TCR!$E$2:$K$332,4,0)</f>
        <v>DISPV</v>
      </c>
      <c r="F173" s="141" t="str">
        <f>VLOOKUP(G173,TCR!$E$2:$K$332,5,0)</f>
        <v>Dispacciamento variabile</v>
      </c>
      <c r="G173" s="141" t="s">
        <v>296</v>
      </c>
      <c r="H173" s="141" t="str">
        <f>VLOOKUP(G173,TCR!$E$2:$K$332,7,0)</f>
        <v>Art 46 Del 111/06</v>
      </c>
      <c r="I173" s="137" t="str">
        <f t="shared" si="3"/>
        <v>414055#EE - VOCE COSTI PER IL FUNZIONAMENTO DI TERNA(DEL. AEEG N° 111/06 ART.46)</v>
      </c>
      <c r="J173" s="152" t="s">
        <v>11688</v>
      </c>
      <c r="K173" s="153" t="s">
        <v>11877</v>
      </c>
      <c r="L173" s="10" t="s">
        <v>11616</v>
      </c>
    </row>
    <row r="174" spans="1:12" x14ac:dyDescent="0.2">
      <c r="A174" s="69"/>
      <c r="B174" s="69"/>
      <c r="C174" s="141" t="str">
        <f>VLOOKUP(G174,TCR!$E$2:$K$332,2,0)</f>
        <v>TRASPV</v>
      </c>
      <c r="D174" s="141" t="str">
        <f>VLOOKUP(G174,TCR!$E$2:$K$332,3,0)</f>
        <v>Ricavi logistica primaria - Trasporto Energia Elettrica - variabile</v>
      </c>
      <c r="E174" s="141" t="str">
        <f>VLOOKUP(G174,TCR!$E$2:$K$332,4,0)</f>
        <v>DISPV</v>
      </c>
      <c r="F174" s="141" t="str">
        <f>VLOOKUP(G174,TCR!$E$2:$K$332,5,0)</f>
        <v>Dispacciamento variabile</v>
      </c>
      <c r="G174" s="141" t="s">
        <v>296</v>
      </c>
      <c r="H174" s="141" t="str">
        <f>VLOOKUP(G174,TCR!$E$2:$K$332,7,0)</f>
        <v>Art 46 Del 111/06</v>
      </c>
      <c r="I174" s="137" t="str">
        <f t="shared" si="3"/>
        <v>414055#EE - VOCE COSTI PER IL FUNZIONAMENTO DI TERNA(DEL. AEEG N° 111⁄06 ART.46)</v>
      </c>
      <c r="J174" s="152" t="s">
        <v>11688</v>
      </c>
      <c r="K174" s="153" t="s">
        <v>11878</v>
      </c>
      <c r="L174" s="10" t="s">
        <v>11697</v>
      </c>
    </row>
    <row r="175" spans="1:12" x14ac:dyDescent="0.2">
      <c r="A175" s="69"/>
      <c r="B175" s="69"/>
      <c r="C175" s="141" t="str">
        <f>VLOOKUP(G175,TCR!$E$2:$K$332,2,0)</f>
        <v>TRASPV</v>
      </c>
      <c r="D175" s="141" t="str">
        <f>VLOOKUP(G175,TCR!$E$2:$K$332,3,0)</f>
        <v>Ricavi logistica primaria - Trasporto Energia Elettrica - variabile</v>
      </c>
      <c r="E175" s="141" t="str">
        <f>VLOOKUP(G175,TCR!$E$2:$K$332,4,0)</f>
        <v>DISPV</v>
      </c>
      <c r="F175" s="141" t="str">
        <f>VLOOKUP(G175,TCR!$E$2:$K$332,5,0)</f>
        <v>Dispacciamento variabile</v>
      </c>
      <c r="G175" s="141" t="s">
        <v>286</v>
      </c>
      <c r="H175" s="141" t="str">
        <f>VLOOKUP(G175,TCR!$E$2:$K$332,7,0)</f>
        <v>Art 45 Del 111/06</v>
      </c>
      <c r="I175" s="137" t="str">
        <f t="shared" si="3"/>
        <v>414055#EE - VOCE COSTI UNITÀ ESSENZIALI PER SIC. SISTEMA(DEL. AEEG N° 111/06 ART.45.2)</v>
      </c>
      <c r="J175" s="152" t="s">
        <v>11688</v>
      </c>
      <c r="K175" s="153" t="s">
        <v>11879</v>
      </c>
      <c r="L175" s="10" t="s">
        <v>11616</v>
      </c>
    </row>
    <row r="176" spans="1:12" x14ac:dyDescent="0.2">
      <c r="A176" s="69"/>
      <c r="B176" s="69"/>
      <c r="C176" s="141" t="str">
        <f>VLOOKUP(G176,TCR!$E$2:$K$332,2,0)</f>
        <v>TRASPV</v>
      </c>
      <c r="D176" s="141" t="str">
        <f>VLOOKUP(G176,TCR!$E$2:$K$332,3,0)</f>
        <v>Ricavi logistica primaria - Trasporto Energia Elettrica - variabile</v>
      </c>
      <c r="E176" s="141" t="str">
        <f>VLOOKUP(G176,TCR!$E$2:$K$332,4,0)</f>
        <v>DISPV</v>
      </c>
      <c r="F176" s="141" t="str">
        <f>VLOOKUP(G176,TCR!$E$2:$K$332,5,0)</f>
        <v>Dispacciamento variabile</v>
      </c>
      <c r="G176" s="141" t="s">
        <v>286</v>
      </c>
      <c r="H176" s="141" t="str">
        <f>VLOOKUP(G176,TCR!$E$2:$K$332,7,0)</f>
        <v>Art 45 Del 111/06</v>
      </c>
      <c r="I176" s="137" t="str">
        <f t="shared" si="3"/>
        <v>414055#EE - VOCE COSTI UNITÀ ESSENZIALI PER SIC. SISTEMA(DEL. AEEG N° 111⁄06 ART.45.2)</v>
      </c>
      <c r="J176" s="152" t="s">
        <v>11688</v>
      </c>
      <c r="K176" s="153" t="s">
        <v>11880</v>
      </c>
      <c r="L176" s="10" t="s">
        <v>11697</v>
      </c>
    </row>
    <row r="177" spans="1:12" x14ac:dyDescent="0.2">
      <c r="A177" s="139"/>
      <c r="B177" s="69"/>
      <c r="C177" s="141" t="str">
        <f>VLOOKUP(G177,TCR!$E$2:$K$332,2,0)</f>
        <v>TRASPV</v>
      </c>
      <c r="D177" s="141" t="str">
        <f>VLOOKUP(G177,TCR!$E$2:$K$332,3,0)</f>
        <v>Ricavi logistica primaria - Trasporto Energia Elettrica - variabile</v>
      </c>
      <c r="E177" s="141" t="str">
        <f>VLOOKUP(G177,TCR!$E$2:$K$332,4,0)</f>
        <v>DISPV</v>
      </c>
      <c r="F177" s="141" t="str">
        <f>VLOOKUP(G177,TCR!$E$2:$K$332,5,0)</f>
        <v>Dispacciamento variabile</v>
      </c>
      <c r="G177" s="141" t="s">
        <v>11503</v>
      </c>
      <c r="H177" s="141" t="str">
        <f>VLOOKUP(G177,TCR!$E$2:$K$332,7,0)</f>
        <v>Perdite Art 25 bis TIS</v>
      </c>
      <c r="I177" s="137" t="str">
        <f t="shared" si="3"/>
        <v>414055#EE - VOCE EE - OPZIONE PERDITE DI RETE CORRISPETTIVO UNITARIO REINTEGRAZIONE SALVAGUARDIA TRANSITORIA - ART. 25 BIS TIS  DEL 107/09</v>
      </c>
      <c r="J177" s="152" t="s">
        <v>11688</v>
      </c>
      <c r="K177" s="153" t="s">
        <v>11698</v>
      </c>
      <c r="L177" s="10" t="s">
        <v>11616</v>
      </c>
    </row>
    <row r="178" spans="1:12" x14ac:dyDescent="0.2">
      <c r="A178" s="69"/>
      <c r="B178" s="69"/>
      <c r="C178" s="141" t="str">
        <f>VLOOKUP(G178,TCR!$E$2:$K$332,2,0)</f>
        <v>TRASPV</v>
      </c>
      <c r="D178" s="141" t="str">
        <f>VLOOKUP(G178,TCR!$E$2:$K$332,3,0)</f>
        <v>Ricavi logistica primaria - Trasporto Energia Elettrica - variabile</v>
      </c>
      <c r="E178" s="141" t="str">
        <f>VLOOKUP(G178,TCR!$E$2:$K$332,4,0)</f>
        <v>DISPV</v>
      </c>
      <c r="F178" s="141" t="str">
        <f>VLOOKUP(G178,TCR!$E$2:$K$332,5,0)</f>
        <v>Dispacciamento variabile</v>
      </c>
      <c r="G178" s="141" t="s">
        <v>11502</v>
      </c>
      <c r="H178" s="141" t="str">
        <f>VLOOKUP(G178,TCR!$E$2:$K$332,7,0)</f>
        <v>Perdite Art 44 bis Del 111/06</v>
      </c>
      <c r="I178" s="137" t="str">
        <f t="shared" si="3"/>
        <v>414055#EE - VOCE EE - OPZIONE PERDITE DI RETE DISPACCIAMENTO - ART. 44 BIS DEL. 111/06: COSTI COPERTURA MODULAZIONE PROD.EOLICA</v>
      </c>
      <c r="J178" s="152" t="s">
        <v>11688</v>
      </c>
      <c r="K178" s="153" t="s">
        <v>11699</v>
      </c>
      <c r="L178" s="10" t="s">
        <v>11616</v>
      </c>
    </row>
    <row r="179" spans="1:12" x14ac:dyDescent="0.2">
      <c r="A179" s="69"/>
      <c r="B179" s="69"/>
      <c r="C179" s="141" t="str">
        <f>VLOOKUP(G179,TCR!$E$2:$K$332,2,0)</f>
        <v>TRASPV</v>
      </c>
      <c r="D179" s="141" t="str">
        <f>VLOOKUP(G179,TCR!$E$2:$K$332,3,0)</f>
        <v>Ricavi logistica primaria - Trasporto Energia Elettrica - variabile</v>
      </c>
      <c r="E179" s="141" t="str">
        <f>VLOOKUP(G179,TCR!$E$2:$K$332,4,0)</f>
        <v>DISPV</v>
      </c>
      <c r="F179" s="141" t="str">
        <f>VLOOKUP(G179,TCR!$E$2:$K$332,5,0)</f>
        <v>Dispacciamento variabile</v>
      </c>
      <c r="G179" s="141" t="s">
        <v>277</v>
      </c>
      <c r="H179" s="141" t="str">
        <f>VLOOKUP(G179,TCR!$E$2:$K$332,7,0)</f>
        <v>Perdite dispacciamento</v>
      </c>
      <c r="I179" s="137" t="str">
        <f t="shared" si="3"/>
        <v>414055#EE - VOCE EE - OPZIONE PERDITE DI RETE ML_CD</v>
      </c>
      <c r="J179" s="152" t="s">
        <v>11688</v>
      </c>
      <c r="K179" s="153" t="s">
        <v>1161</v>
      </c>
      <c r="L179" s="10" t="s">
        <v>11697</v>
      </c>
    </row>
    <row r="180" spans="1:12" x14ac:dyDescent="0.2">
      <c r="A180" s="69"/>
      <c r="B180" s="69"/>
      <c r="C180" s="141" t="str">
        <f>VLOOKUP(G180,TCR!$E$2:$K$332,2,0)</f>
        <v>TRASPV</v>
      </c>
      <c r="D180" s="141" t="str">
        <f>VLOOKUP(G180,TCR!$E$2:$K$332,3,0)</f>
        <v>Ricavi logistica primaria - Trasporto Energia Elettrica - variabile</v>
      </c>
      <c r="E180" s="141" t="str">
        <f>VLOOKUP(G180,TCR!$E$2:$K$332,4,0)</f>
        <v>DISPV</v>
      </c>
      <c r="F180" s="141" t="str">
        <f>VLOOKUP(G180,TCR!$E$2:$K$332,5,0)</f>
        <v>Dispacciamento variabile</v>
      </c>
      <c r="G180" s="141" t="s">
        <v>277</v>
      </c>
      <c r="H180" s="141" t="str">
        <f>VLOOKUP(G180,TCR!$E$2:$K$332,7,0)</f>
        <v>Perdite dispacciamento</v>
      </c>
      <c r="I180" s="137" t="str">
        <f t="shared" si="3"/>
        <v>414055#EE - VOCE EE - OPZIONE PERDITE DI RETE ML_INT</v>
      </c>
      <c r="J180" s="152" t="s">
        <v>11688</v>
      </c>
      <c r="K180" s="153" t="s">
        <v>5869</v>
      </c>
      <c r="L180" s="10" t="s">
        <v>11697</v>
      </c>
    </row>
    <row r="181" spans="1:12" x14ac:dyDescent="0.2">
      <c r="A181" s="69"/>
      <c r="B181" s="69"/>
      <c r="C181" s="141" t="str">
        <f>VLOOKUP(G181,TCR!$E$2:$K$332,2,0)</f>
        <v>TRASPV</v>
      </c>
      <c r="D181" s="141" t="str">
        <f>VLOOKUP(G181,TCR!$E$2:$K$332,3,0)</f>
        <v>Ricavi logistica primaria - Trasporto Energia Elettrica - variabile</v>
      </c>
      <c r="E181" s="141" t="str">
        <f>VLOOKUP(G181,TCR!$E$2:$K$332,4,0)</f>
        <v>DISPV</v>
      </c>
      <c r="F181" s="141" t="str">
        <f>VLOOKUP(G181,TCR!$E$2:$K$332,5,0)</f>
        <v>Dispacciamento variabile</v>
      </c>
      <c r="G181" s="141" t="s">
        <v>277</v>
      </c>
      <c r="H181" s="141" t="str">
        <f>VLOOKUP(G181,TCR!$E$2:$K$332,7,0)</f>
        <v>Perdite dispacciamento</v>
      </c>
      <c r="I181" s="137" t="str">
        <f t="shared" si="3"/>
        <v>414055#EE - VOCE EE - OPZIONE PERDITE DI RETE MLODAPPRRIS</v>
      </c>
      <c r="J181" s="152" t="s">
        <v>11688</v>
      </c>
      <c r="K181" s="153" t="s">
        <v>3820</v>
      </c>
      <c r="L181" s="10" t="s">
        <v>11697</v>
      </c>
    </row>
    <row r="182" spans="1:12" x14ac:dyDescent="0.2">
      <c r="A182" s="139"/>
      <c r="B182" s="69"/>
      <c r="C182" s="141" t="str">
        <f>VLOOKUP(G182,TCR!$E$2:$K$332,2,0)</f>
        <v>TRASPV</v>
      </c>
      <c r="D182" s="141" t="str">
        <f>VLOOKUP(G182,TCR!$E$2:$K$332,3,0)</f>
        <v>Ricavi logistica primaria - Trasporto Energia Elettrica - variabile</v>
      </c>
      <c r="E182" s="141" t="str">
        <f>VLOOKUP(G182,TCR!$E$2:$K$332,4,0)</f>
        <v>DISPV</v>
      </c>
      <c r="F182" s="141" t="str">
        <f>VLOOKUP(G182,TCR!$E$2:$K$332,5,0)</f>
        <v>Dispacciamento variabile</v>
      </c>
      <c r="G182" s="141" t="s">
        <v>277</v>
      </c>
      <c r="H182" s="141" t="str">
        <f>VLOOKUP(G182,TCR!$E$2:$K$332,7,0)</f>
        <v>Perdite dispacciamento</v>
      </c>
      <c r="I182" s="137" t="str">
        <f t="shared" si="3"/>
        <v>414055#EE - VOCE EE - OPZIONE PERDITE DI RETE MLODFUNZGRTN</v>
      </c>
      <c r="J182" s="152" t="s">
        <v>11688</v>
      </c>
      <c r="K182" s="153" t="s">
        <v>3243</v>
      </c>
      <c r="L182" s="10" t="s">
        <v>11697</v>
      </c>
    </row>
    <row r="183" spans="1:12" x14ac:dyDescent="0.2">
      <c r="A183" s="69"/>
      <c r="B183" s="69"/>
      <c r="C183" s="141" t="str">
        <f>VLOOKUP(G183,TCR!$E$2:$K$332,2,0)</f>
        <v>TRASPV</v>
      </c>
      <c r="D183" s="141" t="str">
        <f>VLOOKUP(G183,TCR!$E$2:$K$332,3,0)</f>
        <v>Ricavi logistica primaria - Trasporto Energia Elettrica - variabile</v>
      </c>
      <c r="E183" s="141" t="str">
        <f>VLOOKUP(G183,TCR!$E$2:$K$332,4,0)</f>
        <v>DISPV</v>
      </c>
      <c r="F183" s="141" t="str">
        <f>VLOOKUP(G183,TCR!$E$2:$K$332,5,0)</f>
        <v>Dispacciamento variabile</v>
      </c>
      <c r="G183" s="141" t="s">
        <v>277</v>
      </c>
      <c r="H183" s="141" t="str">
        <f>VLOOKUP(G183,TCR!$E$2:$K$332,7,0)</f>
        <v>Perdite dispacciamento</v>
      </c>
      <c r="I183" s="137" t="str">
        <f t="shared" si="3"/>
        <v>414055#EE - VOCE EE - OPZIONE PERDITE DI RETEMLODSICURSIST</v>
      </c>
      <c r="J183" s="152" t="s">
        <v>11688</v>
      </c>
      <c r="K183" s="153" t="s">
        <v>1275</v>
      </c>
      <c r="L183" s="10" t="s">
        <v>11697</v>
      </c>
    </row>
    <row r="184" spans="1:12" x14ac:dyDescent="0.2">
      <c r="A184" s="69"/>
      <c r="B184" s="69"/>
      <c r="C184" s="141" t="str">
        <f>VLOOKUP(G184,TCR!$E$2:$K$332,2,0)</f>
        <v>VENDV</v>
      </c>
      <c r="D184" s="141" t="str">
        <f>VLOOKUP(G184,TCR!$E$2:$K$332,3,0)</f>
        <v>Ricavi variabili commodity al PCE - Energia Elettrica</v>
      </c>
      <c r="E184" s="141" t="str">
        <f>VLOOKUP(G184,TCR!$E$2:$K$332,4,0)</f>
        <v>MTPRV</v>
      </c>
      <c r="F184" s="141" t="str">
        <f>VLOOKUP(G184,TCR!$E$2:$K$332,5,0)</f>
        <v>Materia prima variabile</v>
      </c>
      <c r="G184" s="141" t="s">
        <v>255</v>
      </c>
      <c r="H184" s="141" t="str">
        <f>VLOOKUP(G184,TCR!$E$2:$K$332,7,0)</f>
        <v>Materia prima</v>
      </c>
      <c r="I184" s="137" t="str">
        <f t="shared" si="3"/>
        <v>414055#EE COMPONENTE VARIABILE VENDITA</v>
      </c>
      <c r="J184" s="152" t="s">
        <v>11688</v>
      </c>
      <c r="K184" s="153" t="s">
        <v>11635</v>
      </c>
      <c r="L184" s="10" t="s">
        <v>11616</v>
      </c>
    </row>
    <row r="185" spans="1:12" x14ac:dyDescent="0.2">
      <c r="A185" s="69"/>
      <c r="B185" s="69"/>
      <c r="C185" s="141" t="str">
        <f>VLOOKUP(G185,TCR!$E$2:$K$332,2,0)</f>
        <v>TRASPV</v>
      </c>
      <c r="D185" s="141" t="str">
        <f>VLOOKUP(G185,TCR!$E$2:$K$332,3,0)</f>
        <v>Ricavi logistica primaria - Trasporto Energia Elettrica - variabile</v>
      </c>
      <c r="E185" s="141" t="str">
        <f>VLOOKUP(G185,TCR!$E$2:$K$332,4,0)</f>
        <v>DISPV</v>
      </c>
      <c r="F185" s="141" t="str">
        <f>VLOOKUP(G185,TCR!$E$2:$K$332,5,0)</f>
        <v>Dispacciamento variabile</v>
      </c>
      <c r="G185" s="141" t="s">
        <v>302</v>
      </c>
      <c r="H185" s="141" t="str">
        <f>VLOOKUP(G185,TCR!$E$2:$K$332,7,0)</f>
        <v>Art 44 Del 111/06</v>
      </c>
      <c r="I185" s="137" t="str">
        <f t="shared" si="3"/>
        <v>414055#NE_APPR_RISORSE DISPACCIAMENTO - ART. 44 DEL. 111/06: APPROVV. RISORSE NEL MSD</v>
      </c>
      <c r="J185" s="152" t="s">
        <v>11688</v>
      </c>
      <c r="K185" s="153" t="s">
        <v>11700</v>
      </c>
      <c r="L185" s="10" t="s">
        <v>11616</v>
      </c>
    </row>
    <row r="186" spans="1:12" x14ac:dyDescent="0.2">
      <c r="A186" s="139"/>
      <c r="B186" s="69"/>
      <c r="C186" s="141" t="str">
        <f>VLOOKUP(G186,TCR!$E$2:$K$332,2,0)</f>
        <v>TRASPV</v>
      </c>
      <c r="D186" s="141" t="str">
        <f>VLOOKUP(G186,TCR!$E$2:$K$332,3,0)</f>
        <v>Ricavi logistica primaria - Trasporto Energia Elettrica - variabile</v>
      </c>
      <c r="E186" s="141" t="str">
        <f>VLOOKUP(G186,TCR!$E$2:$K$332,4,0)</f>
        <v>DISPV</v>
      </c>
      <c r="F186" s="141" t="str">
        <f>VLOOKUP(G186,TCR!$E$2:$K$332,5,0)</f>
        <v>Dispacciamento variabile</v>
      </c>
      <c r="G186" s="141" t="s">
        <v>302</v>
      </c>
      <c r="H186" s="141" t="str">
        <f>VLOOKUP(G186,TCR!$E$2:$K$332,7,0)</f>
        <v>Art 44 Del 111/06</v>
      </c>
      <c r="I186" s="137" t="str">
        <f t="shared" si="3"/>
        <v>414055#NE_CAPAC_PRODUT DISPACCIAMENTO - ART. 48 DEL. 111/06: DISPONIB. CAPACITA PRODUTTIVA</v>
      </c>
      <c r="J186" s="152" t="s">
        <v>11688</v>
      </c>
      <c r="K186" s="153" t="s">
        <v>11701</v>
      </c>
      <c r="L186" s="10" t="s">
        <v>11616</v>
      </c>
    </row>
    <row r="187" spans="1:12" x14ac:dyDescent="0.2">
      <c r="A187" s="69"/>
      <c r="B187" s="69"/>
      <c r="C187" s="141" t="str">
        <f>VLOOKUP(G187,TCR!$E$2:$K$332,2,0)</f>
        <v>TRASPV</v>
      </c>
      <c r="D187" s="141" t="str">
        <f>VLOOKUP(G187,TCR!$E$2:$K$332,3,0)</f>
        <v>Ricavi logistica primaria - Trasporto Energia Elettrica - variabile</v>
      </c>
      <c r="E187" s="141" t="str">
        <f>VLOOKUP(G187,TCR!$E$2:$K$332,4,0)</f>
        <v>DISPV</v>
      </c>
      <c r="F187" s="141" t="str">
        <f>VLOOKUP(G187,TCR!$E$2:$K$332,5,0)</f>
        <v>Dispacciamento variabile</v>
      </c>
      <c r="G187" s="141" t="s">
        <v>286</v>
      </c>
      <c r="H187" s="141" t="str">
        <f>VLOOKUP(G187,TCR!$E$2:$K$332,7,0)</f>
        <v>Art 45 Del 111/06</v>
      </c>
      <c r="I187" s="137" t="str">
        <f t="shared" si="3"/>
        <v>414055#NE_COSTI_SICUR DISPACCIAMENTO - ART. 45 DEL. 111/06: COSTI UNITA ESSENZ. SICUREZZA</v>
      </c>
      <c r="J187" s="152" t="s">
        <v>11688</v>
      </c>
      <c r="K187" s="153" t="s">
        <v>11702</v>
      </c>
      <c r="L187" s="10" t="s">
        <v>11616</v>
      </c>
    </row>
    <row r="188" spans="1:12" x14ac:dyDescent="0.2">
      <c r="A188" s="69"/>
      <c r="B188" s="69"/>
      <c r="C188" s="141" t="str">
        <f>VLOOKUP(G188,TCR!$E$2:$K$332,2,0)</f>
        <v>TRASPV</v>
      </c>
      <c r="D188" s="141" t="str">
        <f>VLOOKUP(G188,TCR!$E$2:$K$332,3,0)</f>
        <v>Ricavi logistica primaria - Trasporto Energia Elettrica - variabile</v>
      </c>
      <c r="E188" s="141" t="str">
        <f>VLOOKUP(G188,TCR!$E$2:$K$332,4,0)</f>
        <v>DISPV</v>
      </c>
      <c r="F188" s="141" t="str">
        <f>VLOOKUP(G188,TCR!$E$2:$K$332,5,0)</f>
        <v>Dispacciamento variabile</v>
      </c>
      <c r="G188" s="141" t="s">
        <v>290</v>
      </c>
      <c r="H188" s="141" t="str">
        <f>VLOOKUP(G188,TCR!$E$2:$K$332,7,0)</f>
        <v>Art 44 bis Del 111/06</v>
      </c>
      <c r="I188" s="137" t="str">
        <f t="shared" si="3"/>
        <v>414055#NE_EOL DISPACCIAMENTO - ART. 44 BIS DEL. 111/06:  COSTI DELLA MODULAZIONE DELLA PRODUZIONE EOLICA</v>
      </c>
      <c r="J188" s="152" t="s">
        <v>11688</v>
      </c>
      <c r="K188" s="153" t="s">
        <v>11703</v>
      </c>
      <c r="L188" s="10" t="s">
        <v>11616</v>
      </c>
    </row>
    <row r="189" spans="1:12" x14ac:dyDescent="0.2">
      <c r="A189" s="69"/>
      <c r="B189" s="69"/>
      <c r="C189" s="141" t="str">
        <f>VLOOKUP(G189,TCR!$E$2:$K$332,2,0)</f>
        <v>TRASPV</v>
      </c>
      <c r="D189" s="141" t="str">
        <f>VLOOKUP(G189,TCR!$E$2:$K$332,3,0)</f>
        <v>Ricavi logistica primaria - Trasporto Energia Elettrica - variabile</v>
      </c>
      <c r="E189" s="141" t="str">
        <f>VLOOKUP(G189,TCR!$E$2:$K$332,4,0)</f>
        <v>DISPV</v>
      </c>
      <c r="F189" s="141" t="str">
        <f>VLOOKUP(G189,TCR!$E$2:$K$332,5,0)</f>
        <v>Dispacciamento variabile</v>
      </c>
      <c r="G189" s="141" t="s">
        <v>296</v>
      </c>
      <c r="H189" s="141" t="str">
        <f>VLOOKUP(G189,TCR!$E$2:$K$332,7,0)</f>
        <v>Art 46 Del 111/06</v>
      </c>
      <c r="I189" s="137" t="str">
        <f t="shared" si="3"/>
        <v>414055#NE_FUNZ_TERNA DISPACCIAMENTO - ART. 46 DEL. 111/06: COSTI FUNZIONAMENTO TERNA</v>
      </c>
      <c r="J189" s="152" t="s">
        <v>11688</v>
      </c>
      <c r="K189" s="153" t="s">
        <v>11704</v>
      </c>
      <c r="L189" s="10" t="s">
        <v>11616</v>
      </c>
    </row>
    <row r="190" spans="1:12" x14ac:dyDescent="0.2">
      <c r="A190" s="69"/>
      <c r="B190" s="69"/>
      <c r="C190" s="141" t="str">
        <f>VLOOKUP(G190,TCR!$E$2:$K$332,2,0)</f>
        <v>TRASPV</v>
      </c>
      <c r="D190" s="141" t="str">
        <f>VLOOKUP(G190,TCR!$E$2:$K$332,3,0)</f>
        <v>Ricavi logistica primaria - Trasporto Energia Elettrica - variabile</v>
      </c>
      <c r="E190" s="141" t="str">
        <f>VLOOKUP(G190,TCR!$E$2:$K$332,4,0)</f>
        <v>DISPV</v>
      </c>
      <c r="F190" s="141" t="str">
        <f>VLOOKUP(G190,TCR!$E$2:$K$332,5,0)</f>
        <v>Dispacciamento variabile</v>
      </c>
      <c r="G190" s="141" t="s">
        <v>294</v>
      </c>
      <c r="H190" s="141" t="str">
        <f>VLOOKUP(G190,TCR!$E$2:$K$332,7,0)</f>
        <v>Art 25 bis TIS</v>
      </c>
      <c r="I190" s="137" t="str">
        <f t="shared" si="3"/>
        <v>414055#NE_PM_QART25B EE - VOCE ARTICOLO 25 BIS DEL.ARG/ELT 107/09 A.E.E.G</v>
      </c>
      <c r="J190" s="152" t="s">
        <v>11688</v>
      </c>
      <c r="K190" s="153" t="s">
        <v>11705</v>
      </c>
      <c r="L190" s="10" t="s">
        <v>11616</v>
      </c>
    </row>
    <row r="191" spans="1:12" x14ac:dyDescent="0.2">
      <c r="A191" s="69"/>
      <c r="B191" s="69"/>
      <c r="C191" s="141" t="str">
        <f>VLOOKUP(G191,TCR!$E$2:$K$332,2,0)</f>
        <v>TRASPV</v>
      </c>
      <c r="D191" s="141" t="str">
        <f>VLOOKUP(G191,TCR!$E$2:$K$332,3,0)</f>
        <v>Ricavi logistica primaria - Trasporto Energia Elettrica - variabile</v>
      </c>
      <c r="E191" s="141" t="str">
        <f>VLOOKUP(G191,TCR!$E$2:$K$332,4,0)</f>
        <v>DISPV</v>
      </c>
      <c r="F191" s="141" t="str">
        <f>VLOOKUP(G191,TCR!$E$2:$K$332,5,0)</f>
        <v>Dispacciamento variabile</v>
      </c>
      <c r="G191" s="141" t="s">
        <v>302</v>
      </c>
      <c r="H191" s="141" t="str">
        <f>VLOOKUP(G191,TCR!$E$2:$K$332,7,0)</f>
        <v>Art 44 Del 111/06</v>
      </c>
      <c r="I191" s="137" t="str">
        <f t="shared" si="3"/>
        <v>414055#NE_PM_QART44 EE - VOCE ARTICOLO 44 DEL. 111/06 A.E.E.G.</v>
      </c>
      <c r="J191" s="152" t="s">
        <v>11688</v>
      </c>
      <c r="K191" s="153" t="s">
        <v>11706</v>
      </c>
      <c r="L191" s="10" t="s">
        <v>11616</v>
      </c>
    </row>
    <row r="192" spans="1:12" ht="13.5" x14ac:dyDescent="0.2">
      <c r="A192" s="6"/>
      <c r="B192" s="69"/>
      <c r="C192" s="141" t="str">
        <f>VLOOKUP(G192,TCR!$E$2:$K$332,2,0)</f>
        <v>TRASPV</v>
      </c>
      <c r="D192" s="141" t="str">
        <f>VLOOKUP(G192,TCR!$E$2:$K$332,3,0)</f>
        <v>Ricavi logistica primaria - Trasporto Energia Elettrica - variabile</v>
      </c>
      <c r="E192" s="141" t="str">
        <f>VLOOKUP(G192,TCR!$E$2:$K$332,4,0)</f>
        <v>DISPV</v>
      </c>
      <c r="F192" s="141" t="str">
        <f>VLOOKUP(G192,TCR!$E$2:$K$332,5,0)</f>
        <v>Dispacciamento variabile</v>
      </c>
      <c r="G192" s="141" t="s">
        <v>286</v>
      </c>
      <c r="H192" s="141" t="str">
        <f>VLOOKUP(G192,TCR!$E$2:$K$332,7,0)</f>
        <v>Art 45 Del 111/06</v>
      </c>
      <c r="I192" s="137" t="str">
        <f t="shared" si="3"/>
        <v>414055#NE_PM_QART45 EE - VOCE ARTICOLO 45 DEL. 111/06 A.E.E.G</v>
      </c>
      <c r="J192" s="152" t="s">
        <v>11688</v>
      </c>
      <c r="K192" s="153" t="s">
        <v>11707</v>
      </c>
      <c r="L192" s="10" t="s">
        <v>11616</v>
      </c>
    </row>
    <row r="193" spans="1:12" x14ac:dyDescent="0.2">
      <c r="A193" s="69"/>
      <c r="B193" s="69"/>
      <c r="C193" s="141" t="str">
        <f>VLOOKUP(G193,TCR!$E$2:$K$332,2,0)</f>
        <v>TRASPV</v>
      </c>
      <c r="D193" s="141" t="str">
        <f>VLOOKUP(G193,TCR!$E$2:$K$332,3,0)</f>
        <v>Ricavi logistica primaria - Trasporto Energia Elettrica - variabile</v>
      </c>
      <c r="E193" s="141" t="str">
        <f>VLOOKUP(G193,TCR!$E$2:$K$332,4,0)</f>
        <v>DISPV</v>
      </c>
      <c r="F193" s="141" t="str">
        <f>VLOOKUP(G193,TCR!$E$2:$K$332,5,0)</f>
        <v>Dispacciamento variabile</v>
      </c>
      <c r="G193" s="141" t="s">
        <v>296</v>
      </c>
      <c r="H193" s="141" t="str">
        <f>VLOOKUP(G193,TCR!$E$2:$K$332,7,0)</f>
        <v>Art 46 Del 111/06</v>
      </c>
      <c r="I193" s="137" t="str">
        <f t="shared" si="3"/>
        <v>414055#NE_PM_QART46 EE - VOCE ARTICOLO 46 DEL. 111/06 A.E.E.G</v>
      </c>
      <c r="J193" s="152" t="s">
        <v>11688</v>
      </c>
      <c r="K193" s="153" t="s">
        <v>11708</v>
      </c>
      <c r="L193" s="10" t="s">
        <v>11616</v>
      </c>
    </row>
    <row r="194" spans="1:12" x14ac:dyDescent="0.2">
      <c r="A194" s="69"/>
      <c r="B194" s="69"/>
      <c r="C194" s="141" t="str">
        <f>VLOOKUP(G194,TCR!$E$2:$K$332,2,0)</f>
        <v>TRASPV</v>
      </c>
      <c r="D194" s="141" t="str">
        <f>VLOOKUP(G194,TCR!$E$2:$K$332,3,0)</f>
        <v>Ricavi logistica primaria - Trasporto Energia Elettrica - variabile</v>
      </c>
      <c r="E194" s="141" t="str">
        <f>VLOOKUP(G194,TCR!$E$2:$K$332,4,0)</f>
        <v>DISPV</v>
      </c>
      <c r="F194" s="141" t="str">
        <f>VLOOKUP(G194,TCR!$E$2:$K$332,5,0)</f>
        <v>Dispacciamento variabile</v>
      </c>
      <c r="G194" s="141" t="s">
        <v>284</v>
      </c>
      <c r="H194" s="141" t="str">
        <f>VLOOKUP(G194,TCR!$E$2:$K$332,7,0)</f>
        <v>Art 48 Del 111/06</v>
      </c>
      <c r="I194" s="137" t="str">
        <f t="shared" si="3"/>
        <v>414055#NE_PM_QART48 EE - VOCE ARTICOLO 48 DEL. 111/06 A.E.E.G</v>
      </c>
      <c r="J194" s="152" t="s">
        <v>11688</v>
      </c>
      <c r="K194" s="153" t="s">
        <v>11709</v>
      </c>
      <c r="L194" s="10" t="s">
        <v>11616</v>
      </c>
    </row>
    <row r="195" spans="1:12" x14ac:dyDescent="0.2">
      <c r="A195" s="69"/>
      <c r="B195" s="69"/>
      <c r="C195" s="141" t="str">
        <f>VLOOKUP(G195,TCR!$E$2:$K$332,2,0)</f>
        <v>TRASPV</v>
      </c>
      <c r="D195" s="141" t="str">
        <f>VLOOKUP(G195,TCR!$E$2:$K$332,3,0)</f>
        <v>Ricavi logistica primaria - Trasporto Energia Elettrica - variabile</v>
      </c>
      <c r="E195" s="141" t="str">
        <f>VLOOKUP(G195,TCR!$E$2:$K$332,4,0)</f>
        <v>DISPV</v>
      </c>
      <c r="F195" s="141" t="str">
        <f>VLOOKUP(G195,TCR!$E$2:$K$332,5,0)</f>
        <v>Dispacciamento variabile</v>
      </c>
      <c r="G195" s="141" t="s">
        <v>299</v>
      </c>
      <c r="H195" s="141" t="str">
        <f>VLOOKUP(G195,TCR!$E$2:$K$332,7,0)</f>
        <v>Art 73 Del 111/06</v>
      </c>
      <c r="I195" s="137" t="str">
        <f t="shared" si="3"/>
        <v>414055#NE_PM_QART73 EE - VOCE ARTICOLO 73 DEL. 111/06 A.E.E.G</v>
      </c>
      <c r="J195" s="152" t="s">
        <v>11688</v>
      </c>
      <c r="K195" s="153" t="s">
        <v>11710</v>
      </c>
      <c r="L195" s="10" t="s">
        <v>11616</v>
      </c>
    </row>
    <row r="196" spans="1:12" x14ac:dyDescent="0.2">
      <c r="A196" s="69"/>
      <c r="B196" s="69"/>
      <c r="C196" s="141" t="str">
        <f>VLOOKUP(G196,TCR!$E$2:$K$332,2,0)</f>
        <v>TRASPV</v>
      </c>
      <c r="D196" s="141" t="str">
        <f>VLOOKUP(G196,TCR!$E$2:$K$332,3,0)</f>
        <v>Ricavi logistica primaria - Trasporto Energia Elettrica - variabile</v>
      </c>
      <c r="E196" s="141" t="str">
        <f>VLOOKUP(G196,TCR!$E$2:$K$332,4,0)</f>
        <v>DISPV</v>
      </c>
      <c r="F196" s="141" t="str">
        <f>VLOOKUP(G196,TCR!$E$2:$K$332,5,0)</f>
        <v>Dispacciamento variabile</v>
      </c>
      <c r="G196" s="141" t="s">
        <v>11503</v>
      </c>
      <c r="H196" s="141" t="str">
        <f>VLOOKUP(G196,TCR!$E$2:$K$332,7,0)</f>
        <v>Perdite Art 25 bis TIS</v>
      </c>
      <c r="I196" s="137" t="str">
        <f t="shared" si="3"/>
        <v>414055#NE_PM_QPART25B EE - VOCE PERDITE ARTICOLO 25 BIS DEL.ARG/ELT 107/09 A.E.E.G</v>
      </c>
      <c r="J196" s="152" t="s">
        <v>11688</v>
      </c>
      <c r="K196" s="153" t="s">
        <v>11711</v>
      </c>
      <c r="L196" s="10" t="s">
        <v>11616</v>
      </c>
    </row>
    <row r="197" spans="1:12" x14ac:dyDescent="0.2">
      <c r="A197" s="69"/>
      <c r="B197" s="69"/>
      <c r="C197" s="141" t="str">
        <f>VLOOKUP(G197,TCR!$E$2:$K$332,2,0)</f>
        <v>TRASPV</v>
      </c>
      <c r="D197" s="141" t="str">
        <f>VLOOKUP(G197,TCR!$E$2:$K$332,3,0)</f>
        <v>Ricavi logistica primaria - Trasporto Energia Elettrica - variabile</v>
      </c>
      <c r="E197" s="141" t="str">
        <f>VLOOKUP(G197,TCR!$E$2:$K$332,4,0)</f>
        <v>DISPV</v>
      </c>
      <c r="F197" s="141" t="str">
        <f>VLOOKUP(G197,TCR!$E$2:$K$332,5,0)</f>
        <v>Dispacciamento variabile</v>
      </c>
      <c r="G197" s="141" t="s">
        <v>11506</v>
      </c>
      <c r="H197" s="141" t="str">
        <f>VLOOKUP(G197,TCR!$E$2:$K$332,7,0)</f>
        <v>Perdite Art 44 Del 111/06</v>
      </c>
      <c r="I197" s="137" t="str">
        <f t="shared" si="3"/>
        <v>414055#NE_PM_QPART44 EE - VOCE PERDITE ARTICOLO 44 DEL. 111/06 A.E.E.G.</v>
      </c>
      <c r="J197" s="152" t="s">
        <v>11688</v>
      </c>
      <c r="K197" s="153" t="s">
        <v>11712</v>
      </c>
      <c r="L197" s="10" t="s">
        <v>11616</v>
      </c>
    </row>
    <row r="198" spans="1:12" x14ac:dyDescent="0.2">
      <c r="A198" s="69"/>
      <c r="B198" s="69"/>
      <c r="C198" s="141" t="str">
        <f>VLOOKUP(G198,TCR!$E$2:$K$332,2,0)</f>
        <v>TRASPV</v>
      </c>
      <c r="D198" s="141" t="str">
        <f>VLOOKUP(G198,TCR!$E$2:$K$332,3,0)</f>
        <v>Ricavi logistica primaria - Trasporto Energia Elettrica - variabile</v>
      </c>
      <c r="E198" s="141" t="str">
        <f>VLOOKUP(G198,TCR!$E$2:$K$332,4,0)</f>
        <v>DISPV</v>
      </c>
      <c r="F198" s="141" t="str">
        <f>VLOOKUP(G198,TCR!$E$2:$K$332,5,0)</f>
        <v>Dispacciamento variabile</v>
      </c>
      <c r="G198" s="141" t="s">
        <v>11502</v>
      </c>
      <c r="H198" s="141" t="str">
        <f>VLOOKUP(G198,TCR!$E$2:$K$332,7,0)</f>
        <v>Perdite Art 44 bis Del 111/06</v>
      </c>
      <c r="I198" s="137" t="str">
        <f t="shared" si="3"/>
        <v>414055#NE_PM_QPART44B EE - VOCE PERDITE ARTICOLO 44 BIS DEL. 111/06 A.E.E.G</v>
      </c>
      <c r="J198" s="152" t="s">
        <v>11688</v>
      </c>
      <c r="K198" s="153" t="s">
        <v>11713</v>
      </c>
      <c r="L198" s="10" t="s">
        <v>11616</v>
      </c>
    </row>
    <row r="199" spans="1:12" x14ac:dyDescent="0.2">
      <c r="A199" s="69"/>
      <c r="B199" s="69"/>
      <c r="C199" s="141" t="str">
        <f>VLOOKUP(G199,TCR!$E$2:$K$332,2,0)</f>
        <v>TRASPV</v>
      </c>
      <c r="D199" s="141" t="str">
        <f>VLOOKUP(G199,TCR!$E$2:$K$332,3,0)</f>
        <v>Ricavi logistica primaria - Trasporto Energia Elettrica - variabile</v>
      </c>
      <c r="E199" s="141" t="str">
        <f>VLOOKUP(G199,TCR!$E$2:$K$332,4,0)</f>
        <v>DISPV</v>
      </c>
      <c r="F199" s="141" t="str">
        <f>VLOOKUP(G199,TCR!$E$2:$K$332,5,0)</f>
        <v>Dispacciamento variabile</v>
      </c>
      <c r="G199" s="141" t="s">
        <v>11501</v>
      </c>
      <c r="H199" s="141" t="str">
        <f>VLOOKUP(G199,TCR!$E$2:$K$332,7,0)</f>
        <v>Perdite Art 45 Del 111/06</v>
      </c>
      <c r="I199" s="137" t="str">
        <f t="shared" si="3"/>
        <v>414055#NE_PM_QPART45 EE - VOCE PERDITE ARTICOLO 45 DEL. 111/06 A.E.E.G</v>
      </c>
      <c r="J199" s="152" t="s">
        <v>11688</v>
      </c>
      <c r="K199" s="153" t="s">
        <v>11714</v>
      </c>
      <c r="L199" s="10" t="s">
        <v>11616</v>
      </c>
    </row>
    <row r="200" spans="1:12" x14ac:dyDescent="0.2">
      <c r="A200" s="69"/>
      <c r="B200" s="69"/>
      <c r="C200" s="141" t="str">
        <f>VLOOKUP(G200,TCR!$E$2:$K$332,2,0)</f>
        <v>TRASPV</v>
      </c>
      <c r="D200" s="141" t="str">
        <f>VLOOKUP(G200,TCR!$E$2:$K$332,3,0)</f>
        <v>Ricavi logistica primaria - Trasporto Energia Elettrica - variabile</v>
      </c>
      <c r="E200" s="141" t="str">
        <f>VLOOKUP(G200,TCR!$E$2:$K$332,4,0)</f>
        <v>DISPV</v>
      </c>
      <c r="F200" s="141" t="str">
        <f>VLOOKUP(G200,TCR!$E$2:$K$332,5,0)</f>
        <v>Dispacciamento variabile</v>
      </c>
      <c r="G200" s="141" t="s">
        <v>296</v>
      </c>
      <c r="H200" s="141" t="str">
        <f>VLOOKUP(G200,TCR!$E$2:$K$332,7,0)</f>
        <v>Art 46 Del 111/06</v>
      </c>
      <c r="I200" s="137" t="str">
        <f t="shared" si="3"/>
        <v>414055#NE_PM_QPART46 EE - VOCE PERDITE ARTICOLO 46 DEL. 111/06 A.E.E.G</v>
      </c>
      <c r="J200" s="152" t="s">
        <v>11688</v>
      </c>
      <c r="K200" s="153" t="s">
        <v>11715</v>
      </c>
      <c r="L200" s="10" t="s">
        <v>11616</v>
      </c>
    </row>
    <row r="201" spans="1:12" x14ac:dyDescent="0.2">
      <c r="A201" s="69"/>
      <c r="B201" s="69"/>
      <c r="C201" s="141" t="str">
        <f>VLOOKUP(G201,TCR!$E$2:$K$332,2,0)</f>
        <v>TRASPV</v>
      </c>
      <c r="D201" s="141" t="str">
        <f>VLOOKUP(G201,TCR!$E$2:$K$332,3,0)</f>
        <v>Ricavi logistica primaria - Trasporto Energia Elettrica - variabile</v>
      </c>
      <c r="E201" s="141" t="str">
        <f>VLOOKUP(G201,TCR!$E$2:$K$332,4,0)</f>
        <v>DISPV</v>
      </c>
      <c r="F201" s="141" t="str">
        <f>VLOOKUP(G201,TCR!$E$2:$K$332,5,0)</f>
        <v>Dispacciamento variabile</v>
      </c>
      <c r="G201" s="141" t="s">
        <v>11500</v>
      </c>
      <c r="H201" s="141" t="str">
        <f>VLOOKUP(G201,TCR!$E$2:$K$332,7,0)</f>
        <v>Perdite Art 48 Del 111/06</v>
      </c>
      <c r="I201" s="137" t="str">
        <f t="shared" si="3"/>
        <v>414055#NE_PM_QPART48 EE - VOCE PERDITE ARTICOLO 48 DEL. 111/06 A.E.E.G</v>
      </c>
      <c r="J201" s="152" t="s">
        <v>11688</v>
      </c>
      <c r="K201" s="153" t="s">
        <v>11716</v>
      </c>
      <c r="L201" s="10" t="s">
        <v>11616</v>
      </c>
    </row>
    <row r="202" spans="1:12" x14ac:dyDescent="0.2">
      <c r="A202" s="69"/>
      <c r="B202" s="69"/>
      <c r="C202" s="141" t="str">
        <f>VLOOKUP(G202,TCR!$E$2:$K$332,2,0)</f>
        <v>TRASPV</v>
      </c>
      <c r="D202" s="141" t="str">
        <f>VLOOKUP(G202,TCR!$E$2:$K$332,3,0)</f>
        <v>Ricavi logistica primaria - Trasporto Energia Elettrica - variabile</v>
      </c>
      <c r="E202" s="141" t="str">
        <f>VLOOKUP(G202,TCR!$E$2:$K$332,4,0)</f>
        <v>DISPV</v>
      </c>
      <c r="F202" s="141" t="str">
        <f>VLOOKUP(G202,TCR!$E$2:$K$332,5,0)</f>
        <v>Dispacciamento variabile</v>
      </c>
      <c r="G202" s="141" t="s">
        <v>11505</v>
      </c>
      <c r="H202" s="141" t="str">
        <f>VLOOKUP(G202,TCR!$E$2:$K$332,7,0)</f>
        <v>Perdite Art 73 Del 111/06</v>
      </c>
      <c r="I202" s="137" t="str">
        <f t="shared" si="3"/>
        <v>414055#NE_PM_QPART73 EE - VOCE PERDITE ARTICOLO 73 DEL. 111/06 A.E.E.G</v>
      </c>
      <c r="J202" s="152" t="s">
        <v>11688</v>
      </c>
      <c r="K202" s="153" t="s">
        <v>11717</v>
      </c>
      <c r="L202" s="10" t="s">
        <v>11616</v>
      </c>
    </row>
    <row r="203" spans="1:12" x14ac:dyDescent="0.2">
      <c r="A203" s="69"/>
      <c r="B203" s="69"/>
      <c r="C203" s="141" t="str">
        <f>VLOOKUP(G203,TCR!$E$2:$K$332,2,0)</f>
        <v>TRASPV</v>
      </c>
      <c r="D203" s="141" t="str">
        <f>VLOOKUP(G203,TCR!$E$2:$K$332,3,0)</f>
        <v>Ricavi logistica primaria - Trasporto Energia Elettrica - variabile</v>
      </c>
      <c r="E203" s="141" t="str">
        <f>VLOOKUP(G203,TCR!$E$2:$K$332,4,0)</f>
        <v>DISPV</v>
      </c>
      <c r="F203" s="141" t="str">
        <f>VLOOKUP(G203,TCR!$E$2:$K$332,5,0)</f>
        <v>Dispacciamento variabile</v>
      </c>
      <c r="G203" s="141" t="s">
        <v>11506</v>
      </c>
      <c r="H203" s="141" t="str">
        <f>VLOOKUP(G203,TCR!$E$2:$K$332,7,0)</f>
        <v>Perdite Art 44 Del 111/06</v>
      </c>
      <c r="I203" s="137" t="str">
        <f t="shared" si="3"/>
        <v>414055#NE_PRD_APPR_MSD PERDITE DISPACCIAMENTO - ART. 44 DEL. 111/06: APPROVV. RISORSE NEL MSD</v>
      </c>
      <c r="J203" s="152" t="s">
        <v>11688</v>
      </c>
      <c r="K203" s="153" t="s">
        <v>11718</v>
      </c>
      <c r="L203" s="10" t="s">
        <v>11616</v>
      </c>
    </row>
    <row r="204" spans="1:12" x14ac:dyDescent="0.2">
      <c r="A204" s="69"/>
      <c r="B204" s="69"/>
      <c r="C204" s="141" t="str">
        <f>VLOOKUP(G204,TCR!$E$2:$K$332,2,0)</f>
        <v>TRASPV</v>
      </c>
      <c r="D204" s="141" t="str">
        <f>VLOOKUP(G204,TCR!$E$2:$K$332,3,0)</f>
        <v>Ricavi logistica primaria - Trasporto Energia Elettrica - variabile</v>
      </c>
      <c r="E204" s="141" t="str">
        <f>VLOOKUP(G204,TCR!$E$2:$K$332,4,0)</f>
        <v>DISPV</v>
      </c>
      <c r="F204" s="141" t="str">
        <f>VLOOKUP(G204,TCR!$E$2:$K$332,5,0)</f>
        <v>Dispacciamento variabile</v>
      </c>
      <c r="G204" s="141" t="s">
        <v>11500</v>
      </c>
      <c r="H204" s="141" t="str">
        <f>VLOOKUP(G204,TCR!$E$2:$K$332,7,0)</f>
        <v>Perdite Art 48 Del 111/06</v>
      </c>
      <c r="I204" s="137" t="str">
        <f t="shared" si="3"/>
        <v>414055#NE_PRD_CAP_PROD PERDITE DISPACCIAMENTO - ART. 48 DEL. 111/06: DISPONIB. CAPACITA PRODUTTIVA</v>
      </c>
      <c r="J204" s="152" t="s">
        <v>11688</v>
      </c>
      <c r="K204" s="153" t="s">
        <v>11719</v>
      </c>
      <c r="L204" s="10" t="s">
        <v>11616</v>
      </c>
    </row>
    <row r="205" spans="1:12" x14ac:dyDescent="0.2">
      <c r="A205" s="139"/>
      <c r="B205" s="69"/>
      <c r="C205" s="141" t="str">
        <f>VLOOKUP(G205,TCR!$E$2:$K$332,2,0)</f>
        <v>TRASPV</v>
      </c>
      <c r="D205" s="141" t="str">
        <f>VLOOKUP(G205,TCR!$E$2:$K$332,3,0)</f>
        <v>Ricavi logistica primaria - Trasporto Energia Elettrica - variabile</v>
      </c>
      <c r="E205" s="141" t="str">
        <f>VLOOKUP(G205,TCR!$E$2:$K$332,4,0)</f>
        <v>DISPV</v>
      </c>
      <c r="F205" s="141" t="str">
        <f>VLOOKUP(G205,TCR!$E$2:$K$332,5,0)</f>
        <v>Dispacciamento variabile</v>
      </c>
      <c r="G205" s="141" t="s">
        <v>11501</v>
      </c>
      <c r="H205" s="141" t="str">
        <f>VLOOKUP(G205,TCR!$E$2:$K$332,7,0)</f>
        <v>Perdite Art 45 Del 111/06</v>
      </c>
      <c r="I205" s="137" t="str">
        <f t="shared" si="3"/>
        <v>414055#NE_PRD_COST_SIC PERDITE DISPACCIAMENTO - ART. 45 DEL. 111/06: COSTI UNITA ESSENZ. SICUREZZA</v>
      </c>
      <c r="J205" s="152" t="s">
        <v>11688</v>
      </c>
      <c r="K205" s="153" t="s">
        <v>11720</v>
      </c>
      <c r="L205" s="10" t="s">
        <v>11616</v>
      </c>
    </row>
    <row r="206" spans="1:12" x14ac:dyDescent="0.2">
      <c r="A206" s="69"/>
      <c r="B206" s="69"/>
      <c r="C206" s="141" t="str">
        <f>VLOOKUP(G206,TCR!$E$2:$K$332,2,0)</f>
        <v>TRASPV</v>
      </c>
      <c r="D206" s="141" t="str">
        <f>VLOOKUP(G206,TCR!$E$2:$K$332,3,0)</f>
        <v>Ricavi logistica primaria - Trasporto Energia Elettrica - variabile</v>
      </c>
      <c r="E206" s="141" t="str">
        <f>VLOOKUP(G206,TCR!$E$2:$K$332,4,0)</f>
        <v>DISPV</v>
      </c>
      <c r="F206" s="141" t="str">
        <f>VLOOKUP(G206,TCR!$E$2:$K$332,5,0)</f>
        <v>Dispacciamento variabile</v>
      </c>
      <c r="G206" s="141" t="s">
        <v>11504</v>
      </c>
      <c r="H206" s="141" t="str">
        <f>VLOOKUP(G206,TCR!$E$2:$K$332,7,0)</f>
        <v>Perdite Art 46 Del 111/06</v>
      </c>
      <c r="I206" s="137" t="str">
        <f t="shared" si="3"/>
        <v>414055#NE_PRD_FUN_TERNA PERDITE DISPACCIAMENTO - ART. 46 DEL. 111/06: COSTI FUNZIONAMENTO TERNA</v>
      </c>
      <c r="J206" s="152" t="s">
        <v>11688</v>
      </c>
      <c r="K206" s="153" t="s">
        <v>11721</v>
      </c>
      <c r="L206" s="10" t="s">
        <v>11616</v>
      </c>
    </row>
    <row r="207" spans="1:12" x14ac:dyDescent="0.2">
      <c r="A207" s="69"/>
      <c r="B207" s="69"/>
      <c r="C207" s="141" t="str">
        <f>VLOOKUP(G207,TCR!$E$2:$K$332,2,0)</f>
        <v>TRASPV</v>
      </c>
      <c r="D207" s="141" t="str">
        <f>VLOOKUP(G207,TCR!$E$2:$K$332,3,0)</f>
        <v>Ricavi logistica primaria - Trasporto Energia Elettrica - variabile</v>
      </c>
      <c r="E207" s="141" t="str">
        <f>VLOOKUP(G207,TCR!$E$2:$K$332,4,0)</f>
        <v>DISPV</v>
      </c>
      <c r="F207" s="141" t="str">
        <f>VLOOKUP(G207,TCR!$E$2:$K$332,5,0)</f>
        <v>Dispacciamento variabile</v>
      </c>
      <c r="G207" s="141" t="s">
        <v>11502</v>
      </c>
      <c r="H207" s="141" t="str">
        <f>VLOOKUP(G207,TCR!$E$2:$K$332,7,0)</f>
        <v>Perdite Art 44 bis Del 111/06</v>
      </c>
      <c r="I207" s="137" t="str">
        <f t="shared" si="3"/>
        <v>414055#NE_PRD_PROD_EOL PERDITE DISPACCIAMENTO - ART. 44 BIS DEL. 111/06: COSTI MODULAZIONE PRODUZIONE EOLICA</v>
      </c>
      <c r="J207" s="152" t="s">
        <v>11688</v>
      </c>
      <c r="K207" s="153" t="s">
        <v>11722</v>
      </c>
      <c r="L207" s="10" t="s">
        <v>11616</v>
      </c>
    </row>
    <row r="208" spans="1:12" x14ac:dyDescent="0.2">
      <c r="A208" s="69"/>
      <c r="B208" s="69"/>
      <c r="C208" s="141" t="str">
        <f>VLOOKUP(G208,TCR!$E$2:$K$332,2,0)</f>
        <v>TRASPV</v>
      </c>
      <c r="D208" s="141" t="str">
        <f>VLOOKUP(G208,TCR!$E$2:$K$332,3,0)</f>
        <v>Ricavi logistica primaria - Trasporto Energia Elettrica - variabile</v>
      </c>
      <c r="E208" s="141" t="str">
        <f>VLOOKUP(G208,TCR!$E$2:$K$332,4,0)</f>
        <v>DISPV</v>
      </c>
      <c r="F208" s="141" t="str">
        <f>VLOOKUP(G208,TCR!$E$2:$K$332,5,0)</f>
        <v>Dispacciamento variabile</v>
      </c>
      <c r="G208" s="141" t="s">
        <v>277</v>
      </c>
      <c r="H208" s="141" t="str">
        <f>VLOOKUP(G208,TCR!$E$2:$K$332,7,0)</f>
        <v>Perdite dispacciamento</v>
      </c>
      <c r="I208" s="137" t="str">
        <f t="shared" si="3"/>
        <v>414055#NE_PRD_SAL_TRAN PERDITE DISPACCIAMENTO - DELIBERA ARG/ELT 33/10</v>
      </c>
      <c r="J208" s="152" t="s">
        <v>11688</v>
      </c>
      <c r="K208" s="153" t="s">
        <v>11723</v>
      </c>
      <c r="L208" s="10" t="s">
        <v>11616</v>
      </c>
    </row>
    <row r="209" spans="1:12" x14ac:dyDescent="0.2">
      <c r="A209" s="69"/>
      <c r="B209" s="69"/>
      <c r="C209" s="141" t="str">
        <f>VLOOKUP(G209,TCR!$E$2:$K$332,2,0)</f>
        <v>TRASPV</v>
      </c>
      <c r="D209" s="141" t="str">
        <f>VLOOKUP(G209,TCR!$E$2:$K$332,3,0)</f>
        <v>Ricavi logistica primaria - Trasporto Energia Elettrica - variabile</v>
      </c>
      <c r="E209" s="141" t="str">
        <f>VLOOKUP(G209,TCR!$E$2:$K$332,4,0)</f>
        <v>DISPV</v>
      </c>
      <c r="F209" s="141" t="str">
        <f>VLOOKUP(G209,TCR!$E$2:$K$332,5,0)</f>
        <v>Dispacciamento variabile</v>
      </c>
      <c r="G209" s="141" t="s">
        <v>11505</v>
      </c>
      <c r="H209" s="141" t="str">
        <f>VLOOKUP(G209,TCR!$E$2:$K$332,7,0)</f>
        <v>Perdite Art 73 Del 111/06</v>
      </c>
      <c r="I209" s="137" t="str">
        <f t="shared" si="3"/>
        <v>414055#NE_PRD_SERV_INT PERDITE DISPACCIAMENTO - ART. 73 DEL. 111/06: REMUNERAZIONE SERVIZIO INTERROMPIBILITA</v>
      </c>
      <c r="J209" s="152" t="s">
        <v>11688</v>
      </c>
      <c r="K209" s="153" t="s">
        <v>11724</v>
      </c>
      <c r="L209" s="10" t="s">
        <v>11616</v>
      </c>
    </row>
    <row r="210" spans="1:12" x14ac:dyDescent="0.2">
      <c r="A210" s="69"/>
      <c r="B210" s="69"/>
      <c r="C210" s="141" t="str">
        <f>VLOOKUP(G210,TCR!$E$2:$K$332,2,0)</f>
        <v>VENDV</v>
      </c>
      <c r="D210" s="141" t="str">
        <f>VLOOKUP(G210,TCR!$E$2:$K$332,3,0)</f>
        <v>Ricavi variabili commodity al PCE - Energia Elettrica</v>
      </c>
      <c r="E210" s="141" t="str">
        <f>VLOOKUP(G210,TCR!$E$2:$K$332,4,0)</f>
        <v>MTPRV</v>
      </c>
      <c r="F210" s="141" t="str">
        <f>VLOOKUP(G210,TCR!$E$2:$K$332,5,0)</f>
        <v>Materia prima variabile</v>
      </c>
      <c r="G210" s="141" t="s">
        <v>255</v>
      </c>
      <c r="H210" s="141" t="str">
        <f>VLOOKUP(G210,TCR!$E$2:$K$332,7,0)</f>
        <v>Materia prima</v>
      </c>
      <c r="I210" s="137" t="str">
        <f t="shared" si="3"/>
        <v>414055#NE_QV_INDEX_ITEC EE - VOCE PER QUOTA VARIABILE OFFERTE INDICIZZATE ITEC</v>
      </c>
      <c r="J210" s="152" t="s">
        <v>11688</v>
      </c>
      <c r="K210" s="153" t="s">
        <v>11647</v>
      </c>
      <c r="L210" s="10" t="s">
        <v>11616</v>
      </c>
    </row>
    <row r="211" spans="1:12" x14ac:dyDescent="0.2">
      <c r="A211" s="69"/>
      <c r="B211" s="69"/>
      <c r="C211" s="141" t="str">
        <f>VLOOKUP(G211,TCR!$E$2:$K$332,2,0)</f>
        <v>TRASPV</v>
      </c>
      <c r="D211" s="141" t="str">
        <f>VLOOKUP(G211,TCR!$E$2:$K$332,3,0)</f>
        <v>Ricavi logistica primaria - Trasporto Energia Elettrica - variabile</v>
      </c>
      <c r="E211" s="141" t="str">
        <f>VLOOKUP(G211,TCR!$E$2:$K$332,4,0)</f>
        <v>DISPV</v>
      </c>
      <c r="F211" s="141" t="str">
        <f>VLOOKUP(G211,TCR!$E$2:$K$332,5,0)</f>
        <v>Dispacciamento variabile</v>
      </c>
      <c r="G211" s="141" t="s">
        <v>294</v>
      </c>
      <c r="H211" s="141" t="str">
        <f>VLOOKUP(G211,TCR!$E$2:$K$332,7,0)</f>
        <v>Art 25 bis TIS</v>
      </c>
      <c r="I211" s="137" t="str">
        <f t="shared" si="3"/>
        <v>414055#NE_SALV_TRAN DISPACCIAMENTO - DELIBERA ARG/ELT 33/10. CORRISPETTIVO REINTEGRAZIONE SALVAGUARDIA TRANSITORIA</v>
      </c>
      <c r="J211" s="152" t="s">
        <v>11688</v>
      </c>
      <c r="K211" s="153" t="s">
        <v>11881</v>
      </c>
      <c r="L211" s="10" t="s">
        <v>11616</v>
      </c>
    </row>
    <row r="212" spans="1:12" x14ac:dyDescent="0.2">
      <c r="A212" s="69"/>
      <c r="B212" s="69"/>
      <c r="C212" s="141" t="str">
        <f>VLOOKUP(G212,TCR!$E$2:$K$332,2,0)</f>
        <v>TRASPV</v>
      </c>
      <c r="D212" s="141" t="str">
        <f>VLOOKUP(G212,TCR!$E$2:$K$332,3,0)</f>
        <v>Ricavi logistica primaria - Trasporto Energia Elettrica - variabile</v>
      </c>
      <c r="E212" s="141" t="str">
        <f>VLOOKUP(G212,TCR!$E$2:$K$332,4,0)</f>
        <v>DISPV</v>
      </c>
      <c r="F212" s="141" t="str">
        <f>VLOOKUP(G212,TCR!$E$2:$K$332,5,0)</f>
        <v>Dispacciamento variabile</v>
      </c>
      <c r="G212" s="141" t="s">
        <v>299</v>
      </c>
      <c r="H212" s="141" t="str">
        <f>VLOOKUP(G212,TCR!$E$2:$K$332,7,0)</f>
        <v>Art 73 Del 111/06</v>
      </c>
      <c r="I212" s="137" t="str">
        <f t="shared" si="3"/>
        <v>414055#NE_SERV_INTER DISPACCIAMENTO - ART. 73 DEL. 111/06: REMUNERAZIONE SERVIZIO INTERROMPIBILITA</v>
      </c>
      <c r="J212" s="152" t="s">
        <v>11688</v>
      </c>
      <c r="K212" s="153" t="s">
        <v>11725</v>
      </c>
      <c r="L212" s="10" t="s">
        <v>11616</v>
      </c>
    </row>
    <row r="213" spans="1:12" x14ac:dyDescent="0.2">
      <c r="A213" s="69"/>
      <c r="B213" s="69"/>
      <c r="C213" s="141" t="str">
        <f>VLOOKUP(G213,TCR!$E$2:$K$332,2,0)</f>
        <v>VENDV</v>
      </c>
      <c r="D213" s="141" t="str">
        <f>VLOOKUP(G213,TCR!$E$2:$K$332,3,0)</f>
        <v>Ricavi variabili commodity al PCE - Energia Elettrica</v>
      </c>
      <c r="E213" s="141" t="str">
        <f>VLOOKUP(G213,TCR!$E$2:$K$332,4,0)</f>
        <v>SBI</v>
      </c>
      <c r="F213" s="141" t="str">
        <f>VLOOKUP(G213,TCR!$E$2:$K$332,5,0)</f>
        <v>Sbilanciamento</v>
      </c>
      <c r="G213" s="141" t="s">
        <v>330</v>
      </c>
      <c r="H213" s="141" t="str">
        <f>VLOOKUP(G213,TCR!$E$2:$K$332,7,0)</f>
        <v>Oneri sbilanciamento</v>
      </c>
      <c r="I213" s="137" t="str">
        <f t="shared" si="3"/>
        <v>414055#ONERE DI SBILANCIAMENTO          OFF PEAK - LIV. 2</v>
      </c>
      <c r="J213" s="152" t="s">
        <v>11688</v>
      </c>
      <c r="K213" s="153" t="s">
        <v>11882</v>
      </c>
      <c r="L213" s="10" t="s">
        <v>11616</v>
      </c>
    </row>
    <row r="214" spans="1:12" x14ac:dyDescent="0.2">
      <c r="A214" s="69"/>
      <c r="B214" s="69"/>
      <c r="C214" s="141" t="str">
        <f>VLOOKUP(G214,TCR!$E$2:$K$332,2,0)</f>
        <v>VENDV</v>
      </c>
      <c r="D214" s="141" t="str">
        <f>VLOOKUP(G214,TCR!$E$2:$K$332,3,0)</f>
        <v>Ricavi variabili commodity al PCE - Energia Elettrica</v>
      </c>
      <c r="E214" s="141" t="str">
        <f>VLOOKUP(G214,TCR!$E$2:$K$332,4,0)</f>
        <v>SBI</v>
      </c>
      <c r="F214" s="141" t="str">
        <f>VLOOKUP(G214,TCR!$E$2:$K$332,5,0)</f>
        <v>Sbilanciamento</v>
      </c>
      <c r="G214" s="141" t="s">
        <v>330</v>
      </c>
      <c r="H214" s="141" t="str">
        <f>VLOOKUP(G214,TCR!$E$2:$K$332,7,0)</f>
        <v>Oneri sbilanciamento</v>
      </c>
      <c r="I214" s="137" t="str">
        <f t="shared" si="3"/>
        <v>414055#ONERE DI SBILANCIAMENTO          OFF PEAK - LIV. 3</v>
      </c>
      <c r="J214" s="152" t="s">
        <v>11688</v>
      </c>
      <c r="K214" s="153" t="s">
        <v>11883</v>
      </c>
      <c r="L214" s="10" t="s">
        <v>11616</v>
      </c>
    </row>
    <row r="215" spans="1:12" x14ac:dyDescent="0.2">
      <c r="A215" s="69"/>
      <c r="B215" s="69"/>
      <c r="C215" s="141" t="str">
        <f>VLOOKUP(G215,TCR!$E$2:$K$332,2,0)</f>
        <v>VENDV</v>
      </c>
      <c r="D215" s="141" t="str">
        <f>VLOOKUP(G215,TCR!$E$2:$K$332,3,0)</f>
        <v>Ricavi variabili commodity al PCE - Energia Elettrica</v>
      </c>
      <c r="E215" s="141" t="str">
        <f>VLOOKUP(G215,TCR!$E$2:$K$332,4,0)</f>
        <v>SBI</v>
      </c>
      <c r="F215" s="141" t="str">
        <f>VLOOKUP(G215,TCR!$E$2:$K$332,5,0)</f>
        <v>Sbilanciamento</v>
      </c>
      <c r="G215" s="141" t="s">
        <v>330</v>
      </c>
      <c r="H215" s="141" t="str">
        <f>VLOOKUP(G215,TCR!$E$2:$K$332,7,0)</f>
        <v>Oneri sbilanciamento</v>
      </c>
      <c r="I215" s="137" t="str">
        <f t="shared" ref="I215:I266" si="4">CONCATENATE(J215,"#",K215)</f>
        <v>414055#ONERE DI SBILANCIAMENTO          OFF PEAK - LIV. 4</v>
      </c>
      <c r="J215" s="152" t="s">
        <v>11688</v>
      </c>
      <c r="K215" s="153" t="s">
        <v>11884</v>
      </c>
      <c r="L215" s="10" t="s">
        <v>11616</v>
      </c>
    </row>
    <row r="216" spans="1:12" x14ac:dyDescent="0.2">
      <c r="A216" s="69"/>
      <c r="B216" s="69"/>
      <c r="C216" s="141" t="str">
        <f>VLOOKUP(G216,TCR!$E$2:$K$332,2,0)</f>
        <v>VENDV</v>
      </c>
      <c r="D216" s="141" t="str">
        <f>VLOOKUP(G216,TCR!$E$2:$K$332,3,0)</f>
        <v>Ricavi variabili commodity al PCE - Energia Elettrica</v>
      </c>
      <c r="E216" s="141" t="str">
        <f>VLOOKUP(G216,TCR!$E$2:$K$332,4,0)</f>
        <v>SBI</v>
      </c>
      <c r="F216" s="141" t="str">
        <f>VLOOKUP(G216,TCR!$E$2:$K$332,5,0)</f>
        <v>Sbilanciamento</v>
      </c>
      <c r="G216" s="141" t="s">
        <v>330</v>
      </c>
      <c r="H216" s="141" t="str">
        <f>VLOOKUP(G216,TCR!$E$2:$K$332,7,0)</f>
        <v>Oneri sbilanciamento</v>
      </c>
      <c r="I216" s="137" t="str">
        <f t="shared" si="4"/>
        <v>414055#ONERE DI SBILANCIAMENTO          PEAK - LIV. 2</v>
      </c>
      <c r="J216" s="152" t="s">
        <v>11688</v>
      </c>
      <c r="K216" s="153" t="s">
        <v>11885</v>
      </c>
      <c r="L216" s="10" t="s">
        <v>11616</v>
      </c>
    </row>
    <row r="217" spans="1:12" x14ac:dyDescent="0.2">
      <c r="A217" s="139"/>
      <c r="B217" s="69"/>
      <c r="C217" s="141" t="str">
        <f>VLOOKUP(G217,TCR!$E$2:$K$332,2,0)</f>
        <v>VENDV</v>
      </c>
      <c r="D217" s="141" t="str">
        <f>VLOOKUP(G217,TCR!$E$2:$K$332,3,0)</f>
        <v>Ricavi variabili commodity al PCE - Energia Elettrica</v>
      </c>
      <c r="E217" s="141" t="str">
        <f>VLOOKUP(G217,TCR!$E$2:$K$332,4,0)</f>
        <v>SBI</v>
      </c>
      <c r="F217" s="141" t="str">
        <f>VLOOKUP(G217,TCR!$E$2:$K$332,5,0)</f>
        <v>Sbilanciamento</v>
      </c>
      <c r="G217" s="141" t="s">
        <v>330</v>
      </c>
      <c r="H217" s="141" t="str">
        <f>VLOOKUP(G217,TCR!$E$2:$K$332,7,0)</f>
        <v>Oneri sbilanciamento</v>
      </c>
      <c r="I217" s="137" t="str">
        <f t="shared" si="4"/>
        <v>414055#ONERE DI SBILANCIAMENTO          PEAK - LIV. 3</v>
      </c>
      <c r="J217" s="152" t="s">
        <v>11688</v>
      </c>
      <c r="K217" s="153" t="s">
        <v>11886</v>
      </c>
      <c r="L217" s="10" t="s">
        <v>11616</v>
      </c>
    </row>
    <row r="218" spans="1:12" x14ac:dyDescent="0.2">
      <c r="A218" s="12"/>
      <c r="B218" s="69"/>
      <c r="C218" s="141" t="str">
        <f>VLOOKUP(G218,TCR!$E$2:$K$332,2,0)</f>
        <v>VENDV</v>
      </c>
      <c r="D218" s="141" t="str">
        <f>VLOOKUP(G218,TCR!$E$2:$K$332,3,0)</f>
        <v>Ricavi variabili commodity al PCE - Energia Elettrica</v>
      </c>
      <c r="E218" s="141" t="str">
        <f>VLOOKUP(G218,TCR!$E$2:$K$332,4,0)</f>
        <v>SBI</v>
      </c>
      <c r="F218" s="141" t="str">
        <f>VLOOKUP(G218,TCR!$E$2:$K$332,5,0)</f>
        <v>Sbilanciamento</v>
      </c>
      <c r="G218" s="141" t="s">
        <v>330</v>
      </c>
      <c r="H218" s="141" t="str">
        <f>VLOOKUP(G218,TCR!$E$2:$K$332,7,0)</f>
        <v>Oneri sbilanciamento</v>
      </c>
      <c r="I218" s="137" t="str">
        <f t="shared" si="4"/>
        <v>414055#ONERE DI SBILANCIAMENTO          PEAK - LIV. 4</v>
      </c>
      <c r="J218" s="152" t="s">
        <v>11688</v>
      </c>
      <c r="K218" s="153" t="s">
        <v>11887</v>
      </c>
      <c r="L218" s="10" t="s">
        <v>11616</v>
      </c>
    </row>
    <row r="219" spans="1:12" x14ac:dyDescent="0.2">
      <c r="A219" s="12"/>
      <c r="B219" s="69"/>
      <c r="C219" s="141" t="str">
        <f>VLOOKUP(G219,TCR!$E$2:$K$332,2,0)</f>
        <v>TRASPV</v>
      </c>
      <c r="D219" s="141" t="str">
        <f>VLOOKUP(G219,TCR!$E$2:$K$332,3,0)</f>
        <v>Ricavi logistica primaria - Trasporto Energia Elettrica - variabile</v>
      </c>
      <c r="E219" s="141" t="str">
        <f>VLOOKUP(G219,TCR!$E$2:$K$332,4,0)</f>
        <v>DISPV</v>
      </c>
      <c r="F219" s="141" t="str">
        <f>VLOOKUP(G219,TCR!$E$2:$K$332,5,0)</f>
        <v>Dispacciamento variabile</v>
      </c>
      <c r="G219" s="141" t="s">
        <v>11503</v>
      </c>
      <c r="H219" s="141" t="str">
        <f>VLOOKUP(G219,TCR!$E$2:$K$332,7,0)</f>
        <v>Perdite Art 25 bis TIS</v>
      </c>
      <c r="I219" s="137" t="str">
        <f t="shared" si="4"/>
        <v>414055#OPZIONE PERDITE DI RETE CORRISP. UNITARIO REINTEGRAZIONE SALVAGUARDIA TRANSITORIA ART. 25 BIS TIS  DEL 107/09</v>
      </c>
      <c r="J219" s="152" t="s">
        <v>11688</v>
      </c>
      <c r="K219" s="153" t="s">
        <v>11726</v>
      </c>
      <c r="L219" s="10" t="s">
        <v>11697</v>
      </c>
    </row>
    <row r="220" spans="1:12" x14ac:dyDescent="0.2">
      <c r="A220" s="12"/>
      <c r="B220" s="69"/>
      <c r="C220" s="141" t="str">
        <f>VLOOKUP(G220,TCR!$E$2:$K$332,2,0)</f>
        <v>TRASPV</v>
      </c>
      <c r="D220" s="141" t="str">
        <f>VLOOKUP(G220,TCR!$E$2:$K$332,3,0)</f>
        <v>Ricavi logistica primaria - Trasporto Energia Elettrica - variabile</v>
      </c>
      <c r="E220" s="141" t="str">
        <f>VLOOKUP(G220,TCR!$E$2:$K$332,4,0)</f>
        <v>DISPV</v>
      </c>
      <c r="F220" s="141" t="str">
        <f>VLOOKUP(G220,TCR!$E$2:$K$332,5,0)</f>
        <v>Dispacciamento variabile</v>
      </c>
      <c r="G220" s="141" t="s">
        <v>11502</v>
      </c>
      <c r="H220" s="141" t="str">
        <f>VLOOKUP(G220,TCR!$E$2:$K$332,7,0)</f>
        <v>Perdite Art 44 bis Del 111/06</v>
      </c>
      <c r="I220" s="137" t="str">
        <f t="shared" si="4"/>
        <v>414055#OPZIONE PERDITE DI RETE DISPACCIAMENTO - ART. 44 BIS DEL. 111/06: COSTI COPERTURA MODULAZIONE PROD.EOLICA</v>
      </c>
      <c r="J220" s="152" t="s">
        <v>11688</v>
      </c>
      <c r="K220" s="153" t="s">
        <v>11727</v>
      </c>
      <c r="L220" s="10" t="s">
        <v>11697</v>
      </c>
    </row>
    <row r="221" spans="1:12" x14ac:dyDescent="0.2">
      <c r="A221" s="69"/>
      <c r="B221" s="69"/>
      <c r="C221" s="141" t="str">
        <f>VLOOKUP(G221,TCR!$E$2:$K$332,2,0)</f>
        <v>TRASPV</v>
      </c>
      <c r="D221" s="141" t="str">
        <f>VLOOKUP(G221,TCR!$E$2:$K$332,3,0)</f>
        <v>Ricavi logistica primaria - Trasporto Energia Elettrica - variabile</v>
      </c>
      <c r="E221" s="141" t="str">
        <f>VLOOKUP(G221,TCR!$E$2:$K$332,4,0)</f>
        <v>DISPV</v>
      </c>
      <c r="F221" s="141" t="str">
        <f>VLOOKUP(G221,TCR!$E$2:$K$332,5,0)</f>
        <v>Dispacciamento variabile</v>
      </c>
      <c r="G221" s="141" t="s">
        <v>11506</v>
      </c>
      <c r="H221" s="141" t="str">
        <f>VLOOKUP(G221,TCR!$E$2:$K$332,7,0)</f>
        <v>Perdite Art 44 Del 111/06</v>
      </c>
      <c r="I221" s="137" t="str">
        <f t="shared" si="4"/>
        <v>414055#PERDITE ART.44</v>
      </c>
      <c r="J221" s="152" t="s">
        <v>11688</v>
      </c>
      <c r="K221" s="153" t="s">
        <v>11728</v>
      </c>
      <c r="L221" s="10" t="s">
        <v>11616</v>
      </c>
    </row>
    <row r="222" spans="1:12" x14ac:dyDescent="0.2">
      <c r="A222" s="69"/>
      <c r="B222" s="69"/>
      <c r="C222" s="141" t="str">
        <f>VLOOKUP(G222,TCR!$E$2:$K$332,2,0)</f>
        <v>TRASPV</v>
      </c>
      <c r="D222" s="141" t="str">
        <f>VLOOKUP(G222,TCR!$E$2:$K$332,3,0)</f>
        <v>Ricavi logistica primaria - Trasporto Energia Elettrica - variabile</v>
      </c>
      <c r="E222" s="141" t="str">
        <f>VLOOKUP(G222,TCR!$E$2:$K$332,4,0)</f>
        <v>DISPV</v>
      </c>
      <c r="F222" s="141" t="str">
        <f>VLOOKUP(G222,TCR!$E$2:$K$332,5,0)</f>
        <v>Dispacciamento variabile</v>
      </c>
      <c r="G222" s="141" t="s">
        <v>11502</v>
      </c>
      <c r="H222" s="141" t="str">
        <f>VLOOKUP(G222,TCR!$E$2:$K$332,7,0)</f>
        <v>Perdite Art 44 bis Del 111/06</v>
      </c>
      <c r="I222" s="137" t="str">
        <f t="shared" si="4"/>
        <v>414055#PERDITE ART.44 BIS</v>
      </c>
      <c r="J222" s="152" t="s">
        <v>11688</v>
      </c>
      <c r="K222" s="153" t="s">
        <v>11729</v>
      </c>
      <c r="L222" s="10" t="s">
        <v>11616</v>
      </c>
    </row>
    <row r="223" spans="1:12" x14ac:dyDescent="0.2">
      <c r="A223" s="69"/>
      <c r="B223" s="69"/>
      <c r="C223" s="141" t="str">
        <f>VLOOKUP(G223,TCR!$E$2:$K$332,2,0)</f>
        <v>TRASPV</v>
      </c>
      <c r="D223" s="141" t="str">
        <f>VLOOKUP(G223,TCR!$E$2:$K$332,3,0)</f>
        <v>Ricavi logistica primaria - Trasporto Energia Elettrica - variabile</v>
      </c>
      <c r="E223" s="141" t="str">
        <f>VLOOKUP(G223,TCR!$E$2:$K$332,4,0)</f>
        <v>DISPV</v>
      </c>
      <c r="F223" s="141" t="str">
        <f>VLOOKUP(G223,TCR!$E$2:$K$332,5,0)</f>
        <v>Dispacciamento variabile</v>
      </c>
      <c r="G223" s="141" t="s">
        <v>11501</v>
      </c>
      <c r="H223" s="141" t="str">
        <f>VLOOKUP(G223,TCR!$E$2:$K$332,7,0)</f>
        <v>Perdite Art 45 Del 111/06</v>
      </c>
      <c r="I223" s="137" t="str">
        <f t="shared" si="4"/>
        <v>414055#PERDITE ART.45</v>
      </c>
      <c r="J223" s="152" t="s">
        <v>11688</v>
      </c>
      <c r="K223" s="153" t="s">
        <v>11730</v>
      </c>
      <c r="L223" s="10" t="s">
        <v>11616</v>
      </c>
    </row>
    <row r="224" spans="1:12" x14ac:dyDescent="0.2">
      <c r="A224" s="69"/>
      <c r="B224" s="69"/>
      <c r="C224" s="141" t="str">
        <f>VLOOKUP(G224,TCR!$E$2:$K$332,2,0)</f>
        <v>TRASPV</v>
      </c>
      <c r="D224" s="141" t="str">
        <f>VLOOKUP(G224,TCR!$E$2:$K$332,3,0)</f>
        <v>Ricavi logistica primaria - Trasporto Energia Elettrica - variabile</v>
      </c>
      <c r="E224" s="141" t="str">
        <f>VLOOKUP(G224,TCR!$E$2:$K$332,4,0)</f>
        <v>DISPV</v>
      </c>
      <c r="F224" s="141" t="str">
        <f>VLOOKUP(G224,TCR!$E$2:$K$332,5,0)</f>
        <v>Dispacciamento variabile</v>
      </c>
      <c r="G224" s="141" t="s">
        <v>11504</v>
      </c>
      <c r="H224" s="141" t="str">
        <f>VLOOKUP(G224,TCR!$E$2:$K$332,7,0)</f>
        <v>Perdite Art 46 Del 111/06</v>
      </c>
      <c r="I224" s="137" t="str">
        <f t="shared" si="4"/>
        <v>414055#PERDITE ART.46</v>
      </c>
      <c r="J224" s="152" t="s">
        <v>11688</v>
      </c>
      <c r="K224" s="153" t="s">
        <v>11731</v>
      </c>
      <c r="L224" s="10" t="s">
        <v>11616</v>
      </c>
    </row>
    <row r="225" spans="1:12" x14ac:dyDescent="0.2">
      <c r="A225" s="69"/>
      <c r="B225" s="69"/>
      <c r="C225" s="141" t="str">
        <f>VLOOKUP(G225,TCR!$E$2:$K$332,2,0)</f>
        <v>TRASPV</v>
      </c>
      <c r="D225" s="141" t="str">
        <f>VLOOKUP(G225,TCR!$E$2:$K$332,3,0)</f>
        <v>Ricavi logistica primaria - Trasporto Energia Elettrica - variabile</v>
      </c>
      <c r="E225" s="141" t="str">
        <f>VLOOKUP(G225,TCR!$E$2:$K$332,4,0)</f>
        <v>DISPV</v>
      </c>
      <c r="F225" s="141" t="str">
        <f>VLOOKUP(G225,TCR!$E$2:$K$332,5,0)</f>
        <v>Dispacciamento variabile</v>
      </c>
      <c r="G225" s="141" t="s">
        <v>11500</v>
      </c>
      <c r="H225" s="141" t="str">
        <f>VLOOKUP(G225,TCR!$E$2:$K$332,7,0)</f>
        <v>Perdite Art 48 Del 111/06</v>
      </c>
      <c r="I225" s="137" t="str">
        <f t="shared" si="4"/>
        <v>414055#PERDITE ART.48</v>
      </c>
      <c r="J225" s="152" t="s">
        <v>11688</v>
      </c>
      <c r="K225" s="153" t="s">
        <v>11732</v>
      </c>
      <c r="L225" s="10" t="s">
        <v>11616</v>
      </c>
    </row>
    <row r="226" spans="1:12" x14ac:dyDescent="0.2">
      <c r="A226" s="69"/>
      <c r="B226" s="69"/>
      <c r="C226" s="141" t="str">
        <f>VLOOKUP(G226,TCR!$E$2:$K$332,2,0)</f>
        <v>TRASPV</v>
      </c>
      <c r="D226" s="141" t="str">
        <f>VLOOKUP(G226,TCR!$E$2:$K$332,3,0)</f>
        <v>Ricavi logistica primaria - Trasporto Energia Elettrica - variabile</v>
      </c>
      <c r="E226" s="141" t="str">
        <f>VLOOKUP(G226,TCR!$E$2:$K$332,4,0)</f>
        <v>DISPV</v>
      </c>
      <c r="F226" s="141" t="str">
        <f>VLOOKUP(G226,TCR!$E$2:$K$332,5,0)</f>
        <v>Dispacciamento variabile</v>
      </c>
      <c r="G226" s="141" t="s">
        <v>11505</v>
      </c>
      <c r="H226" s="141" t="str">
        <f>VLOOKUP(G226,TCR!$E$2:$K$332,7,0)</f>
        <v>Perdite Art 73 Del 111/06</v>
      </c>
      <c r="I226" s="137" t="str">
        <f t="shared" si="4"/>
        <v>414055#PERDITE ART.73</v>
      </c>
      <c r="J226" s="152" t="s">
        <v>11688</v>
      </c>
      <c r="K226" s="153" t="s">
        <v>11733</v>
      </c>
      <c r="L226" s="10" t="s">
        <v>11616</v>
      </c>
    </row>
    <row r="227" spans="1:12" x14ac:dyDescent="0.2">
      <c r="A227" s="69"/>
      <c r="B227" s="69"/>
      <c r="C227" s="141" t="str">
        <f>VLOOKUP(G227,TCR!$E$2:$K$332,2,0)</f>
        <v>TRASPV</v>
      </c>
      <c r="D227" s="141" t="str">
        <f>VLOOKUP(G227,TCR!$E$2:$K$332,3,0)</f>
        <v>Ricavi logistica primaria - Trasporto Energia Elettrica - variabile</v>
      </c>
      <c r="E227" s="141" t="str">
        <f>VLOOKUP(G227,TCR!$E$2:$K$332,4,0)</f>
        <v>DISPV</v>
      </c>
      <c r="F227" s="141" t="str">
        <f>VLOOKUP(G227,TCR!$E$2:$K$332,5,0)</f>
        <v>Dispacciamento variabile</v>
      </c>
      <c r="G227" s="141" t="s">
        <v>277</v>
      </c>
      <c r="H227" s="141" t="str">
        <f>VLOOKUP(G227,TCR!$E$2:$K$332,7,0)</f>
        <v>Perdite dispacciamento</v>
      </c>
      <c r="I227" s="137" t="str">
        <f t="shared" si="4"/>
        <v>414055#PERDITE DI RETE</v>
      </c>
      <c r="J227" s="152" t="s">
        <v>11688</v>
      </c>
      <c r="K227" s="153" t="s">
        <v>11650</v>
      </c>
      <c r="L227" s="10" t="s">
        <v>11616</v>
      </c>
    </row>
    <row r="228" spans="1:12" x14ac:dyDescent="0.2">
      <c r="A228" s="69"/>
      <c r="B228" s="69"/>
      <c r="C228" s="141" t="str">
        <f>VLOOKUP(G228,TCR!$E$2:$K$332,2,0)</f>
        <v>VENDV</v>
      </c>
      <c r="D228" s="141" t="str">
        <f>VLOOKUP(G228,TCR!$E$2:$K$332,3,0)</f>
        <v>Ricavi variabili commodity al PCE - Energia Elettrica</v>
      </c>
      <c r="E228" s="141" t="str">
        <f>VLOOKUP(G228,TCR!$E$2:$K$332,4,0)</f>
        <v>MTPRV</v>
      </c>
      <c r="F228" s="141" t="str">
        <f>VLOOKUP(G228,TCR!$E$2:$K$332,5,0)</f>
        <v>Materia prima variabile</v>
      </c>
      <c r="G228" s="141" t="s">
        <v>255</v>
      </c>
      <c r="H228" s="141" t="str">
        <f>VLOOKUP(G228,TCR!$E$2:$K$332,7,0)</f>
        <v>Materia prima</v>
      </c>
      <c r="I228" s="137" t="str">
        <f t="shared" si="4"/>
        <v>414055#RICAVI DISPACCIAMENTO E.E. - Q. VARIABILE</v>
      </c>
      <c r="J228" s="152" t="s">
        <v>11688</v>
      </c>
      <c r="K228" s="153" t="s">
        <v>11734</v>
      </c>
      <c r="L228" s="10" t="s">
        <v>11616</v>
      </c>
    </row>
    <row r="229" spans="1:12" x14ac:dyDescent="0.2">
      <c r="A229" s="69"/>
      <c r="B229" s="69"/>
      <c r="C229" s="141" t="str">
        <f>VLOOKUP(G229,TCR!$E$2:$K$332,2,0)</f>
        <v>TRASPV</v>
      </c>
      <c r="D229" s="141" t="str">
        <f>VLOOKUP(G229,TCR!$E$2:$K$332,3,0)</f>
        <v>Ricavi logistica primaria - Trasporto Energia Elettrica - variabile</v>
      </c>
      <c r="E229" s="141" t="str">
        <f>VLOOKUP(G229,TCR!$E$2:$K$332,4,0)</f>
        <v>DISPV</v>
      </c>
      <c r="F229" s="141" t="str">
        <f>VLOOKUP(G229,TCR!$E$2:$K$332,5,0)</f>
        <v>Dispacciamento variabile</v>
      </c>
      <c r="G229" s="141" t="s">
        <v>277</v>
      </c>
      <c r="H229" s="141" t="str">
        <f>VLOOKUP(G229,TCR!$E$2:$K$332,7,0)</f>
        <v>Perdite dispacciamento</v>
      </c>
      <c r="I229" s="137" t="str">
        <f t="shared" si="4"/>
        <v>414055#RICAVI DISPACCIAMENTO E.E. - Q. VARIABILE ( PERDITE DI RETE)</v>
      </c>
      <c r="J229" s="152" t="s">
        <v>11688</v>
      </c>
      <c r="K229" s="153" t="s">
        <v>11888</v>
      </c>
      <c r="L229" s="10" t="s">
        <v>11616</v>
      </c>
    </row>
    <row r="230" spans="1:12" x14ac:dyDescent="0.2">
      <c r="A230" s="69"/>
      <c r="B230" s="69"/>
      <c r="C230" s="141" t="str">
        <f>VLOOKUP(G230,TCR!$E$2:$K$332,2,0)</f>
        <v>VENDV</v>
      </c>
      <c r="D230" s="141" t="str">
        <f>VLOOKUP(G230,TCR!$E$2:$K$332,3,0)</f>
        <v>Ricavi variabili commodity al PCE - Energia Elettrica</v>
      </c>
      <c r="E230" s="141" t="str">
        <f>VLOOKUP(G230,TCR!$E$2:$K$332,4,0)</f>
        <v>SCONV</v>
      </c>
      <c r="F230" s="141" t="str">
        <f>VLOOKUP(G230,TCR!$E$2:$K$332,5,0)</f>
        <v>Sconti Variabili</v>
      </c>
      <c r="G230" s="141" t="s">
        <v>11346</v>
      </c>
      <c r="H230" s="141" t="str">
        <f>VLOOKUP(G230,TCR!$E$2:$K$332,7,0)</f>
        <v>sconti perdite bilanciamento</v>
      </c>
      <c r="I230" s="137" t="str">
        <f t="shared" si="4"/>
        <v>414055#RICAVI DISPACCIAMENTO E.E. - Q. VARIABILE( SCONTO  SBILANCIAMENTO)</v>
      </c>
      <c r="J230" s="152" t="s">
        <v>11688</v>
      </c>
      <c r="K230" s="153" t="s">
        <v>11735</v>
      </c>
      <c r="L230" s="10" t="s">
        <v>11616</v>
      </c>
    </row>
    <row r="231" spans="1:12" x14ac:dyDescent="0.2">
      <c r="A231" s="69"/>
      <c r="B231" s="69"/>
      <c r="C231" s="141" t="str">
        <f>VLOOKUP(G231,TCR!$E$2:$K$332,2,0)</f>
        <v>VENDV</v>
      </c>
      <c r="D231" s="141" t="str">
        <f>VLOOKUP(G231,TCR!$E$2:$K$332,3,0)</f>
        <v>Ricavi variabili commodity al PCE - Energia Elettrica</v>
      </c>
      <c r="E231" s="141" t="str">
        <f>VLOOKUP(G231,TCR!$E$2:$K$332,4,0)</f>
        <v>SCONV</v>
      </c>
      <c r="F231" s="141" t="str">
        <f>VLOOKUP(G231,TCR!$E$2:$K$332,5,0)</f>
        <v>Sconti Variabili</v>
      </c>
      <c r="G231" s="141" t="s">
        <v>11346</v>
      </c>
      <c r="H231" s="141" t="str">
        <f>VLOOKUP(G231,TCR!$E$2:$K$332,7,0)</f>
        <v>sconti perdite bilanciamento</v>
      </c>
      <c r="I231" s="137" t="str">
        <f t="shared" si="4"/>
        <v>414055#RICAVI DISPACCIAMENTO E.E. - Q. VARIABILE( SCONTO SBILANCIAMENTO)</v>
      </c>
      <c r="J231" s="152" t="s">
        <v>11688</v>
      </c>
      <c r="K231" s="153" t="s">
        <v>11736</v>
      </c>
      <c r="L231" s="10" t="s">
        <v>11616</v>
      </c>
    </row>
    <row r="232" spans="1:12" x14ac:dyDescent="0.2">
      <c r="A232" s="69"/>
      <c r="B232" s="69"/>
      <c r="C232" s="141" t="str">
        <f>VLOOKUP(G232,TCR!$E$2:$K$332,2,0)</f>
        <v>TRASPV</v>
      </c>
      <c r="D232" s="141" t="str">
        <f>VLOOKUP(G232,TCR!$E$2:$K$332,3,0)</f>
        <v>Ricavi logistica primaria - Trasporto Energia Elettrica - variabile</v>
      </c>
      <c r="E232" s="141" t="str">
        <f>VLOOKUP(G232,TCR!$E$2:$K$332,4,0)</f>
        <v>DISPV</v>
      </c>
      <c r="F232" s="141" t="str">
        <f>VLOOKUP(G232,TCR!$E$2:$K$332,5,0)</f>
        <v>Dispacciamento variabile</v>
      </c>
      <c r="G232" s="141" t="s">
        <v>277</v>
      </c>
      <c r="H232" s="141" t="str">
        <f>VLOOKUP(G232,TCR!$E$2:$K$332,7,0)</f>
        <v>Perdite dispacciamento</v>
      </c>
      <c r="I232" s="137" t="str">
        <f t="shared" si="4"/>
        <v>414055#RICAVI DISPACCIAMENTO E.E. - Q. VARIABILE(PERDITA)</v>
      </c>
      <c r="J232" s="152" t="s">
        <v>11688</v>
      </c>
      <c r="K232" s="153" t="s">
        <v>11737</v>
      </c>
      <c r="L232" s="10" t="s">
        <v>11616</v>
      </c>
    </row>
    <row r="233" spans="1:12" x14ac:dyDescent="0.2">
      <c r="A233" s="69"/>
      <c r="B233" s="69"/>
      <c r="C233" s="141" t="str">
        <f>VLOOKUP(G233,TCR!$E$2:$K$332,2,0)</f>
        <v>TRASPV</v>
      </c>
      <c r="D233" s="141" t="str">
        <f>VLOOKUP(G233,TCR!$E$2:$K$332,3,0)</f>
        <v>Ricavi logistica primaria - Trasporto Energia Elettrica - variabile</v>
      </c>
      <c r="E233" s="141" t="str">
        <f>VLOOKUP(G233,TCR!$E$2:$K$332,4,0)</f>
        <v>DISPV</v>
      </c>
      <c r="F233" s="141" t="str">
        <f>VLOOKUP(G233,TCR!$E$2:$K$332,5,0)</f>
        <v>Dispacciamento variabile</v>
      </c>
      <c r="G233" s="141" t="s">
        <v>277</v>
      </c>
      <c r="H233" s="141" t="str">
        <f>VLOOKUP(G233,TCR!$E$2:$K$332,7,0)</f>
        <v>Perdite dispacciamento</v>
      </c>
      <c r="I233" s="137" t="str">
        <f t="shared" si="4"/>
        <v>414055#RICAVI DISPACCIAMENTO E.E. - Q. VARIABILE(PERDITE DI RETE)</v>
      </c>
      <c r="J233" s="152" t="s">
        <v>11688</v>
      </c>
      <c r="K233" s="153" t="s">
        <v>11738</v>
      </c>
      <c r="L233" s="10" t="s">
        <v>11616</v>
      </c>
    </row>
    <row r="234" spans="1:12" x14ac:dyDescent="0.2">
      <c r="A234" s="69"/>
      <c r="B234" s="69"/>
      <c r="C234" s="141" t="str">
        <f>VLOOKUP(G234,TCR!$E$2:$K$332,2,0)</f>
        <v>VENDV</v>
      </c>
      <c r="D234" s="141" t="str">
        <f>VLOOKUP(G234,TCR!$E$2:$K$332,3,0)</f>
        <v>Ricavi variabili commodity al PCE - Energia Elettrica</v>
      </c>
      <c r="E234" s="141" t="str">
        <f>VLOOKUP(G234,TCR!$E$2:$K$332,4,0)</f>
        <v>SBI</v>
      </c>
      <c r="F234" s="141" t="str">
        <f>VLOOKUP(G234,TCR!$E$2:$K$332,5,0)</f>
        <v>Sbilanciamento</v>
      </c>
      <c r="G234" s="141" t="s">
        <v>11340</v>
      </c>
      <c r="H234" s="141" t="str">
        <f>VLOOKUP(G234,TCR!$E$2:$K$332,7,0)</f>
        <v>Perdite sbilanciamento</v>
      </c>
      <c r="I234" s="137" t="str">
        <f t="shared" si="4"/>
        <v>414055#RICAVI DISPACCIAMENTO E.E. - Q. VARIABILE(PERDITE SBILANCIAMENTO)</v>
      </c>
      <c r="J234" s="152" t="s">
        <v>11688</v>
      </c>
      <c r="K234" s="153" t="s">
        <v>11739</v>
      </c>
      <c r="L234" s="10" t="s">
        <v>11616</v>
      </c>
    </row>
    <row r="235" spans="1:12" x14ac:dyDescent="0.2">
      <c r="A235" s="69"/>
      <c r="B235" s="69"/>
      <c r="C235" s="141" t="str">
        <f>VLOOKUP(G235,TCR!$E$2:$K$332,2,0)</f>
        <v>TRASPV</v>
      </c>
      <c r="D235" s="141" t="str">
        <f>VLOOKUP(G235,TCR!$E$2:$K$332,3,0)</f>
        <v>Ricavi logistica primaria - Trasporto Energia Elettrica - variabile</v>
      </c>
      <c r="E235" s="141" t="str">
        <f>VLOOKUP(G235,TCR!$E$2:$K$332,4,0)</f>
        <v>DISPV</v>
      </c>
      <c r="F235" s="141" t="str">
        <f>VLOOKUP(G235,TCR!$E$2:$K$332,5,0)</f>
        <v>Dispacciamento variabile</v>
      </c>
      <c r="G235" s="141" t="s">
        <v>277</v>
      </c>
      <c r="H235" s="141" t="str">
        <f>VLOOKUP(G235,TCR!$E$2:$K$332,7,0)</f>
        <v>Perdite dispacciamento</v>
      </c>
      <c r="I235" s="137" t="str">
        <f t="shared" si="4"/>
        <v>414055#RICAVI DISPACCIAMENTO E.E. - Q. VARIABILE(PERDITE SUL DISPACCIAMENTO)</v>
      </c>
      <c r="J235" s="152" t="s">
        <v>11688</v>
      </c>
      <c r="K235" s="153" t="s">
        <v>11740</v>
      </c>
      <c r="L235" s="10" t="s">
        <v>11616</v>
      </c>
    </row>
    <row r="236" spans="1:12" x14ac:dyDescent="0.2">
      <c r="A236" s="69"/>
      <c r="B236" s="69"/>
      <c r="C236" s="141" t="str">
        <f>VLOOKUP(G236,TCR!$E$2:$K$332,2,0)</f>
        <v>TRASPV</v>
      </c>
      <c r="D236" s="141" t="str">
        <f>VLOOKUP(G236,TCR!$E$2:$K$332,3,0)</f>
        <v>Ricavi logistica primaria - Trasporto Energia Elettrica - variabile</v>
      </c>
      <c r="E236" s="141" t="str">
        <f>VLOOKUP(G236,TCR!$E$2:$K$332,4,0)</f>
        <v>DISPV</v>
      </c>
      <c r="F236" s="141" t="str">
        <f>VLOOKUP(G236,TCR!$E$2:$K$332,5,0)</f>
        <v>Dispacciamento variabile</v>
      </c>
      <c r="G236" s="141" t="s">
        <v>277</v>
      </c>
      <c r="H236" s="141" t="str">
        <f>VLOOKUP(G236,TCR!$E$2:$K$332,7,0)</f>
        <v>Perdite dispacciamento</v>
      </c>
      <c r="I236" s="137" t="str">
        <f t="shared" si="4"/>
        <v>414055#RICAVI DISPACCIAMENTO E.E. - Q. VARIABILE(PERDITE()</v>
      </c>
      <c r="J236" s="152" t="s">
        <v>11688</v>
      </c>
      <c r="K236" s="153" t="s">
        <v>11741</v>
      </c>
      <c r="L236" s="10" t="s">
        <v>11616</v>
      </c>
    </row>
    <row r="237" spans="1:12" x14ac:dyDescent="0.2">
      <c r="A237" s="69"/>
      <c r="B237" s="69"/>
      <c r="C237" s="141" t="str">
        <f>VLOOKUP(G237,TCR!$E$2:$K$332,2,0)</f>
        <v>TRASPV</v>
      </c>
      <c r="D237" s="141" t="str">
        <f>VLOOKUP(G237,TCR!$E$2:$K$332,3,0)</f>
        <v>Ricavi logistica primaria - Trasporto Energia Elettrica - variabile</v>
      </c>
      <c r="E237" s="141" t="str">
        <f>VLOOKUP(G237,TCR!$E$2:$K$332,4,0)</f>
        <v>DISPV</v>
      </c>
      <c r="F237" s="141" t="str">
        <f>VLOOKUP(G237,TCR!$E$2:$K$332,5,0)</f>
        <v>Dispacciamento variabile</v>
      </c>
      <c r="G237" s="141" t="s">
        <v>277</v>
      </c>
      <c r="H237" s="141" t="str">
        <f>VLOOKUP(G237,TCR!$E$2:$K$332,7,0)</f>
        <v>Perdite dispacciamento</v>
      </c>
      <c r="I237" s="137" t="str">
        <f t="shared" si="4"/>
        <v>414055#RICAVI DISPACCIAMENTO E.E. - Q. VARIABILE(PERDITE)</v>
      </c>
      <c r="J237" s="152" t="s">
        <v>11688</v>
      </c>
      <c r="K237" s="153" t="s">
        <v>11742</v>
      </c>
      <c r="L237" s="10" t="s">
        <v>11616</v>
      </c>
    </row>
    <row r="238" spans="1:12" x14ac:dyDescent="0.2">
      <c r="A238" s="69"/>
      <c r="B238" s="69"/>
      <c r="C238" s="141" t="str">
        <f>VLOOKUP(G238,TCR!$E$2:$K$332,2,0)</f>
        <v>TRASPV</v>
      </c>
      <c r="D238" s="141" t="str">
        <f>VLOOKUP(G238,TCR!$E$2:$K$332,3,0)</f>
        <v>Ricavi logistica primaria - Trasporto Energia Elettrica - variabile</v>
      </c>
      <c r="E238" s="141" t="str">
        <f>VLOOKUP(G238,TCR!$E$2:$K$332,4,0)</f>
        <v>DISPV</v>
      </c>
      <c r="F238" s="141" t="str">
        <f>VLOOKUP(G238,TCR!$E$2:$K$332,5,0)</f>
        <v>Dispacciamento variabile</v>
      </c>
      <c r="G238" s="141" t="s">
        <v>277</v>
      </c>
      <c r="H238" s="141" t="str">
        <f>VLOOKUP(G238,TCR!$E$2:$K$332,7,0)</f>
        <v>Perdite dispacciamento</v>
      </c>
      <c r="I238" s="137" t="str">
        <f t="shared" si="4"/>
        <v>414055#RICAVI DISPACCIAMENTO E.E. - Q. VARIABILE(PERDITE9</v>
      </c>
      <c r="J238" s="152" t="s">
        <v>11688</v>
      </c>
      <c r="K238" s="153" t="s">
        <v>11743</v>
      </c>
      <c r="L238" s="10" t="s">
        <v>11616</v>
      </c>
    </row>
    <row r="239" spans="1:12" x14ac:dyDescent="0.2">
      <c r="A239" s="69"/>
      <c r="B239" s="69"/>
      <c r="C239" s="141" t="str">
        <f>VLOOKUP(G239,TCR!$E$2:$K$332,2,0)</f>
        <v>VENDV</v>
      </c>
      <c r="D239" s="141" t="str">
        <f>VLOOKUP(G239,TCR!$E$2:$K$332,3,0)</f>
        <v>Ricavi variabili commodity al PCE - Energia Elettrica</v>
      </c>
      <c r="E239" s="141" t="str">
        <f>VLOOKUP(G239,TCR!$E$2:$K$332,4,0)</f>
        <v>SBI</v>
      </c>
      <c r="F239" s="141" t="str">
        <f>VLOOKUP(G239,TCR!$E$2:$K$332,5,0)</f>
        <v>Sbilanciamento</v>
      </c>
      <c r="G239" s="141" t="s">
        <v>330</v>
      </c>
      <c r="H239" s="141" t="str">
        <f>VLOOKUP(G239,TCR!$E$2:$K$332,7,0)</f>
        <v>Oneri sbilanciamento</v>
      </c>
      <c r="I239" s="137" t="str">
        <f t="shared" si="4"/>
        <v>414055#RICAVI DISPACCIAMENTO E.E. - Q. VARIABILE(SBILANCIAMENTO)</v>
      </c>
      <c r="J239" s="152" t="s">
        <v>11688</v>
      </c>
      <c r="K239" s="153" t="s">
        <v>11744</v>
      </c>
      <c r="L239" s="10" t="s">
        <v>11616</v>
      </c>
    </row>
    <row r="240" spans="1:12" x14ac:dyDescent="0.2">
      <c r="A240" s="19"/>
      <c r="B240" s="69"/>
      <c r="C240" s="141" t="str">
        <f>VLOOKUP(G240,TCR!$E$2:$K$332,2,0)</f>
        <v>VENDV</v>
      </c>
      <c r="D240" s="141" t="str">
        <f>VLOOKUP(G240,TCR!$E$2:$K$332,3,0)</f>
        <v>Ricavi variabili commodity al PCE - Energia Elettrica</v>
      </c>
      <c r="E240" s="141" t="str">
        <f>VLOOKUP(G240,TCR!$E$2:$K$332,4,0)</f>
        <v>SBI</v>
      </c>
      <c r="F240" s="141" t="str">
        <f>VLOOKUP(G240,TCR!$E$2:$K$332,5,0)</f>
        <v>Sbilanciamento</v>
      </c>
      <c r="G240" s="141" t="s">
        <v>330</v>
      </c>
      <c r="H240" s="141" t="str">
        <f>VLOOKUP(G240,TCR!$E$2:$K$332,7,0)</f>
        <v>Oneri sbilanciamento</v>
      </c>
      <c r="I240" s="137" t="str">
        <f t="shared" si="4"/>
        <v>414055#SBILANCIAMENTO</v>
      </c>
      <c r="J240" s="152" t="s">
        <v>11688</v>
      </c>
      <c r="K240" s="153" t="s">
        <v>704</v>
      </c>
      <c r="L240" s="10" t="s">
        <v>11616</v>
      </c>
    </row>
    <row r="241" spans="1:12" x14ac:dyDescent="0.2">
      <c r="A241" s="19"/>
      <c r="B241" s="69"/>
      <c r="C241" s="141" t="str">
        <f>VLOOKUP(G241,TCR!$E$2:$K$332,2,0)</f>
        <v>VENDV</v>
      </c>
      <c r="D241" s="141" t="str">
        <f>VLOOKUP(G241,TCR!$E$2:$K$332,3,0)</f>
        <v>Ricavi variabili commodity al PCE - Energia Elettrica</v>
      </c>
      <c r="E241" s="141" t="str">
        <f>VLOOKUP(G241,TCR!$E$2:$K$332,4,0)</f>
        <v>SBI</v>
      </c>
      <c r="F241" s="141" t="str">
        <f>VLOOKUP(G241,TCR!$E$2:$K$332,5,0)</f>
        <v>Sbilanciamento</v>
      </c>
      <c r="G241" s="141" t="s">
        <v>330</v>
      </c>
      <c r="H241" s="141" t="str">
        <f>VLOOKUP(G241,TCR!$E$2:$K$332,7,0)</f>
        <v>Oneri sbilanciamento</v>
      </c>
      <c r="I241" s="137" t="str">
        <f t="shared" si="4"/>
        <v>414055#SBILANCIAMENTO COMPRESE PERDITE DI RETE</v>
      </c>
      <c r="J241" s="152" t="s">
        <v>11688</v>
      </c>
      <c r="K241" s="153" t="s">
        <v>11889</v>
      </c>
      <c r="L241" s="10" t="s">
        <v>11616</v>
      </c>
    </row>
    <row r="242" spans="1:12" x14ac:dyDescent="0.2">
      <c r="A242" s="69"/>
      <c r="B242" s="69"/>
      <c r="C242" s="141" t="str">
        <f>VLOOKUP(G242,TCR!$E$2:$K$332,2,0)</f>
        <v>VENDV</v>
      </c>
      <c r="D242" s="141" t="str">
        <f>VLOOKUP(G242,TCR!$E$2:$K$332,3,0)</f>
        <v>Ricavi variabili commodity al PCE - Energia Elettrica</v>
      </c>
      <c r="E242" s="141" t="str">
        <f>VLOOKUP(G242,TCR!$E$2:$K$332,4,0)</f>
        <v>SCONV</v>
      </c>
      <c r="F242" s="141" t="str">
        <f>VLOOKUP(G242,TCR!$E$2:$K$332,5,0)</f>
        <v>Sconti Variabili</v>
      </c>
      <c r="G242" s="141" t="s">
        <v>11346</v>
      </c>
      <c r="H242" s="141" t="str">
        <f>VLOOKUP(G242,TCR!$E$2:$K$332,7,0)</f>
        <v>sconti perdite bilanciamento</v>
      </c>
      <c r="I242" s="137" t="str">
        <f t="shared" si="4"/>
        <v>414055#SCONTO SBILANCIAMENTO</v>
      </c>
      <c r="J242" s="152" t="s">
        <v>11688</v>
      </c>
      <c r="K242" s="153" t="s">
        <v>11890</v>
      </c>
      <c r="L242" s="10" t="s">
        <v>11616</v>
      </c>
    </row>
    <row r="243" spans="1:12" x14ac:dyDescent="0.2">
      <c r="A243" s="69"/>
      <c r="B243" s="69"/>
      <c r="C243" s="141" t="str">
        <f>VLOOKUP(G243,TCR!$E$2:$K$332,2,0)</f>
        <v>VENDV</v>
      </c>
      <c r="D243" s="141" t="str">
        <f>VLOOKUP(G243,TCR!$E$2:$K$332,3,0)</f>
        <v>Ricavi variabili commodity al PCE - Energia Elettrica</v>
      </c>
      <c r="E243" s="141" t="str">
        <f>VLOOKUP(G243,TCR!$E$2:$K$332,4,0)</f>
        <v>SCONV</v>
      </c>
      <c r="F243" s="141" t="str">
        <f>VLOOKUP(G243,TCR!$E$2:$K$332,5,0)</f>
        <v>Sconti Variabili</v>
      </c>
      <c r="G243" s="141" t="s">
        <v>11346</v>
      </c>
      <c r="H243" s="141" t="str">
        <f>VLOOKUP(G243,TCR!$E$2:$K$332,7,0)</f>
        <v>sconti perdite bilanciamento</v>
      </c>
      <c r="I243" s="137" t="str">
        <f t="shared" si="4"/>
        <v>414055#SCONTO SBILANCIAMENTO COMPRESE PERDITE DI RETE</v>
      </c>
      <c r="J243" s="152" t="s">
        <v>11688</v>
      </c>
      <c r="K243" s="153" t="s">
        <v>11891</v>
      </c>
      <c r="L243" s="10" t="s">
        <v>11616</v>
      </c>
    </row>
    <row r="244" spans="1:12" x14ac:dyDescent="0.2">
      <c r="A244" s="69"/>
      <c r="B244" s="69"/>
      <c r="C244" s="141" t="str">
        <f>VLOOKUP(G244,TCR!$E$2:$K$332,2,0)</f>
        <v>VENDV</v>
      </c>
      <c r="D244" s="141" t="str">
        <f>VLOOKUP(G244,TCR!$E$2:$K$332,3,0)</f>
        <v>Ricavi variabili commodity al PCE - Energia Elettrica</v>
      </c>
      <c r="E244" s="141" t="str">
        <f>VLOOKUP(G244,TCR!$E$2:$K$332,4,0)</f>
        <v>SCONV</v>
      </c>
      <c r="F244" s="141" t="str">
        <f>VLOOKUP(G244,TCR!$E$2:$K$332,5,0)</f>
        <v>Sconti Variabili</v>
      </c>
      <c r="G244" s="141" t="s">
        <v>11346</v>
      </c>
      <c r="H244" s="141" t="str">
        <f>VLOOKUP(G244,TCR!$E$2:$K$332,7,0)</f>
        <v>sconti perdite bilanciamento</v>
      </c>
      <c r="I244" s="137" t="str">
        <f t="shared" si="4"/>
        <v>414055#SCONTO SU SBILANCIAMENTO</v>
      </c>
      <c r="J244" s="152" t="s">
        <v>11688</v>
      </c>
      <c r="K244" s="153" t="s">
        <v>11860</v>
      </c>
      <c r="L244" s="10" t="s">
        <v>11616</v>
      </c>
    </row>
    <row r="245" spans="1:12" x14ac:dyDescent="0.2">
      <c r="A245" s="69"/>
      <c r="B245" s="69"/>
      <c r="C245" s="141" t="str">
        <f>VLOOKUP(G245,TCR!$E$2:$K$332,2,0)</f>
        <v>VENDV</v>
      </c>
      <c r="D245" s="141" t="str">
        <f>VLOOKUP(G245,TCR!$E$2:$K$332,3,0)</f>
        <v>Ricavi variabili commodity al PCE - Energia Elettrica</v>
      </c>
      <c r="E245" s="141" t="str">
        <f>VLOOKUP(G245,TCR!$E$2:$K$332,4,0)</f>
        <v>MTPRV</v>
      </c>
      <c r="F245" s="141" t="str">
        <f>VLOOKUP(G245,TCR!$E$2:$K$332,5,0)</f>
        <v>Materia prima variabile</v>
      </c>
      <c r="G245" s="141" t="s">
        <v>255</v>
      </c>
      <c r="H245" s="141" t="str">
        <f>VLOOKUP(G245,TCR!$E$2:$K$332,7,0)</f>
        <v>Materia prima</v>
      </c>
      <c r="I245" s="137" t="str">
        <f t="shared" si="4"/>
        <v>414055#TARIFFA</v>
      </c>
      <c r="J245" s="152" t="s">
        <v>11688</v>
      </c>
      <c r="K245" s="153" t="s">
        <v>11670</v>
      </c>
      <c r="L245" s="10" t="s">
        <v>11616</v>
      </c>
    </row>
    <row r="246" spans="1:12" x14ac:dyDescent="0.2">
      <c r="A246" s="69"/>
      <c r="B246" s="69"/>
      <c r="C246" s="141" t="str">
        <f>VLOOKUP(G246,TCR!$E$2:$K$332,2,0)</f>
        <v>TRASPV</v>
      </c>
      <c r="D246" s="141" t="str">
        <f>VLOOKUP(G246,TCR!$E$2:$K$332,3,0)</f>
        <v>Ricavi logistica primaria - Trasporto Energia Elettrica - variabile</v>
      </c>
      <c r="E246" s="141" t="str">
        <f>VLOOKUP(G246,TCR!$E$2:$K$332,4,0)</f>
        <v>DISPV</v>
      </c>
      <c r="F246" s="141" t="str">
        <f>VLOOKUP(G246,TCR!$E$2:$K$332,5,0)</f>
        <v>Dispacciamento variabile</v>
      </c>
      <c r="G246" s="141" t="s">
        <v>176</v>
      </c>
      <c r="H246" s="141" t="str">
        <f>VLOOKUP(G246,TCR!$E$2:$K$332,7,0)</f>
        <v>Altri oneri dispacciamento quota var</v>
      </c>
      <c r="I246" s="137" t="str">
        <f t="shared" si="4"/>
        <v>414055#VOCE FATTURABILE DI DISPACCIAMENTO</v>
      </c>
      <c r="J246" s="152" t="s">
        <v>11688</v>
      </c>
      <c r="K246" s="153" t="s">
        <v>10650</v>
      </c>
      <c r="L246" s="10" t="s">
        <v>11616</v>
      </c>
    </row>
    <row r="247" spans="1:12" x14ac:dyDescent="0.2">
      <c r="A247" s="69"/>
      <c r="B247" s="69"/>
      <c r="C247" s="141" t="str">
        <f>VLOOKUP(G247,TCR!$E$2:$K$332,2,0)</f>
        <v>TRASPV</v>
      </c>
      <c r="D247" s="141" t="str">
        <f>VLOOKUP(G247,TCR!$E$2:$K$332,3,0)</f>
        <v>Ricavi logistica primaria - Trasporto Energia Elettrica - variabile</v>
      </c>
      <c r="E247" s="141" t="str">
        <f>VLOOKUP(G247,TCR!$E$2:$K$332,4,0)</f>
        <v>DISPV</v>
      </c>
      <c r="F247" s="141" t="str">
        <f>VLOOKUP(G247,TCR!$E$2:$K$332,5,0)</f>
        <v>Dispacciamento variabile</v>
      </c>
      <c r="G247" s="141" t="s">
        <v>277</v>
      </c>
      <c r="H247" s="141" t="str">
        <f>VLOOKUP(G247,TCR!$E$2:$K$332,7,0)</f>
        <v>Perdite dispacciamento</v>
      </c>
      <c r="I247" s="137" t="str">
        <f t="shared" si="4"/>
        <v>414055#VOCE FATTURABILE PERDITE DI RETE SUL DISPACCIAMENTO</v>
      </c>
      <c r="J247" s="152" t="s">
        <v>11688</v>
      </c>
      <c r="K247" s="153" t="s">
        <v>9598</v>
      </c>
      <c r="L247" s="10" t="s">
        <v>11616</v>
      </c>
    </row>
    <row r="248" spans="1:12" x14ac:dyDescent="0.2">
      <c r="A248" s="69"/>
      <c r="B248" s="69"/>
      <c r="C248" s="141" t="str">
        <f>VLOOKUP(G248,TCR!$E$2:$K$332,2,0)</f>
        <v>VENDV</v>
      </c>
      <c r="D248" s="141" t="str">
        <f>VLOOKUP(G248,TCR!$E$2:$K$332,3,0)</f>
        <v>Ricavi variabili commodity al PCE - Energia Elettrica</v>
      </c>
      <c r="E248" s="141" t="str">
        <f>VLOOKUP(G248,TCR!$E$2:$K$332,4,0)</f>
        <v>MTPRV</v>
      </c>
      <c r="F248" s="141" t="str">
        <f>VLOOKUP(G248,TCR!$E$2:$K$332,5,0)</f>
        <v>Materia prima variabile</v>
      </c>
      <c r="G248" s="141" t="s">
        <v>192</v>
      </c>
      <c r="H248" s="141" t="str">
        <f>VLOOKUP(G248,TCR!$E$2:$K$332,7,0)</f>
        <v>Perdite</v>
      </c>
      <c r="I248" s="137" t="str">
        <f t="shared" si="4"/>
        <v>414055#VOCE FATTURABILE PERDITE DI RETE SULLA COMPONENTE ENERGIA</v>
      </c>
      <c r="J248" s="152" t="s">
        <v>11688</v>
      </c>
      <c r="K248" s="153" t="s">
        <v>4727</v>
      </c>
      <c r="L248" s="10" t="s">
        <v>11616</v>
      </c>
    </row>
    <row r="249" spans="1:12" x14ac:dyDescent="0.2">
      <c r="A249" s="69"/>
      <c r="B249" s="69"/>
      <c r="C249" s="84" t="str">
        <f>VLOOKUP(G249,TCR!$E$2:$K$332,2,0)</f>
        <v>DISTF</v>
      </c>
      <c r="D249" s="84" t="str">
        <f>VLOOKUP(G249,TCR!$E$2:$K$332,3,0)</f>
        <v>Ricavi logistica secondaria - distribuzione Energia Elettrica - fisso</v>
      </c>
      <c r="E249" s="84" t="str">
        <f>VLOOKUP(G249,TCR!$E$2:$K$332,4,0)</f>
        <v>QMISF</v>
      </c>
      <c r="F249" s="84" t="str">
        <f>VLOOKUP(G249,TCR!$E$2:$K$332,5,0)</f>
        <v>MIS fissa</v>
      </c>
      <c r="G249" s="84" t="s">
        <v>3</v>
      </c>
      <c r="H249" s="84" t="str">
        <f>VLOOKUP(G249,TCR!$E$2:$K$332,7,0)</f>
        <v>Quota fissa mis</v>
      </c>
      <c r="I249" s="137" t="str">
        <f t="shared" si="4"/>
        <v>414056#COMPONENTI DI MISURA</v>
      </c>
      <c r="J249" s="152" t="s">
        <v>11745</v>
      </c>
      <c r="K249" s="153" t="s">
        <v>11892</v>
      </c>
      <c r="L249" s="10" t="s">
        <v>11746</v>
      </c>
    </row>
    <row r="250" spans="1:12" x14ac:dyDescent="0.2">
      <c r="A250" s="69"/>
      <c r="B250" s="69"/>
      <c r="C250" s="75" t="str">
        <f>VLOOKUP(G250,TCR!$E$2:$K$332,2,0)</f>
        <v>DISTF</v>
      </c>
      <c r="D250" s="75" t="str">
        <f>VLOOKUP(G250,TCR!$E$2:$K$332,3,0)</f>
        <v>Ricavi logistica secondaria - distribuzione Energia Elettrica - fisso</v>
      </c>
      <c r="E250" s="75" t="str">
        <f>VLOOKUP(G250,TCR!$E$2:$K$332,4,0)</f>
        <v>CAUCMF</v>
      </c>
      <c r="F250" s="75" t="str">
        <f>VLOOKUP(G250,TCR!$E$2:$K$332,5,0)</f>
        <v>Componenti fisse A, UC e MCT</v>
      </c>
      <c r="G250" s="75" t="s">
        <v>384</v>
      </c>
      <c r="H250" s="75" t="str">
        <f>VLOOKUP(G250,TCR!$E$2:$K$332,7,0)</f>
        <v>Quota AUC generica fissa</v>
      </c>
      <c r="I250" s="137" t="str">
        <f t="shared" si="4"/>
        <v>414056#COMPONENTI TARIFFARIE A-UC-MCT   FISSO</v>
      </c>
      <c r="J250" s="152" t="s">
        <v>11745</v>
      </c>
      <c r="K250" s="153" t="s">
        <v>11893</v>
      </c>
      <c r="L250" s="10" t="s">
        <v>11746</v>
      </c>
    </row>
    <row r="251" spans="1:12" x14ac:dyDescent="0.2">
      <c r="A251" s="69"/>
      <c r="B251" s="69"/>
      <c r="C251" s="84" t="str">
        <f>VLOOKUP(G251,TCR!$E$2:$K$332,2,0)</f>
        <v>DISTF</v>
      </c>
      <c r="D251" s="84" t="str">
        <f>VLOOKUP(G251,TCR!$E$2:$K$332,3,0)</f>
        <v>Ricavi logistica secondaria - distribuzione Energia Elettrica - fisso</v>
      </c>
      <c r="E251" s="84" t="str">
        <f>VLOOKUP(G251,TCR!$E$2:$K$332,4,0)</f>
        <v>QFDS</v>
      </c>
      <c r="F251" s="84" t="str">
        <f>VLOOKUP(G251,TCR!$E$2:$K$332,5,0)</f>
        <v>Quota fissa distribuzione</v>
      </c>
      <c r="G251" s="84" t="s">
        <v>2</v>
      </c>
      <c r="H251" s="84" t="str">
        <f>VLOOKUP(G251,TCR!$E$2:$K$332,7,0)</f>
        <v>Quota fissa dis</v>
      </c>
      <c r="I251" s="137" t="str">
        <f t="shared" si="4"/>
        <v>414056#DISTRIBUZIONE PARTE FISSA</v>
      </c>
      <c r="J251" s="152" t="s">
        <v>11745</v>
      </c>
      <c r="K251" s="153" t="s">
        <v>11894</v>
      </c>
      <c r="L251" s="10" t="s">
        <v>11746</v>
      </c>
    </row>
    <row r="252" spans="1:12" x14ac:dyDescent="0.2">
      <c r="A252" s="69"/>
      <c r="B252" s="69"/>
      <c r="C252" s="84" t="str">
        <f>VLOOKUP(G252,TCR!$E$2:$K$332,2,0)</f>
        <v>DISTF</v>
      </c>
      <c r="D252" s="84" t="str">
        <f>VLOOKUP(G252,TCR!$E$2:$K$332,3,0)</f>
        <v>Ricavi logistica secondaria - distribuzione Energia Elettrica - fisso</v>
      </c>
      <c r="E252" s="84" t="str">
        <f>VLOOKUP(G252,TCR!$E$2:$K$332,4,0)</f>
        <v>QFDS</v>
      </c>
      <c r="F252" s="84" t="str">
        <f>VLOOKUP(G252,TCR!$E$2:$K$332,5,0)</f>
        <v>Quota fissa distribuzione</v>
      </c>
      <c r="G252" s="84" t="s">
        <v>2</v>
      </c>
      <c r="H252" s="84" t="str">
        <f>VLOOKUP(G252,TCR!$E$2:$K$332,7,0)</f>
        <v>Quota fissa dis</v>
      </c>
      <c r="I252" s="137" t="str">
        <f t="shared" si="4"/>
        <v>414056#DISTRIBUZIONE QUOTA FISSA</v>
      </c>
      <c r="J252" s="152" t="s">
        <v>11745</v>
      </c>
      <c r="K252" s="153" t="s">
        <v>11747</v>
      </c>
      <c r="L252" s="10" t="s">
        <v>11746</v>
      </c>
    </row>
    <row r="253" spans="1:12" x14ac:dyDescent="0.2">
      <c r="A253" s="69"/>
      <c r="B253" s="69"/>
      <c r="C253" s="141" t="str">
        <f>VLOOKUP(G253,TCR!$E$2:$K$332,2,0)</f>
        <v>TRASPF</v>
      </c>
      <c r="D253" s="141" t="str">
        <f>VLOOKUP(G253,TCR!$E$2:$K$332,3,0)</f>
        <v>Ricavi logistica primaria - Trasporto Energia Elettrica - fisso</v>
      </c>
      <c r="E253" s="141" t="str">
        <f>VLOOKUP(G253,TCR!$E$2:$K$332,4,0)</f>
        <v>DISPF</v>
      </c>
      <c r="F253" s="141" t="str">
        <f>VLOOKUP(G253,TCR!$E$2:$K$332,5,0)</f>
        <v>Dispacciamento fisso</v>
      </c>
      <c r="G253" s="141" t="s">
        <v>175</v>
      </c>
      <c r="H253" s="141" t="str">
        <f>VLOOKUP(G253,TCR!$E$2:$K$332,7,0)</f>
        <v>Altri oneri dispacciamento quota fissa</v>
      </c>
      <c r="I253" s="137" t="str">
        <f t="shared" si="4"/>
        <v>414056#EE - TIPO VOCE TRASPORTO QUOTA FISSA</v>
      </c>
      <c r="J253" s="152" t="s">
        <v>11745</v>
      </c>
      <c r="K253" s="153" t="s">
        <v>11748</v>
      </c>
      <c r="L253" s="10" t="s">
        <v>11746</v>
      </c>
    </row>
    <row r="254" spans="1:12" x14ac:dyDescent="0.2">
      <c r="A254" s="69"/>
      <c r="B254" s="69"/>
      <c r="C254" s="141" t="str">
        <f>VLOOKUP(G254,TCR!$E$2:$K$332,2,0)</f>
        <v>TRASPF</v>
      </c>
      <c r="D254" s="141" t="str">
        <f>VLOOKUP(G254,TCR!$E$2:$K$332,3,0)</f>
        <v>Ricavi logistica primaria - Trasporto Energia Elettrica - fisso</v>
      </c>
      <c r="E254" s="141" t="str">
        <f>VLOOKUP(G254,TCR!$E$2:$K$332,4,0)</f>
        <v>DISPF</v>
      </c>
      <c r="F254" s="141" t="str">
        <f>VLOOKUP(G254,TCR!$E$2:$K$332,5,0)</f>
        <v>Dispacciamento fisso</v>
      </c>
      <c r="G254" s="141" t="s">
        <v>175</v>
      </c>
      <c r="H254" s="141" t="str">
        <f>VLOOKUP(G254,TCR!$E$2:$K$332,7,0)</f>
        <v>Altri oneri dispacciamento quota fissa</v>
      </c>
      <c r="I254" s="137" t="str">
        <f t="shared" si="4"/>
        <v>414056#EE - VOCE COMPONENTE DI TRASPORTO - CORRISPETTIVO FISSO</v>
      </c>
      <c r="J254" s="152" t="s">
        <v>11745</v>
      </c>
      <c r="K254" s="153" t="s">
        <v>512</v>
      </c>
      <c r="L254" s="10" t="s">
        <v>11746</v>
      </c>
    </row>
    <row r="255" spans="1:12" x14ac:dyDescent="0.2">
      <c r="A255" s="139"/>
      <c r="B255" s="69"/>
      <c r="C255" s="84" t="str">
        <f>VLOOKUP(G255,TCR!$E$2:$K$332,2,0)</f>
        <v>DISTF</v>
      </c>
      <c r="D255" s="84" t="str">
        <f>VLOOKUP(G255,TCR!$E$2:$K$332,3,0)</f>
        <v>Ricavi logistica secondaria - distribuzione Energia Elettrica - fisso</v>
      </c>
      <c r="E255" s="84" t="str">
        <f>VLOOKUP(G255,TCR!$E$2:$K$332,4,0)</f>
        <v>QFDS</v>
      </c>
      <c r="F255" s="84" t="str">
        <f>VLOOKUP(G255,TCR!$E$2:$K$332,5,0)</f>
        <v>Quota fissa distribuzione</v>
      </c>
      <c r="G255" s="84" t="s">
        <v>2</v>
      </c>
      <c r="H255" s="84" t="str">
        <f>VLOOKUP(G255,TCR!$E$2:$K$332,7,0)</f>
        <v>Quota fissa dis</v>
      </c>
      <c r="I255" s="137" t="str">
        <f t="shared" si="4"/>
        <v>414056#EE - VOCE EE - OPZIONE EE - OPZIONE QUOTA CLIENTE DISTRIBUZIONE</v>
      </c>
      <c r="J255" s="152" t="s">
        <v>11745</v>
      </c>
      <c r="K255" s="153" t="s">
        <v>2096</v>
      </c>
      <c r="L255" s="10" t="s">
        <v>11746</v>
      </c>
    </row>
    <row r="256" spans="1:12" x14ac:dyDescent="0.2">
      <c r="A256" s="69"/>
      <c r="B256" s="69"/>
      <c r="C256" s="84" t="str">
        <f>VLOOKUP(G256,TCR!$E$2:$K$332,2,0)</f>
        <v>DISTF</v>
      </c>
      <c r="D256" s="84" t="str">
        <f>VLOOKUP(G256,TCR!$E$2:$K$332,3,0)</f>
        <v>Ricavi logistica secondaria - distribuzione Energia Elettrica - fisso</v>
      </c>
      <c r="E256" s="84" t="str">
        <f>VLOOKUP(G256,TCR!$E$2:$K$332,4,0)</f>
        <v>QP</v>
      </c>
      <c r="F256" s="84" t="str">
        <f>VLOOKUP(G256,TCR!$E$2:$K$332,5,0)</f>
        <v>Potenza</v>
      </c>
      <c r="G256" s="84" t="s">
        <v>166</v>
      </c>
      <c r="H256" s="84" t="str">
        <f>VLOOKUP(G256,TCR!$E$2:$K$332,7,0)</f>
        <v>Quota fissa potenza</v>
      </c>
      <c r="I256" s="137" t="str">
        <f t="shared" si="4"/>
        <v>414056#EE - VOCE EE - OPZIONE EE - OPZIONE QUOTA POTENZA DISTRIBUZIONE</v>
      </c>
      <c r="J256" s="152" t="s">
        <v>11745</v>
      </c>
      <c r="K256" s="153" t="s">
        <v>3998</v>
      </c>
      <c r="L256" s="10" t="s">
        <v>11746</v>
      </c>
    </row>
    <row r="257" spans="1:12" x14ac:dyDescent="0.2">
      <c r="A257" s="139"/>
      <c r="B257" s="69"/>
      <c r="C257" s="84" t="str">
        <f>VLOOKUP(G257,TCR!$E$2:$K$332,2,0)</f>
        <v>DISTF</v>
      </c>
      <c r="D257" s="84" t="str">
        <f>VLOOKUP(G257,TCR!$E$2:$K$332,3,0)</f>
        <v>Ricavi logistica secondaria - distribuzione Energia Elettrica - fisso</v>
      </c>
      <c r="E257" s="84" t="str">
        <f>VLOOKUP(G257,TCR!$E$2:$K$332,4,0)</f>
        <v>QP</v>
      </c>
      <c r="F257" s="84" t="str">
        <f>VLOOKUP(G257,TCR!$E$2:$K$332,5,0)</f>
        <v>Potenza</v>
      </c>
      <c r="G257" s="84" t="s">
        <v>166</v>
      </c>
      <c r="H257" s="84" t="str">
        <f>VLOOKUP(G257,TCR!$E$2:$K$332,7,0)</f>
        <v>Quota fissa potenza</v>
      </c>
      <c r="I257" s="137" t="str">
        <f t="shared" si="4"/>
        <v>414056#EE - VOCE EE - OPZIONE USO VIS PROXY - PARTE FISSA</v>
      </c>
      <c r="J257" s="152" t="s">
        <v>11745</v>
      </c>
      <c r="K257" s="153" t="s">
        <v>2700</v>
      </c>
      <c r="L257" s="10" t="s">
        <v>11746</v>
      </c>
    </row>
    <row r="258" spans="1:12" x14ac:dyDescent="0.2">
      <c r="A258" s="69"/>
      <c r="B258" s="69"/>
      <c r="C258" s="84" t="str">
        <f>VLOOKUP(G258,TCR!$E$2:$K$332,2,0)</f>
        <v>DISTF</v>
      </c>
      <c r="D258" s="84" t="str">
        <f>VLOOKUP(G258,TCR!$E$2:$K$332,3,0)</f>
        <v>Ricavi logistica secondaria - distribuzione Energia Elettrica - fisso</v>
      </c>
      <c r="E258" s="84" t="str">
        <f>VLOOKUP(G258,TCR!$E$2:$K$332,4,0)</f>
        <v>QP</v>
      </c>
      <c r="F258" s="84" t="str">
        <f>VLOOKUP(G258,TCR!$E$2:$K$332,5,0)</f>
        <v>Potenza</v>
      </c>
      <c r="G258" s="84" t="s">
        <v>166</v>
      </c>
      <c r="H258" s="84" t="str">
        <f>VLOOKUP(G258,TCR!$E$2:$K$332,7,0)</f>
        <v>Quota fissa potenza</v>
      </c>
      <c r="I258" s="137" t="str">
        <f t="shared" si="4"/>
        <v>414056#EE - VOCE EE - VOCE EE - OPZIONE USO VIS PROXY - POTENZA</v>
      </c>
      <c r="J258" s="152" t="s">
        <v>11745</v>
      </c>
      <c r="K258" s="153" t="s">
        <v>926</v>
      </c>
      <c r="L258" s="10" t="s">
        <v>11746</v>
      </c>
    </row>
    <row r="259" spans="1:12" x14ac:dyDescent="0.2">
      <c r="A259" s="69"/>
      <c r="B259" s="69"/>
      <c r="C259" s="71" t="str">
        <f>VLOOKUP(G259,TCR!$E$2:$K$332,2,0)</f>
        <v>PPVV</v>
      </c>
      <c r="D259" s="71" t="str">
        <f>VLOOKUP(G259,TCR!$E$2:$K$332,3,0)</f>
        <v>Partite Varie</v>
      </c>
      <c r="E259" s="71" t="str">
        <f>VLOOKUP(G259,TCR!$E$2:$K$332,4,0)</f>
        <v>DEPC</v>
      </c>
      <c r="F259" s="71" t="str">
        <f>VLOOKUP(G259,TCR!$E$2:$K$332,5,0)</f>
        <v>Deposito cauzionale</v>
      </c>
      <c r="G259" s="71" t="s">
        <v>371</v>
      </c>
      <c r="H259" s="71" t="str">
        <f>VLOOKUP(G259,TCR!$E$2:$K$332,7,0)</f>
        <v>Deposito cauzionale</v>
      </c>
      <c r="I259" s="137" t="str">
        <f t="shared" si="4"/>
        <v>414056#EE - VOCE INTERESSI DI DEPOSITO CAUZIONALE ANNI PRECEDENTI</v>
      </c>
      <c r="J259" s="152" t="s">
        <v>11745</v>
      </c>
      <c r="K259" s="153" t="s">
        <v>1689</v>
      </c>
      <c r="L259" s="10" t="s">
        <v>11746</v>
      </c>
    </row>
    <row r="260" spans="1:12" x14ac:dyDescent="0.2">
      <c r="A260" s="69"/>
      <c r="B260" s="69"/>
      <c r="C260" s="84" t="str">
        <f>VLOOKUP(G260,TCR!$E$2:$K$332,2,0)</f>
        <v>DISTF</v>
      </c>
      <c r="D260" s="84" t="str">
        <f>VLOOKUP(G260,TCR!$E$2:$K$332,3,0)</f>
        <v>Ricavi logistica secondaria - distribuzione Energia Elettrica - fisso</v>
      </c>
      <c r="E260" s="84" t="str">
        <f>VLOOKUP(G260,TCR!$E$2:$K$332,4,0)</f>
        <v>QFDS</v>
      </c>
      <c r="F260" s="84" t="str">
        <f>VLOOKUP(G260,TCR!$E$2:$K$332,5,0)</f>
        <v>Quota fissa distribuzione</v>
      </c>
      <c r="G260" s="84" t="s">
        <v>2</v>
      </c>
      <c r="H260" s="84" t="str">
        <f>VLOOKUP(G260,TCR!$E$2:$K$332,7,0)</f>
        <v>Quota fissa dis</v>
      </c>
      <c r="I260" s="137" t="str">
        <f t="shared" si="4"/>
        <v>414056#EE_MIDTRPFIX EE - VOCE EE - OPZIONE EE - OPZIONE QUOTA CLIENTE DISTRIBUZIONE</v>
      </c>
      <c r="J260" s="152" t="s">
        <v>11745</v>
      </c>
      <c r="K260" s="153" t="s">
        <v>11749</v>
      </c>
      <c r="L260" s="10" t="s">
        <v>11746</v>
      </c>
    </row>
    <row r="261" spans="1:12" x14ac:dyDescent="0.2">
      <c r="A261" s="69"/>
      <c r="B261" s="69"/>
      <c r="C261" s="84" t="str">
        <f>VLOOKUP(G261,TCR!$E$2:$K$332,2,0)</f>
        <v>DISTF</v>
      </c>
      <c r="D261" s="84" t="str">
        <f>VLOOKUP(G261,TCR!$E$2:$K$332,3,0)</f>
        <v>Ricavi logistica secondaria - distribuzione Energia Elettrica - fisso</v>
      </c>
      <c r="E261" s="84" t="str">
        <f>VLOOKUP(G261,TCR!$E$2:$K$332,4,0)</f>
        <v>QP</v>
      </c>
      <c r="F261" s="84" t="str">
        <f>VLOOKUP(G261,TCR!$E$2:$K$332,5,0)</f>
        <v>Potenza</v>
      </c>
      <c r="G261" s="84" t="s">
        <v>166</v>
      </c>
      <c r="H261" s="84" t="str">
        <f>VLOOKUP(G261,TCR!$E$2:$K$332,7,0)</f>
        <v>Quota fissa potenza</v>
      </c>
      <c r="I261" s="137" t="str">
        <f t="shared" si="4"/>
        <v>414056#EE_MIDTRPPOTZ EE - VOCE EE - OPZIONE EE - OPZIONE QUOTA POTENZA DISTRIBUZIONE</v>
      </c>
      <c r="J261" s="152" t="s">
        <v>11745</v>
      </c>
      <c r="K261" s="153" t="s">
        <v>11750</v>
      </c>
      <c r="L261" s="10" t="s">
        <v>11746</v>
      </c>
    </row>
    <row r="262" spans="1:12" x14ac:dyDescent="0.2">
      <c r="A262" s="69"/>
      <c r="B262" s="69"/>
      <c r="C262" s="84" t="str">
        <f>VLOOKUP(G262,TCR!$E$2:$K$332,2,0)</f>
        <v>DISTF</v>
      </c>
      <c r="D262" s="84" t="str">
        <f>VLOOKUP(G262,TCR!$E$2:$K$332,3,0)</f>
        <v>Ricavi logistica secondaria - distribuzione Energia Elettrica - fisso</v>
      </c>
      <c r="E262" s="84" t="str">
        <f>VLOOKUP(G262,TCR!$E$2:$K$332,4,0)</f>
        <v>QFDS</v>
      </c>
      <c r="F262" s="84" t="str">
        <f>VLOOKUP(G262,TCR!$E$2:$K$332,5,0)</f>
        <v>Quota fissa distribuzione</v>
      </c>
      <c r="G262" s="84" t="s">
        <v>2</v>
      </c>
      <c r="H262" s="84" t="str">
        <f>VLOOKUP(G262,TCR!$E$2:$K$332,7,0)</f>
        <v>Quota fissa dis</v>
      </c>
      <c r="I262" s="137" t="str">
        <f t="shared" si="4"/>
        <v>414056#EE_VIS_PROXY_FX EE - VOCE EE - OPZIONE USO VIS PROXY - PARTE FISSA</v>
      </c>
      <c r="J262" s="152" t="s">
        <v>11745</v>
      </c>
      <c r="K262" s="153" t="s">
        <v>11751</v>
      </c>
      <c r="L262" s="10" t="s">
        <v>11746</v>
      </c>
    </row>
    <row r="263" spans="1:12" x14ac:dyDescent="0.2">
      <c r="A263" s="69"/>
      <c r="B263" s="69"/>
      <c r="C263" s="84" t="str">
        <f>VLOOKUP(G263,TCR!$E$2:$K$332,2,0)</f>
        <v>DISTF</v>
      </c>
      <c r="D263" s="84" t="str">
        <f>VLOOKUP(G263,TCR!$E$2:$K$332,3,0)</f>
        <v>Ricavi logistica secondaria - distribuzione Energia Elettrica - fisso</v>
      </c>
      <c r="E263" s="84" t="str">
        <f>VLOOKUP(G263,TCR!$E$2:$K$332,4,0)</f>
        <v>QP</v>
      </c>
      <c r="F263" s="84" t="str">
        <f>VLOOKUP(G263,TCR!$E$2:$K$332,5,0)</f>
        <v>Potenza</v>
      </c>
      <c r="G263" s="84" t="s">
        <v>166</v>
      </c>
      <c r="H263" s="84" t="str">
        <f>VLOOKUP(G263,TCR!$E$2:$K$332,7,0)</f>
        <v>Quota fissa potenza</v>
      </c>
      <c r="I263" s="137" t="str">
        <f t="shared" si="4"/>
        <v>414056#EE_VIS_PROXY_PZ EE - VOCE EE - VOCE EE - OPZIONE USO VIS PROXY - POTENZA</v>
      </c>
      <c r="J263" s="152" t="s">
        <v>11745</v>
      </c>
      <c r="K263" s="153" t="s">
        <v>11752</v>
      </c>
      <c r="L263" s="10" t="s">
        <v>11746</v>
      </c>
    </row>
    <row r="264" spans="1:12" x14ac:dyDescent="0.2">
      <c r="A264" s="69"/>
      <c r="B264" s="69"/>
      <c r="C264" s="84" t="str">
        <f>VLOOKUP(G264,TCR!$E$2:$K$332,2,0)</f>
        <v>DISTF</v>
      </c>
      <c r="D264" s="84" t="str">
        <f>VLOOKUP(G264,TCR!$E$2:$K$332,3,0)</f>
        <v>Ricavi logistica secondaria - distribuzione Energia Elettrica - fisso</v>
      </c>
      <c r="E264" s="84" t="str">
        <f>VLOOKUP(G264,TCR!$E$2:$K$332,4,0)</f>
        <v>QFDS</v>
      </c>
      <c r="F264" s="84" t="str">
        <f>VLOOKUP(G264,TCR!$E$2:$K$332,5,0)</f>
        <v>Quota fissa distribuzione</v>
      </c>
      <c r="G264" s="84" t="s">
        <v>2</v>
      </c>
      <c r="H264" s="84" t="str">
        <f>VLOOKUP(G264,TCR!$E$2:$K$332,7,0)</f>
        <v>Quota fissa dis</v>
      </c>
      <c r="I264" s="137" t="str">
        <f t="shared" si="4"/>
        <v>414056#NE_PM_QFIX EE - VOCE QUOTA FISSA</v>
      </c>
      <c r="J264" s="152" t="s">
        <v>11745</v>
      </c>
      <c r="K264" s="153" t="s">
        <v>11753</v>
      </c>
      <c r="L264" s="10" t="s">
        <v>11746</v>
      </c>
    </row>
    <row r="265" spans="1:12" x14ac:dyDescent="0.2">
      <c r="A265" s="12"/>
      <c r="B265" s="69"/>
      <c r="C265" s="84" t="str">
        <f>VLOOKUP(G265,TCR!$E$2:$K$332,2,0)</f>
        <v>DISTF</v>
      </c>
      <c r="D265" s="84" t="str">
        <f>VLOOKUP(G265,TCR!$E$2:$K$332,3,0)</f>
        <v>Ricavi logistica secondaria - distribuzione Energia Elettrica - fisso</v>
      </c>
      <c r="E265" s="84" t="str">
        <f>VLOOKUP(G265,TCR!$E$2:$K$332,4,0)</f>
        <v>QFDS</v>
      </c>
      <c r="F265" s="84" t="str">
        <f>VLOOKUP(G265,TCR!$E$2:$K$332,5,0)</f>
        <v>Quota fissa distribuzione</v>
      </c>
      <c r="G265" s="84" t="s">
        <v>2</v>
      </c>
      <c r="H265" s="84" t="str">
        <f>VLOOKUP(G265,TCR!$E$2:$K$332,7,0)</f>
        <v>Quota fissa dis</v>
      </c>
      <c r="I265" s="137" t="str">
        <f t="shared" si="4"/>
        <v>414056#QUOTA  FISSA</v>
      </c>
      <c r="J265" s="152" t="s">
        <v>11745</v>
      </c>
      <c r="K265" s="153" t="s">
        <v>11895</v>
      </c>
      <c r="L265" s="10" t="s">
        <v>11746</v>
      </c>
    </row>
    <row r="266" spans="1:12" x14ac:dyDescent="0.2">
      <c r="A266" s="69"/>
      <c r="B266" s="69"/>
      <c r="C266" s="84" t="str">
        <f>VLOOKUP(G266,TCR!$E$2:$K$332,2,0)</f>
        <v>DISTF</v>
      </c>
      <c r="D266" s="84" t="str">
        <f>VLOOKUP(G266,TCR!$E$2:$K$332,3,0)</f>
        <v>Ricavi logistica secondaria - distribuzione Energia Elettrica - fisso</v>
      </c>
      <c r="E266" s="84" t="str">
        <f>VLOOKUP(G266,TCR!$E$2:$K$332,4,0)</f>
        <v>QP</v>
      </c>
      <c r="F266" s="84" t="str">
        <f>VLOOKUP(G266,TCR!$E$2:$K$332,5,0)</f>
        <v>Potenza</v>
      </c>
      <c r="G266" s="84" t="s">
        <v>166</v>
      </c>
      <c r="H266" s="84" t="str">
        <f>VLOOKUP(G266,TCR!$E$2:$K$332,7,0)</f>
        <v>Quota fissa potenza</v>
      </c>
      <c r="I266" s="137" t="str">
        <f t="shared" si="4"/>
        <v>414056#QUOTA DISTRIBUZIONE POTENZA (ANTE 2011 )</v>
      </c>
      <c r="J266" s="152" t="s">
        <v>11745</v>
      </c>
      <c r="K266" s="153" t="s">
        <v>11896</v>
      </c>
      <c r="L266" s="10" t="s">
        <v>11746</v>
      </c>
    </row>
    <row r="267" spans="1:12" x14ac:dyDescent="0.2">
      <c r="A267" s="69"/>
      <c r="B267" s="69"/>
      <c r="C267" s="84" t="str">
        <f>VLOOKUP(G267,TCR!$E$2:$K$332,2,0)</f>
        <v>DISTF</v>
      </c>
      <c r="D267" s="84" t="str">
        <f>VLOOKUP(G267,TCR!$E$2:$K$332,3,0)</f>
        <v>Ricavi logistica secondaria - distribuzione Energia Elettrica - fisso</v>
      </c>
      <c r="E267" s="84" t="str">
        <f>VLOOKUP(G267,TCR!$E$2:$K$332,4,0)</f>
        <v>QFDS</v>
      </c>
      <c r="F267" s="84" t="str">
        <f>VLOOKUP(G267,TCR!$E$2:$K$332,5,0)</f>
        <v>Quota fissa distribuzione</v>
      </c>
      <c r="G267" s="84" t="s">
        <v>2</v>
      </c>
      <c r="H267" s="84" t="str">
        <f>VLOOKUP(G267,TCR!$E$2:$K$332,7,0)</f>
        <v>Quota fissa dis</v>
      </c>
      <c r="I267" s="137" t="str">
        <f t="shared" ref="I267:I318" si="5">CONCATENATE(J267,"#",K267)</f>
        <v>414056#QUOTA FISSA</v>
      </c>
      <c r="J267" s="152" t="s">
        <v>11745</v>
      </c>
      <c r="K267" s="153" t="s">
        <v>11626</v>
      </c>
      <c r="L267" s="10" t="s">
        <v>11746</v>
      </c>
    </row>
    <row r="268" spans="1:12" x14ac:dyDescent="0.2">
      <c r="A268" s="69"/>
      <c r="B268" s="69"/>
      <c r="C268" s="84" t="str">
        <f>VLOOKUP(G268,TCR!$E$2:$K$332,2,0)</f>
        <v>DISTF</v>
      </c>
      <c r="D268" s="84" t="str">
        <f>VLOOKUP(G268,TCR!$E$2:$K$332,3,0)</f>
        <v>Ricavi logistica secondaria - distribuzione Energia Elettrica - fisso</v>
      </c>
      <c r="E268" s="84" t="str">
        <f>VLOOKUP(G268,TCR!$E$2:$K$332,4,0)</f>
        <v>QFDS</v>
      </c>
      <c r="F268" s="84" t="str">
        <f>VLOOKUP(G268,TCR!$E$2:$K$332,5,0)</f>
        <v>Quota fissa distribuzione</v>
      </c>
      <c r="G268" s="84" t="s">
        <v>2</v>
      </c>
      <c r="H268" s="84" t="str">
        <f>VLOOKUP(G268,TCR!$E$2:$K$332,7,0)</f>
        <v>Quota fissa dis</v>
      </c>
      <c r="I268" s="137" t="str">
        <f t="shared" si="5"/>
        <v>414056#QUOTA FISSA + ALTRE COMPONENTI PER GESTIONE MISURATORE</v>
      </c>
      <c r="J268" s="152" t="s">
        <v>11745</v>
      </c>
      <c r="K268" s="153" t="s">
        <v>11897</v>
      </c>
      <c r="L268" s="10" t="s">
        <v>11746</v>
      </c>
    </row>
    <row r="269" spans="1:12" x14ac:dyDescent="0.2">
      <c r="A269" s="69"/>
      <c r="B269" s="69"/>
      <c r="C269" s="84" t="str">
        <f>VLOOKUP(G269,TCR!$E$2:$K$332,2,0)</f>
        <v>DISTF</v>
      </c>
      <c r="D269" s="84" t="str">
        <f>VLOOKUP(G269,TCR!$E$2:$K$332,3,0)</f>
        <v>Ricavi logistica secondaria - distribuzione Energia Elettrica - fisso</v>
      </c>
      <c r="E269" s="84" t="str">
        <f>VLOOKUP(G269,TCR!$E$2:$K$332,4,0)</f>
        <v>QFDS</v>
      </c>
      <c r="F269" s="84" t="str">
        <f>VLOOKUP(G269,TCR!$E$2:$K$332,5,0)</f>
        <v>Quota fissa distribuzione</v>
      </c>
      <c r="G269" s="84" t="s">
        <v>2</v>
      </c>
      <c r="H269" s="84" t="str">
        <f>VLOOKUP(G269,TCR!$E$2:$K$332,7,0)</f>
        <v>Quota fissa dis</v>
      </c>
      <c r="I269" s="137" t="str">
        <f t="shared" si="5"/>
        <v>414056#QUOTA FISSA DISTRIBUZIONE</v>
      </c>
      <c r="J269" s="152" t="s">
        <v>11745</v>
      </c>
      <c r="K269" s="153" t="s">
        <v>11898</v>
      </c>
      <c r="L269" s="10" t="s">
        <v>11746</v>
      </c>
    </row>
    <row r="270" spans="1:12" x14ac:dyDescent="0.2">
      <c r="A270" s="69"/>
      <c r="B270" s="69"/>
      <c r="C270" s="84" t="str">
        <f>VLOOKUP(G270,TCR!$E$2:$K$332,2,0)</f>
        <v>DISTF</v>
      </c>
      <c r="D270" s="84" t="str">
        <f>VLOOKUP(G270,TCR!$E$2:$K$332,3,0)</f>
        <v>Ricavi logistica secondaria - distribuzione Energia Elettrica - fisso</v>
      </c>
      <c r="E270" s="84" t="str">
        <f>VLOOKUP(G270,TCR!$E$2:$K$332,4,0)</f>
        <v>QP</v>
      </c>
      <c r="F270" s="84" t="str">
        <f>VLOOKUP(G270,TCR!$E$2:$K$332,5,0)</f>
        <v>Potenza</v>
      </c>
      <c r="G270" s="84" t="s">
        <v>166</v>
      </c>
      <c r="H270" s="84" t="str">
        <f>VLOOKUP(G270,TCR!$E$2:$K$332,7,0)</f>
        <v>Quota fissa potenza</v>
      </c>
      <c r="I270" s="137" t="str">
        <f t="shared" si="5"/>
        <v>414056#QUOTA POTENZA DISTRIBUZIONE</v>
      </c>
      <c r="J270" s="152" t="s">
        <v>11745</v>
      </c>
      <c r="K270" s="153" t="s">
        <v>11754</v>
      </c>
      <c r="L270" s="10" t="s">
        <v>11746</v>
      </c>
    </row>
    <row r="271" spans="1:12" x14ac:dyDescent="0.2">
      <c r="A271" s="69"/>
      <c r="B271" s="69"/>
      <c r="C271" s="84" t="str">
        <f>VLOOKUP(G271,TCR!$E$2:$K$332,2,0)</f>
        <v>DISTF</v>
      </c>
      <c r="D271" s="84" t="str">
        <f>VLOOKUP(G271,TCR!$E$2:$K$332,3,0)</f>
        <v>Ricavi logistica secondaria - distribuzione Energia Elettrica - fisso</v>
      </c>
      <c r="E271" s="84" t="str">
        <f>VLOOKUP(G271,TCR!$E$2:$K$332,4,0)</f>
        <v>QFDS</v>
      </c>
      <c r="F271" s="84" t="str">
        <f>VLOOKUP(G271,TCR!$E$2:$K$332,5,0)</f>
        <v>Quota fissa distribuzione</v>
      </c>
      <c r="G271" s="84" t="s">
        <v>2</v>
      </c>
      <c r="H271" s="84" t="str">
        <f>VLOOKUP(G271,TCR!$E$2:$K$332,7,0)</f>
        <v>Quota fissa dis</v>
      </c>
      <c r="I271" s="137" t="str">
        <f t="shared" si="5"/>
        <v>414056#RICAVI DISTRIBUZIONE E.E. - Q. FISSA</v>
      </c>
      <c r="J271" s="152" t="s">
        <v>11745</v>
      </c>
      <c r="K271" s="153" t="s">
        <v>11755</v>
      </c>
      <c r="L271" s="10" t="s">
        <v>11746</v>
      </c>
    </row>
    <row r="272" spans="1:12" x14ac:dyDescent="0.2">
      <c r="A272" s="69"/>
      <c r="B272" s="69"/>
      <c r="C272" s="84" t="str">
        <f>VLOOKUP(G272,TCR!$E$2:$K$332,2,0)</f>
        <v>DISTF</v>
      </c>
      <c r="D272" s="84" t="str">
        <f>VLOOKUP(G272,TCR!$E$2:$K$332,3,0)</f>
        <v>Ricavi logistica secondaria - distribuzione Energia Elettrica - fisso</v>
      </c>
      <c r="E272" s="84" t="str">
        <f>VLOOKUP(G272,TCR!$E$2:$K$332,4,0)</f>
        <v>QFDS</v>
      </c>
      <c r="F272" s="84" t="str">
        <f>VLOOKUP(G272,TCR!$E$2:$K$332,5,0)</f>
        <v>Quota fissa distribuzione</v>
      </c>
      <c r="G272" s="84" t="s">
        <v>2</v>
      </c>
      <c r="H272" s="84" t="str">
        <f>VLOOKUP(G272,TCR!$E$2:$K$332,7,0)</f>
        <v>Quota fissa dis</v>
      </c>
      <c r="I272" s="137" t="str">
        <f t="shared" si="5"/>
        <v>414056#TARIFFA MTAU SERVIZI DI RETE - QUOTA FISSA</v>
      </c>
      <c r="J272" s="152" t="s">
        <v>11745</v>
      </c>
      <c r="K272" s="153" t="s">
        <v>9574</v>
      </c>
      <c r="L272" s="10" t="s">
        <v>11746</v>
      </c>
    </row>
    <row r="273" spans="1:12" x14ac:dyDescent="0.2">
      <c r="A273" s="69"/>
      <c r="B273" s="69"/>
      <c r="C273" s="84" t="str">
        <f>VLOOKUP(G273,TCR!$E$2:$K$332,2,0)</f>
        <v>DISTF</v>
      </c>
      <c r="D273" s="84" t="str">
        <f>VLOOKUP(G273,TCR!$E$2:$K$332,3,0)</f>
        <v>Ricavi logistica secondaria - distribuzione Energia Elettrica - fisso</v>
      </c>
      <c r="E273" s="84" t="str">
        <f>VLOOKUP(G273,TCR!$E$2:$K$332,4,0)</f>
        <v>QFDS</v>
      </c>
      <c r="F273" s="84" t="str">
        <f>VLOOKUP(G273,TCR!$E$2:$K$332,5,0)</f>
        <v>Quota fissa distribuzione</v>
      </c>
      <c r="G273" s="84" t="s">
        <v>2</v>
      </c>
      <c r="H273" s="84" t="str">
        <f>VLOOKUP(G273,TCR!$E$2:$K$332,7,0)</f>
        <v>Quota fissa dis</v>
      </c>
      <c r="I273" s="137" t="str">
        <f t="shared" si="5"/>
        <v>414056#TARIFFA PROXY NON DOMESTICO AU (QF)</v>
      </c>
      <c r="J273" s="152" t="s">
        <v>11745</v>
      </c>
      <c r="K273" s="153" t="s">
        <v>11756</v>
      </c>
      <c r="L273" s="10" t="s">
        <v>11746</v>
      </c>
    </row>
    <row r="274" spans="1:12" x14ac:dyDescent="0.2">
      <c r="A274" s="12"/>
      <c r="B274" s="69"/>
      <c r="C274" s="84" t="str">
        <f>VLOOKUP(G274,TCR!$E$2:$K$332,2,0)</f>
        <v>DISTF</v>
      </c>
      <c r="D274" s="84" t="str">
        <f>VLOOKUP(G274,TCR!$E$2:$K$332,3,0)</f>
        <v>Ricavi logistica secondaria - distribuzione Energia Elettrica - fisso</v>
      </c>
      <c r="E274" s="84" t="str">
        <f>VLOOKUP(G274,TCR!$E$2:$K$332,4,0)</f>
        <v>QP</v>
      </c>
      <c r="F274" s="84" t="str">
        <f>VLOOKUP(G274,TCR!$E$2:$K$332,5,0)</f>
        <v>Potenza</v>
      </c>
      <c r="G274" s="84" t="s">
        <v>166</v>
      </c>
      <c r="H274" s="84" t="str">
        <f>VLOOKUP(G274,TCR!$E$2:$K$332,7,0)</f>
        <v>Quota fissa potenza</v>
      </c>
      <c r="I274" s="137" t="str">
        <f t="shared" si="5"/>
        <v>414056#TARIFFA PROXY NON DOMESTICO AU (QP)</v>
      </c>
      <c r="J274" s="152" t="s">
        <v>11745</v>
      </c>
      <c r="K274" s="153" t="s">
        <v>11757</v>
      </c>
      <c r="L274" s="10" t="s">
        <v>11746</v>
      </c>
    </row>
    <row r="275" spans="1:12" x14ac:dyDescent="0.2">
      <c r="A275" s="69"/>
      <c r="B275" s="69"/>
      <c r="C275" s="75" t="str">
        <f>VLOOKUP(G275,TCR!$E$2:$K$332,2,0)</f>
        <v>DISTV</v>
      </c>
      <c r="D275" s="75" t="str">
        <f>VLOOKUP(G275,TCR!$E$2:$K$332,3,0)</f>
        <v>Ricavi logistica secondaria - distribuzione Energia Elettrica - variabile</v>
      </c>
      <c r="E275" s="75" t="str">
        <f>VLOOKUP(G275,TCR!$E$2:$K$332,4,0)</f>
        <v>CAUCMV</v>
      </c>
      <c r="F275" s="75" t="str">
        <f>VLOOKUP(G275,TCR!$E$2:$K$332,5,0)</f>
        <v>Componenti Variabili A, UC e MCT</v>
      </c>
      <c r="G275" s="75" t="s">
        <v>104</v>
      </c>
      <c r="H275" s="75" t="str">
        <f>VLOOKUP(G275,TCR!$E$2:$K$332,7,0)</f>
        <v>AE</v>
      </c>
      <c r="I275" s="137" t="str">
        <f t="shared" si="5"/>
        <v>414057#COMPONENTE AE FINO 4GWH</v>
      </c>
      <c r="J275" s="152" t="s">
        <v>11758</v>
      </c>
      <c r="K275" s="153" t="s">
        <v>11899</v>
      </c>
      <c r="L275" s="10" t="s">
        <v>11746</v>
      </c>
    </row>
    <row r="276" spans="1:12" x14ac:dyDescent="0.2">
      <c r="A276" s="69"/>
      <c r="B276" s="69"/>
      <c r="C276" s="75" t="str">
        <f>VLOOKUP(G276,TCR!$E$2:$K$332,2,0)</f>
        <v>DISTV</v>
      </c>
      <c r="D276" s="75" t="str">
        <f>VLOOKUP(G276,TCR!$E$2:$K$332,3,0)</f>
        <v>Ricavi logistica secondaria - distribuzione Energia Elettrica - variabile</v>
      </c>
      <c r="E276" s="75" t="str">
        <f>VLOOKUP(G276,TCR!$E$2:$K$332,4,0)</f>
        <v>CAUCMV</v>
      </c>
      <c r="F276" s="75" t="str">
        <f>VLOOKUP(G276,TCR!$E$2:$K$332,5,0)</f>
        <v>Componenti Variabili A, UC e MCT</v>
      </c>
      <c r="G276" s="75" t="s">
        <v>104</v>
      </c>
      <c r="H276" s="75" t="str">
        <f>VLOOKUP(G276,TCR!$E$2:$K$332,7,0)</f>
        <v>AE</v>
      </c>
      <c r="I276" s="137" t="str">
        <f t="shared" si="5"/>
        <v>414057#COMPONENTE AE OLTRE 4 ENTRO 8GWH</v>
      </c>
      <c r="J276" s="152" t="s">
        <v>11758</v>
      </c>
      <c r="K276" s="153" t="s">
        <v>11900</v>
      </c>
      <c r="L276" s="10" t="s">
        <v>11746</v>
      </c>
    </row>
    <row r="277" spans="1:12" x14ac:dyDescent="0.2">
      <c r="A277" s="69"/>
      <c r="B277" s="69"/>
      <c r="C277" s="84" t="str">
        <f>VLOOKUP(G277,TCR!$E$2:$K$332,2,0)</f>
        <v>DISTF</v>
      </c>
      <c r="D277" s="84" t="str">
        <f>VLOOKUP(G277,TCR!$E$2:$K$332,3,0)</f>
        <v>Ricavi logistica secondaria - distribuzione Energia Elettrica - fisso</v>
      </c>
      <c r="E277" s="84" t="str">
        <f>VLOOKUP(G277,TCR!$E$2:$K$332,4,0)</f>
        <v>QMISF</v>
      </c>
      <c r="F277" s="84" t="str">
        <f>VLOOKUP(G277,TCR!$E$2:$K$332,5,0)</f>
        <v>MIS fissa</v>
      </c>
      <c r="G277" s="84" t="s">
        <v>3</v>
      </c>
      <c r="H277" s="84" t="str">
        <f>VLOOKUP(G277,TCR!$E$2:$K$332,7,0)</f>
        <v>Quota fissa mis</v>
      </c>
      <c r="I277" s="137" t="str">
        <f t="shared" si="5"/>
        <v>414057#COMPONENTI DI MISURA</v>
      </c>
      <c r="J277" s="152" t="s">
        <v>11758</v>
      </c>
      <c r="K277" s="153" t="s">
        <v>11892</v>
      </c>
      <c r="L277" s="10" t="s">
        <v>11746</v>
      </c>
    </row>
    <row r="278" spans="1:12" x14ac:dyDescent="0.2">
      <c r="A278" s="69"/>
      <c r="B278" s="69"/>
      <c r="C278" s="84" t="str">
        <f>VLOOKUP(G278,TCR!$E$2:$K$332,2,0)</f>
        <v>TRASPV</v>
      </c>
      <c r="D278" s="84" t="str">
        <f>VLOOKUP(G278,TCR!$E$2:$K$332,3,0)</f>
        <v>Ricavi logistica primaria - Trasporto Energia Elettrica - variabile</v>
      </c>
      <c r="E278" s="84" t="str">
        <f>VLOOKUP(G278,TCR!$E$2:$K$332,4,0)</f>
        <v>TRASPV</v>
      </c>
      <c r="F278" s="84" t="str">
        <f>VLOOKUP(G278,TCR!$E$2:$K$332,5,0)</f>
        <v>Trasporto variabile</v>
      </c>
      <c r="G278" s="84" t="s">
        <v>183</v>
      </c>
      <c r="H278" s="84" t="str">
        <f>VLOOKUP(G278,TCR!$E$2:$K$332,7,0)</f>
        <v>Quota variabile trasm</v>
      </c>
      <c r="I278" s="137" t="str">
        <f t="shared" si="5"/>
        <v>414057#COMPONENTI DI TRASMISSIONE</v>
      </c>
      <c r="J278" s="152" t="s">
        <v>11758</v>
      </c>
      <c r="K278" s="153" t="s">
        <v>11901</v>
      </c>
      <c r="L278" s="10" t="s">
        <v>11746</v>
      </c>
    </row>
    <row r="279" spans="1:12" x14ac:dyDescent="0.2">
      <c r="A279" s="69"/>
      <c r="B279" s="69"/>
      <c r="C279" s="84" t="str">
        <f>VLOOKUP(G279,TCR!$E$2:$K$332,2,0)</f>
        <v>TRASPF</v>
      </c>
      <c r="D279" s="84" t="str">
        <f>VLOOKUP(G279,TCR!$E$2:$K$332,3,0)</f>
        <v>Ricavi logistica primaria - Trasporto Energia Elettrica - fisso</v>
      </c>
      <c r="E279" s="84" t="str">
        <f>VLOOKUP(G279,TCR!$E$2:$K$332,4,0)</f>
        <v>TRASPF</v>
      </c>
      <c r="F279" s="84" t="str">
        <f>VLOOKUP(G279,TCR!$E$2:$K$332,5,0)</f>
        <v>Trasporto fisso</v>
      </c>
      <c r="G279" s="84" t="s">
        <v>184</v>
      </c>
      <c r="H279" s="84" t="str">
        <f>VLOOKUP(G279,TCR!$E$2:$K$332,7,0)</f>
        <v>Quota fissa potenza trasm</v>
      </c>
      <c r="I279" s="137" t="str">
        <f t="shared" si="5"/>
        <v>414057#COMPONENTI DI TRASMISSIONE IN    POTENZA</v>
      </c>
      <c r="J279" s="152" t="s">
        <v>11758</v>
      </c>
      <c r="K279" s="153" t="s">
        <v>11902</v>
      </c>
      <c r="L279" s="10" t="s">
        <v>11746</v>
      </c>
    </row>
    <row r="280" spans="1:12" x14ac:dyDescent="0.2">
      <c r="A280" s="69"/>
      <c r="B280" s="69"/>
      <c r="C280" s="75" t="str">
        <f>VLOOKUP(G280,TCR!$E$2:$K$332,2,0)</f>
        <v>DISTV</v>
      </c>
      <c r="D280" s="75" t="str">
        <f>VLOOKUP(G280,TCR!$E$2:$K$332,3,0)</f>
        <v>Ricavi logistica secondaria - distribuzione Energia Elettrica - variabile</v>
      </c>
      <c r="E280" s="75" t="str">
        <f>VLOOKUP(G280,TCR!$E$2:$K$332,4,0)</f>
        <v>CAUCMV</v>
      </c>
      <c r="F280" s="75" t="str">
        <f>VLOOKUP(G280,TCR!$E$2:$K$332,5,0)</f>
        <v>Componenti Variabili A, UC e MCT</v>
      </c>
      <c r="G280" s="75" t="s">
        <v>385</v>
      </c>
      <c r="H280" s="75" t="str">
        <f>VLOOKUP(G280,TCR!$E$2:$K$332,7,0)</f>
        <v>Quota AUC generica variabile</v>
      </c>
      <c r="I280" s="137" t="str">
        <f t="shared" si="5"/>
        <v>414057#COMPONENTI TARIFFARIE A-UC-MCT   FINO 4GWH</v>
      </c>
      <c r="J280" s="152" t="s">
        <v>11758</v>
      </c>
      <c r="K280" s="153" t="s">
        <v>11903</v>
      </c>
      <c r="L280" s="10" t="s">
        <v>11746</v>
      </c>
    </row>
    <row r="281" spans="1:12" x14ac:dyDescent="0.2">
      <c r="A281" s="69"/>
      <c r="B281" s="69"/>
      <c r="C281" s="75" t="str">
        <f>VLOOKUP(G281,TCR!$E$2:$K$332,2,0)</f>
        <v>DISTF</v>
      </c>
      <c r="D281" s="75" t="str">
        <f>VLOOKUP(G281,TCR!$E$2:$K$332,3,0)</f>
        <v>Ricavi logistica secondaria - distribuzione Energia Elettrica - fisso</v>
      </c>
      <c r="E281" s="75" t="str">
        <f>VLOOKUP(G281,TCR!$E$2:$K$332,4,0)</f>
        <v>CAUCMF</v>
      </c>
      <c r="F281" s="75" t="str">
        <f>VLOOKUP(G281,TCR!$E$2:$K$332,5,0)</f>
        <v>Componenti fisse A, UC e MCT</v>
      </c>
      <c r="G281" s="75" t="s">
        <v>384</v>
      </c>
      <c r="H281" s="75" t="str">
        <f>VLOOKUP(G281,TCR!$E$2:$K$332,7,0)</f>
        <v>Quota AUC generica fissa</v>
      </c>
      <c r="I281" s="137" t="str">
        <f t="shared" si="5"/>
        <v>414057#COMPONENTI TARIFFARIE A-UC-MCT   FISSO</v>
      </c>
      <c r="J281" s="152" t="s">
        <v>11758</v>
      </c>
      <c r="K281" s="153" t="s">
        <v>11893</v>
      </c>
      <c r="L281" s="10" t="s">
        <v>11746</v>
      </c>
    </row>
    <row r="282" spans="1:12" x14ac:dyDescent="0.2">
      <c r="A282" s="69"/>
      <c r="B282" s="69"/>
      <c r="C282" s="75" t="str">
        <f>VLOOKUP(G282,TCR!$E$2:$K$332,2,0)</f>
        <v>DISTV</v>
      </c>
      <c r="D282" s="75" t="str">
        <f>VLOOKUP(G282,TCR!$E$2:$K$332,3,0)</f>
        <v>Ricavi logistica secondaria - distribuzione Energia Elettrica - variabile</v>
      </c>
      <c r="E282" s="75" t="str">
        <f>VLOOKUP(G282,TCR!$E$2:$K$332,4,0)</f>
        <v>CAUCMV</v>
      </c>
      <c r="F282" s="75" t="str">
        <f>VLOOKUP(G282,TCR!$E$2:$K$332,5,0)</f>
        <v>Componenti Variabili A, UC e MCT</v>
      </c>
      <c r="G282" s="75" t="s">
        <v>385</v>
      </c>
      <c r="H282" s="75" t="str">
        <f>VLOOKUP(G282,TCR!$E$2:$K$332,7,0)</f>
        <v>Quota AUC generica variabile</v>
      </c>
      <c r="I282" s="137" t="str">
        <f t="shared" si="5"/>
        <v>414057#COMPONENTI TARIFFARIE A-UC-MCT   OLTRE 12 GWH</v>
      </c>
      <c r="J282" s="152" t="s">
        <v>11758</v>
      </c>
      <c r="K282" s="153" t="s">
        <v>11904</v>
      </c>
      <c r="L282" s="10" t="s">
        <v>11746</v>
      </c>
    </row>
    <row r="283" spans="1:12" x14ac:dyDescent="0.2">
      <c r="A283" s="69"/>
      <c r="B283" s="69"/>
      <c r="C283" s="75" t="str">
        <f>VLOOKUP(G283,TCR!$E$2:$K$332,2,0)</f>
        <v>DISTV</v>
      </c>
      <c r="D283" s="75" t="str">
        <f>VLOOKUP(G283,TCR!$E$2:$K$332,3,0)</f>
        <v>Ricavi logistica secondaria - distribuzione Energia Elettrica - variabile</v>
      </c>
      <c r="E283" s="75" t="str">
        <f>VLOOKUP(G283,TCR!$E$2:$K$332,4,0)</f>
        <v>CAUCMV</v>
      </c>
      <c r="F283" s="75" t="str">
        <f>VLOOKUP(G283,TCR!$E$2:$K$332,5,0)</f>
        <v>Componenti Variabili A, UC e MCT</v>
      </c>
      <c r="G283" s="75" t="s">
        <v>385</v>
      </c>
      <c r="H283" s="75" t="str">
        <f>VLOOKUP(G283,TCR!$E$2:$K$332,7,0)</f>
        <v>Quota AUC generica variabile</v>
      </c>
      <c r="I283" s="137" t="str">
        <f t="shared" si="5"/>
        <v>414057#COMPONENTI TARIFFARIE A-UC-MCT OLTRE 4 ENTRO 8GWH</v>
      </c>
      <c r="J283" s="152" t="s">
        <v>11758</v>
      </c>
      <c r="K283" s="153" t="s">
        <v>11905</v>
      </c>
      <c r="L283" s="10" t="s">
        <v>11746</v>
      </c>
    </row>
    <row r="284" spans="1:12" x14ac:dyDescent="0.2">
      <c r="A284" s="69"/>
      <c r="B284" s="69"/>
      <c r="C284" s="75" t="str">
        <f>VLOOKUP(G284,TCR!$E$2:$K$332,2,0)</f>
        <v>DISTV</v>
      </c>
      <c r="D284" s="75" t="str">
        <f>VLOOKUP(G284,TCR!$E$2:$K$332,3,0)</f>
        <v>Ricavi logistica secondaria - distribuzione Energia Elettrica - variabile</v>
      </c>
      <c r="E284" s="75" t="str">
        <f>VLOOKUP(G284,TCR!$E$2:$K$332,4,0)</f>
        <v>CAUCMV</v>
      </c>
      <c r="F284" s="75" t="str">
        <f>VLOOKUP(G284,TCR!$E$2:$K$332,5,0)</f>
        <v>Componenti Variabili A, UC e MCT</v>
      </c>
      <c r="G284" s="75" t="s">
        <v>385</v>
      </c>
      <c r="H284" s="75" t="str">
        <f>VLOOKUP(G284,TCR!$E$2:$K$332,7,0)</f>
        <v>Quota AUC generica variabile</v>
      </c>
      <c r="I284" s="137" t="str">
        <f t="shared" si="5"/>
        <v>414057#COMPONENTI TARIFFARIE A-UC-MCT OLTRE 8 ENTRO 12GWH</v>
      </c>
      <c r="J284" s="152" t="s">
        <v>11758</v>
      </c>
      <c r="K284" s="153" t="s">
        <v>11906</v>
      </c>
      <c r="L284" s="10" t="s">
        <v>11746</v>
      </c>
    </row>
    <row r="285" spans="1:12" x14ac:dyDescent="0.2">
      <c r="A285" s="69"/>
      <c r="B285" s="69"/>
      <c r="C285" s="84" t="str">
        <f>VLOOKUP(G285,TCR!$E$2:$K$332,2,0)</f>
        <v>DISTV</v>
      </c>
      <c r="D285" s="84" t="str">
        <f>VLOOKUP(G285,TCR!$E$2:$K$332,3,0)</f>
        <v>Ricavi logistica secondaria - distribuzione Energia Elettrica - variabile</v>
      </c>
      <c r="E285" s="84" t="str">
        <f>VLOOKUP(G285,TCR!$E$2:$K$332,4,0)</f>
        <v>QVR</v>
      </c>
      <c r="F285" s="84" t="str">
        <f>VLOOKUP(G285,TCR!$E$2:$K$332,5,0)</f>
        <v>Energia reattiva</v>
      </c>
      <c r="G285" s="84" t="s">
        <v>275</v>
      </c>
      <c r="H285" s="84" t="str">
        <f>VLOOKUP(G285,TCR!$E$2:$K$332,7,0)</f>
        <v>Quota energia reattiva</v>
      </c>
      <c r="I285" s="137" t="str">
        <f t="shared" si="5"/>
        <v>414057#CORRISPETTIVI PER PRELIEVI DI ENERGIA REATTIVA</v>
      </c>
      <c r="J285" s="152" t="s">
        <v>11758</v>
      </c>
      <c r="K285" s="153" t="s">
        <v>10732</v>
      </c>
      <c r="L285" s="10" t="s">
        <v>11746</v>
      </c>
    </row>
    <row r="286" spans="1:12" x14ac:dyDescent="0.2">
      <c r="A286" s="69"/>
      <c r="B286" s="69"/>
      <c r="C286" s="84" t="str">
        <f>VLOOKUP(G286,TCR!$E$2:$K$332,2,0)</f>
        <v>DISTV</v>
      </c>
      <c r="D286" s="84" t="str">
        <f>VLOOKUP(G286,TCR!$E$2:$K$332,3,0)</f>
        <v>Ricavi logistica secondaria - distribuzione Energia Elettrica - variabile</v>
      </c>
      <c r="E286" s="84" t="str">
        <f>VLOOKUP(G286,TCR!$E$2:$K$332,4,0)</f>
        <v>QVA</v>
      </c>
      <c r="F286" s="84" t="str">
        <f>VLOOKUP(G286,TCR!$E$2:$K$332,5,0)</f>
        <v>Energia attiva</v>
      </c>
      <c r="G286" s="84" t="s">
        <v>4</v>
      </c>
      <c r="H286" s="84" t="str">
        <f>VLOOKUP(G286,TCR!$E$2:$K$332,7,0)</f>
        <v>Quota energia</v>
      </c>
      <c r="I286" s="137" t="str">
        <f t="shared" si="5"/>
        <v>414057#DISTRIBUZIONE PARTE VARIABILE</v>
      </c>
      <c r="J286" s="152" t="s">
        <v>11758</v>
      </c>
      <c r="K286" s="153" t="s">
        <v>11907</v>
      </c>
      <c r="L286" s="10" t="s">
        <v>11746</v>
      </c>
    </row>
    <row r="287" spans="1:12" x14ac:dyDescent="0.2">
      <c r="A287" s="69"/>
      <c r="B287" s="69"/>
      <c r="C287" s="141" t="str">
        <f>VLOOKUP(G287,TCR!$E$2:$K$332,2,0)</f>
        <v>TRASPV</v>
      </c>
      <c r="D287" s="141" t="str">
        <f>VLOOKUP(G287,TCR!$E$2:$K$332,3,0)</f>
        <v>Ricavi logistica primaria - Trasporto Energia Elettrica - variabile</v>
      </c>
      <c r="E287" s="141" t="str">
        <f>VLOOKUP(G287,TCR!$E$2:$K$332,4,0)</f>
        <v>DISPV</v>
      </c>
      <c r="F287" s="141" t="str">
        <f>VLOOKUP(G287,TCR!$E$2:$K$332,5,0)</f>
        <v>Dispacciamento variabile</v>
      </c>
      <c r="G287" s="141" t="s">
        <v>176</v>
      </c>
      <c r="H287" s="141" t="str">
        <f>VLOOKUP(G287,TCR!$E$2:$K$332,7,0)</f>
        <v>Altri oneri dispacciamento quota var</v>
      </c>
      <c r="I287" s="137" t="str">
        <f t="shared" si="5"/>
        <v>414057#EC050 EE - VOCE COMPONENTE DI TRASPORTO - TOTALE IMPORTO</v>
      </c>
      <c r="J287" s="152" t="s">
        <v>11758</v>
      </c>
      <c r="K287" s="153" t="s">
        <v>11759</v>
      </c>
      <c r="L287" s="10" t="s">
        <v>11746</v>
      </c>
    </row>
    <row r="288" spans="1:12" x14ac:dyDescent="0.2">
      <c r="A288" s="69"/>
      <c r="B288" s="69"/>
      <c r="C288" s="84" t="str">
        <f>VLOOKUP(G288,TCR!$E$2:$K$332,2,0)</f>
        <v>DISTV</v>
      </c>
      <c r="D288" s="84" t="str">
        <f>VLOOKUP(G288,TCR!$E$2:$K$332,3,0)</f>
        <v>Ricavi logistica secondaria - distribuzione Energia Elettrica - variabile</v>
      </c>
      <c r="E288" s="84" t="str">
        <f>VLOOKUP(G288,TCR!$E$2:$K$332,4,0)</f>
        <v>QVA</v>
      </c>
      <c r="F288" s="84" t="str">
        <f>VLOOKUP(G288,TCR!$E$2:$K$332,5,0)</f>
        <v>Energia attiva</v>
      </c>
      <c r="G288" s="84" t="s">
        <v>4</v>
      </c>
      <c r="H288" s="84" t="str">
        <f>VLOOKUP(G288,TCR!$E$2:$K$332,7,0)</f>
        <v>Quota energia</v>
      </c>
      <c r="I288" s="137" t="str">
        <f t="shared" si="5"/>
        <v>414057#EE - VOCE EE - OPZIONE EE - OPZIONE QUOTA ENERGIA DISTRIBUZIONE + AE</v>
      </c>
      <c r="J288" s="152" t="s">
        <v>11758</v>
      </c>
      <c r="K288" s="153" t="s">
        <v>11760</v>
      </c>
      <c r="L288" s="10" t="s">
        <v>11746</v>
      </c>
    </row>
    <row r="289" spans="1:12" x14ac:dyDescent="0.2">
      <c r="A289" s="69"/>
      <c r="B289" s="69"/>
      <c r="C289" s="84" t="str">
        <f>VLOOKUP(G289,TCR!$E$2:$K$332,2,0)</f>
        <v>DISTV</v>
      </c>
      <c r="D289" s="84" t="str">
        <f>VLOOKUP(G289,TCR!$E$2:$K$332,3,0)</f>
        <v>Ricavi logistica secondaria - distribuzione Energia Elettrica - variabile</v>
      </c>
      <c r="E289" s="84" t="str">
        <f>VLOOKUP(G289,TCR!$E$2:$K$332,4,0)</f>
        <v>QVA</v>
      </c>
      <c r="F289" s="84" t="str">
        <f>VLOOKUP(G289,TCR!$E$2:$K$332,5,0)</f>
        <v>Energia attiva</v>
      </c>
      <c r="G289" s="84" t="s">
        <v>4</v>
      </c>
      <c r="H289" s="84" t="str">
        <f>VLOOKUP(G289,TCR!$E$2:$K$332,7,0)</f>
        <v>Quota energia</v>
      </c>
      <c r="I289" s="137" t="str">
        <f t="shared" si="5"/>
        <v>414057#EE - VOCE EE - OPZIONE USO VIS PROXY - PARTE VARIABILE</v>
      </c>
      <c r="J289" s="152" t="s">
        <v>11758</v>
      </c>
      <c r="K289" s="153" t="s">
        <v>3267</v>
      </c>
      <c r="L289" s="10" t="s">
        <v>11746</v>
      </c>
    </row>
    <row r="290" spans="1:12" x14ac:dyDescent="0.2">
      <c r="A290" s="69"/>
      <c r="B290" s="69"/>
      <c r="C290" s="84" t="str">
        <f>VLOOKUP(G290,TCR!$E$2:$K$332,2,0)</f>
        <v>DISTV</v>
      </c>
      <c r="D290" s="84" t="str">
        <f>VLOOKUP(G290,TCR!$E$2:$K$332,3,0)</f>
        <v>Ricavi logistica secondaria - distribuzione Energia Elettrica - variabile</v>
      </c>
      <c r="E290" s="84" t="str">
        <f>VLOOKUP(G290,TCR!$E$2:$K$332,4,0)</f>
        <v>QVA</v>
      </c>
      <c r="F290" s="84" t="str">
        <f>VLOOKUP(G290,TCR!$E$2:$K$332,5,0)</f>
        <v>Energia attiva</v>
      </c>
      <c r="G290" s="84" t="s">
        <v>4</v>
      </c>
      <c r="H290" s="84" t="str">
        <f>VLOOKUP(G290,TCR!$E$2:$K$332,7,0)</f>
        <v>Quota energia</v>
      </c>
      <c r="I290" s="137" t="str">
        <f t="shared" si="5"/>
        <v>414057#EE_MIDTRPEN EE - VOCE EE - OPZIONE EE - OPZIONE QUOTA ENERGIA DISTRIBUZIONE</v>
      </c>
      <c r="J290" s="152" t="s">
        <v>11758</v>
      </c>
      <c r="K290" s="153" t="s">
        <v>11761</v>
      </c>
      <c r="L290" s="10" t="s">
        <v>11746</v>
      </c>
    </row>
    <row r="291" spans="1:12" x14ac:dyDescent="0.2">
      <c r="A291" s="12"/>
      <c r="B291" s="69"/>
      <c r="C291" s="84" t="str">
        <f>VLOOKUP(G291,TCR!$E$2:$K$332,2,0)</f>
        <v>DISTF</v>
      </c>
      <c r="D291" s="84" t="str">
        <f>VLOOKUP(G291,TCR!$E$2:$K$332,3,0)</f>
        <v>Ricavi logistica secondaria - distribuzione Energia Elettrica - fisso</v>
      </c>
      <c r="E291" s="84" t="str">
        <f>VLOOKUP(G291,TCR!$E$2:$K$332,4,0)</f>
        <v>QP</v>
      </c>
      <c r="F291" s="84" t="str">
        <f>VLOOKUP(G291,TCR!$E$2:$K$332,5,0)</f>
        <v>Potenza</v>
      </c>
      <c r="G291" s="84" t="s">
        <v>166</v>
      </c>
      <c r="H291" s="84" t="str">
        <f>VLOOKUP(G291,TCR!$E$2:$K$332,7,0)</f>
        <v>Quota fissa potenza</v>
      </c>
      <c r="I291" s="137" t="str">
        <f t="shared" si="5"/>
        <v>414057#EE_MIDTRPPOTZ EE - VOCE EE - OPZIONE EE - OPZIONE QUOTA POTENZA DISTRIBUZIONE</v>
      </c>
      <c r="J291" s="152" t="s">
        <v>11758</v>
      </c>
      <c r="K291" s="153" t="s">
        <v>11750</v>
      </c>
      <c r="L291" s="10" t="s">
        <v>11746</v>
      </c>
    </row>
    <row r="292" spans="1:12" x14ac:dyDescent="0.2">
      <c r="A292" s="69"/>
      <c r="B292" s="69"/>
      <c r="C292" s="84" t="str">
        <f>VLOOKUP(G292,TCR!$E$2:$K$332,2,0)</f>
        <v>DISTF</v>
      </c>
      <c r="D292" s="84" t="str">
        <f>VLOOKUP(G292,TCR!$E$2:$K$332,3,0)</f>
        <v>Ricavi logistica secondaria - distribuzione Energia Elettrica - fisso</v>
      </c>
      <c r="E292" s="84" t="str">
        <f>VLOOKUP(G292,TCR!$E$2:$K$332,4,0)</f>
        <v>QADS</v>
      </c>
      <c r="F292" s="84" t="str">
        <f>VLOOKUP(G292,TCR!$E$2:$K$332,5,0)</f>
        <v>Quota accessoria distribuzione</v>
      </c>
      <c r="G292" s="84" t="s">
        <v>7</v>
      </c>
      <c r="H292" s="84" t="str">
        <f>VLOOKUP(G292,TCR!$E$2:$K$332,7,0)</f>
        <v>Quota Distribuzione (Generica)</v>
      </c>
      <c r="I292" s="137" t="str">
        <f t="shared" si="5"/>
        <v>414057#EE_QEDIAUS</v>
      </c>
      <c r="J292" s="152" t="s">
        <v>11758</v>
      </c>
      <c r="K292" s="153" t="s">
        <v>982</v>
      </c>
      <c r="L292" s="10" t="s">
        <v>11746</v>
      </c>
    </row>
    <row r="293" spans="1:12" x14ac:dyDescent="0.2">
      <c r="A293" s="69"/>
      <c r="B293" s="69"/>
      <c r="C293" s="84" t="str">
        <f>VLOOKUP(G293,TCR!$E$2:$K$332,2,0)</f>
        <v>DISTV</v>
      </c>
      <c r="D293" s="84" t="str">
        <f>VLOOKUP(G293,TCR!$E$2:$K$332,3,0)</f>
        <v>Ricavi logistica secondaria - distribuzione Energia Elettrica - variabile</v>
      </c>
      <c r="E293" s="84" t="str">
        <f>VLOOKUP(G293,TCR!$E$2:$K$332,4,0)</f>
        <v>QVA</v>
      </c>
      <c r="F293" s="84" t="str">
        <f>VLOOKUP(G293,TCR!$E$2:$K$332,5,0)</f>
        <v>Energia attiva</v>
      </c>
      <c r="G293" s="84" t="s">
        <v>4</v>
      </c>
      <c r="H293" s="84" t="str">
        <f>VLOOKUP(G293,TCR!$E$2:$K$332,7,0)</f>
        <v>Quota energia</v>
      </c>
      <c r="I293" s="137" t="str">
        <f t="shared" si="5"/>
        <v>414057#ENERGIA RETE</v>
      </c>
      <c r="J293" s="152" t="s">
        <v>11758</v>
      </c>
      <c r="K293" s="153" t="s">
        <v>11908</v>
      </c>
      <c r="L293" s="10" t="s">
        <v>11746</v>
      </c>
    </row>
    <row r="294" spans="1:12" x14ac:dyDescent="0.2">
      <c r="A294" s="69"/>
      <c r="B294" s="69"/>
      <c r="C294" s="84" t="str">
        <f>VLOOKUP(G294,TCR!$E$2:$K$332,2,0)</f>
        <v>DISTF</v>
      </c>
      <c r="D294" s="84" t="str">
        <f>VLOOKUP(G294,TCR!$E$2:$K$332,3,0)</f>
        <v>Ricavi logistica secondaria - distribuzione Energia Elettrica - fisso</v>
      </c>
      <c r="E294" s="84" t="str">
        <f>VLOOKUP(G294,TCR!$E$2:$K$332,4,0)</f>
        <v>QP</v>
      </c>
      <c r="F294" s="84" t="str">
        <f>VLOOKUP(G294,TCR!$E$2:$K$332,5,0)</f>
        <v>Potenza</v>
      </c>
      <c r="G294" s="84" t="s">
        <v>166</v>
      </c>
      <c r="H294" s="84" t="str">
        <f>VLOOKUP(G294,TCR!$E$2:$K$332,7,0)</f>
        <v>Quota fissa potenza</v>
      </c>
      <c r="I294" s="137" t="str">
        <f t="shared" si="5"/>
        <v>414057#NE_PM_QPOT EE - VOCE QUOTA POTENZA</v>
      </c>
      <c r="J294" s="152" t="s">
        <v>11758</v>
      </c>
      <c r="K294" s="153" t="s">
        <v>11762</v>
      </c>
      <c r="L294" s="10" t="s">
        <v>11746</v>
      </c>
    </row>
    <row r="295" spans="1:12" x14ac:dyDescent="0.2">
      <c r="A295" s="69"/>
      <c r="B295" s="69"/>
      <c r="C295" s="84" t="str">
        <f>VLOOKUP(G295,TCR!$E$2:$K$332,2,0)</f>
        <v>DISTV</v>
      </c>
      <c r="D295" s="84" t="str">
        <f>VLOOKUP(G295,TCR!$E$2:$K$332,3,0)</f>
        <v>Ricavi logistica secondaria - distribuzione Energia Elettrica - variabile</v>
      </c>
      <c r="E295" s="84" t="str">
        <f>VLOOKUP(G295,TCR!$E$2:$K$332,4,0)</f>
        <v>QVA</v>
      </c>
      <c r="F295" s="84" t="str">
        <f>VLOOKUP(G295,TCR!$E$2:$K$332,5,0)</f>
        <v>Energia attiva</v>
      </c>
      <c r="G295" s="84" t="s">
        <v>4</v>
      </c>
      <c r="H295" s="84" t="str">
        <f>VLOOKUP(G295,TCR!$E$2:$K$332,7,0)</f>
        <v>Quota energia</v>
      </c>
      <c r="I295" s="137" t="str">
        <f t="shared" si="5"/>
        <v>414057#OPZIONE QUOTA ENERGIA DISTRIBUZIONE + AE (ONERI DI SISTEMA)</v>
      </c>
      <c r="J295" s="152" t="s">
        <v>11758</v>
      </c>
      <c r="K295" s="153" t="s">
        <v>11909</v>
      </c>
      <c r="L295" s="10" t="s">
        <v>11746</v>
      </c>
    </row>
    <row r="296" spans="1:12" x14ac:dyDescent="0.2">
      <c r="A296" s="12"/>
      <c r="B296" s="69"/>
      <c r="C296" s="84" t="str">
        <f>VLOOKUP(G296,TCR!$E$2:$K$332,2,0)</f>
        <v>DISTV</v>
      </c>
      <c r="D296" s="84" t="str">
        <f>VLOOKUP(G296,TCR!$E$2:$K$332,3,0)</f>
        <v>Ricavi logistica secondaria - distribuzione Energia Elettrica - variabile</v>
      </c>
      <c r="E296" s="84" t="str">
        <f>VLOOKUP(G296,TCR!$E$2:$K$332,4,0)</f>
        <v>QVA</v>
      </c>
      <c r="F296" s="84" t="str">
        <f>VLOOKUP(G296,TCR!$E$2:$K$332,5,0)</f>
        <v>Energia attiva</v>
      </c>
      <c r="G296" s="84" t="s">
        <v>4</v>
      </c>
      <c r="H296" s="84" t="str">
        <f>VLOOKUP(G296,TCR!$E$2:$K$332,7,0)</f>
        <v>Quota energia</v>
      </c>
      <c r="I296" s="137" t="str">
        <f t="shared" si="5"/>
        <v>414057#QUOTA DISTRIBUZIONE PARTE  VARIABILE</v>
      </c>
      <c r="J296" s="152" t="s">
        <v>11758</v>
      </c>
      <c r="K296" s="153" t="s">
        <v>11910</v>
      </c>
      <c r="L296" s="10" t="s">
        <v>11746</v>
      </c>
    </row>
    <row r="297" spans="1:12" x14ac:dyDescent="0.2">
      <c r="A297" s="12"/>
      <c r="B297" s="69"/>
      <c r="C297" s="84" t="str">
        <f>VLOOKUP(G297,TCR!$E$2:$K$332,2,0)</f>
        <v>DISTV</v>
      </c>
      <c r="D297" s="84" t="str">
        <f>VLOOKUP(G297,TCR!$E$2:$K$332,3,0)</f>
        <v>Ricavi logistica secondaria - distribuzione Energia Elettrica - variabile</v>
      </c>
      <c r="E297" s="84" t="str">
        <f>VLOOKUP(G297,TCR!$E$2:$K$332,4,0)</f>
        <v>QVA</v>
      </c>
      <c r="F297" s="84" t="str">
        <f>VLOOKUP(G297,TCR!$E$2:$K$332,5,0)</f>
        <v>Energia attiva</v>
      </c>
      <c r="G297" s="84" t="s">
        <v>4</v>
      </c>
      <c r="H297" s="84" t="str">
        <f>VLOOKUP(G297,TCR!$E$2:$K$332,7,0)</f>
        <v>Quota energia</v>
      </c>
      <c r="I297" s="137" t="str">
        <f t="shared" si="5"/>
        <v>414057#QUOTA ENERGIA</v>
      </c>
      <c r="J297" s="152" t="s">
        <v>11758</v>
      </c>
      <c r="K297" s="153" t="s">
        <v>11763</v>
      </c>
      <c r="L297" s="10" t="s">
        <v>11746</v>
      </c>
    </row>
    <row r="298" spans="1:12" x14ac:dyDescent="0.2">
      <c r="A298" s="12"/>
      <c r="B298" s="69"/>
      <c r="C298" s="84" t="str">
        <f>VLOOKUP(G298,TCR!$E$2:$K$332,2,0)</f>
        <v>DISTV</v>
      </c>
      <c r="D298" s="84" t="str">
        <f>VLOOKUP(G298,TCR!$E$2:$K$332,3,0)</f>
        <v>Ricavi logistica secondaria - distribuzione Energia Elettrica - variabile</v>
      </c>
      <c r="E298" s="84" t="str">
        <f>VLOOKUP(G298,TCR!$E$2:$K$332,4,0)</f>
        <v>QVR</v>
      </c>
      <c r="F298" s="84" t="str">
        <f>VLOOKUP(G298,TCR!$E$2:$K$332,5,0)</f>
        <v>Energia reattiva</v>
      </c>
      <c r="G298" s="84" t="s">
        <v>275</v>
      </c>
      <c r="H298" s="84" t="str">
        <f>VLOOKUP(G298,TCR!$E$2:$K$332,7,0)</f>
        <v>Quota energia reattiva</v>
      </c>
      <c r="I298" s="137" t="str">
        <f t="shared" si="5"/>
        <v>414057#QUOTA ENERGIA REATTIVA</v>
      </c>
      <c r="J298" s="152" t="s">
        <v>11758</v>
      </c>
      <c r="K298" s="153" t="s">
        <v>11911</v>
      </c>
      <c r="L298" s="10" t="s">
        <v>11746</v>
      </c>
    </row>
    <row r="299" spans="1:12" x14ac:dyDescent="0.2">
      <c r="A299" s="12"/>
      <c r="B299" s="69"/>
      <c r="C299" s="84" t="str">
        <f>VLOOKUP(G299,TCR!$E$2:$K$332,2,0)</f>
        <v>DISTV</v>
      </c>
      <c r="D299" s="84" t="str">
        <f>VLOOKUP(G299,TCR!$E$2:$K$332,3,0)</f>
        <v>Ricavi logistica secondaria - distribuzione Energia Elettrica - variabile</v>
      </c>
      <c r="E299" s="84" t="str">
        <f>VLOOKUP(G299,TCR!$E$2:$K$332,4,0)</f>
        <v>QVR</v>
      </c>
      <c r="F299" s="84" t="str">
        <f>VLOOKUP(G299,TCR!$E$2:$K$332,5,0)</f>
        <v>Energia reattiva</v>
      </c>
      <c r="G299" s="84" t="s">
        <v>275</v>
      </c>
      <c r="H299" s="84" t="str">
        <f>VLOOKUP(G299,TCR!$E$2:$K$332,7,0)</f>
        <v>Quota energia reattiva</v>
      </c>
      <c r="I299" s="137" t="str">
        <f t="shared" si="5"/>
        <v>414057#QUOTA ENERGIA REATTIVA 33-75% F1</v>
      </c>
      <c r="J299" s="152" t="s">
        <v>11758</v>
      </c>
      <c r="K299" s="153" t="s">
        <v>11912</v>
      </c>
      <c r="L299" s="10" t="s">
        <v>11746</v>
      </c>
    </row>
    <row r="300" spans="1:12" x14ac:dyDescent="0.2">
      <c r="A300" s="12"/>
      <c r="B300" s="69"/>
      <c r="C300" s="84" t="str">
        <f>VLOOKUP(G300,TCR!$E$2:$K$332,2,0)</f>
        <v>DISTV</v>
      </c>
      <c r="D300" s="84" t="str">
        <f>VLOOKUP(G300,TCR!$E$2:$K$332,3,0)</f>
        <v>Ricavi logistica secondaria - distribuzione Energia Elettrica - variabile</v>
      </c>
      <c r="E300" s="84" t="str">
        <f>VLOOKUP(G300,TCR!$E$2:$K$332,4,0)</f>
        <v>QVR</v>
      </c>
      <c r="F300" s="84" t="str">
        <f>VLOOKUP(G300,TCR!$E$2:$K$332,5,0)</f>
        <v>Energia reattiva</v>
      </c>
      <c r="G300" s="84" t="s">
        <v>275</v>
      </c>
      <c r="H300" s="84" t="str">
        <f>VLOOKUP(G300,TCR!$E$2:$K$332,7,0)</f>
        <v>Quota energia reattiva</v>
      </c>
      <c r="I300" s="137" t="str">
        <f t="shared" si="5"/>
        <v>414057#QUOTA ENERGIA REATTIVA 33-75% F2</v>
      </c>
      <c r="J300" s="152" t="s">
        <v>11758</v>
      </c>
      <c r="K300" s="153" t="s">
        <v>11913</v>
      </c>
      <c r="L300" s="10" t="s">
        <v>11746</v>
      </c>
    </row>
    <row r="301" spans="1:12" x14ac:dyDescent="0.2">
      <c r="A301" s="12"/>
      <c r="B301" s="69"/>
      <c r="C301" s="84" t="str">
        <f>VLOOKUP(G301,TCR!$E$2:$K$332,2,0)</f>
        <v>DISTV</v>
      </c>
      <c r="D301" s="84" t="str">
        <f>VLOOKUP(G301,TCR!$E$2:$K$332,3,0)</f>
        <v>Ricavi logistica secondaria - distribuzione Energia Elettrica - variabile</v>
      </c>
      <c r="E301" s="84" t="str">
        <f>VLOOKUP(G301,TCR!$E$2:$K$332,4,0)</f>
        <v>QVR</v>
      </c>
      <c r="F301" s="84" t="str">
        <f>VLOOKUP(G301,TCR!$E$2:$K$332,5,0)</f>
        <v>Energia reattiva</v>
      </c>
      <c r="G301" s="84" t="s">
        <v>275</v>
      </c>
      <c r="H301" s="84" t="str">
        <f>VLOOKUP(G301,TCR!$E$2:$K$332,7,0)</f>
        <v>Quota energia reattiva</v>
      </c>
      <c r="I301" s="137" t="str">
        <f t="shared" si="5"/>
        <v>414057#QUOTA ENERGIA REATTIVA 50-75%    F1</v>
      </c>
      <c r="J301" s="152" t="s">
        <v>11758</v>
      </c>
      <c r="K301" s="153" t="s">
        <v>11914</v>
      </c>
      <c r="L301" s="10" t="s">
        <v>11746</v>
      </c>
    </row>
    <row r="302" spans="1:12" x14ac:dyDescent="0.2">
      <c r="A302" s="69"/>
      <c r="B302" s="69"/>
      <c r="C302" s="84" t="str">
        <f>VLOOKUP(G302,TCR!$E$2:$K$332,2,0)</f>
        <v>DISTV</v>
      </c>
      <c r="D302" s="84" t="str">
        <f>VLOOKUP(G302,TCR!$E$2:$K$332,3,0)</f>
        <v>Ricavi logistica secondaria - distribuzione Energia Elettrica - variabile</v>
      </c>
      <c r="E302" s="84" t="str">
        <f>VLOOKUP(G302,TCR!$E$2:$K$332,4,0)</f>
        <v>QVR</v>
      </c>
      <c r="F302" s="84" t="str">
        <f>VLOOKUP(G302,TCR!$E$2:$K$332,5,0)</f>
        <v>Energia reattiva</v>
      </c>
      <c r="G302" s="84" t="s">
        <v>275</v>
      </c>
      <c r="H302" s="84" t="str">
        <f>VLOOKUP(G302,TCR!$E$2:$K$332,7,0)</f>
        <v>Quota energia reattiva</v>
      </c>
      <c r="I302" s="137" t="str">
        <f t="shared" si="5"/>
        <v>414057#QUOTA ENERGIA REATTIVA 50-75%    F2</v>
      </c>
      <c r="J302" s="152" t="s">
        <v>11758</v>
      </c>
      <c r="K302" s="153" t="s">
        <v>11915</v>
      </c>
      <c r="L302" s="10" t="s">
        <v>11746</v>
      </c>
    </row>
    <row r="303" spans="1:12" x14ac:dyDescent="0.2">
      <c r="A303" s="69"/>
      <c r="B303" s="69"/>
      <c r="C303" s="84" t="str">
        <f>VLOOKUP(G303,TCR!$E$2:$K$332,2,0)</f>
        <v>DISTV</v>
      </c>
      <c r="D303" s="84" t="str">
        <f>VLOOKUP(G303,TCR!$E$2:$K$332,3,0)</f>
        <v>Ricavi logistica secondaria - distribuzione Energia Elettrica - variabile</v>
      </c>
      <c r="E303" s="84" t="str">
        <f>VLOOKUP(G303,TCR!$E$2:$K$332,4,0)</f>
        <v>QVR</v>
      </c>
      <c r="F303" s="84" t="str">
        <f>VLOOKUP(G303,TCR!$E$2:$K$332,5,0)</f>
        <v>Energia reattiva</v>
      </c>
      <c r="G303" s="84" t="s">
        <v>275</v>
      </c>
      <c r="H303" s="84" t="str">
        <f>VLOOKUP(G303,TCR!$E$2:$K$332,7,0)</f>
        <v>Quota energia reattiva</v>
      </c>
      <c r="I303" s="137" t="str">
        <f t="shared" si="5"/>
        <v>414057#QUOTA ENERGIA REATTIVA OLTRE     75% F1</v>
      </c>
      <c r="J303" s="152" t="s">
        <v>11758</v>
      </c>
      <c r="K303" s="153" t="s">
        <v>11916</v>
      </c>
      <c r="L303" s="10" t="s">
        <v>11746</v>
      </c>
    </row>
    <row r="304" spans="1:12" x14ac:dyDescent="0.2">
      <c r="A304" s="69"/>
      <c r="B304" s="69"/>
      <c r="C304" s="84" t="str">
        <f>VLOOKUP(G304,TCR!$E$2:$K$332,2,0)</f>
        <v>DISTV</v>
      </c>
      <c r="D304" s="84" t="str">
        <f>VLOOKUP(G304,TCR!$E$2:$K$332,3,0)</f>
        <v>Ricavi logistica secondaria - distribuzione Energia Elettrica - variabile</v>
      </c>
      <c r="E304" s="84" t="str">
        <f>VLOOKUP(G304,TCR!$E$2:$K$332,4,0)</f>
        <v>QVR</v>
      </c>
      <c r="F304" s="84" t="str">
        <f>VLOOKUP(G304,TCR!$E$2:$K$332,5,0)</f>
        <v>Energia reattiva</v>
      </c>
      <c r="G304" s="84" t="s">
        <v>275</v>
      </c>
      <c r="H304" s="84" t="str">
        <f>VLOOKUP(G304,TCR!$E$2:$K$332,7,0)</f>
        <v>Quota energia reattiva</v>
      </c>
      <c r="I304" s="137" t="str">
        <f t="shared" si="5"/>
        <v>414057#QUOTA ENERGIA REATTIVA OLTRE     75% F2</v>
      </c>
      <c r="J304" s="152" t="s">
        <v>11758</v>
      </c>
      <c r="K304" s="153" t="s">
        <v>11917</v>
      </c>
      <c r="L304" s="10" t="s">
        <v>11746</v>
      </c>
    </row>
    <row r="305" spans="1:12" x14ac:dyDescent="0.2">
      <c r="A305" s="69"/>
      <c r="B305" s="69"/>
      <c r="C305" s="84" t="str">
        <f>VLOOKUP(G305,TCR!$E$2:$K$332,2,0)</f>
        <v>DISTF</v>
      </c>
      <c r="D305" s="84" t="str">
        <f>VLOOKUP(G305,TCR!$E$2:$K$332,3,0)</f>
        <v>Ricavi logistica secondaria - distribuzione Energia Elettrica - fisso</v>
      </c>
      <c r="E305" s="84" t="str">
        <f>VLOOKUP(G305,TCR!$E$2:$K$332,4,0)</f>
        <v>QP</v>
      </c>
      <c r="F305" s="84" t="str">
        <f>VLOOKUP(G305,TCR!$E$2:$K$332,5,0)</f>
        <v>Potenza</v>
      </c>
      <c r="G305" s="84" t="s">
        <v>166</v>
      </c>
      <c r="H305" s="84" t="str">
        <f>VLOOKUP(G305,TCR!$E$2:$K$332,7,0)</f>
        <v>Quota fissa potenza</v>
      </c>
      <c r="I305" s="137" t="str">
        <f t="shared" si="5"/>
        <v>414057#QUOTA POTENZA</v>
      </c>
      <c r="J305" s="152" t="s">
        <v>11758</v>
      </c>
      <c r="K305" s="153" t="s">
        <v>11764</v>
      </c>
      <c r="L305" s="10" t="s">
        <v>11746</v>
      </c>
    </row>
    <row r="306" spans="1:12" x14ac:dyDescent="0.2">
      <c r="A306" s="69"/>
      <c r="B306" s="69"/>
      <c r="C306" s="84" t="str">
        <f>VLOOKUP(G306,TCR!$E$2:$K$332,2,0)</f>
        <v>DISTV</v>
      </c>
      <c r="D306" s="84" t="str">
        <f>VLOOKUP(G306,TCR!$E$2:$K$332,3,0)</f>
        <v>Ricavi logistica secondaria - distribuzione Energia Elettrica - variabile</v>
      </c>
      <c r="E306" s="84" t="str">
        <f>VLOOKUP(G306,TCR!$E$2:$K$332,4,0)</f>
        <v>QVA</v>
      </c>
      <c r="F306" s="84" t="str">
        <f>VLOOKUP(G306,TCR!$E$2:$K$332,5,0)</f>
        <v>Energia attiva</v>
      </c>
      <c r="G306" s="84" t="s">
        <v>4</v>
      </c>
      <c r="H306" s="84" t="str">
        <f>VLOOKUP(G306,TCR!$E$2:$K$332,7,0)</f>
        <v>Quota energia</v>
      </c>
      <c r="I306" s="137" t="str">
        <f t="shared" si="5"/>
        <v>414057#RICAVI DISTRIBUZIONE E.E. - Q.VARIABILE</v>
      </c>
      <c r="J306" s="152" t="s">
        <v>11758</v>
      </c>
      <c r="K306" s="153" t="s">
        <v>11765</v>
      </c>
      <c r="L306" s="10" t="s">
        <v>11746</v>
      </c>
    </row>
    <row r="307" spans="1:12" x14ac:dyDescent="0.2">
      <c r="A307" s="69"/>
      <c r="B307" s="69"/>
      <c r="C307" s="84" t="str">
        <f>VLOOKUP(G307,TCR!$E$2:$K$332,2,0)</f>
        <v>DISTF</v>
      </c>
      <c r="D307" s="84" t="str">
        <f>VLOOKUP(G307,TCR!$E$2:$K$332,3,0)</f>
        <v>Ricavi logistica secondaria - distribuzione Energia Elettrica - fisso</v>
      </c>
      <c r="E307" s="84" t="str">
        <f>VLOOKUP(G307,TCR!$E$2:$K$332,4,0)</f>
        <v>QP</v>
      </c>
      <c r="F307" s="84" t="str">
        <f>VLOOKUP(G307,TCR!$E$2:$K$332,5,0)</f>
        <v>Potenza</v>
      </c>
      <c r="G307" s="84" t="s">
        <v>166</v>
      </c>
      <c r="H307" s="84" t="str">
        <f>VLOOKUP(G307,TCR!$E$2:$K$332,7,0)</f>
        <v>Quota fissa potenza</v>
      </c>
      <c r="I307" s="137" t="str">
        <f t="shared" si="5"/>
        <v>414057#RICAVI DISTRIBUZIONE E.E. - Q.VARIABILE( QUOTA POTENZA)</v>
      </c>
      <c r="J307" s="152" t="s">
        <v>11758</v>
      </c>
      <c r="K307" s="153" t="s">
        <v>11766</v>
      </c>
      <c r="L307" s="10" t="s">
        <v>11746</v>
      </c>
    </row>
    <row r="308" spans="1:12" x14ac:dyDescent="0.2">
      <c r="A308" s="69"/>
      <c r="B308" s="69"/>
      <c r="C308" s="84" t="str">
        <f>VLOOKUP(G308,TCR!$E$2:$K$332,2,0)</f>
        <v>DISTV</v>
      </c>
      <c r="D308" s="84" t="str">
        <f>VLOOKUP(G308,TCR!$E$2:$K$332,3,0)</f>
        <v>Ricavi logistica secondaria - distribuzione Energia Elettrica - variabile</v>
      </c>
      <c r="E308" s="84" t="str">
        <f>VLOOKUP(G308,TCR!$E$2:$K$332,4,0)</f>
        <v>QVA</v>
      </c>
      <c r="F308" s="84" t="str">
        <f>VLOOKUP(G308,TCR!$E$2:$K$332,5,0)</f>
        <v>Energia attiva</v>
      </c>
      <c r="G308" s="84" t="s">
        <v>4</v>
      </c>
      <c r="H308" s="84" t="str">
        <f>VLOOKUP(G308,TCR!$E$2:$K$332,7,0)</f>
        <v>Quota energia</v>
      </c>
      <c r="I308" s="137" t="str">
        <f t="shared" si="5"/>
        <v>414057#RICAVI DISTRIBUZIONE E.E. - Q.VARIABILE(ANTE 2011)</v>
      </c>
      <c r="J308" s="152" t="s">
        <v>11758</v>
      </c>
      <c r="K308" s="153" t="s">
        <v>11767</v>
      </c>
      <c r="L308" s="10" t="s">
        <v>11746</v>
      </c>
    </row>
    <row r="309" spans="1:12" x14ac:dyDescent="0.2">
      <c r="A309" s="69"/>
      <c r="B309" s="69"/>
      <c r="C309" s="84" t="str">
        <f>VLOOKUP(G309,TCR!$E$2:$K$332,2,0)</f>
        <v>DISTV</v>
      </c>
      <c r="D309" s="84" t="str">
        <f>VLOOKUP(G309,TCR!$E$2:$K$332,3,0)</f>
        <v>Ricavi logistica secondaria - distribuzione Energia Elettrica - variabile</v>
      </c>
      <c r="E309" s="84" t="str">
        <f>VLOOKUP(G309,TCR!$E$2:$K$332,4,0)</f>
        <v>QVA</v>
      </c>
      <c r="F309" s="84" t="str">
        <f>VLOOKUP(G309,TCR!$E$2:$K$332,5,0)</f>
        <v>Energia attiva</v>
      </c>
      <c r="G309" s="84" t="s">
        <v>4</v>
      </c>
      <c r="H309" s="84" t="str">
        <f>VLOOKUP(G309,TCR!$E$2:$K$332,7,0)</f>
        <v>Quota energia</v>
      </c>
      <c r="I309" s="137" t="str">
        <f t="shared" si="5"/>
        <v>414057#RICAVI DISTRIBUZIONE E.E. - Q.VARIABILE(ENERGIA REATTIVA)</v>
      </c>
      <c r="J309" s="152" t="s">
        <v>11758</v>
      </c>
      <c r="K309" s="153" t="s">
        <v>11768</v>
      </c>
      <c r="L309" s="10" t="s">
        <v>11746</v>
      </c>
    </row>
    <row r="310" spans="1:12" x14ac:dyDescent="0.2">
      <c r="A310" s="69"/>
      <c r="B310" s="69"/>
      <c r="C310" s="84" t="str">
        <f>VLOOKUP(G310,TCR!$E$2:$K$332,2,0)</f>
        <v>DISTF</v>
      </c>
      <c r="D310" s="84" t="str">
        <f>VLOOKUP(G310,TCR!$E$2:$K$332,3,0)</f>
        <v>Ricavi logistica secondaria - distribuzione Energia Elettrica - fisso</v>
      </c>
      <c r="E310" s="84" t="str">
        <f>VLOOKUP(G310,TCR!$E$2:$K$332,4,0)</f>
        <v>QP</v>
      </c>
      <c r="F310" s="84" t="str">
        <f>VLOOKUP(G310,TCR!$E$2:$K$332,5,0)</f>
        <v>Potenza</v>
      </c>
      <c r="G310" s="84" t="s">
        <v>166</v>
      </c>
      <c r="H310" s="84" t="str">
        <f>VLOOKUP(G310,TCR!$E$2:$K$332,7,0)</f>
        <v>Quota fissa potenza</v>
      </c>
      <c r="I310" s="137" t="str">
        <f t="shared" si="5"/>
        <v>414057#RICAVI DISTRIBUZIONE E.E. - Q.VARIABILE(POTENZA)</v>
      </c>
      <c r="J310" s="152" t="s">
        <v>11758</v>
      </c>
      <c r="K310" s="153" t="s">
        <v>11769</v>
      </c>
      <c r="L310" s="10" t="s">
        <v>11746</v>
      </c>
    </row>
    <row r="311" spans="1:12" x14ac:dyDescent="0.2">
      <c r="A311" s="69"/>
      <c r="B311" s="69"/>
      <c r="C311" s="84" t="str">
        <f>VLOOKUP(G311,TCR!$E$2:$K$332,2,0)</f>
        <v>DISTV</v>
      </c>
      <c r="D311" s="84" t="str">
        <f>VLOOKUP(G311,TCR!$E$2:$K$332,3,0)</f>
        <v>Ricavi logistica secondaria - distribuzione Energia Elettrica - variabile</v>
      </c>
      <c r="E311" s="84" t="str">
        <f>VLOOKUP(G311,TCR!$E$2:$K$332,4,0)</f>
        <v>QVA</v>
      </c>
      <c r="F311" s="84" t="str">
        <f>VLOOKUP(G311,TCR!$E$2:$K$332,5,0)</f>
        <v>Energia attiva</v>
      </c>
      <c r="G311" s="84" t="s">
        <v>4</v>
      </c>
      <c r="H311" s="84" t="str">
        <f>VLOOKUP(G311,TCR!$E$2:$K$332,7,0)</f>
        <v>Quota energia</v>
      </c>
      <c r="I311" s="137" t="str">
        <f t="shared" si="5"/>
        <v>414057#RICAVI DISTRIBUZIONE E.E. - Q.VARIABILE(QUANTITA'+PERDITE)</v>
      </c>
      <c r="J311" s="152" t="s">
        <v>11758</v>
      </c>
      <c r="K311" s="153" t="s">
        <v>11770</v>
      </c>
      <c r="L311" s="10" t="s">
        <v>11746</v>
      </c>
    </row>
    <row r="312" spans="1:12" x14ac:dyDescent="0.2">
      <c r="A312" s="69"/>
      <c r="B312" s="69"/>
      <c r="C312" s="84" t="str">
        <f>VLOOKUP(G312,TCR!$E$2:$K$332,2,0)</f>
        <v>DISTF</v>
      </c>
      <c r="D312" s="84" t="str">
        <f>VLOOKUP(G312,TCR!$E$2:$K$332,3,0)</f>
        <v>Ricavi logistica secondaria - distribuzione Energia Elettrica - fisso</v>
      </c>
      <c r="E312" s="84" t="str">
        <f>VLOOKUP(G312,TCR!$E$2:$K$332,4,0)</f>
        <v>QP</v>
      </c>
      <c r="F312" s="84" t="str">
        <f>VLOOKUP(G312,TCR!$E$2:$K$332,5,0)</f>
        <v>Potenza</v>
      </c>
      <c r="G312" s="84" t="s">
        <v>166</v>
      </c>
      <c r="H312" s="84" t="str">
        <f>VLOOKUP(G312,TCR!$E$2:$K$332,7,0)</f>
        <v>Quota fissa potenza</v>
      </c>
      <c r="I312" s="137" t="str">
        <f t="shared" si="5"/>
        <v>414057#RICAVI DISTRIBUZIONE E.E. - Q.VARIABILE(QUOTA POTENZA</v>
      </c>
      <c r="J312" s="152" t="s">
        <v>11758</v>
      </c>
      <c r="K312" s="153" t="s">
        <v>11771</v>
      </c>
      <c r="L312" s="10" t="s">
        <v>11746</v>
      </c>
    </row>
    <row r="313" spans="1:12" x14ac:dyDescent="0.2">
      <c r="A313" s="69"/>
      <c r="B313" s="69"/>
      <c r="C313" s="84" t="str">
        <f>VLOOKUP(G313,TCR!$E$2:$K$332,2,0)</f>
        <v>DISTF</v>
      </c>
      <c r="D313" s="84" t="str">
        <f>VLOOKUP(G313,TCR!$E$2:$K$332,3,0)</f>
        <v>Ricavi logistica secondaria - distribuzione Energia Elettrica - fisso</v>
      </c>
      <c r="E313" s="84" t="str">
        <f>VLOOKUP(G313,TCR!$E$2:$K$332,4,0)</f>
        <v>QP</v>
      </c>
      <c r="F313" s="84" t="str">
        <f>VLOOKUP(G313,TCR!$E$2:$K$332,5,0)</f>
        <v>Potenza</v>
      </c>
      <c r="G313" s="84" t="s">
        <v>166</v>
      </c>
      <c r="H313" s="84" t="str">
        <f>VLOOKUP(G313,TCR!$E$2:$K$332,7,0)</f>
        <v>Quota fissa potenza</v>
      </c>
      <c r="I313" s="137" t="str">
        <f t="shared" si="5"/>
        <v>414057#RICAVI DISTRIBUZIONE E.E. - Q.VARIABILE(QUOTA POTENZA ANTE 2011)</v>
      </c>
      <c r="J313" s="152" t="s">
        <v>11758</v>
      </c>
      <c r="K313" s="153" t="s">
        <v>11772</v>
      </c>
      <c r="L313" s="10" t="s">
        <v>11746</v>
      </c>
    </row>
    <row r="314" spans="1:12" x14ac:dyDescent="0.2">
      <c r="A314" s="69"/>
      <c r="B314" s="69"/>
      <c r="C314" s="84" t="str">
        <f>VLOOKUP(G314,TCR!$E$2:$K$332,2,0)</f>
        <v>DISTF</v>
      </c>
      <c r="D314" s="84" t="str">
        <f>VLOOKUP(G314,TCR!$E$2:$K$332,3,0)</f>
        <v>Ricavi logistica secondaria - distribuzione Energia Elettrica - fisso</v>
      </c>
      <c r="E314" s="84" t="str">
        <f>VLOOKUP(G314,TCR!$E$2:$K$332,4,0)</f>
        <v>QP</v>
      </c>
      <c r="F314" s="84" t="str">
        <f>VLOOKUP(G314,TCR!$E$2:$K$332,5,0)</f>
        <v>Potenza</v>
      </c>
      <c r="G314" s="84" t="s">
        <v>166</v>
      </c>
      <c r="H314" s="84" t="str">
        <f>VLOOKUP(G314,TCR!$E$2:$K$332,7,0)</f>
        <v>Quota fissa potenza</v>
      </c>
      <c r="I314" s="137" t="str">
        <f t="shared" si="5"/>
        <v>414057#RICAVI DISTRIBUZIONE E.E. - Q.VARIABILE(QUOTA POTENZA DAL 2011)</v>
      </c>
      <c r="J314" s="152" t="s">
        <v>11758</v>
      </c>
      <c r="K314" s="153" t="s">
        <v>11773</v>
      </c>
      <c r="L314" s="10" t="s">
        <v>11746</v>
      </c>
    </row>
    <row r="315" spans="1:12" x14ac:dyDescent="0.2">
      <c r="A315" s="69"/>
      <c r="B315" s="69"/>
      <c r="C315" s="84" t="str">
        <f>VLOOKUP(G315,TCR!$E$2:$K$332,2,0)</f>
        <v>DISTF</v>
      </c>
      <c r="D315" s="84" t="str">
        <f>VLOOKUP(G315,TCR!$E$2:$K$332,3,0)</f>
        <v>Ricavi logistica secondaria - distribuzione Energia Elettrica - fisso</v>
      </c>
      <c r="E315" s="84" t="str">
        <f>VLOOKUP(G315,TCR!$E$2:$K$332,4,0)</f>
        <v>QP</v>
      </c>
      <c r="F315" s="84" t="str">
        <f>VLOOKUP(G315,TCR!$E$2:$K$332,5,0)</f>
        <v>Potenza</v>
      </c>
      <c r="G315" s="84" t="s">
        <v>166</v>
      </c>
      <c r="H315" s="84" t="str">
        <f>VLOOKUP(G315,TCR!$E$2:$K$332,7,0)</f>
        <v>Quota fissa potenza</v>
      </c>
      <c r="I315" s="137" t="str">
        <f t="shared" si="5"/>
        <v>414057#RICAVI DISTRIBUZIONE E.E. - Q.VARIABILE(QUOTA POTENZA)</v>
      </c>
      <c r="J315" s="152" t="s">
        <v>11758</v>
      </c>
      <c r="K315" s="153" t="s">
        <v>11774</v>
      </c>
      <c r="L315" s="10" t="s">
        <v>11746</v>
      </c>
    </row>
    <row r="316" spans="1:12" x14ac:dyDescent="0.2">
      <c r="A316" s="69"/>
      <c r="B316" s="69"/>
      <c r="C316" s="84" t="str">
        <f>VLOOKUP(G316,TCR!$E$2:$K$332,2,0)</f>
        <v>DISTF</v>
      </c>
      <c r="D316" s="84" t="str">
        <f>VLOOKUP(G316,TCR!$E$2:$K$332,3,0)</f>
        <v>Ricavi logistica secondaria - distribuzione Energia Elettrica - fisso</v>
      </c>
      <c r="E316" s="84" t="str">
        <f>VLOOKUP(G316,TCR!$E$2:$K$332,4,0)</f>
        <v>QP</v>
      </c>
      <c r="F316" s="84" t="str">
        <f>VLOOKUP(G316,TCR!$E$2:$K$332,5,0)</f>
        <v>Potenza</v>
      </c>
      <c r="G316" s="84" t="s">
        <v>166</v>
      </c>
      <c r="H316" s="84" t="str">
        <f>VLOOKUP(G316,TCR!$E$2:$K$332,7,0)</f>
        <v>Quota fissa potenza</v>
      </c>
      <c r="I316" s="137" t="str">
        <f t="shared" si="5"/>
        <v>414057#RICAVI DISTRIBUZIONE E.E. - Q.VARIABILE(REATTIVA)</v>
      </c>
      <c r="J316" s="152" t="s">
        <v>11758</v>
      </c>
      <c r="K316" s="153" t="s">
        <v>11918</v>
      </c>
      <c r="L316" s="10" t="s">
        <v>11746</v>
      </c>
    </row>
    <row r="317" spans="1:12" x14ac:dyDescent="0.2">
      <c r="A317" s="139"/>
      <c r="B317" s="69"/>
      <c r="C317" s="84" t="str">
        <f>VLOOKUP(G317,TCR!$E$2:$K$332,2,0)</f>
        <v>DISTF</v>
      </c>
      <c r="D317" s="84" t="str">
        <f>VLOOKUP(G317,TCR!$E$2:$K$332,3,0)</f>
        <v>Ricavi logistica secondaria - distribuzione Energia Elettrica - fisso</v>
      </c>
      <c r="E317" s="84" t="str">
        <f>VLOOKUP(G317,TCR!$E$2:$K$332,4,0)</f>
        <v>QP</v>
      </c>
      <c r="F317" s="84" t="str">
        <f>VLOOKUP(G317,TCR!$E$2:$K$332,5,0)</f>
        <v>Potenza</v>
      </c>
      <c r="G317" s="84" t="s">
        <v>166</v>
      </c>
      <c r="H317" s="84" t="str">
        <f>VLOOKUP(G317,TCR!$E$2:$K$332,7,0)</f>
        <v>Quota fissa potenza</v>
      </c>
      <c r="I317" s="137" t="str">
        <f t="shared" si="5"/>
        <v>414057#RICAVI DISTRIBUZIONE E.E. - Q.VARIABILE/QUOTA POTENZA)</v>
      </c>
      <c r="J317" s="152" t="s">
        <v>11758</v>
      </c>
      <c r="K317" s="153" t="s">
        <v>11919</v>
      </c>
      <c r="L317" s="10" t="s">
        <v>11746</v>
      </c>
    </row>
    <row r="318" spans="1:12" x14ac:dyDescent="0.2">
      <c r="A318" s="69"/>
      <c r="B318" s="69"/>
      <c r="C318" s="84" t="str">
        <f>VLOOKUP(G318,TCR!$E$2:$K$332,2,0)</f>
        <v>DISTF</v>
      </c>
      <c r="D318" s="84" t="str">
        <f>VLOOKUP(G318,TCR!$E$2:$K$332,3,0)</f>
        <v>Ricavi logistica secondaria - distribuzione Energia Elettrica - fisso</v>
      </c>
      <c r="E318" s="84" t="str">
        <f>VLOOKUP(G318,TCR!$E$2:$K$332,4,0)</f>
        <v>QADS</v>
      </c>
      <c r="F318" s="84" t="str">
        <f>VLOOKUP(G318,TCR!$E$2:$K$332,5,0)</f>
        <v>Quota accessoria distribuzione</v>
      </c>
      <c r="G318" s="84" t="s">
        <v>7</v>
      </c>
      <c r="H318" s="84" t="str">
        <f>VLOOKUP(G318,TCR!$E$2:$K$332,7,0)</f>
        <v>Quota Distribuzione (Generica)</v>
      </c>
      <c r="I318" s="137" t="str">
        <f t="shared" si="5"/>
        <v>414057#TARIFFA</v>
      </c>
      <c r="J318" s="152" t="s">
        <v>11758</v>
      </c>
      <c r="K318" s="153" t="s">
        <v>11670</v>
      </c>
      <c r="L318" s="10" t="s">
        <v>11746</v>
      </c>
    </row>
    <row r="319" spans="1:12" x14ac:dyDescent="0.2">
      <c r="A319" s="139"/>
      <c r="B319" s="69"/>
      <c r="C319" s="84" t="str">
        <f>VLOOKUP(G319,TCR!$E$2:$K$332,2,0)</f>
        <v>DISTV</v>
      </c>
      <c r="D319" s="84" t="str">
        <f>VLOOKUP(G319,TCR!$E$2:$K$332,3,0)</f>
        <v>Ricavi logistica secondaria - distribuzione Energia Elettrica - variabile</v>
      </c>
      <c r="E319" s="84" t="str">
        <f>VLOOKUP(G319,TCR!$E$2:$K$332,4,0)</f>
        <v>QVA</v>
      </c>
      <c r="F319" s="84" t="str">
        <f>VLOOKUP(G319,TCR!$E$2:$K$332,5,0)</f>
        <v>Energia attiva</v>
      </c>
      <c r="G319" s="84" t="s">
        <v>4</v>
      </c>
      <c r="H319" s="84" t="str">
        <f>VLOOKUP(G319,TCR!$E$2:$K$332,7,0)</f>
        <v>Quota energia</v>
      </c>
      <c r="I319" s="137" t="str">
        <f t="shared" ref="I319:I382" si="6">CONCATENATE(J319,"#",K319)</f>
        <v>414057#TARIFFA MTAU SERVIZI DI RETE - QUOTA ENERGIA</v>
      </c>
      <c r="J319" s="152" t="s">
        <v>11758</v>
      </c>
      <c r="K319" s="153" t="s">
        <v>9615</v>
      </c>
      <c r="L319" s="10" t="s">
        <v>11746</v>
      </c>
    </row>
    <row r="320" spans="1:12" x14ac:dyDescent="0.2">
      <c r="A320" s="69"/>
      <c r="B320" s="69"/>
      <c r="C320" s="84" t="str">
        <f>VLOOKUP(G320,TCR!$E$2:$K$332,2,0)</f>
        <v>DISTF</v>
      </c>
      <c r="D320" s="84" t="str">
        <f>VLOOKUP(G320,TCR!$E$2:$K$332,3,0)</f>
        <v>Ricavi logistica secondaria - distribuzione Energia Elettrica - fisso</v>
      </c>
      <c r="E320" s="84" t="str">
        <f>VLOOKUP(G320,TCR!$E$2:$K$332,4,0)</f>
        <v>QP</v>
      </c>
      <c r="F320" s="84" t="str">
        <f>VLOOKUP(G320,TCR!$E$2:$K$332,5,0)</f>
        <v>Potenza</v>
      </c>
      <c r="G320" s="84" t="s">
        <v>166</v>
      </c>
      <c r="H320" s="84" t="str">
        <f>VLOOKUP(G320,TCR!$E$2:$K$332,7,0)</f>
        <v>Quota fissa potenza</v>
      </c>
      <c r="I320" s="137" t="str">
        <f t="shared" si="6"/>
        <v>414057#TARIFFA MTAU SERVIZI DI RETE - QUOTA POTENZA</v>
      </c>
      <c r="J320" s="152" t="s">
        <v>11758</v>
      </c>
      <c r="K320" s="153" t="s">
        <v>9629</v>
      </c>
      <c r="L320" s="10" t="s">
        <v>11746</v>
      </c>
    </row>
    <row r="321" spans="1:12" x14ac:dyDescent="0.2">
      <c r="A321" s="69"/>
      <c r="B321" s="69"/>
      <c r="C321" s="84" t="str">
        <f>VLOOKUP(G321,TCR!$E$2:$K$332,2,0)</f>
        <v>DISTV</v>
      </c>
      <c r="D321" s="84" t="str">
        <f>VLOOKUP(G321,TCR!$E$2:$K$332,3,0)</f>
        <v>Ricavi logistica secondaria - distribuzione Energia Elettrica - variabile</v>
      </c>
      <c r="E321" s="84" t="str">
        <f>VLOOKUP(G321,TCR!$E$2:$K$332,4,0)</f>
        <v>QVA</v>
      </c>
      <c r="F321" s="84" t="str">
        <f>VLOOKUP(G321,TCR!$E$2:$K$332,5,0)</f>
        <v>Energia attiva</v>
      </c>
      <c r="G321" s="84" t="s">
        <v>4</v>
      </c>
      <c r="H321" s="84" t="str">
        <f>VLOOKUP(G321,TCR!$E$2:$K$332,7,0)</f>
        <v>Quota energia</v>
      </c>
      <c r="I321" s="137" t="str">
        <f t="shared" si="6"/>
        <v>414057#TARIFFA PROXY NON DOMESTICO AU (QE)</v>
      </c>
      <c r="J321" s="152" t="s">
        <v>11758</v>
      </c>
      <c r="K321" s="153" t="s">
        <v>11775</v>
      </c>
      <c r="L321" s="10" t="s">
        <v>11746</v>
      </c>
    </row>
    <row r="322" spans="1:12" x14ac:dyDescent="0.2">
      <c r="A322" s="69"/>
      <c r="B322" s="69"/>
      <c r="C322" s="141" t="str">
        <f>VLOOKUP(G322,TCR!$E$2:$K$332,2,0)</f>
        <v>TRASPV</v>
      </c>
      <c r="D322" s="141" t="str">
        <f>VLOOKUP(G322,TCR!$E$2:$K$332,3,0)</f>
        <v>Ricavi logistica primaria - Trasporto Energia Elettrica - variabile</v>
      </c>
      <c r="E322" s="141" t="str">
        <f>VLOOKUP(G322,TCR!$E$2:$K$332,4,0)</f>
        <v>DISPV</v>
      </c>
      <c r="F322" s="141" t="str">
        <f>VLOOKUP(G322,TCR!$E$2:$K$332,5,0)</f>
        <v>Dispacciamento variabile</v>
      </c>
      <c r="G322" s="141" t="s">
        <v>176</v>
      </c>
      <c r="H322" s="141" t="str">
        <f>VLOOKUP(G322,TCR!$E$2:$K$332,7,0)</f>
        <v>Altri oneri dispacciamento quota var</v>
      </c>
      <c r="I322" s="137" t="str">
        <f t="shared" si="6"/>
        <v>414057#TRASPORTO</v>
      </c>
      <c r="J322" s="152" t="s">
        <v>11758</v>
      </c>
      <c r="K322" s="153" t="s">
        <v>11920</v>
      </c>
      <c r="L322" s="10" t="s">
        <v>11746</v>
      </c>
    </row>
    <row r="323" spans="1:12" x14ac:dyDescent="0.2">
      <c r="A323" s="69"/>
      <c r="B323" s="69"/>
      <c r="C323" s="71" t="e">
        <f>VLOOKUP(G323,TCR!$E$2:$K$332,2,0)</f>
        <v>#N/A</v>
      </c>
      <c r="D323" s="71" t="e">
        <f>VLOOKUP(G323,TCR!$E$2:$K$332,3,0)</f>
        <v>#N/A</v>
      </c>
      <c r="E323" s="71" t="e">
        <f>VLOOKUP(G323,TCR!$E$2:$K$332,4,0)</f>
        <v>#N/A</v>
      </c>
      <c r="F323" s="71" t="e">
        <f>VLOOKUP(G323,TCR!$E$2:$K$332,5,0)</f>
        <v>#N/A</v>
      </c>
      <c r="G323" s="71" t="s">
        <v>106</v>
      </c>
      <c r="H323" s="71" t="e">
        <f>VLOOKUP(G323,TCR!$E$2:$K$332,7,0)</f>
        <v>#N/A</v>
      </c>
      <c r="I323" s="137" t="str">
        <f t="shared" si="6"/>
        <v>414058#11673 GS - VOCE RECUPERO INDENN.RECLAMO DEL.164/08</v>
      </c>
      <c r="J323" s="152" t="s">
        <v>11776</v>
      </c>
      <c r="K323" s="153" t="s">
        <v>11777</v>
      </c>
      <c r="L323" s="10" t="s">
        <v>11778</v>
      </c>
    </row>
    <row r="324" spans="1:12" x14ac:dyDescent="0.2">
      <c r="A324" s="69"/>
      <c r="B324" s="69"/>
      <c r="C324" s="71" t="str">
        <f>VLOOKUP(G324,TCR!$E$2:$K$332,2,0)</f>
        <v>LAVO</v>
      </c>
      <c r="D324" s="71" t="str">
        <f>VLOOKUP(G324,TCR!$E$2:$K$332,3,0)</f>
        <v>Lavori</v>
      </c>
      <c r="E324" s="71" t="str">
        <f>VLOOKUP(G324,TCR!$E$2:$K$332,4,0)</f>
        <v>LAVO</v>
      </c>
      <c r="F324" s="71" t="str">
        <f>VLOOKUP(G324,TCR!$E$2:$K$332,5,0)</f>
        <v>Lavori</v>
      </c>
      <c r="G324" s="71" t="s">
        <v>328</v>
      </c>
      <c r="H324" s="71" t="str">
        <f>VLOOKUP(G324,TCR!$E$2:$K$332,7,0)</f>
        <v>spese lavori</v>
      </c>
      <c r="I324" s="137" t="str">
        <f t="shared" si="6"/>
        <v>414058#CONTRIBUTI LAVORI E.E.</v>
      </c>
      <c r="J324" s="152" t="s">
        <v>11776</v>
      </c>
      <c r="K324" s="153" t="s">
        <v>11779</v>
      </c>
      <c r="L324" s="10" t="s">
        <v>11778</v>
      </c>
    </row>
    <row r="325" spans="1:12" x14ac:dyDescent="0.2">
      <c r="A325" s="69"/>
      <c r="B325" s="69"/>
      <c r="C325" s="71" t="str">
        <f>VLOOKUP(G325,TCR!$E$2:$K$332,2,0)</f>
        <v>LAVO</v>
      </c>
      <c r="D325" s="71" t="str">
        <f>VLOOKUP(G325,TCR!$E$2:$K$332,3,0)</f>
        <v>Lavori</v>
      </c>
      <c r="E325" s="71" t="str">
        <f>VLOOKUP(G325,TCR!$E$2:$K$332,4,0)</f>
        <v>LAVO</v>
      </c>
      <c r="F325" s="71" t="str">
        <f>VLOOKUP(G325,TCR!$E$2:$K$332,5,0)</f>
        <v>Lavori</v>
      </c>
      <c r="G325" s="71" t="s">
        <v>328</v>
      </c>
      <c r="H325" s="71" t="str">
        <f>VLOOKUP(G325,TCR!$E$2:$K$332,7,0)</f>
        <v>spese lavori</v>
      </c>
      <c r="I325" s="137" t="str">
        <f t="shared" si="6"/>
        <v>414058#RICAVI PER CONTRIBUTI LAVORI E.E.</v>
      </c>
      <c r="J325" s="152" t="s">
        <v>11776</v>
      </c>
      <c r="K325" s="153" t="s">
        <v>861</v>
      </c>
      <c r="L325" s="10" t="s">
        <v>11778</v>
      </c>
    </row>
    <row r="326" spans="1:12" x14ac:dyDescent="0.2">
      <c r="A326" s="69"/>
      <c r="B326" s="69"/>
      <c r="C326" s="71" t="str">
        <f>VLOOKUP(G326,TCR!$E$2:$K$332,2,0)</f>
        <v>LAVO</v>
      </c>
      <c r="D326" s="71" t="str">
        <f>VLOOKUP(G326,TCR!$E$2:$K$332,3,0)</f>
        <v>Lavori</v>
      </c>
      <c r="E326" s="71" t="str">
        <f>VLOOKUP(G326,TCR!$E$2:$K$332,4,0)</f>
        <v>LAVO</v>
      </c>
      <c r="F326" s="71" t="str">
        <f>VLOOKUP(G326,TCR!$E$2:$K$332,5,0)</f>
        <v>Lavori</v>
      </c>
      <c r="G326" s="71" t="s">
        <v>34</v>
      </c>
      <c r="H326" s="71" t="str">
        <f>VLOOKUP(G326,TCR!$E$2:$K$332,7,0)</f>
        <v>disattivazioni</v>
      </c>
      <c r="I326" s="137" t="str">
        <f t="shared" si="6"/>
        <v>414058#S-PW-007 EE - VOCE CESSAZIONE CON DISALIMENTAZIONE</v>
      </c>
      <c r="J326" s="152" t="s">
        <v>11776</v>
      </c>
      <c r="K326" s="153" t="s">
        <v>11780</v>
      </c>
      <c r="L326" s="10" t="s">
        <v>11778</v>
      </c>
    </row>
    <row r="327" spans="1:12" x14ac:dyDescent="0.2">
      <c r="A327" s="69"/>
      <c r="B327" s="69"/>
      <c r="C327" s="140" t="str">
        <f>VLOOKUP(G327,TCR!$E$2:$K$332,2,0)</f>
        <v>IMPO</v>
      </c>
      <c r="D327" s="140" t="str">
        <f>VLOOKUP(G327,TCR!$E$2:$K$332,3,0)</f>
        <v>IMPOSTE</v>
      </c>
      <c r="E327" s="140" t="str">
        <f>VLOOKUP(G327,TCR!$E$2:$K$332,4,0)</f>
        <v>IMER</v>
      </c>
      <c r="F327" s="140" t="str">
        <f>VLOOKUP(G327,TCR!$E$2:$K$332,5,0)</f>
        <v>Imposta erariale</v>
      </c>
      <c r="G327" s="140" t="s">
        <v>39</v>
      </c>
      <c r="H327" s="140" t="str">
        <f>VLOOKUP(G327,TCR!$E$2:$K$332,7,0)</f>
        <v>Imposta erariale</v>
      </c>
      <c r="I327" s="137" t="str">
        <f t="shared" si="6"/>
        <v>414465#ACCISA</v>
      </c>
      <c r="J327" s="152" t="s">
        <v>11781</v>
      </c>
      <c r="K327" s="153" t="s">
        <v>11921</v>
      </c>
      <c r="L327" s="10" t="s">
        <v>11782</v>
      </c>
    </row>
    <row r="328" spans="1:12" x14ac:dyDescent="0.2">
      <c r="A328" s="139"/>
      <c r="B328" s="69"/>
      <c r="C328" s="140" t="str">
        <f>VLOOKUP(G328,TCR!$E$2:$K$332,2,0)</f>
        <v>IMPO</v>
      </c>
      <c r="D328" s="140" t="str">
        <f>VLOOKUP(G328,TCR!$E$2:$K$332,3,0)</f>
        <v>IMPOSTE</v>
      </c>
      <c r="E328" s="140" t="str">
        <f>VLOOKUP(G328,TCR!$E$2:$K$332,4,0)</f>
        <v>IMER</v>
      </c>
      <c r="F328" s="140" t="str">
        <f>VLOOKUP(G328,TCR!$E$2:$K$332,5,0)</f>
        <v>Imposta erariale</v>
      </c>
      <c r="G328" s="140" t="s">
        <v>39</v>
      </c>
      <c r="H328" s="140" t="str">
        <f>VLOOKUP(G328,TCR!$E$2:$K$332,7,0)</f>
        <v>Imposta erariale</v>
      </c>
      <c r="I328" s="137" t="str">
        <f t="shared" si="6"/>
        <v>414465#ACCISA IMPOSTA DI CONSUMO POWER</v>
      </c>
      <c r="J328" s="152" t="s">
        <v>11781</v>
      </c>
      <c r="K328" s="153" t="s">
        <v>11922</v>
      </c>
      <c r="L328" s="10" t="s">
        <v>11782</v>
      </c>
    </row>
    <row r="329" spans="1:12" x14ac:dyDescent="0.2">
      <c r="A329" s="69"/>
      <c r="B329" s="69"/>
      <c r="C329" s="140" t="str">
        <f>VLOOKUP(G329,TCR!$E$2:$K$332,2,0)</f>
        <v>IMPO</v>
      </c>
      <c r="D329" s="140" t="str">
        <f>VLOOKUP(G329,TCR!$E$2:$K$332,3,0)</f>
        <v>IMPOSTE</v>
      </c>
      <c r="E329" s="140" t="str">
        <f>VLOOKUP(G329,TCR!$E$2:$K$332,4,0)</f>
        <v>IMER</v>
      </c>
      <c r="F329" s="140" t="str">
        <f>VLOOKUP(G329,TCR!$E$2:$K$332,5,0)</f>
        <v>Imposta erariale</v>
      </c>
      <c r="G329" s="140" t="s">
        <v>39</v>
      </c>
      <c r="H329" s="140" t="str">
        <f>VLOOKUP(G329,TCR!$E$2:$K$332,7,0)</f>
        <v>Imposta erariale</v>
      </c>
      <c r="I329" s="137" t="str">
        <f t="shared" si="6"/>
        <v>414465#EE - VOCE IMPOSTA ERARIALE POWER - ALTRI UTILIZZI</v>
      </c>
      <c r="J329" s="152" t="s">
        <v>11781</v>
      </c>
      <c r="K329" s="153" t="s">
        <v>1994</v>
      </c>
      <c r="L329" s="10" t="s">
        <v>11782</v>
      </c>
    </row>
    <row r="330" spans="1:12" x14ac:dyDescent="0.2">
      <c r="A330" s="69"/>
      <c r="B330" s="69"/>
      <c r="C330" s="140" t="str">
        <f>VLOOKUP(G330,TCR!$E$2:$K$332,2,0)</f>
        <v>IMPO</v>
      </c>
      <c r="D330" s="140" t="str">
        <f>VLOOKUP(G330,TCR!$E$2:$K$332,3,0)</f>
        <v>IMPOSTE</v>
      </c>
      <c r="E330" s="140" t="str">
        <f>VLOOKUP(G330,TCR!$E$2:$K$332,4,0)</f>
        <v>IMER</v>
      </c>
      <c r="F330" s="140" t="str">
        <f>VLOOKUP(G330,TCR!$E$2:$K$332,5,0)</f>
        <v>Imposta erariale</v>
      </c>
      <c r="G330" s="140" t="s">
        <v>39</v>
      </c>
      <c r="H330" s="140" t="str">
        <f>VLOOKUP(G330,TCR!$E$2:$K$332,7,0)</f>
        <v>Imposta erariale</v>
      </c>
      <c r="I330" s="137" t="str">
        <f t="shared" si="6"/>
        <v>414465#EE_OTERARPOW EE - VOCE IMPOSTA ERARIALE POWER - ALTRI UTILIZZI</v>
      </c>
      <c r="J330" s="152" t="s">
        <v>11781</v>
      </c>
      <c r="K330" s="153" t="s">
        <v>11783</v>
      </c>
      <c r="L330" s="10" t="s">
        <v>11782</v>
      </c>
    </row>
    <row r="331" spans="1:12" x14ac:dyDescent="0.2">
      <c r="A331" s="69"/>
      <c r="B331" s="69"/>
      <c r="C331" s="140" t="str">
        <f>VLOOKUP(G331,TCR!$E$2:$K$332,2,0)</f>
        <v>IMPO</v>
      </c>
      <c r="D331" s="140" t="str">
        <f>VLOOKUP(G331,TCR!$E$2:$K$332,3,0)</f>
        <v>IMPOSTE</v>
      </c>
      <c r="E331" s="140" t="str">
        <f>VLOOKUP(G331,TCR!$E$2:$K$332,4,0)</f>
        <v>IMER</v>
      </c>
      <c r="F331" s="140" t="str">
        <f>VLOOKUP(G331,TCR!$E$2:$K$332,5,0)</f>
        <v>Imposta erariale</v>
      </c>
      <c r="G331" s="140" t="s">
        <v>39</v>
      </c>
      <c r="H331" s="140" t="str">
        <f>VLOOKUP(G331,TCR!$E$2:$K$332,7,0)</f>
        <v>Imposta erariale</v>
      </c>
      <c r="I331" s="137" t="str">
        <f t="shared" si="6"/>
        <v>414465#ERARIALE</v>
      </c>
      <c r="J331" s="152" t="s">
        <v>11781</v>
      </c>
      <c r="K331" s="153" t="s">
        <v>11782</v>
      </c>
      <c r="L331" s="10" t="s">
        <v>11782</v>
      </c>
    </row>
    <row r="332" spans="1:12" x14ac:dyDescent="0.2">
      <c r="A332" s="69"/>
      <c r="B332" s="69"/>
      <c r="C332" s="140" t="str">
        <f>VLOOKUP(G332,TCR!$E$2:$K$332,2,0)</f>
        <v>IMPO</v>
      </c>
      <c r="D332" s="140" t="str">
        <f>VLOOKUP(G332,TCR!$E$2:$K$332,3,0)</f>
        <v>IMPOSTE</v>
      </c>
      <c r="E332" s="140" t="str">
        <f>VLOOKUP(G332,TCR!$E$2:$K$332,4,0)</f>
        <v>IMER</v>
      </c>
      <c r="F332" s="140" t="str">
        <f>VLOOKUP(G332,TCR!$E$2:$K$332,5,0)</f>
        <v>Imposta erariale</v>
      </c>
      <c r="G332" s="140" t="s">
        <v>39</v>
      </c>
      <c r="H332" s="140" t="str">
        <f>VLOOKUP(G332,TCR!$E$2:$K$332,7,0)</f>
        <v>Imposta erariale</v>
      </c>
      <c r="I332" s="137" t="str">
        <f t="shared" si="6"/>
        <v>414465#ERARIALE ESENTE</v>
      </c>
      <c r="J332" s="152" t="s">
        <v>11781</v>
      </c>
      <c r="K332" s="153" t="s">
        <v>11923</v>
      </c>
      <c r="L332" s="10" t="s">
        <v>11782</v>
      </c>
    </row>
    <row r="333" spans="1:12" x14ac:dyDescent="0.2">
      <c r="A333" s="69"/>
      <c r="B333" s="69"/>
      <c r="C333" s="140" t="str">
        <f>VLOOKUP(G333,TCR!$E$2:$K$332,2,0)</f>
        <v>IMPO</v>
      </c>
      <c r="D333" s="140" t="str">
        <f>VLOOKUP(G333,TCR!$E$2:$K$332,3,0)</f>
        <v>IMPOSTE</v>
      </c>
      <c r="E333" s="140" t="str">
        <f>VLOOKUP(G333,TCR!$E$2:$K$332,4,0)</f>
        <v>IMER</v>
      </c>
      <c r="F333" s="140" t="str">
        <f>VLOOKUP(G333,TCR!$E$2:$K$332,5,0)</f>
        <v>Imposta erariale</v>
      </c>
      <c r="G333" s="140" t="s">
        <v>39</v>
      </c>
      <c r="H333" s="140" t="str">
        <f>VLOOKUP(G333,TCR!$E$2:$K$332,7,0)</f>
        <v>Imposta erariale</v>
      </c>
      <c r="I333" s="137" t="str">
        <f t="shared" si="6"/>
        <v>414465#ERARIALE ESENTE 150 KWH</v>
      </c>
      <c r="J333" s="152" t="s">
        <v>11781</v>
      </c>
      <c r="K333" s="153" t="s">
        <v>11924</v>
      </c>
      <c r="L333" s="10" t="s">
        <v>11782</v>
      </c>
    </row>
    <row r="334" spans="1:12" x14ac:dyDescent="0.2">
      <c r="A334" s="69"/>
      <c r="B334" s="69"/>
      <c r="C334" s="140" t="str">
        <f>VLOOKUP(G334,TCR!$E$2:$K$332,2,0)</f>
        <v>IMPO</v>
      </c>
      <c r="D334" s="140" t="str">
        <f>VLOOKUP(G334,TCR!$E$2:$K$332,3,0)</f>
        <v>IMPOSTE</v>
      </c>
      <c r="E334" s="140" t="str">
        <f>VLOOKUP(G334,TCR!$E$2:$K$332,4,0)</f>
        <v>IMER</v>
      </c>
      <c r="F334" s="140" t="str">
        <f>VLOOKUP(G334,TCR!$E$2:$K$332,5,0)</f>
        <v>Imposta erariale</v>
      </c>
      <c r="G334" s="140" t="s">
        <v>39</v>
      </c>
      <c r="H334" s="140" t="str">
        <f>VLOOKUP(G334,TCR!$E$2:$K$332,7,0)</f>
        <v>Imposta erariale</v>
      </c>
      <c r="I334" s="137" t="str">
        <f t="shared" si="6"/>
        <v>414465#IMPOSTA ERARIALE</v>
      </c>
      <c r="J334" s="152" t="s">
        <v>11781</v>
      </c>
      <c r="K334" s="153" t="s">
        <v>11784</v>
      </c>
      <c r="L334" s="10" t="s">
        <v>11782</v>
      </c>
    </row>
    <row r="335" spans="1:12" x14ac:dyDescent="0.2">
      <c r="A335" s="69"/>
      <c r="B335" s="69"/>
      <c r="C335" s="140" t="str">
        <f>VLOOKUP(G335,TCR!$E$2:$K$332,2,0)</f>
        <v>IMPO</v>
      </c>
      <c r="D335" s="140" t="str">
        <f>VLOOKUP(G335,TCR!$E$2:$K$332,3,0)</f>
        <v>IMPOSTE</v>
      </c>
      <c r="E335" s="140" t="str">
        <f>VLOOKUP(G335,TCR!$E$2:$K$332,4,0)</f>
        <v>IMER</v>
      </c>
      <c r="F335" s="140" t="str">
        <f>VLOOKUP(G335,TCR!$E$2:$K$332,5,0)</f>
        <v>Imposta erariale</v>
      </c>
      <c r="G335" s="140" t="s">
        <v>39</v>
      </c>
      <c r="H335" s="140" t="str">
        <f>VLOOKUP(G335,TCR!$E$2:$K$332,7,0)</f>
        <v>Imposta erariale</v>
      </c>
      <c r="I335" s="137" t="str">
        <f t="shared" si="6"/>
        <v>414465#IMPOSTA ERARIALE NON DOMESTICO</v>
      </c>
      <c r="J335" s="152" t="s">
        <v>11781</v>
      </c>
      <c r="K335" s="153" t="s">
        <v>11785</v>
      </c>
      <c r="L335" s="10" t="s">
        <v>11782</v>
      </c>
    </row>
    <row r="336" spans="1:12" x14ac:dyDescent="0.2">
      <c r="A336" s="69"/>
      <c r="B336" s="69"/>
      <c r="C336" s="140" t="str">
        <f>VLOOKUP(G336,TCR!$E$2:$K$332,2,0)</f>
        <v>IMPO</v>
      </c>
      <c r="D336" s="140" t="str">
        <f>VLOOKUP(G336,TCR!$E$2:$K$332,3,0)</f>
        <v>IMPOSTE</v>
      </c>
      <c r="E336" s="140" t="str">
        <f>VLOOKUP(G336,TCR!$E$2:$K$332,4,0)</f>
        <v>IMER</v>
      </c>
      <c r="F336" s="140" t="str">
        <f>VLOOKUP(G336,TCR!$E$2:$K$332,5,0)</f>
        <v>Imposta erariale</v>
      </c>
      <c r="G336" s="140" t="s">
        <v>39</v>
      </c>
      <c r="H336" s="140" t="str">
        <f>VLOOKUP(G336,TCR!$E$2:$K$332,7,0)</f>
        <v>Imposta erariale</v>
      </c>
      <c r="I336" s="137" t="str">
        <f t="shared" si="6"/>
        <v>414465#IMPOSTE</v>
      </c>
      <c r="J336" s="152" t="s">
        <v>11781</v>
      </c>
      <c r="K336" s="153" t="s">
        <v>24</v>
      </c>
      <c r="L336" s="10" t="s">
        <v>11782</v>
      </c>
    </row>
    <row r="337" spans="1:12" x14ac:dyDescent="0.2">
      <c r="A337" s="69"/>
      <c r="B337" s="69"/>
      <c r="C337" s="140" t="str">
        <f>VLOOKUP(G337,TCR!$E$2:$K$332,2,0)</f>
        <v>IMPO</v>
      </c>
      <c r="D337" s="140" t="str">
        <f>VLOOKUP(G337,TCR!$E$2:$K$332,3,0)</f>
        <v>IMPOSTE</v>
      </c>
      <c r="E337" s="140" t="str">
        <f>VLOOKUP(G337,TCR!$E$2:$K$332,4,0)</f>
        <v>IMER</v>
      </c>
      <c r="F337" s="140" t="str">
        <f>VLOOKUP(G337,TCR!$E$2:$K$332,5,0)</f>
        <v>Imposta erariale</v>
      </c>
      <c r="G337" s="140" t="s">
        <v>39</v>
      </c>
      <c r="H337" s="140" t="str">
        <f>VLOOKUP(G337,TCR!$E$2:$K$332,7,0)</f>
        <v>Imposta erariale</v>
      </c>
      <c r="I337" s="137" t="str">
        <f t="shared" si="6"/>
        <v>414465#NE_ACC_AUIP EE IMPOSTA ERARIALE ALTRI USI/ILL PUB</v>
      </c>
      <c r="J337" s="152" t="s">
        <v>11781</v>
      </c>
      <c r="K337" s="153" t="s">
        <v>11786</v>
      </c>
      <c r="L337" s="10" t="s">
        <v>11782</v>
      </c>
    </row>
    <row r="338" spans="1:12" x14ac:dyDescent="0.2">
      <c r="A338" s="69"/>
      <c r="B338" s="69"/>
      <c r="C338" s="140" t="str">
        <f>VLOOKUP(G338,TCR!$E$2:$K$332,2,0)</f>
        <v>IMPO</v>
      </c>
      <c r="D338" s="140" t="str">
        <f>VLOOKUP(G338,TCR!$E$2:$K$332,3,0)</f>
        <v>IMPOSTE</v>
      </c>
      <c r="E338" s="140" t="str">
        <f>VLOOKUP(G338,TCR!$E$2:$K$332,4,0)</f>
        <v>IMER</v>
      </c>
      <c r="F338" s="140" t="str">
        <f>VLOOKUP(G338,TCR!$E$2:$K$332,5,0)</f>
        <v>Imposta erariale</v>
      </c>
      <c r="G338" s="140" t="s">
        <v>39</v>
      </c>
      <c r="H338" s="140" t="str">
        <f>VLOOKUP(G338,TCR!$E$2:$K$332,7,0)</f>
        <v>Imposta erariale</v>
      </c>
      <c r="I338" s="137" t="str">
        <f t="shared" si="6"/>
        <v>414465#NE_PM_IMPERA EE - VOCE IMPOSTA ERARIALE</v>
      </c>
      <c r="J338" s="152" t="s">
        <v>11781</v>
      </c>
      <c r="K338" s="153" t="s">
        <v>11787</v>
      </c>
      <c r="L338" s="10" t="s">
        <v>11782</v>
      </c>
    </row>
    <row r="339" spans="1:12" x14ac:dyDescent="0.2">
      <c r="A339" s="69"/>
      <c r="B339" s="69"/>
      <c r="C339" s="140" t="str">
        <f>VLOOKUP(G339,TCR!$E$2:$K$332,2,0)</f>
        <v>IMPO</v>
      </c>
      <c r="D339" s="140" t="str">
        <f>VLOOKUP(G339,TCR!$E$2:$K$332,3,0)</f>
        <v>IMPOSTE</v>
      </c>
      <c r="E339" s="140" t="str">
        <f>VLOOKUP(G339,TCR!$E$2:$K$332,4,0)</f>
        <v>IMER</v>
      </c>
      <c r="F339" s="140" t="str">
        <f>VLOOKUP(G339,TCR!$E$2:$K$332,5,0)</f>
        <v>Imposta erariale</v>
      </c>
      <c r="G339" s="140" t="s">
        <v>39</v>
      </c>
      <c r="H339" s="140" t="str">
        <f>VLOOKUP(G339,TCR!$E$2:$K$332,7,0)</f>
        <v>Imposta erariale</v>
      </c>
      <c r="I339" s="137" t="str">
        <f t="shared" si="6"/>
        <v>414465#RIVALSA IMPOSTA CONSUMO POWER</v>
      </c>
      <c r="J339" s="152" t="s">
        <v>11781</v>
      </c>
      <c r="K339" s="153" t="s">
        <v>11788</v>
      </c>
      <c r="L339" s="10" t="s">
        <v>11782</v>
      </c>
    </row>
    <row r="340" spans="1:12" x14ac:dyDescent="0.2">
      <c r="A340" s="69"/>
      <c r="B340" s="69"/>
      <c r="C340" s="140" t="str">
        <f>VLOOKUP(G340,TCR!$E$2:$K$332,2,0)</f>
        <v>IMPO</v>
      </c>
      <c r="D340" s="140" t="str">
        <f>VLOOKUP(G340,TCR!$E$2:$K$332,3,0)</f>
        <v>IMPOSTE</v>
      </c>
      <c r="E340" s="140" t="str">
        <f>VLOOKUP(G340,TCR!$E$2:$K$332,4,0)</f>
        <v>ADCO</v>
      </c>
      <c r="F340" s="140" t="str">
        <f>VLOOKUP(G340,TCR!$E$2:$K$332,5,0)</f>
        <v>Addizionale comunale</v>
      </c>
      <c r="G340" s="140" t="s">
        <v>119</v>
      </c>
      <c r="H340" s="140" t="str">
        <f>VLOOKUP(G340,TCR!$E$2:$K$332,7,0)</f>
        <v>Addizionale comunale</v>
      </c>
      <c r="I340" s="137" t="str">
        <f t="shared" si="6"/>
        <v>414466#ADDIZIONALE</v>
      </c>
      <c r="J340" s="152" t="s">
        <v>11789</v>
      </c>
      <c r="K340" s="153" t="s">
        <v>11790</v>
      </c>
      <c r="L340" s="10" t="s">
        <v>11790</v>
      </c>
    </row>
    <row r="341" spans="1:12" x14ac:dyDescent="0.2">
      <c r="A341" s="69"/>
      <c r="B341" s="69"/>
      <c r="C341" s="140" t="str">
        <f>VLOOKUP(G341,TCR!$E$2:$K$332,2,0)</f>
        <v>IMPO</v>
      </c>
      <c r="D341" s="140" t="str">
        <f>VLOOKUP(G341,TCR!$E$2:$K$332,3,0)</f>
        <v>IMPOSTE</v>
      </c>
      <c r="E341" s="140" t="str">
        <f>VLOOKUP(G341,TCR!$E$2:$K$332,4,0)</f>
        <v>ADCO</v>
      </c>
      <c r="F341" s="140" t="str">
        <f>VLOOKUP(G341,TCR!$E$2:$K$332,5,0)</f>
        <v>Addizionale comunale</v>
      </c>
      <c r="G341" s="140" t="s">
        <v>119</v>
      </c>
      <c r="H341" s="140" t="str">
        <f>VLOOKUP(G341,TCR!$E$2:$K$332,7,0)</f>
        <v>Addizionale comunale</v>
      </c>
      <c r="I341" s="137" t="str">
        <f t="shared" si="6"/>
        <v>414466#ADDIZIONALE ENTI LOCALI</v>
      </c>
      <c r="J341" s="152" t="s">
        <v>11789</v>
      </c>
      <c r="K341" s="153" t="s">
        <v>11925</v>
      </c>
      <c r="L341" s="10" t="s">
        <v>11790</v>
      </c>
    </row>
    <row r="342" spans="1:12" x14ac:dyDescent="0.2">
      <c r="A342" s="69"/>
      <c r="B342" s="69"/>
      <c r="C342" s="140" t="str">
        <f>VLOOKUP(G342,TCR!$E$2:$K$332,2,0)</f>
        <v>IMPO</v>
      </c>
      <c r="D342" s="140" t="str">
        <f>VLOOKUP(G342,TCR!$E$2:$K$332,3,0)</f>
        <v>IMPOSTE</v>
      </c>
      <c r="E342" s="140" t="str">
        <f>VLOOKUP(G342,TCR!$E$2:$K$332,4,0)</f>
        <v>ADPV</v>
      </c>
      <c r="F342" s="140" t="str">
        <f>VLOOKUP(G342,TCR!$E$2:$K$332,5,0)</f>
        <v>Addizionale provinciale</v>
      </c>
      <c r="G342" s="140" t="s">
        <v>30</v>
      </c>
      <c r="H342" s="140" t="str">
        <f>VLOOKUP(G342,TCR!$E$2:$K$332,7,0)</f>
        <v>Addizionale provinciale</v>
      </c>
      <c r="I342" s="137" t="str">
        <f t="shared" si="6"/>
        <v>414466#ADDIZIONALE PROVINCIALE</v>
      </c>
      <c r="J342" s="152" t="s">
        <v>11789</v>
      </c>
      <c r="K342" s="153" t="s">
        <v>11926</v>
      </c>
      <c r="L342" s="10" t="s">
        <v>11790</v>
      </c>
    </row>
    <row r="343" spans="1:12" x14ac:dyDescent="0.2">
      <c r="A343" s="69"/>
      <c r="B343" s="69"/>
      <c r="C343" s="140" t="str">
        <f>VLOOKUP(G343,TCR!$E$2:$K$332,2,0)</f>
        <v>IMPO</v>
      </c>
      <c r="D343" s="140" t="str">
        <f>VLOOKUP(G343,TCR!$E$2:$K$332,3,0)</f>
        <v>IMPOSTE</v>
      </c>
      <c r="E343" s="140" t="str">
        <f>VLOOKUP(G343,TCR!$E$2:$K$332,4,0)</f>
        <v>ADPV</v>
      </c>
      <c r="F343" s="140" t="str">
        <f>VLOOKUP(G343,TCR!$E$2:$K$332,5,0)</f>
        <v>Addizionale provinciale</v>
      </c>
      <c r="G343" s="140" t="s">
        <v>30</v>
      </c>
      <c r="H343" s="140" t="str">
        <f>VLOOKUP(G343,TCR!$E$2:$K$332,7,0)</f>
        <v>Addizionale provinciale</v>
      </c>
      <c r="I343" s="137" t="str">
        <f t="shared" si="6"/>
        <v>414466#EE - VOCE IMPOSTA PROVINCIALE POWER - ALTRI UTILIZZI</v>
      </c>
      <c r="J343" s="152" t="s">
        <v>11789</v>
      </c>
      <c r="K343" s="153" t="s">
        <v>5734</v>
      </c>
      <c r="L343" s="10" t="s">
        <v>11790</v>
      </c>
    </row>
    <row r="344" spans="1:12" x14ac:dyDescent="0.2">
      <c r="A344" s="69"/>
      <c r="B344" s="69"/>
      <c r="C344" s="140" t="str">
        <f>VLOOKUP(G344,TCR!$E$2:$K$332,2,0)</f>
        <v>IMPO</v>
      </c>
      <c r="D344" s="140" t="str">
        <f>VLOOKUP(G344,TCR!$E$2:$K$332,3,0)</f>
        <v>IMPOSTE</v>
      </c>
      <c r="E344" s="140" t="str">
        <f>VLOOKUP(G344,TCR!$E$2:$K$332,4,0)</f>
        <v>ADPV</v>
      </c>
      <c r="F344" s="140" t="str">
        <f>VLOOKUP(G344,TCR!$E$2:$K$332,5,0)</f>
        <v>Addizionale provinciale</v>
      </c>
      <c r="G344" s="140" t="s">
        <v>30</v>
      </c>
      <c r="H344" s="140" t="str">
        <f>VLOOKUP(G344,TCR!$E$2:$K$332,7,0)</f>
        <v>Addizionale provinciale</v>
      </c>
      <c r="I344" s="137" t="str">
        <f t="shared" si="6"/>
        <v>414466#EE_OTPROVPOW EE - VOCE IMPOSTA PROVINCIALE POWER - ALTRI UTILIZZI</v>
      </c>
      <c r="J344" s="152" t="s">
        <v>11789</v>
      </c>
      <c r="K344" s="153" t="s">
        <v>11791</v>
      </c>
      <c r="L344" s="10" t="s">
        <v>11790</v>
      </c>
    </row>
    <row r="345" spans="1:12" x14ac:dyDescent="0.2">
      <c r="A345" s="69"/>
      <c r="B345" s="69"/>
      <c r="C345" s="140" t="str">
        <f>VLOOKUP(G345,TCR!$E$2:$K$332,2,0)</f>
        <v>IMPO</v>
      </c>
      <c r="D345" s="140" t="str">
        <f>VLOOKUP(G345,TCR!$E$2:$K$332,3,0)</f>
        <v>IMPOSTE</v>
      </c>
      <c r="E345" s="140" t="str">
        <f>VLOOKUP(G345,TCR!$E$2:$K$332,4,0)</f>
        <v>ADCO</v>
      </c>
      <c r="F345" s="140" t="str">
        <f>VLOOKUP(G345,TCR!$E$2:$K$332,5,0)</f>
        <v>Addizionale comunale</v>
      </c>
      <c r="G345" s="140" t="s">
        <v>119</v>
      </c>
      <c r="H345" s="140" t="str">
        <f>VLOOKUP(G345,TCR!$E$2:$K$332,7,0)</f>
        <v>Addizionale comunale</v>
      </c>
      <c r="I345" s="137" t="str">
        <f t="shared" si="6"/>
        <v>414466#IMPOSTA ADDIZIONALE NON DOMESTICO</v>
      </c>
      <c r="J345" s="152" t="s">
        <v>11789</v>
      </c>
      <c r="K345" s="153" t="s">
        <v>11792</v>
      </c>
      <c r="L345" s="10" t="s">
        <v>11790</v>
      </c>
    </row>
    <row r="346" spans="1:12" x14ac:dyDescent="0.2">
      <c r="A346" s="69"/>
      <c r="B346" s="69"/>
      <c r="C346" s="140" t="str">
        <f>VLOOKUP(G346,TCR!$E$2:$K$332,2,0)</f>
        <v>IMPO</v>
      </c>
      <c r="D346" s="140" t="str">
        <f>VLOOKUP(G346,TCR!$E$2:$K$332,3,0)</f>
        <v>IMPOSTE</v>
      </c>
      <c r="E346" s="140" t="str">
        <f>VLOOKUP(G346,TCR!$E$2:$K$332,4,0)</f>
        <v>ADPV</v>
      </c>
      <c r="F346" s="140" t="str">
        <f>VLOOKUP(G346,TCR!$E$2:$K$332,5,0)</f>
        <v>Addizionale provinciale</v>
      </c>
      <c r="G346" s="140" t="s">
        <v>30</v>
      </c>
      <c r="H346" s="140" t="str">
        <f>VLOOKUP(G346,TCR!$E$2:$K$332,7,0)</f>
        <v>Addizionale provinciale</v>
      </c>
      <c r="I346" s="137" t="str">
        <f t="shared" si="6"/>
        <v>414466#RIVALSA ADD. PROVINCIALE POWER</v>
      </c>
      <c r="J346" s="152" t="s">
        <v>11789</v>
      </c>
      <c r="K346" s="153" t="s">
        <v>11793</v>
      </c>
      <c r="L346" s="10" t="s">
        <v>11790</v>
      </c>
    </row>
    <row r="347" spans="1:12" x14ac:dyDescent="0.2">
      <c r="A347" s="69"/>
      <c r="B347" s="69"/>
      <c r="C347" s="32" t="str">
        <f>VLOOKUP(G347,TCR!$E$2:$K$332,2,0)</f>
        <v>SCARTO</v>
      </c>
      <c r="D347" s="32" t="str">
        <f>VLOOKUP(G347,TCR!$E$2:$K$332,3,0)</f>
        <v>Non gestire</v>
      </c>
      <c r="E347" s="32" t="str">
        <f>VLOOKUP(G347,TCR!$E$2:$K$332,4,0)</f>
        <v>SCARTO</v>
      </c>
      <c r="F347" s="32" t="str">
        <f>VLOOKUP(G347,TCR!$E$2:$K$332,5,0)</f>
        <v>Non gestire</v>
      </c>
      <c r="G347" s="32" t="s">
        <v>81</v>
      </c>
      <c r="H347" s="32" t="str">
        <f>VLOOKUP(G347,TCR!$E$2:$K$332,7,0)</f>
        <v>Non gestire</v>
      </c>
      <c r="I347" s="137" t="str">
        <f t="shared" si="6"/>
        <v>414470#IVA INDETR.SU RETT.DI FATT.SUPERIORI ALL'ANNO</v>
      </c>
      <c r="J347" s="152" t="s">
        <v>11794</v>
      </c>
      <c r="K347" s="153" t="s">
        <v>11795</v>
      </c>
      <c r="L347" s="10" t="s">
        <v>11796</v>
      </c>
    </row>
    <row r="348" spans="1:12" x14ac:dyDescent="0.2">
      <c r="A348" s="12"/>
      <c r="B348" s="69"/>
      <c r="C348" s="140" t="str">
        <f>VLOOKUP(G348,TCR!$E$2:$K$332,2,0)</f>
        <v>IMPO</v>
      </c>
      <c r="D348" s="140" t="str">
        <f>VLOOKUP(G348,TCR!$E$2:$K$332,3,0)</f>
        <v>IMPOSTE</v>
      </c>
      <c r="E348" s="140" t="str">
        <f>VLOOKUP(G348,TCR!$E$2:$K$332,4,0)</f>
        <v>ADCO</v>
      </c>
      <c r="F348" s="140" t="str">
        <f>VLOOKUP(G348,TCR!$E$2:$K$332,5,0)</f>
        <v>Addizionale comunale</v>
      </c>
      <c r="G348" s="140" t="s">
        <v>119</v>
      </c>
      <c r="H348" s="140" t="str">
        <f>VLOOKUP(G348,TCR!$E$2:$K$332,7,0)</f>
        <v>Addizionale comunale</v>
      </c>
      <c r="I348" s="137" t="str">
        <f t="shared" si="6"/>
        <v>414473#ADDIZIONALE ( ART14)</v>
      </c>
      <c r="J348" s="152" t="s">
        <v>11797</v>
      </c>
      <c r="K348" s="153" t="s">
        <v>11927</v>
      </c>
      <c r="L348" s="10" t="s">
        <v>11790</v>
      </c>
    </row>
    <row r="349" spans="1:12" x14ac:dyDescent="0.2">
      <c r="A349" s="69"/>
      <c r="B349" s="69"/>
      <c r="C349" s="140" t="str">
        <f>VLOOKUP(G349,TCR!$E$2:$K$332,2,0)</f>
        <v>IMPO</v>
      </c>
      <c r="D349" s="140" t="str">
        <f>VLOOKUP(G349,TCR!$E$2:$K$332,3,0)</f>
        <v>IMPOSTE</v>
      </c>
      <c r="E349" s="140" t="str">
        <f>VLOOKUP(G349,TCR!$E$2:$K$332,4,0)</f>
        <v>IMER</v>
      </c>
      <c r="F349" s="140" t="str">
        <f>VLOOKUP(G349,TCR!$E$2:$K$332,5,0)</f>
        <v>Imposta erariale</v>
      </c>
      <c r="G349" s="140" t="s">
        <v>39</v>
      </c>
      <c r="H349" s="140" t="str">
        <f>VLOOKUP(G349,TCR!$E$2:$K$332,7,0)</f>
        <v>Imposta erariale</v>
      </c>
      <c r="I349" s="137" t="str">
        <f t="shared" si="6"/>
        <v>414473#ERARIALE (ART 14)</v>
      </c>
      <c r="J349" s="152" t="s">
        <v>11797</v>
      </c>
      <c r="K349" s="153" t="s">
        <v>11928</v>
      </c>
      <c r="L349" s="10" t="s">
        <v>11782</v>
      </c>
    </row>
    <row r="350" spans="1:12" x14ac:dyDescent="0.2">
      <c r="A350" s="69"/>
      <c r="B350" s="69"/>
      <c r="C350" s="140" t="str">
        <f>VLOOKUP(G350,TCR!$E$2:$K$332,2,0)</f>
        <v>IMPO</v>
      </c>
      <c r="D350" s="140" t="str">
        <f>VLOOKUP(G350,TCR!$E$2:$K$332,3,0)</f>
        <v>IMPOSTE</v>
      </c>
      <c r="E350" s="140" t="str">
        <f>VLOOKUP(G350,TCR!$E$2:$K$332,4,0)</f>
        <v>IMER</v>
      </c>
      <c r="F350" s="140" t="str">
        <f>VLOOKUP(G350,TCR!$E$2:$K$332,5,0)</f>
        <v>Imposta erariale</v>
      </c>
      <c r="G350" s="140" t="s">
        <v>39</v>
      </c>
      <c r="H350" s="140" t="str">
        <f>VLOOKUP(G350,TCR!$E$2:$K$332,7,0)</f>
        <v>Imposta erariale</v>
      </c>
      <c r="I350" s="137" t="str">
        <f t="shared" si="6"/>
        <v>414473#ERARIALE(ART 14)</v>
      </c>
      <c r="J350" s="152" t="s">
        <v>11797</v>
      </c>
      <c r="K350" s="153" t="s">
        <v>11929</v>
      </c>
      <c r="L350" s="10" t="s">
        <v>11782</v>
      </c>
    </row>
    <row r="351" spans="1:12" x14ac:dyDescent="0.2">
      <c r="A351" s="69"/>
      <c r="B351" s="69"/>
      <c r="C351" s="140" t="str">
        <f>VLOOKUP(G351,TCR!$E$2:$K$332,2,0)</f>
        <v>IMPO</v>
      </c>
      <c r="D351" s="140" t="str">
        <f>VLOOKUP(G351,TCR!$E$2:$K$332,3,0)</f>
        <v>IMPOSTE</v>
      </c>
      <c r="E351" s="140" t="str">
        <f>VLOOKUP(G351,TCR!$E$2:$K$332,4,0)</f>
        <v>IMER</v>
      </c>
      <c r="F351" s="140" t="str">
        <f>VLOOKUP(G351,TCR!$E$2:$K$332,5,0)</f>
        <v>Imposta erariale</v>
      </c>
      <c r="G351" s="140" t="s">
        <v>39</v>
      </c>
      <c r="H351" s="140" t="str">
        <f>VLOOKUP(G351,TCR!$E$2:$K$332,7,0)</f>
        <v>Imposta erariale</v>
      </c>
      <c r="I351" s="137" t="str">
        <f t="shared" si="6"/>
        <v>414473#IMP.ERARIALI ADD.LI COM./PROV. EN.ELETTR. S/RIV.(ART14)</v>
      </c>
      <c r="J351" s="152" t="s">
        <v>11797</v>
      </c>
      <c r="K351" s="153" t="s">
        <v>11798</v>
      </c>
      <c r="L351" s="10" t="s">
        <v>11782</v>
      </c>
    </row>
    <row r="352" spans="1:12" x14ac:dyDescent="0.2">
      <c r="A352" s="69"/>
      <c r="B352" s="69"/>
      <c r="C352" s="140" t="str">
        <f>VLOOKUP(G352,TCR!$E$2:$K$332,2,0)</f>
        <v>IMPO</v>
      </c>
      <c r="D352" s="140" t="str">
        <f>VLOOKUP(G352,TCR!$E$2:$K$332,3,0)</f>
        <v>IMPOSTE</v>
      </c>
      <c r="E352" s="140" t="str">
        <f>VLOOKUP(G352,TCR!$E$2:$K$332,4,0)</f>
        <v>IMER</v>
      </c>
      <c r="F352" s="140" t="str">
        <f>VLOOKUP(G352,TCR!$E$2:$K$332,5,0)</f>
        <v>Imposta erariale</v>
      </c>
      <c r="G352" s="140" t="s">
        <v>39</v>
      </c>
      <c r="H352" s="140" t="str">
        <f>VLOOKUP(G352,TCR!$E$2:$K$332,7,0)</f>
        <v>Imposta erariale</v>
      </c>
      <c r="I352" s="137" t="str">
        <f t="shared" si="6"/>
        <v>414473#IMPOSTA ERARIALE</v>
      </c>
      <c r="J352" s="152" t="s">
        <v>11797</v>
      </c>
      <c r="K352" s="153" t="s">
        <v>11784</v>
      </c>
      <c r="L352" s="10" t="s">
        <v>11782</v>
      </c>
    </row>
    <row r="353" spans="1:12" x14ac:dyDescent="0.2">
      <c r="A353" s="69"/>
      <c r="B353" s="69"/>
      <c r="C353" s="140" t="str">
        <f>VLOOKUP(G353,TCR!$E$2:$K$332,2,0)</f>
        <v>IMPO</v>
      </c>
      <c r="D353" s="140" t="str">
        <f>VLOOKUP(G353,TCR!$E$2:$K$332,3,0)</f>
        <v>IMPOSTE</v>
      </c>
      <c r="E353" s="140" t="str">
        <f>VLOOKUP(G353,TCR!$E$2:$K$332,4,0)</f>
        <v>IMER</v>
      </c>
      <c r="F353" s="140" t="str">
        <f>VLOOKUP(G353,TCR!$E$2:$K$332,5,0)</f>
        <v>Imposta erariale</v>
      </c>
      <c r="G353" s="140" t="s">
        <v>39</v>
      </c>
      <c r="H353" s="140" t="str">
        <f>VLOOKUP(G353,TCR!$E$2:$K$332,7,0)</f>
        <v>Imposta erariale</v>
      </c>
      <c r="I353" s="137" t="str">
        <f t="shared" si="6"/>
        <v>414473#IMPOSTA ERARIALE EE</v>
      </c>
      <c r="J353" s="152" t="s">
        <v>11797</v>
      </c>
      <c r="K353" s="153" t="s">
        <v>11799</v>
      </c>
      <c r="L353" s="10" t="s">
        <v>11782</v>
      </c>
    </row>
    <row r="354" spans="1:12" x14ac:dyDescent="0.2">
      <c r="A354" s="139"/>
      <c r="B354" s="69"/>
      <c r="C354" s="121" t="str">
        <f>VLOOKUP(G354,TCR!$E$2:$K$332,2,0)</f>
        <v>GEFT</v>
      </c>
      <c r="D354" s="121" t="str">
        <f>VLOOKUP(G354,TCR!$E$2:$K$332,3,0)</f>
        <v>GESTIONE FINANAZA e TRIBUTI</v>
      </c>
      <c r="E354" s="121" t="str">
        <f>VLOOKUP(G354,TCR!$E$2:$K$332,4,0)</f>
        <v>GEFT</v>
      </c>
      <c r="F354" s="121" t="str">
        <f>VLOOKUP(G354,TCR!$E$2:$K$332,5,0)</f>
        <v>GESTIONE FINANAZA e TRIBUTI</v>
      </c>
      <c r="G354" s="121" t="s">
        <v>369</v>
      </c>
      <c r="H354" s="121" t="str">
        <f>VLOOKUP(G354,TCR!$E$2:$K$332,7,0)</f>
        <v>Interessi di mora</v>
      </c>
      <c r="I354" s="137" t="str">
        <f t="shared" si="6"/>
        <v>414475#9301 INT. ATT. MORA RITARDATO PAGAM.</v>
      </c>
      <c r="J354" s="152" t="s">
        <v>11800</v>
      </c>
      <c r="K354" s="153" t="s">
        <v>11801</v>
      </c>
      <c r="L354" s="10" t="s">
        <v>11778</v>
      </c>
    </row>
    <row r="355" spans="1:12" x14ac:dyDescent="0.2">
      <c r="A355" s="139"/>
      <c r="B355" s="69"/>
      <c r="C355" s="121" t="str">
        <f>VLOOKUP(G355,TCR!$E$2:$K$332,2,0)</f>
        <v>GEFT</v>
      </c>
      <c r="D355" s="121" t="str">
        <f>VLOOKUP(G355,TCR!$E$2:$K$332,3,0)</f>
        <v>GESTIONE FINANAZA e TRIBUTI</v>
      </c>
      <c r="E355" s="121" t="str">
        <f>VLOOKUP(G355,TCR!$E$2:$K$332,4,0)</f>
        <v>GEFT</v>
      </c>
      <c r="F355" s="121" t="str">
        <f>VLOOKUP(G355,TCR!$E$2:$K$332,5,0)</f>
        <v>GESTIONE FINANAZA e TRIBUTI</v>
      </c>
      <c r="G355" s="121" t="s">
        <v>369</v>
      </c>
      <c r="H355" s="121" t="str">
        <f>VLOOKUP(G355,TCR!$E$2:$K$332,7,0)</f>
        <v>Interessi di mora</v>
      </c>
      <c r="I355" s="137" t="str">
        <f t="shared" si="6"/>
        <v>414475#11845 VOCE INT. ATT. MORA RITARDATO PAGAM.</v>
      </c>
      <c r="J355" s="152" t="s">
        <v>11800</v>
      </c>
      <c r="K355" s="153" t="s">
        <v>11802</v>
      </c>
      <c r="L355" s="10" t="s">
        <v>11778</v>
      </c>
    </row>
    <row r="356" spans="1:12" x14ac:dyDescent="0.2">
      <c r="A356" s="69"/>
      <c r="B356" s="69"/>
      <c r="C356" s="32" t="str">
        <f>VLOOKUP(G356,TCR!$E$2:$K$332,2,0)</f>
        <v>SCARTO</v>
      </c>
      <c r="D356" s="32" t="str">
        <f>VLOOKUP(G356,TCR!$E$2:$K$332,3,0)</f>
        <v>Non gestire</v>
      </c>
      <c r="E356" s="32" t="str">
        <f>VLOOKUP(G356,TCR!$E$2:$K$332,4,0)</f>
        <v>SCARTO</v>
      </c>
      <c r="F356" s="32" t="str">
        <f>VLOOKUP(G356,TCR!$E$2:$K$332,5,0)</f>
        <v>Non gestire</v>
      </c>
      <c r="G356" s="32" t="s">
        <v>81</v>
      </c>
      <c r="H356" s="32" t="str">
        <f>VLOOKUP(G356,TCR!$E$2:$K$332,7,0)</f>
        <v>Non gestire</v>
      </c>
      <c r="I356" s="137" t="str">
        <f t="shared" si="6"/>
        <v>414475#ALTRE VOCI</v>
      </c>
      <c r="J356" s="152" t="s">
        <v>11800</v>
      </c>
      <c r="K356" s="153" t="s">
        <v>11803</v>
      </c>
      <c r="L356" s="10" t="s">
        <v>11778</v>
      </c>
    </row>
    <row r="357" spans="1:12" x14ac:dyDescent="0.2">
      <c r="A357" s="69"/>
      <c r="B357" s="69"/>
      <c r="C357" s="121" t="str">
        <f>VLOOKUP(G357,TCR!$E$2:$K$332,2,0)</f>
        <v>GEFT</v>
      </c>
      <c r="D357" s="121" t="str">
        <f>VLOOKUP(G357,TCR!$E$2:$K$332,3,0)</f>
        <v>GESTIONE FINANAZA e TRIBUTI</v>
      </c>
      <c r="E357" s="121" t="str">
        <f>VLOOKUP(G357,TCR!$E$2:$K$332,4,0)</f>
        <v>GEFT</v>
      </c>
      <c r="F357" s="121" t="str">
        <f>VLOOKUP(G357,TCR!$E$2:$K$332,5,0)</f>
        <v>GESTIONE FINANAZA e TRIBUTI</v>
      </c>
      <c r="G357" s="121" t="s">
        <v>369</v>
      </c>
      <c r="H357" s="121" t="str">
        <f>VLOOKUP(G357,TCR!$E$2:$K$332,7,0)</f>
        <v>Interessi di mora</v>
      </c>
      <c r="I357" s="137" t="str">
        <f t="shared" si="6"/>
        <v>414475#INT. ATT. MORA RITARDATO PAGAM.</v>
      </c>
      <c r="J357" s="152" t="s">
        <v>11800</v>
      </c>
      <c r="K357" s="153" t="s">
        <v>3751</v>
      </c>
      <c r="L357" s="10" t="s">
        <v>11778</v>
      </c>
    </row>
    <row r="358" spans="1:12" x14ac:dyDescent="0.2">
      <c r="A358" s="69"/>
      <c r="B358" s="69"/>
      <c r="C358" s="121" t="str">
        <f>VLOOKUP(G358,TCR!$E$2:$K$332,2,0)</f>
        <v>GEFT</v>
      </c>
      <c r="D358" s="121" t="str">
        <f>VLOOKUP(G358,TCR!$E$2:$K$332,3,0)</f>
        <v>GESTIONE FINANAZA e TRIBUTI</v>
      </c>
      <c r="E358" s="121" t="str">
        <f>VLOOKUP(G358,TCR!$E$2:$K$332,4,0)</f>
        <v>GEFT</v>
      </c>
      <c r="F358" s="121" t="str">
        <f>VLOOKUP(G358,TCR!$E$2:$K$332,5,0)</f>
        <v>GESTIONE FINANAZA e TRIBUTI</v>
      </c>
      <c r="G358" s="121" t="s">
        <v>369</v>
      </c>
      <c r="H358" s="121" t="str">
        <f>VLOOKUP(G358,TCR!$E$2:$K$332,7,0)</f>
        <v>Interessi di mora</v>
      </c>
      <c r="I358" s="137" t="str">
        <f t="shared" si="6"/>
        <v>414475#INTERESSI ATTIVI DI MORA</v>
      </c>
      <c r="J358" s="152" t="s">
        <v>11800</v>
      </c>
      <c r="K358" s="153" t="s">
        <v>11804</v>
      </c>
      <c r="L358" s="10" t="s">
        <v>11778</v>
      </c>
    </row>
    <row r="359" spans="1:12" x14ac:dyDescent="0.2">
      <c r="A359" s="69"/>
      <c r="B359" s="69"/>
      <c r="C359" s="121" t="str">
        <f>VLOOKUP(G359,TCR!$E$2:$K$332,2,0)</f>
        <v>GEFT</v>
      </c>
      <c r="D359" s="121" t="str">
        <f>VLOOKUP(G359,TCR!$E$2:$K$332,3,0)</f>
        <v>GESTIONE FINANAZA e TRIBUTI</v>
      </c>
      <c r="E359" s="121" t="str">
        <f>VLOOKUP(G359,TCR!$E$2:$K$332,4,0)</f>
        <v>GEFT</v>
      </c>
      <c r="F359" s="121" t="str">
        <f>VLOOKUP(G359,TCR!$E$2:$K$332,5,0)</f>
        <v>GESTIONE FINANAZA e TRIBUTI</v>
      </c>
      <c r="G359" s="121" t="s">
        <v>369</v>
      </c>
      <c r="H359" s="121" t="str">
        <f>VLOOKUP(G359,TCR!$E$2:$K$332,7,0)</f>
        <v>Interessi di mora</v>
      </c>
      <c r="I359" s="137" t="str">
        <f t="shared" si="6"/>
        <v>414475#INTERESSI DI MORA RIF FATT D160169363 EMI 29/09/2016</v>
      </c>
      <c r="J359" s="152" t="s">
        <v>11800</v>
      </c>
      <c r="K359" s="153" t="s">
        <v>11805</v>
      </c>
      <c r="L359" s="10" t="s">
        <v>11778</v>
      </c>
    </row>
    <row r="360" spans="1:12" x14ac:dyDescent="0.2">
      <c r="A360" s="69"/>
      <c r="B360" s="69"/>
      <c r="C360" s="121" t="str">
        <f>VLOOKUP(G360,TCR!$E$2:$K$332,2,0)</f>
        <v>GEFT</v>
      </c>
      <c r="D360" s="121" t="str">
        <f>VLOOKUP(G360,TCR!$E$2:$K$332,3,0)</f>
        <v>GESTIONE FINANAZA e TRIBUTI</v>
      </c>
      <c r="E360" s="121" t="str">
        <f>VLOOKUP(G360,TCR!$E$2:$K$332,4,0)</f>
        <v>GEFT</v>
      </c>
      <c r="F360" s="121" t="str">
        <f>VLOOKUP(G360,TCR!$E$2:$K$332,5,0)</f>
        <v>GESTIONE FINANAZA e TRIBUTI</v>
      </c>
      <c r="G360" s="121" t="s">
        <v>369</v>
      </c>
      <c r="H360" s="121" t="str">
        <f>VLOOKUP(G360,TCR!$E$2:$K$332,7,0)</f>
        <v>Interessi di mora</v>
      </c>
      <c r="I360" s="137" t="str">
        <f t="shared" si="6"/>
        <v>414475#MORA</v>
      </c>
      <c r="J360" s="152" t="s">
        <v>11800</v>
      </c>
      <c r="K360" s="153" t="s">
        <v>10781</v>
      </c>
      <c r="L360" s="10" t="s">
        <v>11778</v>
      </c>
    </row>
    <row r="361" spans="1:12" x14ac:dyDescent="0.2">
      <c r="A361" s="69"/>
      <c r="B361" s="69"/>
      <c r="C361" s="140" t="str">
        <f>VLOOKUP(G361,TCR!$E$2:$K$332,2,0)</f>
        <v>IMPO</v>
      </c>
      <c r="D361" s="140" t="str">
        <f>VLOOKUP(G361,TCR!$E$2:$K$332,3,0)</f>
        <v>IMPOSTE</v>
      </c>
      <c r="E361" s="140" t="str">
        <f>VLOOKUP(G361,TCR!$E$2:$K$332,4,0)</f>
        <v>IMER</v>
      </c>
      <c r="F361" s="140" t="str">
        <f>VLOOKUP(G361,TCR!$E$2:$K$332,5,0)</f>
        <v>Imposta erariale</v>
      </c>
      <c r="G361" s="140" t="s">
        <v>39</v>
      </c>
      <c r="H361" s="140" t="str">
        <f>VLOOKUP(G361,TCR!$E$2:$K$332,7,0)</f>
        <v>Imposta erariale</v>
      </c>
      <c r="I361" s="137" t="str">
        <f t="shared" si="6"/>
        <v>414481#EE IMPOSTA ERARIALE ALTRI USI</v>
      </c>
      <c r="J361" s="152" t="s">
        <v>11806</v>
      </c>
      <c r="K361" s="153" t="s">
        <v>10577</v>
      </c>
      <c r="L361" s="10" t="s">
        <v>11782</v>
      </c>
    </row>
    <row r="362" spans="1:12" x14ac:dyDescent="0.2">
      <c r="A362" s="69"/>
      <c r="B362" s="69"/>
      <c r="C362" s="140" t="str">
        <f>VLOOKUP(G362,TCR!$E$2:$K$332,2,0)</f>
        <v>IMPO</v>
      </c>
      <c r="D362" s="140" t="str">
        <f>VLOOKUP(G362,TCR!$E$2:$K$332,3,0)</f>
        <v>IMPOSTE</v>
      </c>
      <c r="E362" s="140" t="str">
        <f>VLOOKUP(G362,TCR!$E$2:$K$332,4,0)</f>
        <v>IMER</v>
      </c>
      <c r="F362" s="140" t="str">
        <f>VLOOKUP(G362,TCR!$E$2:$K$332,5,0)</f>
        <v>Imposta erariale</v>
      </c>
      <c r="G362" s="140" t="s">
        <v>39</v>
      </c>
      <c r="H362" s="140" t="str">
        <f>VLOOKUP(G362,TCR!$E$2:$K$332,7,0)</f>
        <v>Imposta erariale</v>
      </c>
      <c r="I362" s="137" t="str">
        <f t="shared" si="6"/>
        <v>414481#NE_ACC_AUIP EE IMPOSTA ERARIALE ALTRI USI/ILL PUB</v>
      </c>
      <c r="J362" s="152" t="s">
        <v>11806</v>
      </c>
      <c r="K362" s="153" t="s">
        <v>11786</v>
      </c>
      <c r="L362" s="10" t="s">
        <v>11782</v>
      </c>
    </row>
    <row r="363" spans="1:12" x14ac:dyDescent="0.2">
      <c r="A363" s="69"/>
      <c r="B363" s="69"/>
      <c r="C363" s="140" t="str">
        <f>VLOOKUP(G363,TCR!$E$2:$K$332,2,0)</f>
        <v>IMPO</v>
      </c>
      <c r="D363" s="140" t="str">
        <f>VLOOKUP(G363,TCR!$E$2:$K$332,3,0)</f>
        <v>IMPOSTE</v>
      </c>
      <c r="E363" s="140" t="str">
        <f>VLOOKUP(G363,TCR!$E$2:$K$332,4,0)</f>
        <v>IMER</v>
      </c>
      <c r="F363" s="140" t="str">
        <f>VLOOKUP(G363,TCR!$E$2:$K$332,5,0)</f>
        <v>Imposta erariale</v>
      </c>
      <c r="G363" s="140" t="s">
        <v>39</v>
      </c>
      <c r="H363" s="140" t="str">
        <f>VLOOKUP(G363,TCR!$E$2:$K$332,7,0)</f>
        <v>Imposta erariale</v>
      </c>
      <c r="I363" s="137" t="str">
        <f t="shared" si="6"/>
        <v>414481#RIVALSA IMPOSTA ERARIALE POWER</v>
      </c>
      <c r="J363" s="152" t="s">
        <v>11806</v>
      </c>
      <c r="K363" s="153" t="s">
        <v>11807</v>
      </c>
      <c r="L363" s="10" t="s">
        <v>11782</v>
      </c>
    </row>
    <row r="364" spans="1:12" x14ac:dyDescent="0.2">
      <c r="A364" s="69"/>
      <c r="B364" s="69"/>
      <c r="C364" s="140" t="str">
        <f>VLOOKUP(G364,TCR!$E$2:$K$332,2,0)</f>
        <v>IMPO</v>
      </c>
      <c r="D364" s="140" t="str">
        <f>VLOOKUP(G364,TCR!$E$2:$K$332,3,0)</f>
        <v>IMPOSTE</v>
      </c>
      <c r="E364" s="140" t="str">
        <f>VLOOKUP(G364,TCR!$E$2:$K$332,4,0)</f>
        <v>ADPV</v>
      </c>
      <c r="F364" s="140" t="str">
        <f>VLOOKUP(G364,TCR!$E$2:$K$332,5,0)</f>
        <v>Addizionale provinciale</v>
      </c>
      <c r="G364" s="140" t="s">
        <v>30</v>
      </c>
      <c r="H364" s="140" t="str">
        <f>VLOOKUP(G364,TCR!$E$2:$K$332,7,0)</f>
        <v>Addizionale provinciale</v>
      </c>
      <c r="I364" s="137" t="str">
        <f t="shared" si="6"/>
        <v>414482#RIVALSA ADD.LE PROV./COM. POWER</v>
      </c>
      <c r="J364" s="152" t="s">
        <v>11808</v>
      </c>
      <c r="K364" s="153" t="s">
        <v>11809</v>
      </c>
      <c r="L364" s="10" t="s">
        <v>11790</v>
      </c>
    </row>
    <row r="365" spans="1:12" x14ac:dyDescent="0.2">
      <c r="A365" s="69"/>
      <c r="B365" s="69"/>
      <c r="C365" s="141" t="str">
        <f>VLOOKUP(G365,TCR!$E$2:$K$332,2,0)</f>
        <v>VENDV</v>
      </c>
      <c r="D365" s="141" t="str">
        <f>VLOOKUP(G365,TCR!$E$2:$K$332,3,0)</f>
        <v>Ricavi variabili commodity al PCE - Energia Elettrica</v>
      </c>
      <c r="E365" s="141" t="str">
        <f>VLOOKUP(G365,TCR!$E$2:$K$332,4,0)</f>
        <v>SBI</v>
      </c>
      <c r="F365" s="141" t="str">
        <f>VLOOKUP(G365,TCR!$E$2:$K$332,5,0)</f>
        <v>Sbilanciamento</v>
      </c>
      <c r="G365" s="141" t="s">
        <v>11340</v>
      </c>
      <c r="H365" s="141" t="str">
        <f>VLOOKUP(G365,TCR!$E$2:$K$332,7,0)</f>
        <v>Perdite sbilanciamento</v>
      </c>
      <c r="I365" s="137" t="str">
        <f t="shared" si="6"/>
        <v>429100#NE_PERD_SBIL EE - VOCE FATTURABILE PERDITE SBILANCIAMENTO</v>
      </c>
      <c r="J365" s="152" t="s">
        <v>11810</v>
      </c>
      <c r="K365" s="153" t="s">
        <v>11640</v>
      </c>
      <c r="L365" s="10" t="s">
        <v>11616</v>
      </c>
    </row>
    <row r="366" spans="1:12" x14ac:dyDescent="0.2">
      <c r="A366" s="69"/>
      <c r="B366" s="69"/>
      <c r="C366" s="141" t="str">
        <f>VLOOKUP(G366,TCR!$E$2:$K$332,2,0)</f>
        <v>VENDV</v>
      </c>
      <c r="D366" s="141" t="str">
        <f>VLOOKUP(G366,TCR!$E$2:$K$332,3,0)</f>
        <v>Ricavi variabili commodity al PCE - Energia Elettrica</v>
      </c>
      <c r="E366" s="141" t="str">
        <f>VLOOKUP(G366,TCR!$E$2:$K$332,4,0)</f>
        <v>SBI</v>
      </c>
      <c r="F366" s="141" t="str">
        <f>VLOOKUP(G366,TCR!$E$2:$K$332,5,0)</f>
        <v>Sbilanciamento</v>
      </c>
      <c r="G366" s="141" t="s">
        <v>330</v>
      </c>
      <c r="H366" s="141" t="str">
        <f>VLOOKUP(G366,TCR!$E$2:$K$332,7,0)</f>
        <v>Oneri sbilanciamento</v>
      </c>
      <c r="I366" s="137" t="str">
        <f t="shared" si="6"/>
        <v>429100#NE_SBIL VOCE DI SBILANCIAMENTO - MONORARIO</v>
      </c>
      <c r="J366" s="152" t="s">
        <v>11810</v>
      </c>
      <c r="K366" s="153" t="s">
        <v>11648</v>
      </c>
      <c r="L366" s="10" t="s">
        <v>11616</v>
      </c>
    </row>
    <row r="367" spans="1:12" x14ac:dyDescent="0.2">
      <c r="A367" s="69"/>
      <c r="B367" s="69"/>
      <c r="C367" s="141" t="str">
        <f>VLOOKUP(G367,TCR!$E$2:$K$332,2,0)</f>
        <v>TRASPF</v>
      </c>
      <c r="D367" s="141" t="str">
        <f>VLOOKUP(G367,TCR!$E$2:$K$332,3,0)</f>
        <v>Ricavi logistica primaria - Trasporto Energia Elettrica - fisso</v>
      </c>
      <c r="E367" s="141" t="str">
        <f>VLOOKUP(G367,TCR!$E$2:$K$332,4,0)</f>
        <v>DISPF</v>
      </c>
      <c r="F367" s="141" t="str">
        <f>VLOOKUP(G367,TCR!$E$2:$K$332,5,0)</f>
        <v>Dispacciamento fisso</v>
      </c>
      <c r="G367" s="141" t="s">
        <v>175</v>
      </c>
      <c r="H367" s="141" t="str">
        <f>VLOOKUP(G367,TCR!$E$2:$K$332,7,0)</f>
        <v>Altri oneri dispacciamento quota fissa</v>
      </c>
      <c r="I367" s="137" t="str">
        <f>CONCATENATE(J367,"#",K367)</f>
        <v>414470#EE - TIPO VOCE TRASPORTO QUOTA FISSA</v>
      </c>
      <c r="J367" s="152">
        <v>414470</v>
      </c>
      <c r="K367" s="152" t="s">
        <v>11748</v>
      </c>
      <c r="L367" s="152" t="s">
        <v>11746</v>
      </c>
    </row>
    <row r="368" spans="1:12" x14ac:dyDescent="0.2">
      <c r="A368" s="69"/>
      <c r="B368" s="69"/>
      <c r="C368" s="141" t="str">
        <f>VLOOKUP(G368,TCR!$E$2:$K$332,2,0)</f>
        <v>VENDV</v>
      </c>
      <c r="D368" s="141" t="str">
        <f>VLOOKUP(G368,TCR!$E$2:$K$332,3,0)</f>
        <v>Ricavi variabili commodity al PCE - Energia Elettrica</v>
      </c>
      <c r="E368" s="141" t="str">
        <f>VLOOKUP(G368,TCR!$E$2:$K$332,4,0)</f>
        <v>SCONV</v>
      </c>
      <c r="F368" s="141" t="str">
        <f>VLOOKUP(G368,TCR!$E$2:$K$332,5,0)</f>
        <v>Sconti Variabili</v>
      </c>
      <c r="G368" s="141" t="s">
        <v>32</v>
      </c>
      <c r="H368" s="141" t="str">
        <f>VLOOKUP(G368,TCR!$E$2:$K$332,7,0)</f>
        <v>sconti</v>
      </c>
      <c r="I368" s="137" t="str">
        <f t="shared" si="6"/>
        <v>429100#DA FARE GIROCONTO SU SCONTO QUOTA VARIABILE VENDITA</v>
      </c>
      <c r="J368" s="152">
        <v>429100</v>
      </c>
      <c r="K368" s="152" t="s">
        <v>11930</v>
      </c>
      <c r="L368" s="152" t="s">
        <v>11616</v>
      </c>
    </row>
    <row r="369" spans="1:12" x14ac:dyDescent="0.2">
      <c r="A369" s="69"/>
      <c r="B369" s="69"/>
      <c r="C369" s="121" t="str">
        <f>VLOOKUP(G369,TCR!$E$2:$K$332,2,0)</f>
        <v>GEFT</v>
      </c>
      <c r="D369" s="121" t="str">
        <f>VLOOKUP(G369,TCR!$E$2:$K$332,3,0)</f>
        <v>GESTIONE FINANAZA e TRIBUTI</v>
      </c>
      <c r="E369" s="121" t="str">
        <f>VLOOKUP(G369,TCR!$E$2:$K$332,4,0)</f>
        <v>GEFT</v>
      </c>
      <c r="F369" s="121" t="str">
        <f>VLOOKUP(G369,TCR!$E$2:$K$332,5,0)</f>
        <v>GESTIONE FINANAZA e TRIBUTI</v>
      </c>
      <c r="G369" s="121" t="s">
        <v>9704</v>
      </c>
      <c r="H369" s="121" t="str">
        <f>VLOOKUP(G369,TCR!$E$2:$K$332,7,0)</f>
        <v>Imposta di bollo</v>
      </c>
      <c r="I369" s="137" t="str">
        <f t="shared" si="6"/>
        <v>#BOLLO</v>
      </c>
      <c r="J369" s="152"/>
      <c r="K369" s="152" t="s">
        <v>11931</v>
      </c>
      <c r="L369" s="152" t="s">
        <v>11796</v>
      </c>
    </row>
    <row r="370" spans="1:12" x14ac:dyDescent="0.2">
      <c r="A370" s="139" t="s">
        <v>10943</v>
      </c>
      <c r="B370" s="139"/>
      <c r="C370" s="71" t="str">
        <f>VLOOKUP(G370,TCR!$E$2:$K$332,2,0)</f>
        <v>PPVV</v>
      </c>
      <c r="D370" s="71" t="str">
        <f>VLOOKUP(G370,TCR!$E$2:$K$332,3,0)</f>
        <v>Partite Varie</v>
      </c>
      <c r="E370" s="71" t="str">
        <f>VLOOKUP(G370,TCR!$E$2:$K$332,4,0)</f>
        <v>DEPC</v>
      </c>
      <c r="F370" s="71" t="str">
        <f>VLOOKUP(G370,TCR!$E$2:$K$332,5,0)</f>
        <v>Deposito cauzionale</v>
      </c>
      <c r="G370" s="71" t="s">
        <v>371</v>
      </c>
      <c r="H370" s="71" t="str">
        <f>VLOOKUP(G370,TCR!$E$2:$K$332,7,0)</f>
        <v>Deposito cauzionale</v>
      </c>
      <c r="I370" s="137" t="str">
        <f t="shared" si="6"/>
        <v>407520#DEPOSITO CAUZIONALE</v>
      </c>
      <c r="J370" s="152" t="s">
        <v>10648</v>
      </c>
      <c r="K370" s="152" t="s">
        <v>12008</v>
      </c>
      <c r="L370" s="152" t="s">
        <v>11778</v>
      </c>
    </row>
    <row r="371" spans="1:12" x14ac:dyDescent="0.2">
      <c r="A371" s="139" t="s">
        <v>10943</v>
      </c>
      <c r="B371" s="139"/>
      <c r="C371" s="141" t="str">
        <f>VLOOKUP(G371,TCR!$E$2:$K$332,2,0)</f>
        <v>VENDV</v>
      </c>
      <c r="D371" s="141" t="str">
        <f>VLOOKUP(G371,TCR!$E$2:$K$332,3,0)</f>
        <v>Ricavi variabili commodity al PCE - Energia Elettrica</v>
      </c>
      <c r="E371" s="141" t="str">
        <f>VLOOKUP(G371,TCR!$E$2:$K$332,4,0)</f>
        <v>MTPRV</v>
      </c>
      <c r="F371" s="141" t="str">
        <f>VLOOKUP(G371,TCR!$E$2:$K$332,5,0)</f>
        <v>Materia prima variabile</v>
      </c>
      <c r="G371" s="141" t="s">
        <v>255</v>
      </c>
      <c r="H371" s="141" t="str">
        <f>VLOOKUP(G371,TCR!$E$2:$K$332,7,0)</f>
        <v>Materia prima</v>
      </c>
      <c r="I371" s="137" t="str">
        <f t="shared" si="6"/>
        <v>414051#CORRISPETTIVO COMPONENTE ENERGIA</v>
      </c>
      <c r="J371" s="152" t="s">
        <v>11630</v>
      </c>
      <c r="K371" s="152" t="s">
        <v>12009</v>
      </c>
      <c r="L371" s="152" t="s">
        <v>11616</v>
      </c>
    </row>
    <row r="372" spans="1:12" x14ac:dyDescent="0.2">
      <c r="A372" s="139" t="s">
        <v>10943</v>
      </c>
      <c r="B372" s="139"/>
      <c r="C372" s="84" t="str">
        <f>VLOOKUP(G372,TCR!$E$2:$K$332,2,0)</f>
        <v>DISTV</v>
      </c>
      <c r="D372" s="84" t="str">
        <f>VLOOKUP(G372,TCR!$E$2:$K$332,3,0)</f>
        <v>Ricavi logistica secondaria - distribuzione Energia Elettrica - variabile</v>
      </c>
      <c r="E372" s="84" t="str">
        <f>VLOOKUP(G372,TCR!$E$2:$K$332,4,0)</f>
        <v>QVA</v>
      </c>
      <c r="F372" s="84" t="str">
        <f>VLOOKUP(G372,TCR!$E$2:$K$332,5,0)</f>
        <v>Energia attiva</v>
      </c>
      <c r="G372" s="84" t="s">
        <v>4</v>
      </c>
      <c r="H372" s="84" t="str">
        <f>VLOOKUP(G372,TCR!$E$2:$K$332,7,0)</f>
        <v>Quota energia</v>
      </c>
      <c r="I372" s="137" t="str">
        <f t="shared" si="6"/>
        <v>414051#QUOTA ENERGIA</v>
      </c>
      <c r="J372" s="152" t="s">
        <v>11630</v>
      </c>
      <c r="K372" s="152" t="s">
        <v>11763</v>
      </c>
      <c r="L372" s="152" t="s">
        <v>11616</v>
      </c>
    </row>
    <row r="373" spans="1:12" x14ac:dyDescent="0.2">
      <c r="A373" s="139" t="s">
        <v>10943</v>
      </c>
      <c r="B373" s="139"/>
      <c r="C373" s="141" t="str">
        <f>VLOOKUP(G373,TCR!$E$2:$K$332,2,0)</f>
        <v>TRASPV</v>
      </c>
      <c r="D373" s="141" t="str">
        <f>VLOOKUP(G373,TCR!$E$2:$K$332,3,0)</f>
        <v>Ricavi logistica primaria - Trasporto Energia Elettrica - variabile</v>
      </c>
      <c r="E373" s="141" t="str">
        <f>VLOOKUP(G373,TCR!$E$2:$K$332,4,0)</f>
        <v>DISPV</v>
      </c>
      <c r="F373" s="141" t="str">
        <f>VLOOKUP(G373,TCR!$E$2:$K$332,5,0)</f>
        <v>Dispacciamento variabile</v>
      </c>
      <c r="G373" s="141" t="s">
        <v>176</v>
      </c>
      <c r="H373" s="141" t="str">
        <f>VLOOKUP(G373,TCR!$E$2:$K$332,7,0)</f>
        <v>Altri oneri dispacciamento quota var</v>
      </c>
      <c r="I373" s="137" t="str">
        <f t="shared" si="6"/>
        <v>414051#SERVIZI DI VENDITA ( COMPONENTE DI DISPACCIAMENTO PARTE FISSA)</v>
      </c>
      <c r="J373" s="152" t="s">
        <v>11630</v>
      </c>
      <c r="K373" s="152" t="s">
        <v>12010</v>
      </c>
      <c r="L373" s="152" t="s">
        <v>11616</v>
      </c>
    </row>
    <row r="374" spans="1:12" x14ac:dyDescent="0.2">
      <c r="A374" s="139" t="s">
        <v>10943</v>
      </c>
      <c r="B374" s="139"/>
      <c r="C374" s="141" t="str">
        <f>VLOOKUP(G374,TCR!$E$2:$K$332,2,0)</f>
        <v>VENDV</v>
      </c>
      <c r="D374" s="141" t="str">
        <f>VLOOKUP(G374,TCR!$E$2:$K$332,3,0)</f>
        <v>Ricavi variabili commodity al PCE - Energia Elettrica</v>
      </c>
      <c r="E374" s="141" t="str">
        <f>VLOOKUP(G374,TCR!$E$2:$K$332,4,0)</f>
        <v>MTPRV</v>
      </c>
      <c r="F374" s="141" t="str">
        <f>VLOOKUP(G374,TCR!$E$2:$K$332,5,0)</f>
        <v>Materia prima variabile</v>
      </c>
      <c r="G374" s="141" t="s">
        <v>255</v>
      </c>
      <c r="H374" s="141" t="str">
        <f>VLOOKUP(G374,TCR!$E$2:$K$332,7,0)</f>
        <v>Materia prima</v>
      </c>
      <c r="I374" s="137" t="str">
        <f t="shared" si="6"/>
        <v>414051#SERVIZI DI VENDITA ( ENERGIA)</v>
      </c>
      <c r="J374" s="152" t="s">
        <v>11630</v>
      </c>
      <c r="K374" s="152" t="s">
        <v>12011</v>
      </c>
      <c r="L374" s="152" t="s">
        <v>11616</v>
      </c>
    </row>
    <row r="375" spans="1:12" x14ac:dyDescent="0.2">
      <c r="A375" s="139" t="s">
        <v>10943</v>
      </c>
      <c r="B375" s="139"/>
      <c r="C375" s="141" t="str">
        <f>VLOOKUP(G375,TCR!$E$2:$K$332,2,0)</f>
        <v>VENDV</v>
      </c>
      <c r="D375" s="141" t="str">
        <f>VLOOKUP(G375,TCR!$E$2:$K$332,3,0)</f>
        <v>Ricavi variabili commodity al PCE - Energia Elettrica</v>
      </c>
      <c r="E375" s="141" t="str">
        <f>VLOOKUP(G375,TCR!$E$2:$K$332,4,0)</f>
        <v>MTPRV</v>
      </c>
      <c r="F375" s="141" t="str">
        <f>VLOOKUP(G375,TCR!$E$2:$K$332,5,0)</f>
        <v>Materia prima variabile</v>
      </c>
      <c r="G375" s="141" t="s">
        <v>255</v>
      </c>
      <c r="H375" s="141" t="str">
        <f>VLOOKUP(G375,TCR!$E$2:$K$332,7,0)</f>
        <v>Materia prima</v>
      </c>
      <c r="I375" s="137" t="str">
        <f t="shared" si="6"/>
        <v>414051#TARIFFA DI VENDITA</v>
      </c>
      <c r="J375" s="152" t="s">
        <v>11630</v>
      </c>
      <c r="K375" s="152" t="s">
        <v>12012</v>
      </c>
      <c r="L375" s="152" t="s">
        <v>11616</v>
      </c>
    </row>
    <row r="376" spans="1:12" x14ac:dyDescent="0.2">
      <c r="A376" s="139" t="s">
        <v>10943</v>
      </c>
      <c r="B376" s="139"/>
      <c r="C376" s="141" t="str">
        <f>VLOOKUP(G376,TCR!$E$2:$K$332,2,0)</f>
        <v>TRASPV</v>
      </c>
      <c r="D376" s="141" t="str">
        <f>VLOOKUP(G376,TCR!$E$2:$K$332,3,0)</f>
        <v>Ricavi logistica primaria - Trasporto Energia Elettrica - variabile</v>
      </c>
      <c r="E376" s="141" t="str">
        <f>VLOOKUP(G376,TCR!$E$2:$K$332,4,0)</f>
        <v>DISPV</v>
      </c>
      <c r="F376" s="141" t="str">
        <f>VLOOKUP(G376,TCR!$E$2:$K$332,5,0)</f>
        <v>Dispacciamento variabile</v>
      </c>
      <c r="G376" s="141" t="s">
        <v>294</v>
      </c>
      <c r="H376" s="141" t="str">
        <f>VLOOKUP(G376,TCR!$E$2:$K$332,7,0)</f>
        <v>Art 25 bis TIS</v>
      </c>
      <c r="I376" s="137" t="str">
        <f t="shared" si="6"/>
        <v>414055#ARTICOLO 25 BIS DEL.ARG/ELT 107/09 A.E.E.G.</v>
      </c>
      <c r="J376" s="152" t="s">
        <v>11688</v>
      </c>
      <c r="K376" s="152" t="s">
        <v>12013</v>
      </c>
      <c r="L376" s="152" t="s">
        <v>11616</v>
      </c>
    </row>
    <row r="377" spans="1:12" x14ac:dyDescent="0.2">
      <c r="A377" s="139" t="s">
        <v>10943</v>
      </c>
      <c r="B377" s="139"/>
      <c r="C377" s="141" t="str">
        <f>VLOOKUP(G377,TCR!$E$2:$K$332,2,0)</f>
        <v>TRASPV</v>
      </c>
      <c r="D377" s="141" t="str">
        <f>VLOOKUP(G377,TCR!$E$2:$K$332,3,0)</f>
        <v>Ricavi logistica primaria - Trasporto Energia Elettrica - variabile</v>
      </c>
      <c r="E377" s="141" t="str">
        <f>VLOOKUP(G377,TCR!$E$2:$K$332,4,0)</f>
        <v>DISPV</v>
      </c>
      <c r="F377" s="141" t="str">
        <f>VLOOKUP(G377,TCR!$E$2:$K$332,5,0)</f>
        <v>Dispacciamento variabile</v>
      </c>
      <c r="G377" s="141" t="s">
        <v>290</v>
      </c>
      <c r="H377" s="141" t="str">
        <f>VLOOKUP(G377,TCR!$E$2:$K$332,7,0)</f>
        <v>Art 44 bis Del 111/06</v>
      </c>
      <c r="I377" s="137" t="str">
        <f t="shared" si="6"/>
        <v>414055#ARTICOLO 44 BIS DEL. 111/06 A.E.E.G.</v>
      </c>
      <c r="J377" s="152" t="s">
        <v>11688</v>
      </c>
      <c r="K377" s="152" t="s">
        <v>12014</v>
      </c>
      <c r="L377" s="152" t="s">
        <v>11616</v>
      </c>
    </row>
    <row r="378" spans="1:12" x14ac:dyDescent="0.2">
      <c r="A378" s="139" t="s">
        <v>10943</v>
      </c>
      <c r="B378" s="139"/>
      <c r="C378" s="141" t="str">
        <f>VLOOKUP(G378,TCR!$E$2:$K$332,2,0)</f>
        <v>TRASPV</v>
      </c>
      <c r="D378" s="141" t="str">
        <f>VLOOKUP(G378,TCR!$E$2:$K$332,3,0)</f>
        <v>Ricavi logistica primaria - Trasporto Energia Elettrica - variabile</v>
      </c>
      <c r="E378" s="141" t="str">
        <f>VLOOKUP(G378,TCR!$E$2:$K$332,4,0)</f>
        <v>DISPV</v>
      </c>
      <c r="F378" s="141" t="str">
        <f>VLOOKUP(G378,TCR!$E$2:$K$332,5,0)</f>
        <v>Dispacciamento variabile</v>
      </c>
      <c r="G378" s="141" t="s">
        <v>290</v>
      </c>
      <c r="H378" s="141" t="str">
        <f>VLOOKUP(G378,TCR!$E$2:$K$332,7,0)</f>
        <v>Art 44 bis Del 111/06</v>
      </c>
      <c r="I378" s="137" t="str">
        <f t="shared" si="6"/>
        <v>414055#EE - VOCE ARTICOLO 44 BIS DEL. 111/06 A.E.E.G</v>
      </c>
      <c r="J378" s="152" t="s">
        <v>11688</v>
      </c>
      <c r="K378" s="152" t="s">
        <v>12015</v>
      </c>
      <c r="L378" s="152" t="s">
        <v>11616</v>
      </c>
    </row>
    <row r="379" spans="1:12" x14ac:dyDescent="0.2">
      <c r="A379" s="139" t="s">
        <v>10943</v>
      </c>
      <c r="B379" s="139"/>
      <c r="C379" s="141" t="str">
        <f>VLOOKUP(G379,TCR!$E$2:$K$332,2,0)</f>
        <v>TRASPV</v>
      </c>
      <c r="D379" s="141" t="str">
        <f>VLOOKUP(G379,TCR!$E$2:$K$332,3,0)</f>
        <v>Ricavi logistica primaria - Trasporto Energia Elettrica - variabile</v>
      </c>
      <c r="E379" s="141" t="str">
        <f>VLOOKUP(G379,TCR!$E$2:$K$332,4,0)</f>
        <v>DISPV</v>
      </c>
      <c r="F379" s="141" t="str">
        <f>VLOOKUP(G379,TCR!$E$2:$K$332,5,0)</f>
        <v>Dispacciamento variabile</v>
      </c>
      <c r="G379" s="141" t="s">
        <v>302</v>
      </c>
      <c r="H379" s="141" t="str">
        <f>VLOOKUP(G379,TCR!$E$2:$K$332,7,0)</f>
        <v>Art 44 Del 111/06</v>
      </c>
      <c r="I379" s="137" t="str">
        <f t="shared" si="6"/>
        <v>414055#EE - VOCE ARTICOLO 44 DEL. 111/06 A.E.E.G.</v>
      </c>
      <c r="J379" s="152" t="s">
        <v>11688</v>
      </c>
      <c r="K379" s="152" t="s">
        <v>5055</v>
      </c>
      <c r="L379" s="152" t="s">
        <v>11616</v>
      </c>
    </row>
    <row r="380" spans="1:12" x14ac:dyDescent="0.2">
      <c r="A380" s="139" t="s">
        <v>10943</v>
      </c>
      <c r="B380" s="139"/>
      <c r="C380" s="141" t="str">
        <f>VLOOKUP(G380,TCR!$E$2:$K$332,2,0)</f>
        <v>TRASPV</v>
      </c>
      <c r="D380" s="141" t="str">
        <f>VLOOKUP(G380,TCR!$E$2:$K$332,3,0)</f>
        <v>Ricavi logistica primaria - Trasporto Energia Elettrica - variabile</v>
      </c>
      <c r="E380" s="141" t="str">
        <f>VLOOKUP(G380,TCR!$E$2:$K$332,4,0)</f>
        <v>DISPV</v>
      </c>
      <c r="F380" s="141" t="str">
        <f>VLOOKUP(G380,TCR!$E$2:$K$332,5,0)</f>
        <v>Dispacciamento variabile</v>
      </c>
      <c r="G380" s="141" t="s">
        <v>286</v>
      </c>
      <c r="H380" s="141" t="str">
        <f>VLOOKUP(G380,TCR!$E$2:$K$332,7,0)</f>
        <v>Art 45 Del 111/06</v>
      </c>
      <c r="I380" s="137" t="str">
        <f t="shared" si="6"/>
        <v>414055#EE - VOCE ARTICOLO 45 DEL. 111/06 A.E.E.G</v>
      </c>
      <c r="J380" s="152" t="s">
        <v>11688</v>
      </c>
      <c r="K380" s="152" t="s">
        <v>5549</v>
      </c>
      <c r="L380" s="152" t="s">
        <v>11616</v>
      </c>
    </row>
    <row r="381" spans="1:12" x14ac:dyDescent="0.2">
      <c r="A381" s="139" t="s">
        <v>10943</v>
      </c>
      <c r="B381" s="139"/>
      <c r="C381" s="141" t="str">
        <f>VLOOKUP(G381,TCR!$E$2:$K$332,2,0)</f>
        <v>TRASPF</v>
      </c>
      <c r="D381" s="141" t="str">
        <f>VLOOKUP(G381,TCR!$E$2:$K$332,3,0)</f>
        <v>Ricavi logistica primaria - Trasporto Energia Elettrica - fisso</v>
      </c>
      <c r="E381" s="141" t="str">
        <f>VLOOKUP(G381,TCR!$E$2:$K$332,4,0)</f>
        <v>DISPF</v>
      </c>
      <c r="F381" s="141" t="str">
        <f>VLOOKUP(G381,TCR!$E$2:$K$332,5,0)</f>
        <v>Dispacciamento fisso</v>
      </c>
      <c r="G381" s="141" t="s">
        <v>310</v>
      </c>
      <c r="H381" s="141" t="str">
        <f>VLOOKUP(G381,TCR!$E$2:$K$332,7,0)</f>
        <v>Art 46 bis TIS</v>
      </c>
      <c r="I381" s="137" t="str">
        <f t="shared" si="6"/>
        <v>414055#EE - VOCE ARTICOLO 46 DEL. 111/06 A.E.E.G</v>
      </c>
      <c r="J381" s="152" t="s">
        <v>11688</v>
      </c>
      <c r="K381" s="152" t="s">
        <v>3567</v>
      </c>
      <c r="L381" s="152" t="s">
        <v>11616</v>
      </c>
    </row>
    <row r="382" spans="1:12" x14ac:dyDescent="0.2">
      <c r="A382" s="139" t="s">
        <v>10943</v>
      </c>
      <c r="B382" s="139"/>
      <c r="C382" s="141" t="str">
        <f>VLOOKUP(G382,TCR!$E$2:$K$332,2,0)</f>
        <v>TRASPV</v>
      </c>
      <c r="D382" s="141" t="str">
        <f>VLOOKUP(G382,TCR!$E$2:$K$332,3,0)</f>
        <v>Ricavi logistica primaria - Trasporto Energia Elettrica - variabile</v>
      </c>
      <c r="E382" s="141" t="str">
        <f>VLOOKUP(G382,TCR!$E$2:$K$332,4,0)</f>
        <v>DISPV</v>
      </c>
      <c r="F382" s="141" t="str">
        <f>VLOOKUP(G382,TCR!$E$2:$K$332,5,0)</f>
        <v>Dispacciamento variabile</v>
      </c>
      <c r="G382" s="141" t="s">
        <v>284</v>
      </c>
      <c r="H382" s="141" t="str">
        <f>VLOOKUP(G382,TCR!$E$2:$K$332,7,0)</f>
        <v>Art 48 Del 111/06</v>
      </c>
      <c r="I382" s="137" t="str">
        <f t="shared" si="6"/>
        <v>414055#EE - VOCE ARTICOLO 48 DEL. 111/06 A.E.E.G</v>
      </c>
      <c r="J382" s="152" t="s">
        <v>11688</v>
      </c>
      <c r="K382" s="152" t="s">
        <v>3853</v>
      </c>
      <c r="L382" s="152" t="s">
        <v>11616</v>
      </c>
    </row>
    <row r="383" spans="1:12" x14ac:dyDescent="0.2">
      <c r="A383" s="139" t="s">
        <v>10943</v>
      </c>
      <c r="B383" s="139"/>
      <c r="C383" s="141" t="str">
        <f>VLOOKUP(G383,TCR!$E$2:$K$332,2,0)</f>
        <v>TRASPV</v>
      </c>
      <c r="D383" s="141" t="str">
        <f>VLOOKUP(G383,TCR!$E$2:$K$332,3,0)</f>
        <v>Ricavi logistica primaria - Trasporto Energia Elettrica - variabile</v>
      </c>
      <c r="E383" s="141" t="str">
        <f>VLOOKUP(G383,TCR!$E$2:$K$332,4,0)</f>
        <v>DISPV</v>
      </c>
      <c r="F383" s="141" t="str">
        <f>VLOOKUP(G383,TCR!$E$2:$K$332,5,0)</f>
        <v>Dispacciamento variabile</v>
      </c>
      <c r="G383" s="141" t="s">
        <v>299</v>
      </c>
      <c r="H383" s="141" t="str">
        <f>VLOOKUP(G383,TCR!$E$2:$K$332,7,0)</f>
        <v>Art 73 Del 111/06</v>
      </c>
      <c r="I383" s="137" t="str">
        <f t="shared" ref="I383:I446" si="7">CONCATENATE(J383,"#",K383)</f>
        <v>414055#EE - VOCE ARTICOLO 73 DEL. 111/06 A.E.E.G</v>
      </c>
      <c r="J383" s="152" t="s">
        <v>11688</v>
      </c>
      <c r="K383" s="152" t="s">
        <v>5039</v>
      </c>
      <c r="L383" s="152" t="s">
        <v>11616</v>
      </c>
    </row>
    <row r="384" spans="1:12" x14ac:dyDescent="0.2">
      <c r="A384" s="139" t="s">
        <v>10943</v>
      </c>
      <c r="B384" s="139"/>
      <c r="C384" s="141" t="str">
        <f>VLOOKUP(G384,TCR!$E$2:$K$332,2,0)</f>
        <v>TRASPV</v>
      </c>
      <c r="D384" s="141" t="str">
        <f>VLOOKUP(G384,TCR!$E$2:$K$332,3,0)</f>
        <v>Ricavi logistica primaria - Trasporto Energia Elettrica - variabile</v>
      </c>
      <c r="E384" s="141" t="str">
        <f>VLOOKUP(G384,TCR!$E$2:$K$332,4,0)</f>
        <v>DISPV</v>
      </c>
      <c r="F384" s="141" t="str">
        <f>VLOOKUP(G384,TCR!$E$2:$K$332,5,0)</f>
        <v>Dispacciamento variabile</v>
      </c>
      <c r="G384" s="141" t="s">
        <v>11503</v>
      </c>
      <c r="H384" s="141" t="str">
        <f>VLOOKUP(G384,TCR!$E$2:$K$332,7,0)</f>
        <v>Perdite Art 25 bis TIS</v>
      </c>
      <c r="I384" s="137" t="str">
        <f t="shared" si="7"/>
        <v>414055#PERDITE ARTICOLO 25 BIS DEL.ARG/ELT 107/09 A.E.E.G.</v>
      </c>
      <c r="J384" s="152" t="s">
        <v>11688</v>
      </c>
      <c r="K384" s="152" t="s">
        <v>12016</v>
      </c>
      <c r="L384" s="152" t="s">
        <v>11616</v>
      </c>
    </row>
    <row r="385" spans="1:12" x14ac:dyDescent="0.2">
      <c r="A385" s="139" t="s">
        <v>10943</v>
      </c>
      <c r="B385" s="139"/>
      <c r="C385" s="141" t="str">
        <f>VLOOKUP(G385,TCR!$E$2:$K$332,2,0)</f>
        <v>TRASPV</v>
      </c>
      <c r="D385" s="141" t="str">
        <f>VLOOKUP(G385,TCR!$E$2:$K$332,3,0)</f>
        <v>Ricavi logistica primaria - Trasporto Energia Elettrica - variabile</v>
      </c>
      <c r="E385" s="141" t="str">
        <f>VLOOKUP(G385,TCR!$E$2:$K$332,4,0)</f>
        <v>DISPV</v>
      </c>
      <c r="F385" s="141" t="str">
        <f>VLOOKUP(G385,TCR!$E$2:$K$332,5,0)</f>
        <v>Dispacciamento variabile</v>
      </c>
      <c r="G385" s="141" t="s">
        <v>11502</v>
      </c>
      <c r="H385" s="141" t="str">
        <f>VLOOKUP(G385,TCR!$E$2:$K$332,7,0)</f>
        <v>Perdite Art 44 bis Del 111/06</v>
      </c>
      <c r="I385" s="137" t="str">
        <f t="shared" si="7"/>
        <v>414055#PERDITE ARTICOLO 44 BIS DEL. 111/06 A.E.E.G.</v>
      </c>
      <c r="J385" s="152" t="s">
        <v>11688</v>
      </c>
      <c r="K385" s="152" t="s">
        <v>12017</v>
      </c>
      <c r="L385" s="152" t="s">
        <v>11616</v>
      </c>
    </row>
    <row r="386" spans="1:12" x14ac:dyDescent="0.2">
      <c r="A386" s="139" t="s">
        <v>10943</v>
      </c>
      <c r="B386" s="139"/>
      <c r="C386" s="141" t="str">
        <f>VLOOKUP(G386,TCR!$E$2:$K$332,2,0)</f>
        <v>TRASPV</v>
      </c>
      <c r="D386" s="141" t="str">
        <f>VLOOKUP(G386,TCR!$E$2:$K$332,3,0)</f>
        <v>Ricavi logistica primaria - Trasporto Energia Elettrica - variabile</v>
      </c>
      <c r="E386" s="141" t="str">
        <f>VLOOKUP(G386,TCR!$E$2:$K$332,4,0)</f>
        <v>DISPV</v>
      </c>
      <c r="F386" s="141" t="str">
        <f>VLOOKUP(G386,TCR!$E$2:$K$332,5,0)</f>
        <v>Dispacciamento variabile</v>
      </c>
      <c r="G386" s="141" t="s">
        <v>11506</v>
      </c>
      <c r="H386" s="141" t="str">
        <f>VLOOKUP(G386,TCR!$E$2:$K$332,7,0)</f>
        <v>Perdite Art 44 Del 111/06</v>
      </c>
      <c r="I386" s="137" t="str">
        <f t="shared" si="7"/>
        <v>414055#PERDITE ARTICOLO 44 DEL. 111/06 A.E.E.G.</v>
      </c>
      <c r="J386" s="152" t="s">
        <v>11688</v>
      </c>
      <c r="K386" s="152" t="s">
        <v>12018</v>
      </c>
      <c r="L386" s="152" t="s">
        <v>11616</v>
      </c>
    </row>
    <row r="387" spans="1:12" x14ac:dyDescent="0.2">
      <c r="A387" s="139" t="s">
        <v>10943</v>
      </c>
      <c r="B387" s="139"/>
      <c r="C387" s="141" t="str">
        <f>VLOOKUP(G387,TCR!$E$2:$K$332,2,0)</f>
        <v>TRASPV</v>
      </c>
      <c r="D387" s="141" t="str">
        <f>VLOOKUP(G387,TCR!$E$2:$K$332,3,0)</f>
        <v>Ricavi logistica primaria - Trasporto Energia Elettrica - variabile</v>
      </c>
      <c r="E387" s="141" t="str">
        <f>VLOOKUP(G387,TCR!$E$2:$K$332,4,0)</f>
        <v>DISPV</v>
      </c>
      <c r="F387" s="141" t="str">
        <f>VLOOKUP(G387,TCR!$E$2:$K$332,5,0)</f>
        <v>Dispacciamento variabile</v>
      </c>
      <c r="G387" s="141" t="s">
        <v>11501</v>
      </c>
      <c r="H387" s="141" t="str">
        <f>VLOOKUP(G387,TCR!$E$2:$K$332,7,0)</f>
        <v>Perdite Art 45 Del 111/06</v>
      </c>
      <c r="I387" s="137" t="str">
        <f t="shared" si="7"/>
        <v>414055#PERDITE ARTICOLO 45 DEL. 111/06 A.E.E.G.</v>
      </c>
      <c r="J387" s="152" t="s">
        <v>11688</v>
      </c>
      <c r="K387" s="152" t="s">
        <v>12019</v>
      </c>
      <c r="L387" s="152" t="s">
        <v>11616</v>
      </c>
    </row>
    <row r="388" spans="1:12" x14ac:dyDescent="0.2">
      <c r="A388" s="139" t="s">
        <v>10943</v>
      </c>
      <c r="B388" s="139"/>
      <c r="C388" s="141" t="str">
        <f>VLOOKUP(G388,TCR!$E$2:$K$332,2,0)</f>
        <v>TRASPV</v>
      </c>
      <c r="D388" s="141" t="str">
        <f>VLOOKUP(G388,TCR!$E$2:$K$332,3,0)</f>
        <v>Ricavi logistica primaria - Trasporto Energia Elettrica - variabile</v>
      </c>
      <c r="E388" s="141" t="str">
        <f>VLOOKUP(G388,TCR!$E$2:$K$332,4,0)</f>
        <v>DISPV</v>
      </c>
      <c r="F388" s="141" t="str">
        <f>VLOOKUP(G388,TCR!$E$2:$K$332,5,0)</f>
        <v>Dispacciamento variabile</v>
      </c>
      <c r="G388" s="141" t="s">
        <v>11504</v>
      </c>
      <c r="H388" s="141" t="str">
        <f>VLOOKUP(G388,TCR!$E$2:$K$332,7,0)</f>
        <v>Perdite Art 46 Del 111/06</v>
      </c>
      <c r="I388" s="137" t="str">
        <f t="shared" si="7"/>
        <v>414055#PERDITE ARTICOLO 46 DEL. 111/06 A.E.E.G.</v>
      </c>
      <c r="J388" s="152" t="s">
        <v>11688</v>
      </c>
      <c r="K388" s="152" t="s">
        <v>12020</v>
      </c>
      <c r="L388" s="152" t="s">
        <v>11616</v>
      </c>
    </row>
    <row r="389" spans="1:12" x14ac:dyDescent="0.2">
      <c r="A389" s="139" t="s">
        <v>10943</v>
      </c>
      <c r="B389" s="139"/>
      <c r="C389" s="141" t="str">
        <f>VLOOKUP(G389,TCR!$E$2:$K$332,2,0)</f>
        <v>TRASPV</v>
      </c>
      <c r="D389" s="141" t="str">
        <f>VLOOKUP(G389,TCR!$E$2:$K$332,3,0)</f>
        <v>Ricavi logistica primaria - Trasporto Energia Elettrica - variabile</v>
      </c>
      <c r="E389" s="141" t="str">
        <f>VLOOKUP(G389,TCR!$E$2:$K$332,4,0)</f>
        <v>DISPV</v>
      </c>
      <c r="F389" s="141" t="str">
        <f>VLOOKUP(G389,TCR!$E$2:$K$332,5,0)</f>
        <v>Dispacciamento variabile</v>
      </c>
      <c r="G389" s="141" t="s">
        <v>11500</v>
      </c>
      <c r="H389" s="141" t="str">
        <f>VLOOKUP(G389,TCR!$E$2:$K$332,7,0)</f>
        <v>Perdite Art 48 Del 111/06</v>
      </c>
      <c r="I389" s="137" t="str">
        <f t="shared" si="7"/>
        <v>414055#PERDITE ARTICOLO 48 DEL. 111/06 A.E.E.G.</v>
      </c>
      <c r="J389" s="152" t="s">
        <v>11688</v>
      </c>
      <c r="K389" s="152" t="s">
        <v>12021</v>
      </c>
      <c r="L389" s="152" t="s">
        <v>11616</v>
      </c>
    </row>
    <row r="390" spans="1:12" x14ac:dyDescent="0.2">
      <c r="A390" s="139" t="s">
        <v>10943</v>
      </c>
      <c r="B390" s="139"/>
      <c r="C390" s="141" t="str">
        <f>VLOOKUP(G390,TCR!$E$2:$K$332,2,0)</f>
        <v>TRASPV</v>
      </c>
      <c r="D390" s="141" t="str">
        <f>VLOOKUP(G390,TCR!$E$2:$K$332,3,0)</f>
        <v>Ricavi logistica primaria - Trasporto Energia Elettrica - variabile</v>
      </c>
      <c r="E390" s="141" t="str">
        <f>VLOOKUP(G390,TCR!$E$2:$K$332,4,0)</f>
        <v>DISPV</v>
      </c>
      <c r="F390" s="141" t="str">
        <f>VLOOKUP(G390,TCR!$E$2:$K$332,5,0)</f>
        <v>Dispacciamento variabile</v>
      </c>
      <c r="G390" s="141" t="s">
        <v>11505</v>
      </c>
      <c r="H390" s="141" t="str">
        <f>VLOOKUP(G390,TCR!$E$2:$K$332,7,0)</f>
        <v>Perdite Art 73 Del 111/06</v>
      </c>
      <c r="I390" s="137" t="str">
        <f t="shared" si="7"/>
        <v>414055#PERDITE ARTICOLO 73 DEL. 111/06 A.E.E.G.</v>
      </c>
      <c r="J390" s="152" t="s">
        <v>11688</v>
      </c>
      <c r="K390" s="152" t="s">
        <v>12022</v>
      </c>
      <c r="L390" s="152" t="s">
        <v>11616</v>
      </c>
    </row>
    <row r="391" spans="1:12" x14ac:dyDescent="0.2">
      <c r="A391" s="139" t="s">
        <v>10943</v>
      </c>
      <c r="B391" s="139"/>
      <c r="C391" s="84" t="str">
        <f>VLOOKUP(G391,TCR!$E$2:$K$332,2,0)</f>
        <v>DISTF</v>
      </c>
      <c r="D391" s="84" t="str">
        <f>VLOOKUP(G391,TCR!$E$2:$K$332,3,0)</f>
        <v>Ricavi logistica secondaria - distribuzione Energia Elettrica - fisso</v>
      </c>
      <c r="E391" s="84" t="str">
        <f>VLOOKUP(G391,TCR!$E$2:$K$332,4,0)</f>
        <v>QP</v>
      </c>
      <c r="F391" s="84" t="str">
        <f>VLOOKUP(G391,TCR!$E$2:$K$332,5,0)</f>
        <v>Potenza</v>
      </c>
      <c r="G391" s="84" t="s">
        <v>166</v>
      </c>
      <c r="H391" s="84" t="str">
        <f>VLOOKUP(G391,TCR!$E$2:$K$332,7,0)</f>
        <v>Quota fissa potenza</v>
      </c>
      <c r="I391" s="137" t="str">
        <f t="shared" si="7"/>
        <v>414056#DISTRIBUZIONE QUOTA POTENZA</v>
      </c>
      <c r="J391" s="152" t="s">
        <v>11745</v>
      </c>
      <c r="K391" s="152" t="s">
        <v>12023</v>
      </c>
      <c r="L391" s="152" t="s">
        <v>11746</v>
      </c>
    </row>
    <row r="392" spans="1:12" x14ac:dyDescent="0.2">
      <c r="A392" s="139" t="s">
        <v>10943</v>
      </c>
      <c r="B392" s="139"/>
      <c r="C392" s="84" t="str">
        <f>VLOOKUP(G392,TCR!$E$2:$K$332,2,0)</f>
        <v>DISTV</v>
      </c>
      <c r="D392" s="84" t="str">
        <f>VLOOKUP(G392,TCR!$E$2:$K$332,3,0)</f>
        <v>Ricavi logistica secondaria - distribuzione Energia Elettrica - variabile</v>
      </c>
      <c r="E392" s="84" t="str">
        <f>VLOOKUP(G392,TCR!$E$2:$K$332,4,0)</f>
        <v>QVA</v>
      </c>
      <c r="F392" s="84" t="str">
        <f>VLOOKUP(G392,TCR!$E$2:$K$332,5,0)</f>
        <v>Energia attiva</v>
      </c>
      <c r="G392" s="84" t="s">
        <v>4</v>
      </c>
      <c r="H392" s="84" t="str">
        <f>VLOOKUP(G392,TCR!$E$2:$K$332,7,0)</f>
        <v>Quota energia</v>
      </c>
      <c r="I392" s="137" t="str">
        <f t="shared" si="7"/>
        <v>414057#DISTRIBUZIONE QUOTA VARIABILE</v>
      </c>
      <c r="J392" s="152" t="s">
        <v>11758</v>
      </c>
      <c r="K392" s="152" t="s">
        <v>12024</v>
      </c>
      <c r="L392" s="152" t="s">
        <v>11746</v>
      </c>
    </row>
    <row r="393" spans="1:12" x14ac:dyDescent="0.2">
      <c r="A393" s="139" t="s">
        <v>10943</v>
      </c>
      <c r="B393" s="139"/>
      <c r="C393" s="84" t="str">
        <f>VLOOKUP(G393,TCR!$E$2:$K$332,2,0)</f>
        <v>DISTV</v>
      </c>
      <c r="D393" s="84" t="str">
        <f>VLOOKUP(G393,TCR!$E$2:$K$332,3,0)</f>
        <v>Ricavi logistica secondaria - distribuzione Energia Elettrica - variabile</v>
      </c>
      <c r="E393" s="84" t="str">
        <f>VLOOKUP(G393,TCR!$E$2:$K$332,4,0)</f>
        <v>QVA</v>
      </c>
      <c r="F393" s="84" t="str">
        <f>VLOOKUP(G393,TCR!$E$2:$K$332,5,0)</f>
        <v>Energia attiva</v>
      </c>
      <c r="G393" s="84" t="s">
        <v>4</v>
      </c>
      <c r="H393" s="84" t="str">
        <f>VLOOKUP(G393,TCR!$E$2:$K$332,7,0)</f>
        <v>Quota energia</v>
      </c>
      <c r="I393" s="137" t="str">
        <f t="shared" si="7"/>
        <v>414057#EE - VOCE QUOTA ENERGIA</v>
      </c>
      <c r="J393" s="152" t="s">
        <v>11758</v>
      </c>
      <c r="K393" s="152" t="s">
        <v>851</v>
      </c>
      <c r="L393" s="152" t="s">
        <v>11746</v>
      </c>
    </row>
    <row r="394" spans="1:12" x14ac:dyDescent="0.2">
      <c r="A394" s="139" t="s">
        <v>10943</v>
      </c>
      <c r="B394" s="139"/>
      <c r="C394" s="84" t="str">
        <f>VLOOKUP(G394,TCR!$E$2:$K$332,2,0)</f>
        <v>DISTF</v>
      </c>
      <c r="D394" s="84" t="str">
        <f>VLOOKUP(G394,TCR!$E$2:$K$332,3,0)</f>
        <v>Ricavi logistica secondaria - distribuzione Energia Elettrica - fisso</v>
      </c>
      <c r="E394" s="84" t="str">
        <f>VLOOKUP(G394,TCR!$E$2:$K$332,4,0)</f>
        <v>QADS</v>
      </c>
      <c r="F394" s="84" t="str">
        <f>VLOOKUP(G394,TCR!$E$2:$K$332,5,0)</f>
        <v>Quota accessoria distribuzione</v>
      </c>
      <c r="G394" s="84" t="s">
        <v>7</v>
      </c>
      <c r="H394" s="84" t="str">
        <f>VLOOKUP(G394,TCR!$E$2:$K$332,7,0)</f>
        <v>Quota Distribuzione (Generica)</v>
      </c>
      <c r="I394" s="137" t="str">
        <f t="shared" si="7"/>
        <v>414057#SERVIZI DI RETE (DA FATTURA DISTRIBUTORE)</v>
      </c>
      <c r="J394" s="152" t="s">
        <v>11758</v>
      </c>
      <c r="K394" s="152" t="s">
        <v>12025</v>
      </c>
      <c r="L394" s="152" t="s">
        <v>11746</v>
      </c>
    </row>
    <row r="395" spans="1:12" x14ac:dyDescent="0.2">
      <c r="A395" s="139" t="s">
        <v>10943</v>
      </c>
      <c r="B395" s="139"/>
      <c r="C395" s="84" t="str">
        <f>VLOOKUP(G395,TCR!$E$2:$K$332,2,0)</f>
        <v>DISTV</v>
      </c>
      <c r="D395" s="84" t="str">
        <f>VLOOKUP(G395,TCR!$E$2:$K$332,3,0)</f>
        <v>Ricavi logistica secondaria - distribuzione Energia Elettrica - variabile</v>
      </c>
      <c r="E395" s="84" t="str">
        <f>VLOOKUP(G395,TCR!$E$2:$K$332,4,0)</f>
        <v>QVA</v>
      </c>
      <c r="F395" s="84" t="str">
        <f>VLOOKUP(G395,TCR!$E$2:$K$332,5,0)</f>
        <v>Energia attiva</v>
      </c>
      <c r="G395" s="84" t="s">
        <v>4</v>
      </c>
      <c r="H395" s="84" t="str">
        <f>VLOOKUP(G395,TCR!$E$2:$K$332,7,0)</f>
        <v>Quota energia</v>
      </c>
      <c r="I395" s="137" t="str">
        <f t="shared" si="7"/>
        <v>414057#SERVIZI DI RETE (QUOTA ENERGIA)</v>
      </c>
      <c r="J395" s="152" t="s">
        <v>11758</v>
      </c>
      <c r="K395" s="152" t="s">
        <v>12026</v>
      </c>
      <c r="L395" s="152" t="s">
        <v>11746</v>
      </c>
    </row>
    <row r="396" spans="1:12" x14ac:dyDescent="0.2">
      <c r="A396" s="139" t="s">
        <v>10943</v>
      </c>
      <c r="B396" s="139"/>
      <c r="C396" s="84" t="str">
        <f>VLOOKUP(G396,TCR!$E$2:$K$332,2,0)</f>
        <v>DISTF</v>
      </c>
      <c r="D396" s="84" t="str">
        <f>VLOOKUP(G396,TCR!$E$2:$K$332,3,0)</f>
        <v>Ricavi logistica secondaria - distribuzione Energia Elettrica - fisso</v>
      </c>
      <c r="E396" s="84" t="str">
        <f>VLOOKUP(G396,TCR!$E$2:$K$332,4,0)</f>
        <v>QFDS</v>
      </c>
      <c r="F396" s="84" t="str">
        <f>VLOOKUP(G396,TCR!$E$2:$K$332,5,0)</f>
        <v>Quota fissa distribuzione</v>
      </c>
      <c r="G396" s="84" t="s">
        <v>2</v>
      </c>
      <c r="H396" s="84" t="str">
        <f>VLOOKUP(G396,TCR!$E$2:$K$332,7,0)</f>
        <v>Quota fissa dis</v>
      </c>
      <c r="I396" s="137" t="str">
        <f t="shared" si="7"/>
        <v>414057#SERVIZI DI RETE (QUOTA FISSA)</v>
      </c>
      <c r="J396" s="152" t="s">
        <v>11758</v>
      </c>
      <c r="K396" s="152" t="s">
        <v>12027</v>
      </c>
      <c r="L396" s="152" t="s">
        <v>11746</v>
      </c>
    </row>
    <row r="397" spans="1:12" x14ac:dyDescent="0.2">
      <c r="A397" s="139" t="s">
        <v>10943</v>
      </c>
      <c r="B397" s="139"/>
      <c r="C397" s="84" t="str">
        <f>VLOOKUP(G397,TCR!$E$2:$K$332,2,0)</f>
        <v>DISTF</v>
      </c>
      <c r="D397" s="84" t="str">
        <f>VLOOKUP(G397,TCR!$E$2:$K$332,3,0)</f>
        <v>Ricavi logistica secondaria - distribuzione Energia Elettrica - fisso</v>
      </c>
      <c r="E397" s="84" t="str">
        <f>VLOOKUP(G397,TCR!$E$2:$K$332,4,0)</f>
        <v>QP</v>
      </c>
      <c r="F397" s="84" t="str">
        <f>VLOOKUP(G397,TCR!$E$2:$K$332,5,0)</f>
        <v>Potenza</v>
      </c>
      <c r="G397" s="84" t="s">
        <v>166</v>
      </c>
      <c r="H397" s="84" t="str">
        <f>VLOOKUP(G397,TCR!$E$2:$K$332,7,0)</f>
        <v>Quota fissa potenza</v>
      </c>
      <c r="I397" s="137" t="str">
        <f t="shared" si="7"/>
        <v>414057#SERVIZI DI RETE (QUOTA POTENZA)</v>
      </c>
      <c r="J397" s="152" t="s">
        <v>11758</v>
      </c>
      <c r="K397" s="152" t="s">
        <v>12028</v>
      </c>
      <c r="L397" s="152" t="s">
        <v>11746</v>
      </c>
    </row>
    <row r="398" spans="1:12" x14ac:dyDescent="0.2">
      <c r="A398" s="139" t="s">
        <v>10943</v>
      </c>
      <c r="B398" s="139"/>
      <c r="C398" s="140" t="str">
        <f>VLOOKUP(G398,TCR!$E$2:$K$332,2,0)</f>
        <v>IMPO</v>
      </c>
      <c r="D398" s="140" t="str">
        <f>VLOOKUP(G398,TCR!$E$2:$K$332,3,0)</f>
        <v>IMPOSTE</v>
      </c>
      <c r="E398" s="140" t="str">
        <f>VLOOKUP(G398,TCR!$E$2:$K$332,4,0)</f>
        <v>ADPV</v>
      </c>
      <c r="F398" s="140" t="str">
        <f>VLOOKUP(G398,TCR!$E$2:$K$332,5,0)</f>
        <v>Addizionale provinciale</v>
      </c>
      <c r="G398" s="140" t="s">
        <v>30</v>
      </c>
      <c r="H398" s="140" t="str">
        <f>VLOOKUP(G398,TCR!$E$2:$K$332,7,0)</f>
        <v>Addizionale provinciale</v>
      </c>
      <c r="I398" s="137" t="str">
        <f t="shared" si="7"/>
        <v>414466#IMPOSTA ADDIZIONALE PROVINCIALE</v>
      </c>
      <c r="J398" s="152" t="s">
        <v>11789</v>
      </c>
      <c r="K398" s="152" t="s">
        <v>12029</v>
      </c>
      <c r="L398" s="152" t="s">
        <v>11790</v>
      </c>
    </row>
    <row r="399" spans="1:12" x14ac:dyDescent="0.2">
      <c r="A399" s="139" t="s">
        <v>10943</v>
      </c>
      <c r="B399" s="139"/>
      <c r="C399" s="84" t="str">
        <f>VLOOKUP(G399,TCR!$E$2:$K$332,2,0)</f>
        <v>DISTF</v>
      </c>
      <c r="D399" s="84" t="str">
        <f>VLOOKUP(G399,TCR!$E$2:$K$332,3,0)</f>
        <v>Ricavi logistica secondaria - distribuzione Energia Elettrica - fisso</v>
      </c>
      <c r="E399" s="84" t="str">
        <f>VLOOKUP(G399,TCR!$E$2:$K$332,4,0)</f>
        <v>QADS</v>
      </c>
      <c r="F399" s="84" t="str">
        <f>VLOOKUP(G399,TCR!$E$2:$K$332,5,0)</f>
        <v>Quota accessoria distribuzione</v>
      </c>
      <c r="G399" s="84" t="s">
        <v>7</v>
      </c>
      <c r="H399" s="84" t="str">
        <f>VLOOKUP(G399,TCR!$E$2:$K$332,7,0)</f>
        <v>Quota Distribuzione (Generica)</v>
      </c>
      <c r="I399" s="137" t="str">
        <f t="shared" si="7"/>
        <v>414468#SERVIZI DI RETE (DA FATTURA DISTRIBUTORE)</v>
      </c>
      <c r="J399" s="152" t="s">
        <v>12030</v>
      </c>
      <c r="K399" s="152" t="s">
        <v>12025</v>
      </c>
      <c r="L399" s="152" t="s">
        <v>11746</v>
      </c>
    </row>
    <row r="400" spans="1:12" x14ac:dyDescent="0.2">
      <c r="A400" s="139" t="s">
        <v>10943</v>
      </c>
      <c r="B400" s="139"/>
      <c r="C400" s="84" t="str">
        <f>VLOOKUP(G400,TCR!$E$2:$K$332,2,0)</f>
        <v>DISTV</v>
      </c>
      <c r="D400" s="84" t="str">
        <f>VLOOKUP(G400,TCR!$E$2:$K$332,3,0)</f>
        <v>Ricavi logistica secondaria - distribuzione Energia Elettrica - variabile</v>
      </c>
      <c r="E400" s="84" t="str">
        <f>VLOOKUP(G400,TCR!$E$2:$K$332,4,0)</f>
        <v>QVA</v>
      </c>
      <c r="F400" s="84" t="str">
        <f>VLOOKUP(G400,TCR!$E$2:$K$332,5,0)</f>
        <v>Energia attiva</v>
      </c>
      <c r="G400" s="84" t="s">
        <v>4</v>
      </c>
      <c r="H400" s="84" t="str">
        <f>VLOOKUP(G400,TCR!$E$2:$K$332,7,0)</f>
        <v>Quota energia</v>
      </c>
      <c r="I400" s="137" t="str">
        <f t="shared" si="7"/>
        <v>414468#SERVIZI DI RETE (QUOTA ENERGIA)</v>
      </c>
      <c r="J400" s="152" t="s">
        <v>12030</v>
      </c>
      <c r="K400" s="152" t="s">
        <v>12026</v>
      </c>
      <c r="L400" s="152" t="s">
        <v>11746</v>
      </c>
    </row>
    <row r="401" spans="1:12" x14ac:dyDescent="0.2">
      <c r="A401" s="139" t="s">
        <v>10943</v>
      </c>
      <c r="B401" s="139"/>
      <c r="C401" s="84" t="str">
        <f>VLOOKUP(G401,TCR!$E$2:$K$332,2,0)</f>
        <v>DISTF</v>
      </c>
      <c r="D401" s="84" t="str">
        <f>VLOOKUP(G401,TCR!$E$2:$K$332,3,0)</f>
        <v>Ricavi logistica secondaria - distribuzione Energia Elettrica - fisso</v>
      </c>
      <c r="E401" s="84" t="str">
        <f>VLOOKUP(G401,TCR!$E$2:$K$332,4,0)</f>
        <v>QFDS</v>
      </c>
      <c r="F401" s="84" t="str">
        <f>VLOOKUP(G401,TCR!$E$2:$K$332,5,0)</f>
        <v>Quota fissa distribuzione</v>
      </c>
      <c r="G401" s="84" t="s">
        <v>2</v>
      </c>
      <c r="H401" s="84" t="str">
        <f>VLOOKUP(G401,TCR!$E$2:$K$332,7,0)</f>
        <v>Quota fissa dis</v>
      </c>
      <c r="I401" s="137" t="str">
        <f t="shared" si="7"/>
        <v>414468#SERVIZI DI RETE (QUOTA FISSA)</v>
      </c>
      <c r="J401" s="152" t="s">
        <v>12030</v>
      </c>
      <c r="K401" s="152" t="s">
        <v>12027</v>
      </c>
      <c r="L401" s="152" t="s">
        <v>11746</v>
      </c>
    </row>
    <row r="402" spans="1:12" x14ac:dyDescent="0.2">
      <c r="A402" s="139" t="s">
        <v>10943</v>
      </c>
      <c r="B402" s="139"/>
      <c r="C402" s="84" t="str">
        <f>VLOOKUP(G402,TCR!$E$2:$K$332,2,0)</f>
        <v>DISTF</v>
      </c>
      <c r="D402" s="84" t="str">
        <f>VLOOKUP(G402,TCR!$E$2:$K$332,3,0)</f>
        <v>Ricavi logistica secondaria - distribuzione Energia Elettrica - fisso</v>
      </c>
      <c r="E402" s="84" t="str">
        <f>VLOOKUP(G402,TCR!$E$2:$K$332,4,0)</f>
        <v>QP</v>
      </c>
      <c r="F402" s="84" t="str">
        <f>VLOOKUP(G402,TCR!$E$2:$K$332,5,0)</f>
        <v>Potenza</v>
      </c>
      <c r="G402" s="84" t="s">
        <v>166</v>
      </c>
      <c r="H402" s="84" t="str">
        <f>VLOOKUP(G402,TCR!$E$2:$K$332,7,0)</f>
        <v>Quota fissa potenza</v>
      </c>
      <c r="I402" s="137" t="str">
        <f t="shared" si="7"/>
        <v>414468#SERVIZI DI RETE (QUOTA POTENZA)</v>
      </c>
      <c r="J402" s="152" t="s">
        <v>12030</v>
      </c>
      <c r="K402" s="152" t="s">
        <v>12028</v>
      </c>
      <c r="L402" s="152" t="s">
        <v>11746</v>
      </c>
    </row>
    <row r="403" spans="1:12" x14ac:dyDescent="0.2">
      <c r="A403" s="139" t="s">
        <v>10943</v>
      </c>
      <c r="B403" s="139"/>
      <c r="C403" s="141" t="str">
        <f>VLOOKUP(G403,TCR!$E$2:$K$332,2,0)</f>
        <v>TRASPV</v>
      </c>
      <c r="D403" s="141" t="str">
        <f>VLOOKUP(G403,TCR!$E$2:$K$332,3,0)</f>
        <v>Ricavi logistica primaria - Trasporto Energia Elettrica - variabile</v>
      </c>
      <c r="E403" s="141" t="str">
        <f>VLOOKUP(G403,TCR!$E$2:$K$332,4,0)</f>
        <v>DISPV</v>
      </c>
      <c r="F403" s="141" t="str">
        <f>VLOOKUP(G403,TCR!$E$2:$K$332,5,0)</f>
        <v>Dispacciamento variabile</v>
      </c>
      <c r="G403" s="141" t="s">
        <v>176</v>
      </c>
      <c r="H403" s="141" t="str">
        <f>VLOOKUP(G403,TCR!$E$2:$K$332,7,0)</f>
        <v>Altri oneri dispacciamento quota var</v>
      </c>
      <c r="I403" s="137" t="str">
        <f t="shared" si="7"/>
        <v>414469#SERVIZI DI VENDITA ( COMPONENTE DI DISPACCIAMENTO PARTE FISSA)</v>
      </c>
      <c r="J403" s="152" t="s">
        <v>12031</v>
      </c>
      <c r="K403" s="152" t="s">
        <v>12010</v>
      </c>
      <c r="L403" s="152" t="s">
        <v>11616</v>
      </c>
    </row>
    <row r="404" spans="1:12" x14ac:dyDescent="0.2">
      <c r="A404" s="139" t="s">
        <v>10943</v>
      </c>
      <c r="B404" s="139"/>
      <c r="C404" s="141" t="str">
        <f>VLOOKUP(G404,TCR!$E$2:$K$332,2,0)</f>
        <v>VENDV</v>
      </c>
      <c r="D404" s="141" t="str">
        <f>VLOOKUP(G404,TCR!$E$2:$K$332,3,0)</f>
        <v>Ricavi variabili commodity al PCE - Energia Elettrica</v>
      </c>
      <c r="E404" s="141" t="str">
        <f>VLOOKUP(G404,TCR!$E$2:$K$332,4,0)</f>
        <v>MTPRV</v>
      </c>
      <c r="F404" s="141" t="str">
        <f>VLOOKUP(G404,TCR!$E$2:$K$332,5,0)</f>
        <v>Materia prima variabile</v>
      </c>
      <c r="G404" s="141" t="s">
        <v>255</v>
      </c>
      <c r="H404" s="141" t="str">
        <f>VLOOKUP(G404,TCR!$E$2:$K$332,7,0)</f>
        <v>Materia prima</v>
      </c>
      <c r="I404" s="137" t="str">
        <f t="shared" si="7"/>
        <v>414469#SERVIZI DI VENDITA ( ENERGIA)</v>
      </c>
      <c r="J404" s="152" t="s">
        <v>12031</v>
      </c>
      <c r="K404" s="152" t="s">
        <v>12011</v>
      </c>
      <c r="L404" s="152" t="s">
        <v>11616</v>
      </c>
    </row>
    <row r="405" spans="1:12" x14ac:dyDescent="0.2">
      <c r="A405" s="139" t="s">
        <v>10943</v>
      </c>
      <c r="B405" s="139"/>
      <c r="C405" s="32" t="str">
        <f>VLOOKUP(G405,TCR!$E$2:$K$332,2,0)</f>
        <v>SCARTO</v>
      </c>
      <c r="D405" s="32" t="str">
        <f>VLOOKUP(G405,TCR!$E$2:$K$332,3,0)</f>
        <v>Non gestire</v>
      </c>
      <c r="E405" s="32" t="str">
        <f>VLOOKUP(G405,TCR!$E$2:$K$332,4,0)</f>
        <v>SCARTO</v>
      </c>
      <c r="F405" s="32" t="str">
        <f>VLOOKUP(G405,TCR!$E$2:$K$332,5,0)</f>
        <v>Non gestire</v>
      </c>
      <c r="G405" s="32" t="s">
        <v>81</v>
      </c>
      <c r="H405" s="32" t="str">
        <f>VLOOKUP(G405,TCR!$E$2:$K$332,7,0)</f>
        <v>Non gestire</v>
      </c>
      <c r="I405" s="137" t="str">
        <f t="shared" si="7"/>
        <v>414470#IVA INDETRAIBILE</v>
      </c>
      <c r="J405" s="152" t="s">
        <v>11794</v>
      </c>
      <c r="K405" s="152" t="s">
        <v>12032</v>
      </c>
      <c r="L405" s="152" t="s">
        <v>11778</v>
      </c>
    </row>
    <row r="406" spans="1:12" x14ac:dyDescent="0.2">
      <c r="A406" s="139" t="s">
        <v>10943</v>
      </c>
      <c r="B406" s="139"/>
      <c r="C406" s="140" t="str">
        <f>VLOOKUP(G406,TCR!$E$2:$K$332,2,0)</f>
        <v>IMPO</v>
      </c>
      <c r="D406" s="140" t="str">
        <f>VLOOKUP(G406,TCR!$E$2:$K$332,3,0)</f>
        <v>IMPOSTE</v>
      </c>
      <c r="E406" s="140" t="str">
        <f>VLOOKUP(G406,TCR!$E$2:$K$332,4,0)</f>
        <v>IMER</v>
      </c>
      <c r="F406" s="140" t="str">
        <f>VLOOKUP(G406,TCR!$E$2:$K$332,5,0)</f>
        <v>Imposta erariale</v>
      </c>
      <c r="G406" s="140" t="s">
        <v>39</v>
      </c>
      <c r="H406" s="140" t="str">
        <f>VLOOKUP(G406,TCR!$E$2:$K$332,7,0)</f>
        <v>Imposta erariale</v>
      </c>
      <c r="I406" s="137" t="str">
        <f t="shared" si="7"/>
        <v>414473#EE IMPOSTA ERARIALE ALTRI USI (SENZA RIVALSA SU UTENTE ART 14)</v>
      </c>
      <c r="J406" s="152" t="s">
        <v>11797</v>
      </c>
      <c r="K406" s="152" t="s">
        <v>12033</v>
      </c>
      <c r="L406" s="152" t="s">
        <v>11782</v>
      </c>
    </row>
    <row r="407" spans="1:12" x14ac:dyDescent="0.2">
      <c r="A407" s="139" t="s">
        <v>10943</v>
      </c>
      <c r="B407" s="139"/>
      <c r="C407" s="140" t="str">
        <f>VLOOKUP(G407,TCR!$E$2:$K$332,2,0)</f>
        <v>IMPO</v>
      </c>
      <c r="D407" s="140" t="str">
        <f>VLOOKUP(G407,TCR!$E$2:$K$332,3,0)</f>
        <v>IMPOSTE</v>
      </c>
      <c r="E407" s="140" t="str">
        <f>VLOOKUP(G407,TCR!$E$2:$K$332,4,0)</f>
        <v>IMER</v>
      </c>
      <c r="F407" s="140" t="str">
        <f>VLOOKUP(G407,TCR!$E$2:$K$332,5,0)</f>
        <v>Imposta erariale</v>
      </c>
      <c r="G407" s="140" t="s">
        <v>39</v>
      </c>
      <c r="H407" s="140" t="str">
        <f>VLOOKUP(G407,TCR!$E$2:$K$332,7,0)</f>
        <v>Imposta erariale</v>
      </c>
      <c r="I407" s="137" t="str">
        <f t="shared" si="7"/>
        <v>414481#EE - VOCE IMPOSTA ERARIALE</v>
      </c>
      <c r="J407" s="152" t="s">
        <v>11806</v>
      </c>
      <c r="K407" s="152" t="s">
        <v>2060</v>
      </c>
      <c r="L407" s="152" t="s">
        <v>11782</v>
      </c>
    </row>
    <row r="408" spans="1:12" x14ac:dyDescent="0.2">
      <c r="A408" s="139" t="s">
        <v>10943</v>
      </c>
      <c r="B408" s="139"/>
      <c r="C408" s="32" t="str">
        <f>VLOOKUP(G408,TCR!$E$2:$K$332,2,0)</f>
        <v>SCARTO</v>
      </c>
      <c r="D408" s="32" t="str">
        <f>VLOOKUP(G408,TCR!$E$2:$K$332,3,0)</f>
        <v>Non gestire</v>
      </c>
      <c r="E408" s="32" t="str">
        <f>VLOOKUP(G408,TCR!$E$2:$K$332,4,0)</f>
        <v>SCARTO</v>
      </c>
      <c r="F408" s="32" t="str">
        <f>VLOOKUP(G408,TCR!$E$2:$K$332,5,0)</f>
        <v>Non gestire</v>
      </c>
      <c r="G408" s="32" t="s">
        <v>81</v>
      </c>
      <c r="H408" s="32" t="str">
        <f>VLOOKUP(G408,TCR!$E$2:$K$332,7,0)</f>
        <v>Non gestire</v>
      </c>
      <c r="I408" s="137" t="str">
        <f t="shared" si="7"/>
        <v>429100#RIMBORSI VARI DI GESTIONE</v>
      </c>
      <c r="J408" s="152" t="s">
        <v>11810</v>
      </c>
      <c r="K408" s="152" t="s">
        <v>762</v>
      </c>
      <c r="L408" s="152" t="s">
        <v>11778</v>
      </c>
    </row>
    <row r="409" spans="1:12" x14ac:dyDescent="0.2">
      <c r="A409" s="139" t="s">
        <v>10943</v>
      </c>
      <c r="B409" s="139"/>
      <c r="C409" s="141" t="str">
        <f>VLOOKUP(G409,TCR!$E$2:$K$332,2,0)</f>
        <v>PCVF</v>
      </c>
      <c r="D409" s="141" t="str">
        <f>VLOOKUP(G409,TCR!$E$2:$K$332,3,0)</f>
        <v>Ricavi da componente fissa PCV</v>
      </c>
      <c r="E409" s="141" t="str">
        <f>VLOOKUP(G409,TCR!$E$2:$K$332,4,0)</f>
        <v>COMMF</v>
      </c>
      <c r="F409" s="141" t="str">
        <f>VLOOKUP(G409,TCR!$E$2:$K$332,5,0)</f>
        <v>Componente fissa Costi Commercializzazione</v>
      </c>
      <c r="G409" s="141" t="s">
        <v>189</v>
      </c>
      <c r="H409" s="141" t="str">
        <f>VLOOKUP(G409,TCR!$E$2:$K$332,7,0)</f>
        <v>PCV fissa</v>
      </c>
      <c r="I409" s="137" t="str">
        <f t="shared" si="7"/>
        <v>700901#COMMERCIALIZZAZIONE VENDITA FISSA</v>
      </c>
      <c r="J409" s="152" t="s">
        <v>12034</v>
      </c>
      <c r="K409" s="152" t="s">
        <v>12035</v>
      </c>
      <c r="L409" s="152" t="s">
        <v>11616</v>
      </c>
    </row>
    <row r="410" spans="1:12" x14ac:dyDescent="0.2">
      <c r="A410" s="139" t="s">
        <v>10943</v>
      </c>
      <c r="B410" s="139"/>
      <c r="C410" s="141" t="str">
        <f>VLOOKUP(G410,TCR!$E$2:$K$332,2,0)</f>
        <v>VENDF</v>
      </c>
      <c r="D410" s="141" t="str">
        <f>VLOOKUP(G410,TCR!$E$2:$K$332,3,0)</f>
        <v>Ricavi commodity - componente fissa Energia Elettrica</v>
      </c>
      <c r="E410" s="141" t="str">
        <f>VLOOKUP(G410,TCR!$E$2:$K$332,4,0)</f>
        <v>MTPRF</v>
      </c>
      <c r="F410" s="141" t="str">
        <f>VLOOKUP(G410,TCR!$E$2:$K$332,5,0)</f>
        <v>Materia prima fissa</v>
      </c>
      <c r="G410" s="141" t="s">
        <v>320</v>
      </c>
      <c r="H410" s="141" t="str">
        <f>VLOOKUP(G410,TCR!$E$2:$K$332,7,0)</f>
        <v>componente generica ven fissa</v>
      </c>
      <c r="I410" s="137" t="str">
        <f t="shared" si="7"/>
        <v>700901#CORRISPETTIVO FISSO</v>
      </c>
      <c r="J410" s="152" t="s">
        <v>12034</v>
      </c>
      <c r="K410" s="152" t="s">
        <v>12036</v>
      </c>
      <c r="L410" s="152" t="s">
        <v>11616</v>
      </c>
    </row>
    <row r="411" spans="1:12" x14ac:dyDescent="0.2">
      <c r="A411" s="139" t="s">
        <v>10943</v>
      </c>
      <c r="B411" s="139"/>
      <c r="C411" s="140" t="str">
        <f>VLOOKUP(G411,TCR!$E$2:$K$332,2,0)</f>
        <v>IMPO</v>
      </c>
      <c r="D411" s="140" t="str">
        <f>VLOOKUP(G411,TCR!$E$2:$K$332,3,0)</f>
        <v>IMPOSTE</v>
      </c>
      <c r="E411" s="140" t="str">
        <f>VLOOKUP(G411,TCR!$E$2:$K$332,4,0)</f>
        <v>IMER</v>
      </c>
      <c r="F411" s="140" t="str">
        <f>VLOOKUP(G411,TCR!$E$2:$K$332,5,0)</f>
        <v>Imposta erariale</v>
      </c>
      <c r="G411" s="140" t="s">
        <v>39</v>
      </c>
      <c r="H411" s="140" t="str">
        <f>VLOOKUP(G411,TCR!$E$2:$K$332,7,0)</f>
        <v>Imposta erariale</v>
      </c>
      <c r="I411" s="137" t="str">
        <f t="shared" si="7"/>
        <v>700961#ERARIALE</v>
      </c>
      <c r="J411" s="152" t="s">
        <v>12037</v>
      </c>
      <c r="K411" s="152" t="s">
        <v>11782</v>
      </c>
      <c r="L411" s="152" t="s">
        <v>11782</v>
      </c>
    </row>
    <row r="412" spans="1:12" x14ac:dyDescent="0.2">
      <c r="A412" s="139" t="s">
        <v>10943</v>
      </c>
      <c r="B412" s="139"/>
      <c r="C412" s="140" t="str">
        <f>VLOOKUP(G412,TCR!$E$2:$K$332,2,0)</f>
        <v>IMPO</v>
      </c>
      <c r="D412" s="140" t="str">
        <f>VLOOKUP(G412,TCR!$E$2:$K$332,3,0)</f>
        <v>IMPOSTE</v>
      </c>
      <c r="E412" s="140" t="str">
        <f>VLOOKUP(G412,TCR!$E$2:$K$332,4,0)</f>
        <v>ADPV</v>
      </c>
      <c r="F412" s="140" t="str">
        <f>VLOOKUP(G412,TCR!$E$2:$K$332,5,0)</f>
        <v>Addizionale provinciale</v>
      </c>
      <c r="G412" s="140" t="s">
        <v>30</v>
      </c>
      <c r="H412" s="140" t="str">
        <f>VLOOKUP(G412,TCR!$E$2:$K$332,7,0)</f>
        <v>Addizionale provinciale</v>
      </c>
      <c r="I412" s="137" t="str">
        <f t="shared" si="7"/>
        <v>700961#IMPOSTA DI CONSUMO AG</v>
      </c>
      <c r="J412" s="152" t="s">
        <v>12037</v>
      </c>
      <c r="K412" s="152" t="s">
        <v>12038</v>
      </c>
      <c r="L412" s="152" t="s">
        <v>11782</v>
      </c>
    </row>
    <row r="413" spans="1:12" x14ac:dyDescent="0.2">
      <c r="A413" s="139" t="s">
        <v>10943</v>
      </c>
      <c r="B413" s="139"/>
      <c r="C413" s="140" t="str">
        <f>VLOOKUP(G413,TCR!$E$2:$K$332,2,0)</f>
        <v>IMPO</v>
      </c>
      <c r="D413" s="140" t="str">
        <f>VLOOKUP(G413,TCR!$E$2:$K$332,3,0)</f>
        <v>IMPOSTE</v>
      </c>
      <c r="E413" s="140" t="str">
        <f>VLOOKUP(G413,TCR!$E$2:$K$332,4,0)</f>
        <v>IMER</v>
      </c>
      <c r="F413" s="140" t="str">
        <f>VLOOKUP(G413,TCR!$E$2:$K$332,5,0)</f>
        <v>Imposta erariale</v>
      </c>
      <c r="G413" s="140" t="s">
        <v>39</v>
      </c>
      <c r="H413" s="140" t="str">
        <f>VLOOKUP(G413,TCR!$E$2:$K$332,7,0)</f>
        <v>Imposta erariale</v>
      </c>
      <c r="I413" s="137" t="str">
        <f t="shared" si="7"/>
        <v>700961#IMPOSTA ERARIALE</v>
      </c>
      <c r="J413" s="152" t="s">
        <v>12037</v>
      </c>
      <c r="K413" s="152" t="s">
        <v>11784</v>
      </c>
      <c r="L413" s="152" t="s">
        <v>11782</v>
      </c>
    </row>
    <row r="414" spans="1:12" x14ac:dyDescent="0.2">
      <c r="A414" s="139" t="s">
        <v>10943</v>
      </c>
      <c r="B414" s="139"/>
      <c r="C414" s="140" t="str">
        <f>VLOOKUP(G414,TCR!$E$2:$K$332,2,0)</f>
        <v>IMPO</v>
      </c>
      <c r="D414" s="140" t="str">
        <f>VLOOKUP(G414,TCR!$E$2:$K$332,3,0)</f>
        <v>IMPOSTE</v>
      </c>
      <c r="E414" s="140" t="str">
        <f>VLOOKUP(G414,TCR!$E$2:$K$332,4,0)</f>
        <v>ADCO</v>
      </c>
      <c r="F414" s="140" t="str">
        <f>VLOOKUP(G414,TCR!$E$2:$K$332,5,0)</f>
        <v>Addizionale comunale</v>
      </c>
      <c r="G414" s="140" t="s">
        <v>119</v>
      </c>
      <c r="H414" s="140" t="str">
        <f>VLOOKUP(G414,TCR!$E$2:$K$332,7,0)</f>
        <v>Addizionale comunale</v>
      </c>
      <c r="I414" s="137" t="str">
        <f t="shared" si="7"/>
        <v>700963#IMPOSTA COMUNALE</v>
      </c>
      <c r="J414" s="152" t="s">
        <v>12039</v>
      </c>
      <c r="K414" s="152" t="s">
        <v>12040</v>
      </c>
      <c r="L414" s="152" t="s">
        <v>11790</v>
      </c>
    </row>
    <row r="415" spans="1:12" x14ac:dyDescent="0.2">
      <c r="A415" s="139" t="s">
        <v>10943</v>
      </c>
      <c r="B415" s="139"/>
      <c r="C415" s="140" t="str">
        <f>VLOOKUP(G415,TCR!$E$2:$K$332,2,0)</f>
        <v>IMPO</v>
      </c>
      <c r="D415" s="140" t="str">
        <f>VLOOKUP(G415,TCR!$E$2:$K$332,3,0)</f>
        <v>IMPOSTE</v>
      </c>
      <c r="E415" s="140" t="str">
        <f>VLOOKUP(G415,TCR!$E$2:$K$332,4,0)</f>
        <v>ADCO</v>
      </c>
      <c r="F415" s="140" t="str">
        <f>VLOOKUP(G415,TCR!$E$2:$K$332,5,0)</f>
        <v>Addizionale comunale</v>
      </c>
      <c r="G415" s="140" t="s">
        <v>119</v>
      </c>
      <c r="H415" s="140" t="str">
        <f>VLOOKUP(G415,TCR!$E$2:$K$332,7,0)</f>
        <v>Addizionale comunale</v>
      </c>
      <c r="I415" s="137" t="str">
        <f t="shared" si="7"/>
        <v>700964#RIVALSA IMPOSTA CONSUMO POWER</v>
      </c>
      <c r="J415" s="152" t="s">
        <v>10579</v>
      </c>
      <c r="K415" s="152" t="s">
        <v>11788</v>
      </c>
      <c r="L415" s="152" t="s">
        <v>11782</v>
      </c>
    </row>
    <row r="416" spans="1:12" x14ac:dyDescent="0.2">
      <c r="A416" s="139" t="s">
        <v>10943</v>
      </c>
      <c r="B416" s="139"/>
      <c r="C416" s="140" t="str">
        <f>VLOOKUP(G416,TCR!$E$2:$K$332,2,0)</f>
        <v>IMPO</v>
      </c>
      <c r="D416" s="140" t="str">
        <f>VLOOKUP(G416,TCR!$E$2:$K$332,3,0)</f>
        <v>IMPOSTE</v>
      </c>
      <c r="E416" s="140" t="str">
        <f>VLOOKUP(G416,TCR!$E$2:$K$332,4,0)</f>
        <v>ADPV</v>
      </c>
      <c r="F416" s="140" t="str">
        <f>VLOOKUP(G416,TCR!$E$2:$K$332,5,0)</f>
        <v>Addizionale provinciale</v>
      </c>
      <c r="G416" s="140" t="s">
        <v>30</v>
      </c>
      <c r="H416" s="140" t="str">
        <f>VLOOKUP(G416,TCR!$E$2:$K$332,7,0)</f>
        <v>Addizionale provinciale</v>
      </c>
      <c r="I416" s="137" t="str">
        <f t="shared" si="7"/>
        <v>700965#RIVALSA ADD. COMUNALE POWER</v>
      </c>
      <c r="J416" s="152" t="s">
        <v>10615</v>
      </c>
      <c r="K416" s="152" t="s">
        <v>12041</v>
      </c>
      <c r="L416" s="152" t="s">
        <v>11790</v>
      </c>
    </row>
    <row r="417" spans="1:12" x14ac:dyDescent="0.2">
      <c r="A417" s="139" t="s">
        <v>10943</v>
      </c>
      <c r="B417" s="139"/>
      <c r="C417" s="141" t="str">
        <f>VLOOKUP(G417,TCR!$E$2:$K$332,2,0)</f>
        <v>VENDV</v>
      </c>
      <c r="D417" s="141" t="str">
        <f>VLOOKUP(G417,TCR!$E$2:$K$332,3,0)</f>
        <v>Ricavi variabili commodity al PCE - Energia Elettrica</v>
      </c>
      <c r="E417" s="141" t="str">
        <f>VLOOKUP(G417,TCR!$E$2:$K$332,4,0)</f>
        <v>MTPRV</v>
      </c>
      <c r="F417" s="141" t="str">
        <f>VLOOKUP(G417,TCR!$E$2:$K$332,5,0)</f>
        <v>Materia prima variabile</v>
      </c>
      <c r="G417" s="141" t="s">
        <v>255</v>
      </c>
      <c r="H417" s="141" t="str">
        <f>VLOOKUP(G417,TCR!$E$2:$K$332,7,0)</f>
        <v>Materia prima</v>
      </c>
      <c r="I417" s="137" t="str">
        <f t="shared" si="7"/>
        <v>701036#VENDITA</v>
      </c>
      <c r="J417" s="152" t="s">
        <v>429</v>
      </c>
      <c r="K417" s="152" t="s">
        <v>11616</v>
      </c>
      <c r="L417" s="152" t="s">
        <v>11616</v>
      </c>
    </row>
    <row r="418" spans="1:12" x14ac:dyDescent="0.2">
      <c r="A418" s="139" t="s">
        <v>10943</v>
      </c>
      <c r="B418" s="139"/>
      <c r="C418" s="141" t="str">
        <f>VLOOKUP(G418,TCR!$E$2:$K$332,2,0)</f>
        <v>VENDV</v>
      </c>
      <c r="D418" s="141" t="str">
        <f>VLOOKUP(G418,TCR!$E$2:$K$332,3,0)</f>
        <v>Ricavi variabili commodity al PCE - Energia Elettrica</v>
      </c>
      <c r="E418" s="141" t="str">
        <f>VLOOKUP(G418,TCR!$E$2:$K$332,4,0)</f>
        <v>MTPRV</v>
      </c>
      <c r="F418" s="141" t="str">
        <f>VLOOKUP(G418,TCR!$E$2:$K$332,5,0)</f>
        <v>Materia prima variabile</v>
      </c>
      <c r="G418" s="141" t="s">
        <v>255</v>
      </c>
      <c r="H418" s="141" t="str">
        <f>VLOOKUP(G418,TCR!$E$2:$K$332,7,0)</f>
        <v>Materia prima</v>
      </c>
      <c r="I418" s="137" t="str">
        <f t="shared" si="7"/>
        <v>701116#TARIFFA MODULAZ.OFFERTA POWER ( VENDITA)</v>
      </c>
      <c r="J418" s="152" t="s">
        <v>10640</v>
      </c>
      <c r="K418" s="152" t="s">
        <v>12042</v>
      </c>
      <c r="L418" s="152" t="s">
        <v>11616</v>
      </c>
    </row>
    <row r="419" spans="1:12" x14ac:dyDescent="0.2">
      <c r="A419" s="139" t="s">
        <v>10943</v>
      </c>
      <c r="B419" s="139"/>
      <c r="C419" s="84" t="str">
        <f>VLOOKUP(G419,TCR!$E$2:$K$332,2,0)</f>
        <v>DISTF</v>
      </c>
      <c r="D419" s="84" t="str">
        <f>VLOOKUP(G419,TCR!$E$2:$K$332,3,0)</f>
        <v>Ricavi logistica secondaria - distribuzione Energia Elettrica - fisso</v>
      </c>
      <c r="E419" s="84" t="str">
        <f>VLOOKUP(G419,TCR!$E$2:$K$332,4,0)</f>
        <v>QADS</v>
      </c>
      <c r="F419" s="84" t="str">
        <f>VLOOKUP(G419,TCR!$E$2:$K$332,5,0)</f>
        <v>Quota accessoria distribuzione</v>
      </c>
      <c r="G419" s="84" t="s">
        <v>7</v>
      </c>
      <c r="H419" s="84" t="str">
        <f>VLOOKUP(G419,TCR!$E$2:$K$332,7,0)</f>
        <v>Quota Distribuzione (Generica)</v>
      </c>
      <c r="I419" s="137" t="str">
        <f t="shared" si="7"/>
        <v>702095#RECUPERO ONERI DI TRASPORTO POWER ( DISTRIBUZIONE)</v>
      </c>
      <c r="J419" s="152" t="s">
        <v>4348</v>
      </c>
      <c r="K419" s="152" t="s">
        <v>12043</v>
      </c>
      <c r="L419" s="152" t="s">
        <v>11746</v>
      </c>
    </row>
    <row r="420" spans="1:12" x14ac:dyDescent="0.2">
      <c r="A420" s="139" t="s">
        <v>10943</v>
      </c>
      <c r="B420" s="139"/>
      <c r="C420" s="84" t="str">
        <f>VLOOKUP(G420,TCR!$E$2:$K$332,2,0)</f>
        <v>DISTF</v>
      </c>
      <c r="D420" s="84" t="str">
        <f>VLOOKUP(G420,TCR!$E$2:$K$332,3,0)</f>
        <v>Ricavi logistica secondaria - distribuzione Energia Elettrica - fisso</v>
      </c>
      <c r="E420" s="84" t="str">
        <f>VLOOKUP(G420,TCR!$E$2:$K$332,4,0)</f>
        <v>QADS</v>
      </c>
      <c r="F420" s="84" t="str">
        <f>VLOOKUP(G420,TCR!$E$2:$K$332,5,0)</f>
        <v>Quota accessoria distribuzione</v>
      </c>
      <c r="G420" s="84" t="s">
        <v>7</v>
      </c>
      <c r="H420" s="84" t="str">
        <f>VLOOKUP(G420,TCR!$E$2:$K$332,7,0)</f>
        <v>Quota Distribuzione (Generica)</v>
      </c>
      <c r="I420" s="137" t="str">
        <f t="shared" si="7"/>
        <v>702145#DISTRIBUZIONE</v>
      </c>
      <c r="J420" s="152" t="s">
        <v>515</v>
      </c>
      <c r="K420" s="152" t="s">
        <v>11746</v>
      </c>
      <c r="L420" s="152" t="s">
        <v>11746</v>
      </c>
    </row>
    <row r="421" spans="1:12" x14ac:dyDescent="0.2">
      <c r="A421" s="139" t="s">
        <v>10943</v>
      </c>
      <c r="B421" s="139"/>
      <c r="C421" s="141" t="str">
        <f>VLOOKUP(G421,TCR!$E$2:$K$332,2,0)</f>
        <v>TRASPV</v>
      </c>
      <c r="D421" s="141" t="str">
        <f>VLOOKUP(G421,TCR!$E$2:$K$332,3,0)</f>
        <v>Ricavi logistica primaria - Trasporto Energia Elettrica - variabile</v>
      </c>
      <c r="E421" s="141" t="str">
        <f>VLOOKUP(G421,TCR!$E$2:$K$332,4,0)</f>
        <v>DISPV</v>
      </c>
      <c r="F421" s="141" t="str">
        <f>VLOOKUP(G421,TCR!$E$2:$K$332,5,0)</f>
        <v>Dispacciamento variabile</v>
      </c>
      <c r="G421" s="141" t="s">
        <v>176</v>
      </c>
      <c r="H421" s="141" t="str">
        <f>VLOOKUP(G421,TCR!$E$2:$K$332,7,0)</f>
        <v>Altri oneri dispacciamento quota var</v>
      </c>
      <c r="I421" s="137" t="str">
        <f t="shared" si="7"/>
        <v>709001#VENDITA DISPACCIAMENTO</v>
      </c>
      <c r="J421" s="152" t="s">
        <v>10388</v>
      </c>
      <c r="K421" s="152" t="s">
        <v>12044</v>
      </c>
      <c r="L421" s="152" t="s">
        <v>11616</v>
      </c>
    </row>
    <row r="422" spans="1:12" x14ac:dyDescent="0.2">
      <c r="A422" s="139" t="s">
        <v>10943</v>
      </c>
      <c r="B422" s="139"/>
      <c r="C422" s="141" t="str">
        <f>VLOOKUP(G422,TCR!$E$2:$K$332,2,0)</f>
        <v>VENDV</v>
      </c>
      <c r="D422" s="141" t="str">
        <f>VLOOKUP(G422,TCR!$E$2:$K$332,3,0)</f>
        <v>Ricavi variabili commodity al PCE - Energia Elettrica</v>
      </c>
      <c r="E422" s="141" t="str">
        <f>VLOOKUP(G422,TCR!$E$2:$K$332,4,0)</f>
        <v>SBI</v>
      </c>
      <c r="F422" s="141" t="str">
        <f>VLOOKUP(G422,TCR!$E$2:$K$332,5,0)</f>
        <v>Sbilanciamento</v>
      </c>
      <c r="G422" s="141" t="s">
        <v>5930</v>
      </c>
      <c r="H422" s="141" t="str">
        <f>VLOOKUP(G422,TCR!$E$2:$K$332,7,0)</f>
        <v>Sbilanciamento</v>
      </c>
      <c r="I422" s="137" t="str">
        <f t="shared" si="7"/>
        <v>709002#CORRISPETTIVO DI SBILANCIAMENTO</v>
      </c>
      <c r="J422" s="152" t="s">
        <v>9867</v>
      </c>
      <c r="K422" s="152" t="s">
        <v>706</v>
      </c>
      <c r="L422" s="152" t="s">
        <v>11616</v>
      </c>
    </row>
    <row r="423" spans="1:12" x14ac:dyDescent="0.2">
      <c r="A423" s="139" t="s">
        <v>10943</v>
      </c>
      <c r="B423" s="139"/>
      <c r="C423" s="141" t="str">
        <f>VLOOKUP(G423,TCR!$E$2:$K$332,2,0)</f>
        <v>VENDV</v>
      </c>
      <c r="D423" s="141" t="str">
        <f>VLOOKUP(G423,TCR!$E$2:$K$332,3,0)</f>
        <v>Ricavi variabili commodity al PCE - Energia Elettrica</v>
      </c>
      <c r="E423" s="141" t="str">
        <f>VLOOKUP(G423,TCR!$E$2:$K$332,4,0)</f>
        <v>MTPRV</v>
      </c>
      <c r="F423" s="141" t="str">
        <f>VLOOKUP(G423,TCR!$E$2:$K$332,5,0)</f>
        <v>Materia prima variabile</v>
      </c>
      <c r="G423" s="141" t="s">
        <v>255</v>
      </c>
      <c r="H423" s="141" t="str">
        <f>VLOOKUP(G423,TCR!$E$2:$K$332,7,0)</f>
        <v>Materia prima</v>
      </c>
      <c r="I423" s="137" t="str">
        <f t="shared" si="7"/>
        <v>709002#ENERGIA</v>
      </c>
      <c r="J423" s="152" t="s">
        <v>9867</v>
      </c>
      <c r="K423" s="152" t="s">
        <v>11637</v>
      </c>
      <c r="L423" s="152" t="s">
        <v>11616</v>
      </c>
    </row>
    <row r="424" spans="1:12" x14ac:dyDescent="0.2">
      <c r="A424" s="139" t="s">
        <v>10943</v>
      </c>
      <c r="B424" s="139"/>
      <c r="C424" s="141" t="str">
        <f>VLOOKUP(G424,TCR!$E$2:$K$332,2,0)</f>
        <v>VENDV</v>
      </c>
      <c r="D424" s="141" t="str">
        <f>VLOOKUP(G424,TCR!$E$2:$K$332,3,0)</f>
        <v>Ricavi variabili commodity al PCE - Energia Elettrica</v>
      </c>
      <c r="E424" s="141" t="str">
        <f>VLOOKUP(G424,TCR!$E$2:$K$332,4,0)</f>
        <v>MTPRV</v>
      </c>
      <c r="F424" s="141" t="str">
        <f>VLOOKUP(G424,TCR!$E$2:$K$332,5,0)</f>
        <v>Materia prima variabile</v>
      </c>
      <c r="G424" s="141" t="s">
        <v>192</v>
      </c>
      <c r="H424" s="141" t="str">
        <f>VLOOKUP(G424,TCR!$E$2:$K$332,7,0)</f>
        <v>Perdite</v>
      </c>
      <c r="I424" s="137" t="str">
        <f t="shared" si="7"/>
        <v>709002#PERDITE DI RETE</v>
      </c>
      <c r="J424" s="152" t="s">
        <v>9867</v>
      </c>
      <c r="K424" s="152" t="s">
        <v>11650</v>
      </c>
      <c r="L424" s="152" t="s">
        <v>11616</v>
      </c>
    </row>
    <row r="425" spans="1:12" x14ac:dyDescent="0.2">
      <c r="A425" s="139" t="s">
        <v>10943</v>
      </c>
      <c r="B425" s="139"/>
      <c r="C425" s="141" t="str">
        <f>VLOOKUP(G425,TCR!$E$2:$K$332,2,0)</f>
        <v>VENDV</v>
      </c>
      <c r="D425" s="141" t="str">
        <f>VLOOKUP(G425,TCR!$E$2:$K$332,3,0)</f>
        <v>Ricavi variabili commodity al PCE - Energia Elettrica</v>
      </c>
      <c r="E425" s="141" t="str">
        <f>VLOOKUP(G425,TCR!$E$2:$K$332,4,0)</f>
        <v>SCONV</v>
      </c>
      <c r="F425" s="141" t="str">
        <f>VLOOKUP(G425,TCR!$E$2:$K$332,5,0)</f>
        <v>Sconti Variabili</v>
      </c>
      <c r="G425" s="141" t="s">
        <v>11346</v>
      </c>
      <c r="H425" s="141" t="str">
        <f>VLOOKUP(G425,TCR!$E$2:$K$332,7,0)</f>
        <v>sconti perdite bilanciamento</v>
      </c>
      <c r="I425" s="137" t="str">
        <f t="shared" si="7"/>
        <v>709002#PERDITE SCONTO SU SBILANCIAMENTO</v>
      </c>
      <c r="J425" s="152" t="s">
        <v>9867</v>
      </c>
      <c r="K425" s="152" t="s">
        <v>12045</v>
      </c>
      <c r="L425" s="152" t="s">
        <v>11616</v>
      </c>
    </row>
    <row r="426" spans="1:12" x14ac:dyDescent="0.2">
      <c r="A426" s="139" t="s">
        <v>10943</v>
      </c>
      <c r="B426" s="139"/>
      <c r="C426" s="141" t="str">
        <f>VLOOKUP(G426,TCR!$E$2:$K$332,2,0)</f>
        <v>VENDV</v>
      </c>
      <c r="D426" s="141" t="str">
        <f>VLOOKUP(G426,TCR!$E$2:$K$332,3,0)</f>
        <v>Ricavi variabili commodity al PCE - Energia Elettrica</v>
      </c>
      <c r="E426" s="141" t="str">
        <f>VLOOKUP(G426,TCR!$E$2:$K$332,4,0)</f>
        <v>SBI</v>
      </c>
      <c r="F426" s="141" t="str">
        <f>VLOOKUP(G426,TCR!$E$2:$K$332,5,0)</f>
        <v>Sbilanciamento</v>
      </c>
      <c r="G426" s="141" t="s">
        <v>11340</v>
      </c>
      <c r="H426" s="141" t="str">
        <f>VLOOKUP(G426,TCR!$E$2:$K$332,7,0)</f>
        <v>Perdite sbilanciamento</v>
      </c>
      <c r="I426" s="137" t="str">
        <f t="shared" si="7"/>
        <v>709002#PERDITE SU SBILANCIAMENTO</v>
      </c>
      <c r="J426" s="152" t="s">
        <v>9867</v>
      </c>
      <c r="K426" s="152" t="s">
        <v>12046</v>
      </c>
      <c r="L426" s="152" t="s">
        <v>11616</v>
      </c>
    </row>
    <row r="427" spans="1:12" x14ac:dyDescent="0.2">
      <c r="A427" s="139" t="s">
        <v>10943</v>
      </c>
      <c r="B427" s="139"/>
      <c r="C427" s="141" t="str">
        <f>VLOOKUP(G427,TCR!$E$2:$K$332,2,0)</f>
        <v>VENDV</v>
      </c>
      <c r="D427" s="141" t="str">
        <f>VLOOKUP(G427,TCR!$E$2:$K$332,3,0)</f>
        <v>Ricavi variabili commodity al PCE - Energia Elettrica</v>
      </c>
      <c r="E427" s="141" t="str">
        <f>VLOOKUP(G427,TCR!$E$2:$K$332,4,0)</f>
        <v>SBI</v>
      </c>
      <c r="F427" s="141" t="str">
        <f>VLOOKUP(G427,TCR!$E$2:$K$332,5,0)</f>
        <v>Sbilanciamento</v>
      </c>
      <c r="G427" s="141" t="s">
        <v>11340</v>
      </c>
      <c r="H427" s="141" t="str">
        <f>VLOOKUP(G427,TCR!$E$2:$K$332,7,0)</f>
        <v>Perdite sbilanciamento</v>
      </c>
      <c r="I427" s="137" t="str">
        <f t="shared" si="7"/>
        <v>709002#SCONTO SU SBILANCIAMENTO</v>
      </c>
      <c r="J427" s="152" t="s">
        <v>9867</v>
      </c>
      <c r="K427" s="152" t="s">
        <v>11860</v>
      </c>
      <c r="L427" s="152" t="s">
        <v>11616</v>
      </c>
    </row>
    <row r="428" spans="1:12" x14ac:dyDescent="0.2">
      <c r="A428" s="139" t="s">
        <v>10943</v>
      </c>
      <c r="B428" s="139"/>
      <c r="C428" s="141" t="str">
        <f>VLOOKUP(G428,TCR!$E$2:$K$332,2,0)</f>
        <v>VENDV</v>
      </c>
      <c r="D428" s="141" t="str">
        <f>VLOOKUP(G428,TCR!$E$2:$K$332,3,0)</f>
        <v>Ricavi variabili commodity al PCE - Energia Elettrica</v>
      </c>
      <c r="E428" s="141" t="str">
        <f>VLOOKUP(G428,TCR!$E$2:$K$332,4,0)</f>
        <v>MTPRV</v>
      </c>
      <c r="F428" s="141" t="str">
        <f>VLOOKUP(G428,TCR!$E$2:$K$332,5,0)</f>
        <v>Materia prima variabile</v>
      </c>
      <c r="G428" s="141" t="s">
        <v>255</v>
      </c>
      <c r="H428" s="141" t="str">
        <f>VLOOKUP(G428,TCR!$E$2:$K$332,7,0)</f>
        <v>Materia prima</v>
      </c>
      <c r="I428" s="137" t="str">
        <f t="shared" si="7"/>
        <v>709002#VENDITA QUOTA ENERGIA</v>
      </c>
      <c r="J428" s="152" t="s">
        <v>9867</v>
      </c>
      <c r="K428" s="152" t="s">
        <v>12047</v>
      </c>
      <c r="L428" s="152" t="s">
        <v>11616</v>
      </c>
    </row>
    <row r="429" spans="1:12" x14ac:dyDescent="0.2">
      <c r="A429" s="139" t="s">
        <v>10943</v>
      </c>
      <c r="B429" s="139"/>
      <c r="C429" s="141" t="str">
        <f>VLOOKUP(G429,TCR!$E$2:$K$332,2,0)</f>
        <v>TRASPF</v>
      </c>
      <c r="D429" s="141" t="str">
        <f>VLOOKUP(G429,TCR!$E$2:$K$332,3,0)</f>
        <v>Ricavi logistica primaria - Trasporto Energia Elettrica - fisso</v>
      </c>
      <c r="E429" s="141" t="str">
        <f>VLOOKUP(G429,TCR!$E$2:$K$332,4,0)</f>
        <v>DISPF</v>
      </c>
      <c r="F429" s="141" t="str">
        <f>VLOOKUP(G429,TCR!$E$2:$K$332,5,0)</f>
        <v>Dispacciamento fisso</v>
      </c>
      <c r="G429" s="141" t="s">
        <v>305</v>
      </c>
      <c r="H429" s="141" t="str">
        <f>VLOOKUP(G429,TCR!$E$2:$K$332,7,0)</f>
        <v>Art 24 bis TIS</v>
      </c>
      <c r="I429" s="137" t="str">
        <f t="shared" si="7"/>
        <v>709005#ARTICOLO 24 BIS DEL ARG /ELT 107/09</v>
      </c>
      <c r="J429" s="152" t="s">
        <v>10350</v>
      </c>
      <c r="K429" s="152" t="s">
        <v>12048</v>
      </c>
      <c r="L429" s="152" t="s">
        <v>11616</v>
      </c>
    </row>
    <row r="430" spans="1:12" x14ac:dyDescent="0.2">
      <c r="A430" s="139" t="s">
        <v>10943</v>
      </c>
      <c r="B430" s="139"/>
      <c r="C430" s="141" t="str">
        <f>VLOOKUP(G430,TCR!$E$2:$K$332,2,0)</f>
        <v>TRASPF</v>
      </c>
      <c r="D430" s="141" t="str">
        <f>VLOOKUP(G430,TCR!$E$2:$K$332,3,0)</f>
        <v>Ricavi logistica primaria - Trasporto Energia Elettrica - fisso</v>
      </c>
      <c r="E430" s="141" t="str">
        <f>VLOOKUP(G430,TCR!$E$2:$K$332,4,0)</f>
        <v>DISPF</v>
      </c>
      <c r="F430" s="141" t="str">
        <f>VLOOKUP(G430,TCR!$E$2:$K$332,5,0)</f>
        <v>Dispacciamento fisso</v>
      </c>
      <c r="G430" s="141" t="s">
        <v>175</v>
      </c>
      <c r="H430" s="141" t="str">
        <f>VLOOKUP(G430,TCR!$E$2:$K$332,7,0)</f>
        <v>Altri oneri dispacciamento quota fissa</v>
      </c>
      <c r="I430" s="137" t="str">
        <f t="shared" si="7"/>
        <v>709005#COMPONENTE DI DISPACCIAMENTO (PARTE FISSA)</v>
      </c>
      <c r="J430" s="152" t="s">
        <v>10350</v>
      </c>
      <c r="K430" s="152" t="s">
        <v>12049</v>
      </c>
      <c r="L430" s="152" t="s">
        <v>11616</v>
      </c>
    </row>
    <row r="431" spans="1:12" x14ac:dyDescent="0.2">
      <c r="A431" s="139" t="s">
        <v>10943</v>
      </c>
      <c r="B431" s="139"/>
      <c r="C431" s="141" t="str">
        <f>VLOOKUP(G431,TCR!$E$2:$K$332,2,0)</f>
        <v>TRASPF</v>
      </c>
      <c r="D431" s="141" t="str">
        <f>VLOOKUP(G431,TCR!$E$2:$K$332,3,0)</f>
        <v>Ricavi logistica primaria - Trasporto Energia Elettrica - fisso</v>
      </c>
      <c r="E431" s="141" t="str">
        <f>VLOOKUP(G431,TCR!$E$2:$K$332,4,0)</f>
        <v>DISPF</v>
      </c>
      <c r="F431" s="141" t="str">
        <f>VLOOKUP(G431,TCR!$E$2:$K$332,5,0)</f>
        <v>Dispacciamento fisso</v>
      </c>
      <c r="G431" s="141" t="s">
        <v>9521</v>
      </c>
      <c r="H431" s="141" t="str">
        <f>VLOOKUP(G431,TCR!$E$2:$K$332,7,0)</f>
        <v>Art 36 Del 111/06</v>
      </c>
      <c r="I431" s="137" t="str">
        <f t="shared" si="7"/>
        <v>709005#CORRISPETTIVO AGGREGAZIONE MISURA</v>
      </c>
      <c r="J431" s="152" t="s">
        <v>10350</v>
      </c>
      <c r="K431" s="152" t="s">
        <v>12050</v>
      </c>
      <c r="L431" s="152" t="s">
        <v>11616</v>
      </c>
    </row>
    <row r="432" spans="1:12" x14ac:dyDescent="0.2">
      <c r="A432" s="139" t="s">
        <v>10943</v>
      </c>
      <c r="B432" s="139"/>
      <c r="C432" s="141" t="str">
        <f>VLOOKUP(G432,TCR!$E$2:$K$332,2,0)</f>
        <v>TRASPV</v>
      </c>
      <c r="D432" s="141" t="str">
        <f>VLOOKUP(G432,TCR!$E$2:$K$332,3,0)</f>
        <v>Ricavi logistica primaria - Trasporto Energia Elettrica - variabile</v>
      </c>
      <c r="E432" s="141" t="str">
        <f>VLOOKUP(G432,TCR!$E$2:$K$332,4,0)</f>
        <v>DISPV</v>
      </c>
      <c r="F432" s="141" t="str">
        <f>VLOOKUP(G432,TCR!$E$2:$K$332,5,0)</f>
        <v>Dispacciamento variabile</v>
      </c>
      <c r="G432" s="141" t="s">
        <v>290</v>
      </c>
      <c r="H432" s="141" t="str">
        <f>VLOOKUP(G432,TCR!$E$2:$K$332,7,0)</f>
        <v>Art 44 bis Del 111/06</v>
      </c>
      <c r="I432" s="137" t="str">
        <f t="shared" si="7"/>
        <v>709006#ARTICOLO 44 BIS DEL 111/06 A.E.E.G.</v>
      </c>
      <c r="J432" s="152" t="s">
        <v>9818</v>
      </c>
      <c r="K432" s="152" t="s">
        <v>12051</v>
      </c>
      <c r="L432" s="152" t="s">
        <v>11616</v>
      </c>
    </row>
    <row r="433" spans="1:12" x14ac:dyDescent="0.2">
      <c r="A433" s="139" t="s">
        <v>10943</v>
      </c>
      <c r="B433" s="139"/>
      <c r="C433" s="141" t="str">
        <f>VLOOKUP(G433,TCR!$E$2:$K$332,2,0)</f>
        <v>TRASPV</v>
      </c>
      <c r="D433" s="141" t="str">
        <f>VLOOKUP(G433,TCR!$E$2:$K$332,3,0)</f>
        <v>Ricavi logistica primaria - Trasporto Energia Elettrica - variabile</v>
      </c>
      <c r="E433" s="141" t="str">
        <f>VLOOKUP(G433,TCR!$E$2:$K$332,4,0)</f>
        <v>DISPV</v>
      </c>
      <c r="F433" s="141" t="str">
        <f>VLOOKUP(G433,TCR!$E$2:$K$332,5,0)</f>
        <v>Dispacciamento variabile</v>
      </c>
      <c r="G433" s="141" t="s">
        <v>302</v>
      </c>
      <c r="H433" s="141" t="str">
        <f>VLOOKUP(G433,TCR!$E$2:$K$332,7,0)</f>
        <v>Art 44 Del 111/06</v>
      </c>
      <c r="I433" s="137" t="str">
        <f t="shared" si="7"/>
        <v>709006#ARTICOLO 44 DEL 111/06 A.E.E.G.</v>
      </c>
      <c r="J433" s="152" t="s">
        <v>9818</v>
      </c>
      <c r="K433" s="152" t="s">
        <v>12052</v>
      </c>
      <c r="L433" s="152" t="s">
        <v>11616</v>
      </c>
    </row>
    <row r="434" spans="1:12" x14ac:dyDescent="0.2">
      <c r="A434" s="139" t="s">
        <v>10943</v>
      </c>
      <c r="B434" s="139"/>
      <c r="C434" s="141" t="str">
        <f>VLOOKUP(G434,TCR!$E$2:$K$332,2,0)</f>
        <v>TRASPV</v>
      </c>
      <c r="D434" s="141" t="str">
        <f>VLOOKUP(G434,TCR!$E$2:$K$332,3,0)</f>
        <v>Ricavi logistica primaria - Trasporto Energia Elettrica - variabile</v>
      </c>
      <c r="E434" s="141" t="str">
        <f>VLOOKUP(G434,TCR!$E$2:$K$332,4,0)</f>
        <v>DISPV</v>
      </c>
      <c r="F434" s="141" t="str">
        <f>VLOOKUP(G434,TCR!$E$2:$K$332,5,0)</f>
        <v>Dispacciamento variabile</v>
      </c>
      <c r="G434" s="141" t="s">
        <v>286</v>
      </c>
      <c r="H434" s="141" t="str">
        <f>VLOOKUP(G434,TCR!$E$2:$K$332,7,0)</f>
        <v>Art 45 Del 111/06</v>
      </c>
      <c r="I434" s="137" t="str">
        <f t="shared" si="7"/>
        <v>709006#ARTICOLO 45 DEL 111/06 A.E.E.G.</v>
      </c>
      <c r="J434" s="152" t="s">
        <v>9818</v>
      </c>
      <c r="K434" s="152" t="s">
        <v>12053</v>
      </c>
      <c r="L434" s="152" t="s">
        <v>11616</v>
      </c>
    </row>
    <row r="435" spans="1:12" x14ac:dyDescent="0.2">
      <c r="A435" s="139" t="s">
        <v>10943</v>
      </c>
      <c r="B435" s="139"/>
      <c r="C435" s="141" t="str">
        <f>VLOOKUP(G435,TCR!$E$2:$K$332,2,0)</f>
        <v>TRASPF</v>
      </c>
      <c r="D435" s="141" t="str">
        <f>VLOOKUP(G435,TCR!$E$2:$K$332,3,0)</f>
        <v>Ricavi logistica primaria - Trasporto Energia Elettrica - fisso</v>
      </c>
      <c r="E435" s="141" t="str">
        <f>VLOOKUP(G435,TCR!$E$2:$K$332,4,0)</f>
        <v>DISPF</v>
      </c>
      <c r="F435" s="141" t="str">
        <f>VLOOKUP(G435,TCR!$E$2:$K$332,5,0)</f>
        <v>Dispacciamento fisso</v>
      </c>
      <c r="G435" s="141" t="s">
        <v>310</v>
      </c>
      <c r="H435" s="141" t="str">
        <f>VLOOKUP(G435,TCR!$E$2:$K$332,7,0)</f>
        <v>Art 46 bis TIS</v>
      </c>
      <c r="I435" s="137" t="str">
        <f t="shared" si="7"/>
        <v>709006#ARTICOLO 46 DEL 111/06 A.E.E.G.</v>
      </c>
      <c r="J435" s="152" t="s">
        <v>9818</v>
      </c>
      <c r="K435" s="152" t="s">
        <v>12054</v>
      </c>
      <c r="L435" s="152" t="s">
        <v>11616</v>
      </c>
    </row>
    <row r="436" spans="1:12" x14ac:dyDescent="0.2">
      <c r="A436" s="139" t="s">
        <v>10943</v>
      </c>
      <c r="B436" s="139"/>
      <c r="C436" s="141" t="str">
        <f>VLOOKUP(G436,TCR!$E$2:$K$332,2,0)</f>
        <v>TRASPV</v>
      </c>
      <c r="D436" s="141" t="str">
        <f>VLOOKUP(G436,TCR!$E$2:$K$332,3,0)</f>
        <v>Ricavi logistica primaria - Trasporto Energia Elettrica - variabile</v>
      </c>
      <c r="E436" s="141" t="str">
        <f>VLOOKUP(G436,TCR!$E$2:$K$332,4,0)</f>
        <v>DISPV</v>
      </c>
      <c r="F436" s="141" t="str">
        <f>VLOOKUP(G436,TCR!$E$2:$K$332,5,0)</f>
        <v>Dispacciamento variabile</v>
      </c>
      <c r="G436" s="141" t="s">
        <v>284</v>
      </c>
      <c r="H436" s="141" t="str">
        <f>VLOOKUP(G436,TCR!$E$2:$K$332,7,0)</f>
        <v>Art 48 Del 111/06</v>
      </c>
      <c r="I436" s="137" t="str">
        <f t="shared" si="7"/>
        <v>709006#ARTICOLO 48 DEL 111/06 A.E.E.G.</v>
      </c>
      <c r="J436" s="152" t="s">
        <v>9818</v>
      </c>
      <c r="K436" s="152" t="s">
        <v>12055</v>
      </c>
      <c r="L436" s="152" t="s">
        <v>11616</v>
      </c>
    </row>
    <row r="437" spans="1:12" x14ac:dyDescent="0.2">
      <c r="A437" s="139" t="s">
        <v>10943</v>
      </c>
      <c r="B437" s="139"/>
      <c r="C437" s="141" t="str">
        <f>VLOOKUP(G437,TCR!$E$2:$K$332,2,0)</f>
        <v>TRASPV</v>
      </c>
      <c r="D437" s="141" t="str">
        <f>VLOOKUP(G437,TCR!$E$2:$K$332,3,0)</f>
        <v>Ricavi logistica primaria - Trasporto Energia Elettrica - variabile</v>
      </c>
      <c r="E437" s="141" t="str">
        <f>VLOOKUP(G437,TCR!$E$2:$K$332,4,0)</f>
        <v>DISPV</v>
      </c>
      <c r="F437" s="141" t="str">
        <f>VLOOKUP(G437,TCR!$E$2:$K$332,5,0)</f>
        <v>Dispacciamento variabile</v>
      </c>
      <c r="G437" s="141" t="s">
        <v>299</v>
      </c>
      <c r="H437" s="141" t="str">
        <f>VLOOKUP(G437,TCR!$E$2:$K$332,7,0)</f>
        <v>Art 73 Del 111/06</v>
      </c>
      <c r="I437" s="137" t="str">
        <f t="shared" si="7"/>
        <v>709006#ARTICOLO 73 DEL 111/06 A.E.E.G.</v>
      </c>
      <c r="J437" s="152" t="s">
        <v>9818</v>
      </c>
      <c r="K437" s="152" t="s">
        <v>12056</v>
      </c>
      <c r="L437" s="152" t="s">
        <v>11616</v>
      </c>
    </row>
    <row r="438" spans="1:12" x14ac:dyDescent="0.2">
      <c r="A438" s="139" t="s">
        <v>10943</v>
      </c>
      <c r="B438" s="139"/>
      <c r="C438" s="141" t="str">
        <f>VLOOKUP(G438,TCR!$E$2:$K$332,2,0)</f>
        <v>TRASPV</v>
      </c>
      <c r="D438" s="141" t="str">
        <f>VLOOKUP(G438,TCR!$E$2:$K$332,3,0)</f>
        <v>Ricavi logistica primaria - Trasporto Energia Elettrica - variabile</v>
      </c>
      <c r="E438" s="141" t="str">
        <f>VLOOKUP(G438,TCR!$E$2:$K$332,4,0)</f>
        <v>DISPV</v>
      </c>
      <c r="F438" s="141" t="str">
        <f>VLOOKUP(G438,TCR!$E$2:$K$332,5,0)</f>
        <v>Dispacciamento variabile</v>
      </c>
      <c r="G438" s="141" t="s">
        <v>11506</v>
      </c>
      <c r="H438" s="141" t="str">
        <f>VLOOKUP(G438,TCR!$E$2:$K$332,7,0)</f>
        <v>Perdite Art 44 Del 111/06</v>
      </c>
      <c r="I438" s="137" t="str">
        <f t="shared" si="7"/>
        <v>709006#PERDITE ARTICOLO 44 111/06 A.E.E.G</v>
      </c>
      <c r="J438" s="152" t="s">
        <v>9818</v>
      </c>
      <c r="K438" s="152" t="s">
        <v>12057</v>
      </c>
      <c r="L438" s="152" t="s">
        <v>11616</v>
      </c>
    </row>
    <row r="439" spans="1:12" x14ac:dyDescent="0.2">
      <c r="A439" s="139" t="s">
        <v>10943</v>
      </c>
      <c r="B439" s="139"/>
      <c r="C439" s="141" t="str">
        <f>VLOOKUP(G439,TCR!$E$2:$K$332,2,0)</f>
        <v>TRASPV</v>
      </c>
      <c r="D439" s="141" t="str">
        <f>VLOOKUP(G439,TCR!$E$2:$K$332,3,0)</f>
        <v>Ricavi logistica primaria - Trasporto Energia Elettrica - variabile</v>
      </c>
      <c r="E439" s="141" t="str">
        <f>VLOOKUP(G439,TCR!$E$2:$K$332,4,0)</f>
        <v>DISPV</v>
      </c>
      <c r="F439" s="141" t="str">
        <f>VLOOKUP(G439,TCR!$E$2:$K$332,5,0)</f>
        <v>Dispacciamento variabile</v>
      </c>
      <c r="G439" s="141" t="s">
        <v>11502</v>
      </c>
      <c r="H439" s="141" t="str">
        <f>VLOOKUP(G439,TCR!$E$2:$K$332,7,0)</f>
        <v>Perdite Art 44 bis Del 111/06</v>
      </c>
      <c r="I439" s="137" t="str">
        <f t="shared" si="7"/>
        <v>709006#PERDITE ARTICOLO 44 BIS 111/06 A.E.E.G</v>
      </c>
      <c r="J439" s="152" t="s">
        <v>9818</v>
      </c>
      <c r="K439" s="152" t="s">
        <v>12058</v>
      </c>
      <c r="L439" s="152" t="s">
        <v>11616</v>
      </c>
    </row>
    <row r="440" spans="1:12" x14ac:dyDescent="0.2">
      <c r="A440" s="139" t="s">
        <v>10943</v>
      </c>
      <c r="B440" s="139"/>
      <c r="C440" s="141" t="str">
        <f>VLOOKUP(G440,TCR!$E$2:$K$332,2,0)</f>
        <v>TRASPV</v>
      </c>
      <c r="D440" s="141" t="str">
        <f>VLOOKUP(G440,TCR!$E$2:$K$332,3,0)</f>
        <v>Ricavi logistica primaria - Trasporto Energia Elettrica - variabile</v>
      </c>
      <c r="E440" s="141" t="str">
        <f>VLOOKUP(G440,TCR!$E$2:$K$332,4,0)</f>
        <v>DISPV</v>
      </c>
      <c r="F440" s="141" t="str">
        <f>VLOOKUP(G440,TCR!$E$2:$K$332,5,0)</f>
        <v>Dispacciamento variabile</v>
      </c>
      <c r="G440" s="141" t="s">
        <v>11501</v>
      </c>
      <c r="H440" s="141" t="str">
        <f>VLOOKUP(G440,TCR!$E$2:$K$332,7,0)</f>
        <v>Perdite Art 45 Del 111/06</v>
      </c>
      <c r="I440" s="137" t="str">
        <f t="shared" si="7"/>
        <v>709006#PERDITE ARTICOLO 45 111/06 A.E.E.G</v>
      </c>
      <c r="J440" s="152" t="s">
        <v>9818</v>
      </c>
      <c r="K440" s="152" t="s">
        <v>12059</v>
      </c>
      <c r="L440" s="152" t="s">
        <v>11616</v>
      </c>
    </row>
    <row r="441" spans="1:12" x14ac:dyDescent="0.2">
      <c r="A441" s="139" t="s">
        <v>10943</v>
      </c>
      <c r="B441" s="139"/>
      <c r="C441" s="141" t="str">
        <f>VLOOKUP(G441,TCR!$E$2:$K$332,2,0)</f>
        <v>TRASPV</v>
      </c>
      <c r="D441" s="141" t="str">
        <f>VLOOKUP(G441,TCR!$E$2:$K$332,3,0)</f>
        <v>Ricavi logistica primaria - Trasporto Energia Elettrica - variabile</v>
      </c>
      <c r="E441" s="141" t="str">
        <f>VLOOKUP(G441,TCR!$E$2:$K$332,4,0)</f>
        <v>DISPV</v>
      </c>
      <c r="F441" s="141" t="str">
        <f>VLOOKUP(G441,TCR!$E$2:$K$332,5,0)</f>
        <v>Dispacciamento variabile</v>
      </c>
      <c r="G441" s="141" t="s">
        <v>11504</v>
      </c>
      <c r="H441" s="141" t="str">
        <f>VLOOKUP(G441,TCR!$E$2:$K$332,7,0)</f>
        <v>Perdite Art 46 Del 111/06</v>
      </c>
      <c r="I441" s="137" t="str">
        <f t="shared" si="7"/>
        <v>709006#PERDITE ARTICOLO 46 111/06 A.E.E.G</v>
      </c>
      <c r="J441" s="152" t="s">
        <v>9818</v>
      </c>
      <c r="K441" s="152" t="s">
        <v>12060</v>
      </c>
      <c r="L441" s="152" t="s">
        <v>11616</v>
      </c>
    </row>
    <row r="442" spans="1:12" x14ac:dyDescent="0.2">
      <c r="A442" s="139" t="s">
        <v>10943</v>
      </c>
      <c r="B442" s="139"/>
      <c r="C442" s="141" t="str">
        <f>VLOOKUP(G442,TCR!$E$2:$K$332,2,0)</f>
        <v>TRASPV</v>
      </c>
      <c r="D442" s="141" t="str">
        <f>VLOOKUP(G442,TCR!$E$2:$K$332,3,0)</f>
        <v>Ricavi logistica primaria - Trasporto Energia Elettrica - variabile</v>
      </c>
      <c r="E442" s="141" t="str">
        <f>VLOOKUP(G442,TCR!$E$2:$K$332,4,0)</f>
        <v>DISPV</v>
      </c>
      <c r="F442" s="141" t="str">
        <f>VLOOKUP(G442,TCR!$E$2:$K$332,5,0)</f>
        <v>Dispacciamento variabile</v>
      </c>
      <c r="G442" s="141" t="s">
        <v>11500</v>
      </c>
      <c r="H442" s="141" t="str">
        <f>VLOOKUP(G442,TCR!$E$2:$K$332,7,0)</f>
        <v>Perdite Art 48 Del 111/06</v>
      </c>
      <c r="I442" s="137" t="str">
        <f t="shared" si="7"/>
        <v>709006#PERDITE ARTICOLO 48 111/06 A.E.E.G</v>
      </c>
      <c r="J442" s="152" t="s">
        <v>9818</v>
      </c>
      <c r="K442" s="152" t="s">
        <v>12061</v>
      </c>
      <c r="L442" s="152" t="s">
        <v>11616</v>
      </c>
    </row>
    <row r="443" spans="1:12" x14ac:dyDescent="0.2">
      <c r="A443" s="139" t="s">
        <v>10943</v>
      </c>
      <c r="B443" s="139"/>
      <c r="C443" s="141" t="str">
        <f>VLOOKUP(G443,TCR!$E$2:$K$332,2,0)</f>
        <v>TRASPV</v>
      </c>
      <c r="D443" s="141" t="str">
        <f>VLOOKUP(G443,TCR!$E$2:$K$332,3,0)</f>
        <v>Ricavi logistica primaria - Trasporto Energia Elettrica - variabile</v>
      </c>
      <c r="E443" s="141" t="str">
        <f>VLOOKUP(G443,TCR!$E$2:$K$332,4,0)</f>
        <v>DISPV</v>
      </c>
      <c r="F443" s="141" t="str">
        <f>VLOOKUP(G443,TCR!$E$2:$K$332,5,0)</f>
        <v>Dispacciamento variabile</v>
      </c>
      <c r="G443" s="141" t="s">
        <v>11505</v>
      </c>
      <c r="H443" s="141" t="str">
        <f>VLOOKUP(G443,TCR!$E$2:$K$332,7,0)</f>
        <v>Perdite Art 73 Del 111/06</v>
      </c>
      <c r="I443" s="137" t="str">
        <f t="shared" si="7"/>
        <v>709006#PERDITE ARTICOLO 73 111/06 A.E.E.G</v>
      </c>
      <c r="J443" s="152" t="s">
        <v>9818</v>
      </c>
      <c r="K443" s="152" t="s">
        <v>12062</v>
      </c>
      <c r="L443" s="152" t="s">
        <v>11616</v>
      </c>
    </row>
    <row r="444" spans="1:12" x14ac:dyDescent="0.2">
      <c r="A444" s="139" t="s">
        <v>10943</v>
      </c>
      <c r="B444" s="139"/>
      <c r="C444" s="84" t="str">
        <f>VLOOKUP(G444,TCR!$E$2:$K$332,2,0)</f>
        <v>DISTF</v>
      </c>
      <c r="D444" s="84" t="str">
        <f>VLOOKUP(G444,TCR!$E$2:$K$332,3,0)</f>
        <v>Ricavi logistica secondaria - distribuzione Energia Elettrica - fisso</v>
      </c>
      <c r="E444" s="84" t="str">
        <f>VLOOKUP(G444,TCR!$E$2:$K$332,4,0)</f>
        <v>QFDS</v>
      </c>
      <c r="F444" s="84" t="str">
        <f>VLOOKUP(G444,TCR!$E$2:$K$332,5,0)</f>
        <v>Quota fissa distribuzione</v>
      </c>
      <c r="G444" s="84" t="s">
        <v>2</v>
      </c>
      <c r="H444" s="84" t="str">
        <f>VLOOKUP(G444,TCR!$E$2:$K$332,7,0)</f>
        <v>Quota fissa dis</v>
      </c>
      <c r="I444" s="137" t="str">
        <f t="shared" si="7"/>
        <v>709007#DISTRIBUZIONE QUOTA FISSA</v>
      </c>
      <c r="J444" s="152" t="s">
        <v>10563</v>
      </c>
      <c r="K444" s="152" t="s">
        <v>11747</v>
      </c>
      <c r="L444" s="152" t="s">
        <v>11746</v>
      </c>
    </row>
    <row r="445" spans="1:12" x14ac:dyDescent="0.2">
      <c r="A445" s="139" t="s">
        <v>10943</v>
      </c>
      <c r="B445" s="139"/>
      <c r="C445" s="84" t="str">
        <f>VLOOKUP(G445,TCR!$E$2:$K$332,2,0)</f>
        <v>DISTF</v>
      </c>
      <c r="D445" s="84" t="str">
        <f>VLOOKUP(G445,TCR!$E$2:$K$332,3,0)</f>
        <v>Ricavi logistica secondaria - distribuzione Energia Elettrica - fisso</v>
      </c>
      <c r="E445" s="84" t="str">
        <f>VLOOKUP(G445,TCR!$E$2:$K$332,4,0)</f>
        <v>QFDS</v>
      </c>
      <c r="F445" s="84" t="str">
        <f>VLOOKUP(G445,TCR!$E$2:$K$332,5,0)</f>
        <v>Quota fissa distribuzione</v>
      </c>
      <c r="G445" s="84" t="s">
        <v>2</v>
      </c>
      <c r="H445" s="84" t="str">
        <f>VLOOKUP(G445,TCR!$E$2:$K$332,7,0)</f>
        <v>Quota fissa dis</v>
      </c>
      <c r="I445" s="137" t="str">
        <f t="shared" si="7"/>
        <v>709007#QUOTA FISSA DISTR</v>
      </c>
      <c r="J445" s="152" t="s">
        <v>10563</v>
      </c>
      <c r="K445" s="152" t="s">
        <v>12063</v>
      </c>
      <c r="L445" s="152" t="s">
        <v>11746</v>
      </c>
    </row>
    <row r="446" spans="1:12" x14ac:dyDescent="0.2">
      <c r="A446" s="139" t="s">
        <v>10943</v>
      </c>
      <c r="B446" s="139"/>
      <c r="C446" s="84" t="str">
        <f>VLOOKUP(G446,TCR!$E$2:$K$332,2,0)</f>
        <v>DISTF</v>
      </c>
      <c r="D446" s="84" t="str">
        <f>VLOOKUP(G446,TCR!$E$2:$K$332,3,0)</f>
        <v>Ricavi logistica secondaria - distribuzione Energia Elettrica - fisso</v>
      </c>
      <c r="E446" s="84" t="str">
        <f>VLOOKUP(G446,TCR!$E$2:$K$332,4,0)</f>
        <v>QP</v>
      </c>
      <c r="F446" s="84" t="str">
        <f>VLOOKUP(G446,TCR!$E$2:$K$332,5,0)</f>
        <v>Potenza</v>
      </c>
      <c r="G446" s="84" t="s">
        <v>166</v>
      </c>
      <c r="H446" s="84" t="str">
        <f>VLOOKUP(G446,TCR!$E$2:$K$332,7,0)</f>
        <v>Quota fissa potenza</v>
      </c>
      <c r="I446" s="137" t="str">
        <f t="shared" si="7"/>
        <v>709007#QUOTA POTENZA DISTR.</v>
      </c>
      <c r="J446" s="152" t="s">
        <v>10563</v>
      </c>
      <c r="K446" s="152" t="s">
        <v>12064</v>
      </c>
      <c r="L446" s="152" t="s">
        <v>11746</v>
      </c>
    </row>
    <row r="447" spans="1:12" x14ac:dyDescent="0.2">
      <c r="A447" s="139" t="s">
        <v>10943</v>
      </c>
      <c r="B447" s="139"/>
      <c r="C447" s="84" t="str">
        <f>VLOOKUP(G447,TCR!$E$2:$K$332,2,0)</f>
        <v>DISTV</v>
      </c>
      <c r="D447" s="84" t="str">
        <f>VLOOKUP(G447,TCR!$E$2:$K$332,3,0)</f>
        <v>Ricavi logistica secondaria - distribuzione Energia Elettrica - variabile</v>
      </c>
      <c r="E447" s="84" t="str">
        <f>VLOOKUP(G447,TCR!$E$2:$K$332,4,0)</f>
        <v>QVA</v>
      </c>
      <c r="F447" s="84" t="str">
        <f>VLOOKUP(G447,TCR!$E$2:$K$332,5,0)</f>
        <v>Energia attiva</v>
      </c>
      <c r="G447" s="84" t="s">
        <v>4</v>
      </c>
      <c r="H447" s="84" t="str">
        <f>VLOOKUP(G447,TCR!$E$2:$K$332,7,0)</f>
        <v>Quota energia</v>
      </c>
      <c r="I447" s="137" t="str">
        <f t="shared" ref="I447:I510" si="8">CONCATENATE(J447,"#",K447)</f>
        <v>709008#DISTRIBUZIONE QUOTA VARIABILE</v>
      </c>
      <c r="J447" s="152" t="s">
        <v>10565</v>
      </c>
      <c r="K447" s="152" t="s">
        <v>12024</v>
      </c>
      <c r="L447" s="152" t="s">
        <v>11746</v>
      </c>
    </row>
    <row r="448" spans="1:12" x14ac:dyDescent="0.2">
      <c r="A448" s="139" t="s">
        <v>10943</v>
      </c>
      <c r="B448" s="139"/>
      <c r="C448" s="141" t="str">
        <f>VLOOKUP(G448,TCR!$E$2:$K$332,2,0)</f>
        <v>VENDV</v>
      </c>
      <c r="D448" s="141" t="str">
        <f>VLOOKUP(G448,TCR!$E$2:$K$332,3,0)</f>
        <v>Ricavi variabili commodity al PCE - Energia Elettrica</v>
      </c>
      <c r="E448" s="141" t="str">
        <f>VLOOKUP(G448,TCR!$E$2:$K$332,4,0)</f>
        <v>MTPRV</v>
      </c>
      <c r="F448" s="141" t="str">
        <f>VLOOKUP(G448,TCR!$E$2:$K$332,5,0)</f>
        <v>Materia prima variabile</v>
      </c>
      <c r="G448" s="141" t="s">
        <v>255</v>
      </c>
      <c r="H448" s="141" t="str">
        <f>VLOOKUP(G448,TCR!$E$2:$K$332,7,0)</f>
        <v>Materia prima</v>
      </c>
      <c r="I448" s="137" t="str">
        <f t="shared" si="8"/>
        <v>709008#QUOTA ENERGIA DISTR.</v>
      </c>
      <c r="J448" s="152" t="s">
        <v>10565</v>
      </c>
      <c r="K448" s="152" t="s">
        <v>12065</v>
      </c>
      <c r="L448" s="152" t="s">
        <v>11746</v>
      </c>
    </row>
    <row r="449" spans="1:12" x14ac:dyDescent="0.2">
      <c r="A449" s="139" t="s">
        <v>10943</v>
      </c>
      <c r="B449" s="139"/>
      <c r="C449" s="71" t="str">
        <f>VLOOKUP(G449,TCR!$E$2:$K$332,2,0)</f>
        <v>LAVO</v>
      </c>
      <c r="D449" s="71" t="str">
        <f>VLOOKUP(G449,TCR!$E$2:$K$332,3,0)</f>
        <v>Lavori</v>
      </c>
      <c r="E449" s="71" t="str">
        <f>VLOOKUP(G449,TCR!$E$2:$K$332,4,0)</f>
        <v>LAVO</v>
      </c>
      <c r="F449" s="71" t="str">
        <f>VLOOKUP(G449,TCR!$E$2:$K$332,5,0)</f>
        <v>Lavori</v>
      </c>
      <c r="G449" s="71" t="s">
        <v>116</v>
      </c>
      <c r="H449" s="71" t="str">
        <f>VLOOKUP(G449,TCR!$E$2:$K$332,7,0)</f>
        <v>attivazioni</v>
      </c>
      <c r="I449" s="137" t="str">
        <f t="shared" si="8"/>
        <v>738951#COMPONENTE TECNICA VOLTURA POWER PER MARKET DOMM</v>
      </c>
      <c r="J449" s="152" t="s">
        <v>9765</v>
      </c>
      <c r="K449" s="152" t="s">
        <v>12066</v>
      </c>
      <c r="L449" s="152" t="s">
        <v>11778</v>
      </c>
    </row>
    <row r="450" spans="1:12" x14ac:dyDescent="0.2">
      <c r="A450" s="139" t="s">
        <v>10943</v>
      </c>
      <c r="B450" s="139"/>
      <c r="C450" s="121" t="str">
        <f>VLOOKUP(G450,TCR!$E$2:$K$332,2,0)</f>
        <v>GEFT</v>
      </c>
      <c r="D450" s="121" t="str">
        <f>VLOOKUP(G450,TCR!$E$2:$K$332,3,0)</f>
        <v>GESTIONE FINANAZA e TRIBUTI</v>
      </c>
      <c r="E450" s="121" t="str">
        <f>VLOOKUP(G450,TCR!$E$2:$K$332,4,0)</f>
        <v>GEFT</v>
      </c>
      <c r="F450" s="121" t="str">
        <f>VLOOKUP(G450,TCR!$E$2:$K$332,5,0)</f>
        <v>GESTIONE FINANAZA e TRIBUTI</v>
      </c>
      <c r="G450" s="121" t="s">
        <v>369</v>
      </c>
      <c r="H450" s="121" t="str">
        <f>VLOOKUP(G450,TCR!$E$2:$K$332,7,0)</f>
        <v>Interessi di mora</v>
      </c>
      <c r="I450" s="137" t="str">
        <f t="shared" si="8"/>
        <v>774604#INTERESSI DI MORA</v>
      </c>
      <c r="J450" s="152" t="s">
        <v>10783</v>
      </c>
      <c r="K450" s="152" t="s">
        <v>10782</v>
      </c>
      <c r="L450" s="152" t="s">
        <v>11778</v>
      </c>
    </row>
    <row r="451" spans="1:12" x14ac:dyDescent="0.2">
      <c r="A451" s="139" t="s">
        <v>10943</v>
      </c>
      <c r="B451" s="139"/>
      <c r="C451" s="84" t="str">
        <f>VLOOKUP(G451,TCR!$E$2:$K$332,2,0)</f>
        <v>DISTF</v>
      </c>
      <c r="D451" s="84" t="str">
        <f>VLOOKUP(G451,TCR!$E$2:$K$332,3,0)</f>
        <v>Ricavi logistica secondaria - distribuzione Energia Elettrica - fisso</v>
      </c>
      <c r="E451" s="84" t="str">
        <f>VLOOKUP(G451,TCR!$E$2:$K$332,4,0)</f>
        <v>QFDS</v>
      </c>
      <c r="F451" s="84" t="str">
        <f>VLOOKUP(G451,TCR!$E$2:$K$332,5,0)</f>
        <v>Quota fissa distribuzione</v>
      </c>
      <c r="G451" s="84" t="s">
        <v>2</v>
      </c>
      <c r="H451" s="84" t="str">
        <f>VLOOKUP(G451,TCR!$E$2:$K$332,7,0)</f>
        <v>Quota fissa dis</v>
      </c>
      <c r="I451" s="137" t="str">
        <f t="shared" si="8"/>
        <v>414056#EC040 EE - VOCE COMPONENTE DI TRASPORTO - CORRISPETTIVO FISSO</v>
      </c>
      <c r="J451" s="152" t="s">
        <v>11745</v>
      </c>
      <c r="K451" s="152" t="s">
        <v>12067</v>
      </c>
      <c r="L451" s="152" t="s">
        <v>11746</v>
      </c>
    </row>
    <row r="452" spans="1:12" x14ac:dyDescent="0.2">
      <c r="A452" s="139" t="s">
        <v>10943</v>
      </c>
      <c r="B452" s="139"/>
      <c r="C452" s="84" t="str">
        <f>VLOOKUP(G452,TCR!$E$2:$K$332,2,0)</f>
        <v>DISTF</v>
      </c>
      <c r="D452" s="84" t="str">
        <f>VLOOKUP(G452,TCR!$E$2:$K$332,3,0)</f>
        <v>Ricavi logistica secondaria - distribuzione Energia Elettrica - fisso</v>
      </c>
      <c r="E452" s="84" t="str">
        <f>VLOOKUP(G452,TCR!$E$2:$K$332,4,0)</f>
        <v>QP</v>
      </c>
      <c r="F452" s="84" t="str">
        <f>VLOOKUP(G452,TCR!$E$2:$K$332,5,0)</f>
        <v>Potenza</v>
      </c>
      <c r="G452" s="84" t="s">
        <v>166</v>
      </c>
      <c r="H452" s="84" t="str">
        <f>VLOOKUP(G452,TCR!$E$2:$K$332,7,0)</f>
        <v>Quota fissa potenza</v>
      </c>
      <c r="I452" s="137" t="str">
        <f t="shared" si="8"/>
        <v>414056#EC041 EE - VOCE COMPONENTE DI TRASPORTO - CORRISPETTIVO POTENZA</v>
      </c>
      <c r="J452" s="152" t="s">
        <v>11745</v>
      </c>
      <c r="K452" s="152" t="s">
        <v>12068</v>
      </c>
      <c r="L452" s="152" t="s">
        <v>11746</v>
      </c>
    </row>
    <row r="453" spans="1:12" x14ac:dyDescent="0.2">
      <c r="A453" s="139" t="s">
        <v>10943</v>
      </c>
      <c r="B453" s="139"/>
      <c r="C453" s="141" t="str">
        <f>VLOOKUP(G453,TCR!$E$2:$K$332,2,0)</f>
        <v>TRASPV</v>
      </c>
      <c r="D453" s="141" t="str">
        <f>VLOOKUP(G453,TCR!$E$2:$K$332,3,0)</f>
        <v>Ricavi logistica primaria - Trasporto Energia Elettrica - variabile</v>
      </c>
      <c r="E453" s="141" t="str">
        <f>VLOOKUP(G453,TCR!$E$2:$K$332,4,0)</f>
        <v>DISPV</v>
      </c>
      <c r="F453" s="141" t="str">
        <f>VLOOKUP(G453,TCR!$E$2:$K$332,5,0)</f>
        <v>Dispacciamento variabile</v>
      </c>
      <c r="G453" s="141" t="s">
        <v>176</v>
      </c>
      <c r="H453" s="141" t="str">
        <f>VLOOKUP(G453,TCR!$E$2:$K$332,7,0)</f>
        <v>Altri oneri dispacciamento quota var</v>
      </c>
      <c r="I453" s="137" t="str">
        <f t="shared" si="8"/>
        <v>414056#EC043 EE - VOCE COMPONENTE DI TRASPORTO - COSTI DI TRASMISSIONE</v>
      </c>
      <c r="J453" s="152" t="s">
        <v>11745</v>
      </c>
      <c r="K453" s="152" t="s">
        <v>12069</v>
      </c>
      <c r="L453" s="152" t="s">
        <v>11746</v>
      </c>
    </row>
    <row r="454" spans="1:12" x14ac:dyDescent="0.2">
      <c r="A454" s="139" t="s">
        <v>10943</v>
      </c>
      <c r="B454" s="139"/>
      <c r="C454" s="84" t="str">
        <f>VLOOKUP(G454,TCR!$E$2:$K$332,2,0)</f>
        <v>DISTF</v>
      </c>
      <c r="D454" s="84" t="str">
        <f>VLOOKUP(G454,TCR!$E$2:$K$332,3,0)</f>
        <v>Ricavi logistica secondaria - distribuzione Energia Elettrica - fisso</v>
      </c>
      <c r="E454" s="84" t="str">
        <f>VLOOKUP(G454,TCR!$E$2:$K$332,4,0)</f>
        <v>QADS</v>
      </c>
      <c r="F454" s="84" t="str">
        <f>VLOOKUP(G454,TCR!$E$2:$K$332,5,0)</f>
        <v>Quota accessoria distribuzione</v>
      </c>
      <c r="G454" s="84" t="s">
        <v>7</v>
      </c>
      <c r="H454" s="84" t="str">
        <f>VLOOKUP(G454,TCR!$E$2:$K$332,7,0)</f>
        <v>Quota Distribuzione (Generica)</v>
      </c>
      <c r="I454" s="137" t="str">
        <f t="shared" si="8"/>
        <v>414056#EC044 EE - VOCE COMPONENTE DI TRASPORTO - COSTI DI DISTRIBUZIONE</v>
      </c>
      <c r="J454" s="152" t="s">
        <v>11745</v>
      </c>
      <c r="K454" s="152" t="s">
        <v>12070</v>
      </c>
      <c r="L454" s="152" t="s">
        <v>11746</v>
      </c>
    </row>
    <row r="455" spans="1:12" x14ac:dyDescent="0.2">
      <c r="A455" s="139" t="s">
        <v>10943</v>
      </c>
      <c r="B455" s="139"/>
      <c r="C455" s="84" t="str">
        <f>VLOOKUP(G455,TCR!$E$2:$K$332,2,0)</f>
        <v>DISTV</v>
      </c>
      <c r="D455" s="84" t="str">
        <f>VLOOKUP(G455,TCR!$E$2:$K$332,3,0)</f>
        <v>Ricavi logistica secondaria - distribuzione Energia Elettrica - variabile</v>
      </c>
      <c r="E455" s="84" t="str">
        <f>VLOOKUP(G455,TCR!$E$2:$K$332,4,0)</f>
        <v>QVR</v>
      </c>
      <c r="F455" s="84" t="str">
        <f>VLOOKUP(G455,TCR!$E$2:$K$332,5,0)</f>
        <v>Energia reattiva</v>
      </c>
      <c r="G455" s="84" t="s">
        <v>275</v>
      </c>
      <c r="H455" s="84" t="str">
        <f>VLOOKUP(G455,TCR!$E$2:$K$332,7,0)</f>
        <v>Quota energia reattiva</v>
      </c>
      <c r="I455" s="137" t="str">
        <f t="shared" si="8"/>
        <v>414056#EC045 EE - VOCE COMPONENTE DI TRASPORTO - PENALI ENERGIA REATTIVA</v>
      </c>
      <c r="J455" s="152" t="s">
        <v>11745</v>
      </c>
      <c r="K455" s="152" t="s">
        <v>12071</v>
      </c>
      <c r="L455" s="152" t="s">
        <v>11746</v>
      </c>
    </row>
    <row r="456" spans="1:12" x14ac:dyDescent="0.2">
      <c r="A456" s="139" t="s">
        <v>10943</v>
      </c>
      <c r="B456" s="139"/>
      <c r="C456" s="84" t="str">
        <f>VLOOKUP(G456,TCR!$E$2:$K$332,2,0)</f>
        <v>DISTV</v>
      </c>
      <c r="D456" s="84" t="str">
        <f>VLOOKUP(G456,TCR!$E$2:$K$332,3,0)</f>
        <v>Ricavi logistica secondaria - distribuzione Energia Elettrica - fisso</v>
      </c>
      <c r="E456" s="84" t="str">
        <f>VLOOKUP(G456,TCR!$E$2:$K$332,4,0)</f>
        <v>VIN1</v>
      </c>
      <c r="F456" s="84" t="str">
        <f>VLOOKUP(G456,TCR!$E$2:$K$332,5,0)</f>
        <v>Vincolo V1</v>
      </c>
      <c r="G456" s="84" t="s">
        <v>274</v>
      </c>
      <c r="H456" s="84" t="str">
        <f>VLOOKUP(G456,TCR!$E$2:$K$332,7,0)</f>
        <v>Vincolo V1</v>
      </c>
      <c r="I456" s="137" t="str">
        <f t="shared" si="8"/>
        <v>414056#EC046 EE - VOCE COMPONENTE DI TRASPORTO - IMPORTI IV1</v>
      </c>
      <c r="J456" s="152" t="s">
        <v>11745</v>
      </c>
      <c r="K456" s="152" t="s">
        <v>12072</v>
      </c>
      <c r="L456" s="152" t="s">
        <v>11746</v>
      </c>
    </row>
    <row r="457" spans="1:12" x14ac:dyDescent="0.2">
      <c r="A457" s="139" t="s">
        <v>10943</v>
      </c>
      <c r="B457" s="139"/>
      <c r="C457" s="84" t="str">
        <f>VLOOKUP(G457,TCR!$E$2:$K$332,2,0)</f>
        <v>DISTF</v>
      </c>
      <c r="D457" s="84" t="str">
        <f>VLOOKUP(G457,TCR!$E$2:$K$332,3,0)</f>
        <v>Ricavi logistica secondaria - distribuzione Energia Elettrica - fisso</v>
      </c>
      <c r="E457" s="84" t="str">
        <f>VLOOKUP(G457,TCR!$E$2:$K$332,4,0)</f>
        <v>QMISF</v>
      </c>
      <c r="F457" s="84" t="str">
        <f>VLOOKUP(G457,TCR!$E$2:$K$332,5,0)</f>
        <v>MIS fissa</v>
      </c>
      <c r="G457" s="84" t="s">
        <v>3</v>
      </c>
      <c r="H457" s="84" t="str">
        <f>VLOOKUP(G457,TCR!$E$2:$K$332,7,0)</f>
        <v>Quota fissa mis</v>
      </c>
      <c r="I457" s="137" t="str">
        <f t="shared" si="8"/>
        <v>414056#EC047 EE - VOCE COMPONENTE DI TRASPORTO - COSTI DI MISURA</v>
      </c>
      <c r="J457" s="152" t="s">
        <v>11745</v>
      </c>
      <c r="K457" s="152" t="s">
        <v>12073</v>
      </c>
      <c r="L457" s="152" t="s">
        <v>11746</v>
      </c>
    </row>
    <row r="458" spans="1:12" x14ac:dyDescent="0.2">
      <c r="A458" s="139" t="s">
        <v>10943</v>
      </c>
      <c r="B458" s="139"/>
      <c r="C458" s="121" t="str">
        <f>VLOOKUP(G458,TCR!$E$2:$K$332,2,0)</f>
        <v>DISTV</v>
      </c>
      <c r="D458" s="121" t="str">
        <f>VLOOKUP(G458,TCR!$E$2:$K$332,3,0)</f>
        <v>Ricavi logistica secondaria - distribuzione Energia Elettrica - variabile</v>
      </c>
      <c r="E458" s="121" t="str">
        <f>VLOOKUP(G458,TCR!$E$2:$K$332,4,0)</f>
        <v>CAUCMV</v>
      </c>
      <c r="F458" s="121" t="str">
        <f>VLOOKUP(G458,TCR!$E$2:$K$332,5,0)</f>
        <v>Componenti Variabili A, UC e MCT</v>
      </c>
      <c r="G458" s="75" t="s">
        <v>385</v>
      </c>
      <c r="H458" s="121" t="str">
        <f>VLOOKUP(G458,TCR!$E$2:$K$332,7,0)</f>
        <v>Quota AUC generica variabile</v>
      </c>
      <c r="I458" s="137" t="str">
        <f t="shared" si="8"/>
        <v>414056#EC048 EE - VOCE COMPONENTE DI TRASPORTO - A-UC-MCT</v>
      </c>
      <c r="J458" s="152" t="s">
        <v>11745</v>
      </c>
      <c r="K458" s="152" t="s">
        <v>12074</v>
      </c>
      <c r="L458" s="152" t="s">
        <v>11746</v>
      </c>
    </row>
    <row r="459" spans="1:12" x14ac:dyDescent="0.2">
      <c r="A459" s="139" t="s">
        <v>10943</v>
      </c>
      <c r="B459" s="139"/>
      <c r="C459" s="102" t="str">
        <f>VLOOKUP(G459,TCR!$E$2:$K$332,2,0)</f>
        <v>ACOS</v>
      </c>
      <c r="D459" s="102" t="str">
        <f>VLOOKUP(G459,TCR!$E$2:$K$332,3,0)</f>
        <v>Altri Costi</v>
      </c>
      <c r="E459" s="102" t="str">
        <f>VLOOKUP(G459,TCR!$E$2:$K$332,4,0)</f>
        <v>ACOS</v>
      </c>
      <c r="F459" s="102" t="str">
        <f>VLOOKUP(G459,TCR!$E$2:$K$332,5,0)</f>
        <v>Altri Costi</v>
      </c>
      <c r="G459" s="102" t="s">
        <v>9701</v>
      </c>
      <c r="H459" s="102" t="str">
        <f>VLOOKUP(G459,TCR!$E$2:$K$332,7,0)</f>
        <v>Altri Costi</v>
      </c>
      <c r="I459" s="137" t="str">
        <f t="shared" si="8"/>
        <v>429100#11663 GS - VOCE INDENNIZZO RECLAMO DEL. 164/08</v>
      </c>
      <c r="J459" s="152" t="s">
        <v>11810</v>
      </c>
      <c r="K459" s="152" t="s">
        <v>12076</v>
      </c>
      <c r="L459" s="152" t="s">
        <v>11796</v>
      </c>
    </row>
    <row r="460" spans="1:12" x14ac:dyDescent="0.2">
      <c r="A460" s="139" t="s">
        <v>10943</v>
      </c>
      <c r="B460" s="139"/>
      <c r="C460" s="141" t="str">
        <f>VLOOKUP(G460,TCR!$E$2:$K$332,2,0)</f>
        <v>VENDV</v>
      </c>
      <c r="D460" s="141" t="str">
        <f>VLOOKUP(G460,TCR!$E$2:$K$332,3,0)</f>
        <v>Ricavi variabili commodity al PCE - Energia Elettrica</v>
      </c>
      <c r="E460" s="141" t="str">
        <f>VLOOKUP(G460,TCR!$E$2:$K$332,4,0)</f>
        <v>MTPRV</v>
      </c>
      <c r="F460" s="141" t="str">
        <f>VLOOKUP(G460,TCR!$E$2:$K$332,5,0)</f>
        <v>Materia prima variabile</v>
      </c>
      <c r="G460" s="141" t="s">
        <v>255</v>
      </c>
      <c r="H460" s="141" t="str">
        <f>VLOOKUP(G460,TCR!$E$2:$K$332,7,0)</f>
        <v>Materia prima</v>
      </c>
      <c r="I460" s="137" t="str">
        <f t="shared" si="8"/>
        <v>429100#VOCE_RISDIF VOCE ACCREDITO PER RISOLUZIONE DIFFERITA</v>
      </c>
      <c r="J460" s="152" t="s">
        <v>11810</v>
      </c>
      <c r="K460" s="152" t="s">
        <v>12077</v>
      </c>
      <c r="L460" s="152" t="s">
        <v>11796</v>
      </c>
    </row>
    <row r="461" spans="1:12" x14ac:dyDescent="0.2">
      <c r="A461" s="139" t="s">
        <v>10943</v>
      </c>
      <c r="B461" s="139"/>
      <c r="C461" s="141" t="str">
        <f>VLOOKUP(G461,TCR!$E$2:$K$332,2,0)</f>
        <v>TRASPF</v>
      </c>
      <c r="D461" s="141" t="str">
        <f>VLOOKUP(G461,TCR!$E$2:$K$332,3,0)</f>
        <v>Ricavi logistica primaria - Trasporto Energia Elettrica - fisso</v>
      </c>
      <c r="E461" s="141" t="str">
        <f>VLOOKUP(G461,TCR!$E$2:$K$332,4,0)</f>
        <v>DISPF</v>
      </c>
      <c r="F461" s="141" t="str">
        <f>VLOOKUP(G461,TCR!$E$2:$K$332,5,0)</f>
        <v>Dispacciamento fisso</v>
      </c>
      <c r="G461" s="141" t="s">
        <v>175</v>
      </c>
      <c r="H461" s="141" t="str">
        <f>VLOOKUP(G461,TCR!$E$2:$K$332,7,0)</f>
        <v>Altri oneri dispacciamento quota fissa</v>
      </c>
      <c r="I461" s="137" t="str">
        <f t="shared" si="8"/>
        <v>414056#EE QUOTA FISSA TRASPORTO NON DOMESTICO</v>
      </c>
      <c r="J461" s="152" t="s">
        <v>11745</v>
      </c>
      <c r="K461" s="152" t="s">
        <v>12078</v>
      </c>
      <c r="L461" s="152" t="s">
        <v>11746</v>
      </c>
    </row>
    <row r="462" spans="1:12" x14ac:dyDescent="0.2">
      <c r="A462" s="139" t="s">
        <v>10943</v>
      </c>
      <c r="B462" s="139"/>
      <c r="C462" s="84" t="str">
        <f>VLOOKUP(G462,TCR!$E$2:$K$332,2,0)</f>
        <v>DISTF</v>
      </c>
      <c r="D462" s="84" t="str">
        <f>VLOOKUP(G462,TCR!$E$2:$K$332,3,0)</f>
        <v>Ricavi logistica secondaria - distribuzione Energia Elettrica - fisso</v>
      </c>
      <c r="E462" s="84" t="str">
        <f>VLOOKUP(G462,TCR!$E$2:$K$332,4,0)</f>
        <v>QP</v>
      </c>
      <c r="F462" s="84" t="str">
        <f>VLOOKUP(G462,TCR!$E$2:$K$332,5,0)</f>
        <v>Potenza</v>
      </c>
      <c r="G462" s="84" t="s">
        <v>166</v>
      </c>
      <c r="H462" s="84" t="str">
        <f>VLOOKUP(G462,TCR!$E$2:$K$332,7,0)</f>
        <v>Quota fissa potenza</v>
      </c>
      <c r="I462" s="137" t="str">
        <f t="shared" si="8"/>
        <v>414056#EE QUOTA POTENZA</v>
      </c>
      <c r="J462" s="152" t="s">
        <v>11745</v>
      </c>
      <c r="K462" s="152" t="s">
        <v>12079</v>
      </c>
      <c r="L462" s="152" t="s">
        <v>11746</v>
      </c>
    </row>
    <row r="463" spans="1:12" x14ac:dyDescent="0.2">
      <c r="A463" s="139" t="s">
        <v>10943</v>
      </c>
      <c r="B463" s="139"/>
      <c r="C463" s="141" t="str">
        <f>VLOOKUP(G463,TCR!$E$2:$K$332,2,0)</f>
        <v>TRASPV</v>
      </c>
      <c r="D463" s="141" t="str">
        <f>VLOOKUP(G463,TCR!$E$2:$K$332,3,0)</f>
        <v>Ricavi logistica primaria - Trasporto Energia Elettrica - variabile</v>
      </c>
      <c r="E463" s="141" t="str">
        <f>VLOOKUP(G463,TCR!$E$2:$K$332,4,0)</f>
        <v>DISPV</v>
      </c>
      <c r="F463" s="141" t="str">
        <f>VLOOKUP(G463,TCR!$E$2:$K$332,5,0)</f>
        <v>Dispacciamento variabile</v>
      </c>
      <c r="G463" s="141" t="s">
        <v>176</v>
      </c>
      <c r="H463" s="141" t="str">
        <f>VLOOKUP(G463,TCR!$E$2:$K$332,7,0)</f>
        <v>Altri oneri dispacciamento quota var</v>
      </c>
      <c r="I463" s="137" t="str">
        <f t="shared" si="8"/>
        <v>414057#EE TARIFFA TRASPORTO NON DOMESTICO</v>
      </c>
      <c r="J463" s="152" t="s">
        <v>11758</v>
      </c>
      <c r="K463" s="152" t="s">
        <v>12080</v>
      </c>
      <c r="L463" s="152" t="s">
        <v>11746</v>
      </c>
    </row>
    <row r="464" spans="1:12" x14ac:dyDescent="0.2">
      <c r="A464" s="139" t="s">
        <v>10943</v>
      </c>
      <c r="B464" s="139"/>
      <c r="C464" s="140" t="str">
        <f>VLOOKUP(G464,TCR!$E$2:$K$332,2,0)</f>
        <v>IMPO</v>
      </c>
      <c r="D464" s="140" t="str">
        <f>VLOOKUP(G464,TCR!$E$2:$K$332,3,0)</f>
        <v>IMPOSTE</v>
      </c>
      <c r="E464" s="140" t="str">
        <f>VLOOKUP(G464,TCR!$E$2:$K$332,4,0)</f>
        <v>IMER</v>
      </c>
      <c r="F464" s="140" t="str">
        <f>VLOOKUP(G464,TCR!$E$2:$K$332,5,0)</f>
        <v>Imposta erariale</v>
      </c>
      <c r="G464" s="140" t="s">
        <v>39</v>
      </c>
      <c r="H464" s="140" t="str">
        <f>VLOOKUP(G464,TCR!$E$2:$K$332,7,0)</f>
        <v>Imposta erariale</v>
      </c>
      <c r="I464" s="137" t="str">
        <f t="shared" si="8"/>
        <v>414465#IMPOSTA ERARIALE EE</v>
      </c>
      <c r="J464" s="152" t="s">
        <v>11781</v>
      </c>
      <c r="K464" s="152" t="s">
        <v>11799</v>
      </c>
      <c r="L464" s="152" t="s">
        <v>11782</v>
      </c>
    </row>
    <row r="465" spans="1:12" x14ac:dyDescent="0.2">
      <c r="A465" s="139" t="s">
        <v>10943</v>
      </c>
      <c r="B465" s="139"/>
      <c r="C465" s="141" t="str">
        <f>VLOOKUP(G465,TCR!$E$2:$K$332,2,0)</f>
        <v>VENDV</v>
      </c>
      <c r="D465" s="141" t="str">
        <f>VLOOKUP(G465,TCR!$E$2:$K$332,3,0)</f>
        <v>Ricavi variabili commodity al PCE - Energia Elettrica</v>
      </c>
      <c r="E465" s="141" t="str">
        <f>VLOOKUP(G465,TCR!$E$2:$K$332,4,0)</f>
        <v>MTPRV</v>
      </c>
      <c r="F465" s="141" t="str">
        <f>VLOOKUP(G465,TCR!$E$2:$K$332,5,0)</f>
        <v>Materia prima variabile</v>
      </c>
      <c r="G465" s="141" t="s">
        <v>255</v>
      </c>
      <c r="H465" s="141" t="str">
        <f>VLOOKUP(G465,TCR!$E$2:$K$332,7,0)</f>
        <v>Materia prima</v>
      </c>
      <c r="I465" s="137" t="str">
        <f t="shared" si="8"/>
        <v>414057#EE_VIS_PROXY_EN EE - VOCE EE - OPZIONE USO VIS PROXY - PARTE VARIABILE</v>
      </c>
      <c r="J465" s="152" t="s">
        <v>11758</v>
      </c>
      <c r="K465" s="152" t="s">
        <v>12075</v>
      </c>
      <c r="L465" s="152" t="s">
        <v>11746</v>
      </c>
    </row>
    <row r="466" spans="1:12" x14ac:dyDescent="0.2">
      <c r="A466" s="139" t="s">
        <v>10943</v>
      </c>
      <c r="B466" s="139"/>
      <c r="C466" s="140" t="str">
        <f>VLOOKUP(G466,TCR!$E$2:$K$332,2,0)</f>
        <v>IMPO</v>
      </c>
      <c r="D466" s="140" t="str">
        <f>VLOOKUP(G466,TCR!$E$2:$K$332,3,0)</f>
        <v>IMPOSTE</v>
      </c>
      <c r="E466" s="140" t="str">
        <f>VLOOKUP(G466,TCR!$E$2:$K$332,4,0)</f>
        <v>IMER</v>
      </c>
      <c r="F466" s="140" t="str">
        <f>VLOOKUP(G466,TCR!$E$2:$K$332,5,0)</f>
        <v>Imposta erariale</v>
      </c>
      <c r="G466" s="140" t="s">
        <v>39</v>
      </c>
      <c r="H466" s="140" t="str">
        <f>VLOOKUP(G466,TCR!$E$2:$K$332,7,0)</f>
        <v>Imposta erariale</v>
      </c>
      <c r="I466" s="137" t="str">
        <f t="shared" si="8"/>
        <v>414473#EE_OTERARPOW EE - VOCE IMPOSTA ERARIALE POWER - ALTRI UTILIZZI</v>
      </c>
      <c r="J466" s="152" t="s">
        <v>11797</v>
      </c>
      <c r="K466" s="152" t="s">
        <v>11783</v>
      </c>
      <c r="L466" s="152" t="s">
        <v>11782</v>
      </c>
    </row>
    <row r="467" spans="1:12" x14ac:dyDescent="0.2">
      <c r="A467" s="139" t="s">
        <v>10943</v>
      </c>
      <c r="B467" s="139"/>
      <c r="C467" s="141" t="str">
        <f>VLOOKUP(G467,TCR!$E$2:$K$332,2,0)</f>
        <v>VENDV</v>
      </c>
      <c r="D467" s="141" t="str">
        <f>VLOOKUP(G467,TCR!$E$2:$K$332,3,0)</f>
        <v>Ricavi variabili commodity al PCE - Energia Elettrica</v>
      </c>
      <c r="E467" s="141" t="str">
        <f>VLOOKUP(G467,TCR!$E$2:$K$332,4,0)</f>
        <v>MTPRV</v>
      </c>
      <c r="F467" s="141" t="str">
        <f>VLOOKUP(G467,TCR!$E$2:$K$332,5,0)</f>
        <v>Materia prima variabile</v>
      </c>
      <c r="G467" s="141" t="s">
        <v>255</v>
      </c>
      <c r="H467" s="141" t="str">
        <f>VLOOKUP(G467,TCR!$E$2:$K$332,7,0)</f>
        <v>Materia prima</v>
      </c>
      <c r="I467" s="137" t="str">
        <f t="shared" si="8"/>
        <v>414051#RICAVI VENDITA E.E. - Q.VARIABILE (+ PERDITE)</v>
      </c>
      <c r="J467" s="152" t="s">
        <v>11630</v>
      </c>
      <c r="K467" s="152" t="s">
        <v>12083</v>
      </c>
      <c r="L467" s="152" t="s">
        <v>11616</v>
      </c>
    </row>
    <row r="468" spans="1:12" x14ac:dyDescent="0.2">
      <c r="A468" s="139" t="s">
        <v>10943</v>
      </c>
      <c r="B468" s="139"/>
      <c r="C468" s="141" t="str">
        <f>VLOOKUP(G468,TCR!$E$2:$K$332,2,0)</f>
        <v>VENDV</v>
      </c>
      <c r="D468" s="141" t="str">
        <f>VLOOKUP(G468,TCR!$E$2:$K$332,3,0)</f>
        <v>Ricavi variabili commodity al PCE - Energia Elettrica</v>
      </c>
      <c r="E468" s="141" t="str">
        <f>VLOOKUP(G468,TCR!$E$2:$K$332,4,0)</f>
        <v>MTPRV</v>
      </c>
      <c r="F468" s="141" t="str">
        <f>VLOOKUP(G468,TCR!$E$2:$K$332,5,0)</f>
        <v>Materia prima variabile</v>
      </c>
      <c r="G468" s="141" t="s">
        <v>255</v>
      </c>
      <c r="H468" s="141" t="str">
        <f>VLOOKUP(G468,TCR!$E$2:$K$332,7,0)</f>
        <v>Materia prima</v>
      </c>
      <c r="I468" s="137" t="str">
        <f t="shared" si="8"/>
        <v>414051#RICAVI VENDITA E.E. - Q.VARIABILE(+PERDITE)</v>
      </c>
      <c r="J468" s="152" t="s">
        <v>11630</v>
      </c>
      <c r="K468" s="152" t="s">
        <v>12084</v>
      </c>
      <c r="L468" s="152" t="s">
        <v>11616</v>
      </c>
    </row>
    <row r="469" spans="1:12" x14ac:dyDescent="0.2">
      <c r="A469" s="139" t="s">
        <v>10943</v>
      </c>
      <c r="B469" s="139"/>
      <c r="C469" s="141" t="str">
        <f>VLOOKUP(G469,TCR!$E$2:$K$332,2,0)</f>
        <v>VENDV</v>
      </c>
      <c r="D469" s="141" t="str">
        <f>VLOOKUP(G469,TCR!$E$2:$K$332,3,0)</f>
        <v>Ricavi variabili commodity al PCE - Energia Elettrica</v>
      </c>
      <c r="E469" s="141" t="str">
        <f>VLOOKUP(G469,TCR!$E$2:$K$332,4,0)</f>
        <v>MTPRV</v>
      </c>
      <c r="F469" s="141" t="str">
        <f>VLOOKUP(G469,TCR!$E$2:$K$332,5,0)</f>
        <v>Materia prima variabile</v>
      </c>
      <c r="G469" s="141" t="s">
        <v>255</v>
      </c>
      <c r="H469" s="141" t="str">
        <f>VLOOKUP(G469,TCR!$E$2:$K$332,7,0)</f>
        <v>Materia prima</v>
      </c>
      <c r="I469" s="137" t="str">
        <f t="shared" si="8"/>
        <v>414051#RICAVI VENDITA E.E. - Q.VARIABILE(E PERDITE)</v>
      </c>
      <c r="J469" s="152" t="s">
        <v>11630</v>
      </c>
      <c r="K469" s="152" t="s">
        <v>12085</v>
      </c>
      <c r="L469" s="152" t="s">
        <v>11616</v>
      </c>
    </row>
    <row r="470" spans="1:12" x14ac:dyDescent="0.2">
      <c r="A470" s="139" t="s">
        <v>10943</v>
      </c>
      <c r="B470" s="139"/>
      <c r="C470" s="141" t="str">
        <f>VLOOKUP(G470,TCR!$E$2:$K$332,2,0)</f>
        <v>VENDV</v>
      </c>
      <c r="D470" s="141" t="str">
        <f>VLOOKUP(G470,TCR!$E$2:$K$332,3,0)</f>
        <v>Ricavi variabili commodity al PCE - Energia Elettrica</v>
      </c>
      <c r="E470" s="141" t="str">
        <f>VLOOKUP(G470,TCR!$E$2:$K$332,4,0)</f>
        <v>MTPRV</v>
      </c>
      <c r="F470" s="141" t="str">
        <f>VLOOKUP(G470,TCR!$E$2:$K$332,5,0)</f>
        <v>Materia prima variabile</v>
      </c>
      <c r="G470" s="141" t="s">
        <v>255</v>
      </c>
      <c r="H470" s="141" t="str">
        <f>VLOOKUP(G470,TCR!$E$2:$K$332,7,0)</f>
        <v>Materia prima</v>
      </c>
      <c r="I470" s="137" t="str">
        <f t="shared" si="8"/>
        <v>414051#RICAVI VENDITA E.E. - Q.VARIABILE(ENERGIA + PERDITE)</v>
      </c>
      <c r="J470" s="152" t="s">
        <v>11630</v>
      </c>
      <c r="K470" s="152" t="s">
        <v>12086</v>
      </c>
      <c r="L470" s="152" t="s">
        <v>11616</v>
      </c>
    </row>
    <row r="471" spans="1:12" x14ac:dyDescent="0.2">
      <c r="A471" s="139" t="s">
        <v>10943</v>
      </c>
      <c r="B471" s="139"/>
      <c r="C471" s="141" t="str">
        <f>VLOOKUP(G471,TCR!$E$2:$K$332,2,0)</f>
        <v>TRASPV</v>
      </c>
      <c r="D471" s="141" t="str">
        <f>VLOOKUP(G471,TCR!$E$2:$K$332,3,0)</f>
        <v>Ricavi logistica primaria - Trasporto Energia Elettrica - variabile</v>
      </c>
      <c r="E471" s="141" t="str">
        <f>VLOOKUP(G471,TCR!$E$2:$K$332,4,0)</f>
        <v>DISPV</v>
      </c>
      <c r="F471" s="141" t="str">
        <f>VLOOKUP(G471,TCR!$E$2:$K$332,5,0)</f>
        <v>Dispacciamento variabile</v>
      </c>
      <c r="G471" s="141" t="s">
        <v>112</v>
      </c>
      <c r="H471" s="141" t="str">
        <f>VLOOKUP(G471,TCR!$E$2:$K$332,7,0)</f>
        <v>PD</v>
      </c>
      <c r="I471" s="137" t="str">
        <f t="shared" si="8"/>
        <v>414055#RICAVI DISPACCIAMENTO E.E. - Q. VARIABILE( E PERDITE)</v>
      </c>
      <c r="J471" s="152" t="s">
        <v>11688</v>
      </c>
      <c r="K471" s="152" t="s">
        <v>12087</v>
      </c>
      <c r="L471" s="152" t="s">
        <v>11746</v>
      </c>
    </row>
    <row r="472" spans="1:12" x14ac:dyDescent="0.2">
      <c r="A472" s="139" t="s">
        <v>10943</v>
      </c>
      <c r="B472" s="139"/>
      <c r="C472" s="141" t="str">
        <f>VLOOKUP(G472,TCR!$E$2:$K$332,2,0)</f>
        <v>TRASPV</v>
      </c>
      <c r="D472" s="141" t="str">
        <f>VLOOKUP(G472,TCR!$E$2:$K$332,3,0)</f>
        <v>Ricavi logistica primaria - Trasporto Energia Elettrica - variabile</v>
      </c>
      <c r="E472" s="141" t="str">
        <f>VLOOKUP(G472,TCR!$E$2:$K$332,4,0)</f>
        <v>DISPV</v>
      </c>
      <c r="F472" s="141" t="str">
        <f>VLOOKUP(G472,TCR!$E$2:$K$332,5,0)</f>
        <v>Dispacciamento variabile</v>
      </c>
      <c r="G472" s="141" t="s">
        <v>112</v>
      </c>
      <c r="H472" s="141" t="str">
        <f>VLOOKUP(G472,TCR!$E$2:$K$332,7,0)</f>
        <v>PD</v>
      </c>
      <c r="I472" s="137" t="str">
        <f t="shared" si="8"/>
        <v>414055#RICAVI DISPACCIAMENTO E.E. - Q. VARIABILE(+ PERDITE)</v>
      </c>
      <c r="J472" s="152" t="s">
        <v>11688</v>
      </c>
      <c r="K472" s="152" t="s">
        <v>12088</v>
      </c>
      <c r="L472" s="152" t="s">
        <v>11746</v>
      </c>
    </row>
    <row r="473" spans="1:12" x14ac:dyDescent="0.2">
      <c r="A473" s="139" t="s">
        <v>10943</v>
      </c>
      <c r="B473" s="139"/>
      <c r="C473" s="141" t="str">
        <f>VLOOKUP(G473,TCR!$E$2:$K$332,2,0)</f>
        <v>TRASPV</v>
      </c>
      <c r="D473" s="141" t="str">
        <f>VLOOKUP(G473,TCR!$E$2:$K$332,3,0)</f>
        <v>Ricavi logistica primaria - Trasporto Energia Elettrica - variabile</v>
      </c>
      <c r="E473" s="141" t="str">
        <f>VLOOKUP(G473,TCR!$E$2:$K$332,4,0)</f>
        <v>DISPV</v>
      </c>
      <c r="F473" s="141" t="str">
        <f>VLOOKUP(G473,TCR!$E$2:$K$332,5,0)</f>
        <v>Dispacciamento variabile</v>
      </c>
      <c r="G473" s="141" t="s">
        <v>112</v>
      </c>
      <c r="H473" s="141" t="str">
        <f>VLOOKUP(G473,TCR!$E$2:$K$332,7,0)</f>
        <v>PD</v>
      </c>
      <c r="I473" s="137" t="str">
        <f t="shared" si="8"/>
        <v>414055#RICAVI DISPACCIAMENTO E.E. - Q. VARIABILE(+PERDITE)</v>
      </c>
      <c r="J473" s="152" t="s">
        <v>11688</v>
      </c>
      <c r="K473" s="152" t="s">
        <v>12089</v>
      </c>
      <c r="L473" s="152" t="s">
        <v>11746</v>
      </c>
    </row>
    <row r="474" spans="1:12" x14ac:dyDescent="0.2">
      <c r="A474" s="139" t="s">
        <v>10943</v>
      </c>
      <c r="B474" s="139"/>
      <c r="C474" s="32" t="str">
        <f>VLOOKUP(G474,TCR!$E$2:$K$332,2,0)</f>
        <v>SCARTO</v>
      </c>
      <c r="D474" s="32" t="str">
        <f>VLOOKUP(G474,TCR!$E$2:$K$332,3,0)</f>
        <v>Non gestire</v>
      </c>
      <c r="E474" s="32" t="str">
        <f>VLOOKUP(G474,TCR!$E$2:$K$332,4,0)</f>
        <v>SCARTO</v>
      </c>
      <c r="F474" s="32" t="str">
        <f>VLOOKUP(G474,TCR!$E$2:$K$332,5,0)</f>
        <v>Non gestire</v>
      </c>
      <c r="G474" s="32" t="s">
        <v>81</v>
      </c>
      <c r="H474" s="32" t="str">
        <f>VLOOKUP(G474,TCR!$E$2:$K$332,7,0)</f>
        <v>Non gestire</v>
      </c>
      <c r="I474" s="137" t="str">
        <f t="shared" si="8"/>
        <v>409901#ANTICIPO SU FORNITURE</v>
      </c>
      <c r="J474" s="152" t="s">
        <v>12081</v>
      </c>
      <c r="K474" s="152" t="s">
        <v>12082</v>
      </c>
      <c r="L474" s="152" t="s">
        <v>11778</v>
      </c>
    </row>
    <row r="475" spans="1:12" x14ac:dyDescent="0.2">
      <c r="A475" s="139" t="s">
        <v>10943</v>
      </c>
      <c r="B475" s="139"/>
      <c r="C475" s="84" t="str">
        <f>VLOOKUP(G475,TCR!$E$2:$K$332,2,0)</f>
        <v>DISTV</v>
      </c>
      <c r="D475" s="84" t="str">
        <f>VLOOKUP(G475,TCR!$E$2:$K$332,3,0)</f>
        <v>Ricavi logistica secondaria - distribuzione Energia Elettrica - variabile</v>
      </c>
      <c r="E475" s="84" t="str">
        <f>VLOOKUP(G475,TCR!$E$2:$K$332,4,0)</f>
        <v>QVA</v>
      </c>
      <c r="F475" s="84" t="str">
        <f>VLOOKUP(G475,TCR!$E$2:$K$332,5,0)</f>
        <v>Energia attiva</v>
      </c>
      <c r="G475" s="84" t="s">
        <v>314</v>
      </c>
      <c r="H475" s="84" t="str">
        <f>VLOOKUP(G475,TCR!$E$2:$K$332,7,0)</f>
        <v>componente generica dsb variabile</v>
      </c>
      <c r="I475" s="137" t="str">
        <f t="shared" si="8"/>
        <v>414057#RICAVI DISTRIBUZIONE E.E. - Q.VARIABILE8QUOTA POTENZA)</v>
      </c>
      <c r="J475" s="152" t="s">
        <v>11758</v>
      </c>
      <c r="K475" s="152" t="s">
        <v>12090</v>
      </c>
      <c r="L475" s="152" t="s">
        <v>11746</v>
      </c>
    </row>
    <row r="476" spans="1:12" x14ac:dyDescent="0.2">
      <c r="A476" s="139" t="s">
        <v>10943</v>
      </c>
      <c r="B476" s="139"/>
      <c r="C476" s="140" t="str">
        <f>VLOOKUP(G476,TCR!$E$2:$K$332,2,0)</f>
        <v>IMPO</v>
      </c>
      <c r="D476" s="140" t="str">
        <f>VLOOKUP(G476,TCR!$E$2:$K$332,3,0)</f>
        <v>IMPOSTE</v>
      </c>
      <c r="E476" s="140" t="str">
        <f>VLOOKUP(G476,TCR!$E$2:$K$332,4,0)</f>
        <v>IMER</v>
      </c>
      <c r="F476" s="140" t="str">
        <f>VLOOKUP(G476,TCR!$E$2:$K$332,5,0)</f>
        <v>Imposta erariale</v>
      </c>
      <c r="G476" s="140" t="s">
        <v>39</v>
      </c>
      <c r="H476" s="140" t="str">
        <f>VLOOKUP(G476,TCR!$E$2:$K$332,7,0)</f>
        <v>Imposta erariale</v>
      </c>
      <c r="I476" s="137" t="str">
        <f t="shared" si="8"/>
        <v>414473#IMP.ERARIALI ADD.LI COM./PROV. EN.ELETTR. S/RIV.</v>
      </c>
      <c r="J476" s="152" t="s">
        <v>11797</v>
      </c>
      <c r="K476" s="152" t="s">
        <v>12091</v>
      </c>
      <c r="L476" s="152" t="s">
        <v>12092</v>
      </c>
    </row>
    <row r="477" spans="1:12" x14ac:dyDescent="0.2">
      <c r="A477" s="139" t="s">
        <v>10943</v>
      </c>
      <c r="B477" s="139"/>
      <c r="C477" s="32" t="str">
        <f>VLOOKUP(G477,TCR!$E$2:$K$332,2,0)</f>
        <v>SCARTO</v>
      </c>
      <c r="D477" s="32" t="str">
        <f>VLOOKUP(G477,TCR!$E$2:$K$332,3,0)</f>
        <v>Non gestire</v>
      </c>
      <c r="E477" s="32" t="str">
        <f>VLOOKUP(G477,TCR!$E$2:$K$332,4,0)</f>
        <v>SCARTO</v>
      </c>
      <c r="F477" s="32" t="str">
        <f>VLOOKUP(G477,TCR!$E$2:$K$332,5,0)</f>
        <v>Non gestire</v>
      </c>
      <c r="G477" s="32" t="s">
        <v>81</v>
      </c>
      <c r="H477" s="32" t="str">
        <f>VLOOKUP(G477,TCR!$E$2:$K$332,7,0)</f>
        <v>Non gestire</v>
      </c>
      <c r="I477" s="137" t="str">
        <f t="shared" si="8"/>
        <v>414050#EE-SP-AMM EE-SPESE AMMINISTRATIVE</v>
      </c>
      <c r="J477" s="152" t="s">
        <v>11618</v>
      </c>
      <c r="K477" s="152" t="s">
        <v>12099</v>
      </c>
      <c r="L477" s="152" t="s">
        <v>11616</v>
      </c>
    </row>
    <row r="478" spans="1:12" x14ac:dyDescent="0.2">
      <c r="A478" s="139" t="s">
        <v>10943</v>
      </c>
      <c r="B478" s="139"/>
      <c r="C478" s="141" t="str">
        <f>VLOOKUP(G478,TCR!$E$2:$K$332,2,0)</f>
        <v>VENDV</v>
      </c>
      <c r="D478" s="141" t="str">
        <f>VLOOKUP(G478,TCR!$E$2:$K$332,3,0)</f>
        <v>Ricavi variabili commodity al PCE - Energia Elettrica</v>
      </c>
      <c r="E478" s="141" t="str">
        <f>VLOOKUP(G478,TCR!$E$2:$K$332,4,0)</f>
        <v>SCONV</v>
      </c>
      <c r="F478" s="141" t="str">
        <f>VLOOKUP(G478,TCR!$E$2:$K$332,5,0)</f>
        <v>Sconti Variabili</v>
      </c>
      <c r="G478" s="141" t="s">
        <v>32</v>
      </c>
      <c r="H478" s="141" t="str">
        <f>VLOOKUP(G478,TCR!$E$2:$K$332,7,0)</f>
        <v>sconti</v>
      </c>
      <c r="I478" s="137" t="str">
        <f t="shared" si="8"/>
        <v>414051#EE_SCPRVOL_10K VOCE SCONTO PREMIO VOLUME 10000KWH</v>
      </c>
      <c r="J478" s="152" t="s">
        <v>11630</v>
      </c>
      <c r="K478" s="152" t="s">
        <v>12100</v>
      </c>
      <c r="L478" s="152" t="s">
        <v>11616</v>
      </c>
    </row>
    <row r="479" spans="1:12" x14ac:dyDescent="0.2">
      <c r="A479" s="139" t="s">
        <v>10943</v>
      </c>
      <c r="B479" s="139"/>
      <c r="C479" s="141" t="str">
        <f>VLOOKUP(G479,TCR!$E$2:$K$332,2,0)</f>
        <v>VENDV</v>
      </c>
      <c r="D479" s="141" t="str">
        <f>VLOOKUP(G479,TCR!$E$2:$K$332,3,0)</f>
        <v>Ricavi variabili commodity al PCE - Energia Elettrica</v>
      </c>
      <c r="E479" s="141" t="str">
        <f>VLOOKUP(G479,TCR!$E$2:$K$332,4,0)</f>
        <v>MTPRV</v>
      </c>
      <c r="F479" s="141" t="str">
        <f>VLOOKUP(G479,TCR!$E$2:$K$332,5,0)</f>
        <v>Materia prima variabile</v>
      </c>
      <c r="G479" s="141" t="s">
        <v>255</v>
      </c>
      <c r="H479" s="141" t="str">
        <f>VLOOKUP(G479,TCR!$E$2:$K$332,7,0)</f>
        <v>Materia prima</v>
      </c>
      <c r="I479" s="137" t="str">
        <f t="shared" si="8"/>
        <v>414051#NE_PE_FIX PREZZO ENERGIA (PE) FIX</v>
      </c>
      <c r="J479" s="152" t="s">
        <v>11630</v>
      </c>
      <c r="K479" s="152" t="s">
        <v>12101</v>
      </c>
      <c r="L479" s="152" t="s">
        <v>11616</v>
      </c>
    </row>
    <row r="480" spans="1:12" x14ac:dyDescent="0.2">
      <c r="A480" s="139" t="s">
        <v>10943</v>
      </c>
      <c r="B480" s="139"/>
      <c r="C480" s="141" t="str">
        <f>VLOOKUP(G480,TCR!$E$2:$K$332,2,0)</f>
        <v>VENDV</v>
      </c>
      <c r="D480" s="141" t="str">
        <f>VLOOKUP(G480,TCR!$E$2:$K$332,3,0)</f>
        <v>Ricavi variabili commodity al PCE - Energia Elettrica</v>
      </c>
      <c r="E480" s="141" t="str">
        <f>VLOOKUP(G480,TCR!$E$2:$K$332,4,0)</f>
        <v>MTPRV</v>
      </c>
      <c r="F480" s="141" t="str">
        <f>VLOOKUP(G480,TCR!$E$2:$K$332,5,0)</f>
        <v>Materia prima variabile</v>
      </c>
      <c r="G480" s="141" t="s">
        <v>192</v>
      </c>
      <c r="H480" s="141" t="str">
        <f>VLOOKUP(G480,TCR!$E$2:$K$332,7,0)</f>
        <v>Perdite</v>
      </c>
      <c r="I480" s="137" t="str">
        <f t="shared" si="8"/>
        <v>414051#NE_PERD_PE_FIX VOCE FATTURABILE PERDITE DI RETE SULLA COMPONENTE ENERGIA</v>
      </c>
      <c r="J480" s="152" t="s">
        <v>11630</v>
      </c>
      <c r="K480" s="152" t="s">
        <v>12102</v>
      </c>
      <c r="L480" s="152" t="s">
        <v>11616</v>
      </c>
    </row>
    <row r="481" spans="1:12" x14ac:dyDescent="0.2">
      <c r="A481" s="139" t="s">
        <v>10943</v>
      </c>
      <c r="B481" s="139"/>
      <c r="C481" s="141" t="str">
        <f>VLOOKUP(G481,TCR!$E$2:$K$332,2,0)</f>
        <v>VENDV</v>
      </c>
      <c r="D481" s="141" t="str">
        <f>VLOOKUP(G481,TCR!$E$2:$K$332,3,0)</f>
        <v>Ricavi variabili commodity al PCE - Energia Elettrica</v>
      </c>
      <c r="E481" s="141" t="str">
        <f>VLOOKUP(G481,TCR!$E$2:$K$332,4,0)</f>
        <v>SBI</v>
      </c>
      <c r="F481" s="141" t="str">
        <f>VLOOKUP(G481,TCR!$E$2:$K$332,5,0)</f>
        <v>Sbilanciamento</v>
      </c>
      <c r="G481" s="141" t="s">
        <v>11340</v>
      </c>
      <c r="H481" s="141" t="str">
        <f>VLOOKUP(G481,TCR!$E$2:$K$332,7,0)</f>
        <v>Perdite sbilanciamento</v>
      </c>
      <c r="I481" s="137" t="str">
        <f t="shared" si="8"/>
        <v>414051#NE_SC_PERD_SBIL EE - VOCE FATTURABILE SCONTO 100% PERDITE SBILANCIAMENTO</v>
      </c>
      <c r="J481" s="152" t="s">
        <v>11630</v>
      </c>
      <c r="K481" s="152" t="s">
        <v>12103</v>
      </c>
      <c r="L481" s="152" t="s">
        <v>11616</v>
      </c>
    </row>
    <row r="482" spans="1:12" x14ac:dyDescent="0.2">
      <c r="A482" s="139" t="s">
        <v>10943</v>
      </c>
      <c r="B482" s="139"/>
      <c r="C482" s="141" t="str">
        <f>VLOOKUP(G482,TCR!$E$2:$K$332,2,0)</f>
        <v>VENDV</v>
      </c>
      <c r="D482" s="141" t="str">
        <f>VLOOKUP(G482,TCR!$E$2:$K$332,3,0)</f>
        <v>Ricavi variabili commodity al PCE - Energia Elettrica</v>
      </c>
      <c r="E482" s="141" t="str">
        <f>VLOOKUP(G482,TCR!$E$2:$K$332,4,0)</f>
        <v>SBI</v>
      </c>
      <c r="F482" s="141" t="str">
        <f>VLOOKUP(G482,TCR!$E$2:$K$332,5,0)</f>
        <v>Sbilanciamento</v>
      </c>
      <c r="G482" s="141" t="s">
        <v>5930</v>
      </c>
      <c r="H482" s="141" t="str">
        <f>VLOOKUP(G482,TCR!$E$2:$K$332,7,0)</f>
        <v>Sbilanciamento</v>
      </c>
      <c r="I482" s="137" t="str">
        <f t="shared" si="8"/>
        <v>414051#NE_SC_SBIL EE - VOCE FATTURABILE SCONTO 100% SBILANCIAMENTO</v>
      </c>
      <c r="J482" s="152" t="s">
        <v>11630</v>
      </c>
      <c r="K482" s="152" t="s">
        <v>12104</v>
      </c>
      <c r="L482" s="152" t="s">
        <v>11616</v>
      </c>
    </row>
    <row r="483" spans="1:12" x14ac:dyDescent="0.2">
      <c r="A483" s="139" t="s">
        <v>10943</v>
      </c>
      <c r="B483" s="139"/>
      <c r="C483" s="141" t="str">
        <f>VLOOKUP(G483,TCR!$E$2:$K$332,2,0)</f>
        <v>VENDV</v>
      </c>
      <c r="D483" s="141" t="str">
        <f>VLOOKUP(G483,TCR!$E$2:$K$332,3,0)</f>
        <v>Ricavi variabili commodity al PCE - Energia Elettrica</v>
      </c>
      <c r="E483" s="141" t="str">
        <f>VLOOKUP(G483,TCR!$E$2:$K$332,4,0)</f>
        <v>MTPRV</v>
      </c>
      <c r="F483" s="141" t="str">
        <f>VLOOKUP(G483,TCR!$E$2:$K$332,5,0)</f>
        <v>Materia prima variabile</v>
      </c>
      <c r="G483" s="141" t="s">
        <v>192</v>
      </c>
      <c r="H483" s="141" t="str">
        <f>VLOOKUP(G483,TCR!$E$2:$K$332,7,0)</f>
        <v>Perdite</v>
      </c>
      <c r="I483" s="137" t="str">
        <f t="shared" si="8"/>
        <v>414051#RICAVI VENDITA E.E. - Q.VARIABILE( PERDITE)</v>
      </c>
      <c r="J483" s="152" t="s">
        <v>11630</v>
      </c>
      <c r="K483" s="152" t="s">
        <v>12105</v>
      </c>
      <c r="L483" s="152" t="s">
        <v>11616</v>
      </c>
    </row>
    <row r="484" spans="1:12" x14ac:dyDescent="0.2">
      <c r="A484" s="139" t="s">
        <v>10943</v>
      </c>
      <c r="B484" s="139"/>
      <c r="C484" s="141" t="str">
        <f>VLOOKUP(G484,TCR!$E$2:$K$332,2,0)</f>
        <v>VENDV</v>
      </c>
      <c r="D484" s="141" t="str">
        <f>VLOOKUP(G484,TCR!$E$2:$K$332,3,0)</f>
        <v>Ricavi variabili commodity al PCE - Energia Elettrica</v>
      </c>
      <c r="E484" s="141" t="str">
        <f>VLOOKUP(G484,TCR!$E$2:$K$332,4,0)</f>
        <v>MTPRV</v>
      </c>
      <c r="F484" s="141" t="str">
        <f>VLOOKUP(G484,TCR!$E$2:$K$332,5,0)</f>
        <v>Materia prima variabile</v>
      </c>
      <c r="G484" s="141" t="s">
        <v>192</v>
      </c>
      <c r="H484" s="141" t="str">
        <f>VLOOKUP(G484,TCR!$E$2:$K$332,7,0)</f>
        <v>Perdite</v>
      </c>
      <c r="I484" s="137" t="str">
        <f t="shared" si="8"/>
        <v>414052#RICAVI VENDITA E.E. - Q.VARIABILE(PERDITE)</v>
      </c>
      <c r="J484" s="152" t="s">
        <v>11676</v>
      </c>
      <c r="K484" s="152" t="s">
        <v>11663</v>
      </c>
      <c r="L484" s="152" t="s">
        <v>11616</v>
      </c>
    </row>
    <row r="485" spans="1:12" x14ac:dyDescent="0.2">
      <c r="A485" s="139" t="s">
        <v>10943</v>
      </c>
      <c r="B485" s="139"/>
      <c r="C485" s="141" t="str">
        <f>VLOOKUP(G485,TCR!$E$2:$K$332,2,0)</f>
        <v>VENDV</v>
      </c>
      <c r="D485" s="141" t="str">
        <f>VLOOKUP(G485,TCR!$E$2:$K$332,3,0)</f>
        <v>Ricavi variabili commodity al PCE - Energia Elettrica</v>
      </c>
      <c r="E485" s="141" t="str">
        <f>VLOOKUP(G485,TCR!$E$2:$K$332,4,0)</f>
        <v>MTPRV</v>
      </c>
      <c r="F485" s="141" t="str">
        <f>VLOOKUP(G485,TCR!$E$2:$K$332,5,0)</f>
        <v>Materia prima variabile</v>
      </c>
      <c r="G485" s="141" t="s">
        <v>192</v>
      </c>
      <c r="H485" s="141" t="str">
        <f>VLOOKUP(G485,TCR!$E$2:$K$332,7,0)</f>
        <v>Perdite</v>
      </c>
      <c r="I485" s="137" t="str">
        <f t="shared" si="8"/>
        <v>414053#RICAVI VENDITA E.E. - Q.VARIABILE(PERDITE)</v>
      </c>
      <c r="J485" s="152" t="s">
        <v>12106</v>
      </c>
      <c r="K485" s="152" t="s">
        <v>11663</v>
      </c>
      <c r="L485" s="152" t="s">
        <v>11616</v>
      </c>
    </row>
    <row r="486" spans="1:12" x14ac:dyDescent="0.2">
      <c r="A486" s="139" t="s">
        <v>10943</v>
      </c>
      <c r="B486" s="139"/>
      <c r="C486" s="141" t="str">
        <f>VLOOKUP(G486,TCR!$E$2:$K$332,2,0)</f>
        <v>TRASPV</v>
      </c>
      <c r="D486" s="141" t="str">
        <f>VLOOKUP(G486,TCR!$E$2:$K$332,3,0)</f>
        <v>Ricavi logistica primaria - Trasporto Energia Elettrica - variabile</v>
      </c>
      <c r="E486" s="141" t="str">
        <f>VLOOKUP(G486,TCR!$E$2:$K$332,4,0)</f>
        <v>DISPV</v>
      </c>
      <c r="F486" s="141" t="str">
        <f>VLOOKUP(G486,TCR!$E$2:$K$332,5,0)</f>
        <v>Dispacciamento variabile</v>
      </c>
      <c r="G486" s="141" t="s">
        <v>290</v>
      </c>
      <c r="H486" s="141" t="str">
        <f>VLOOKUP(G486,TCR!$E$2:$K$332,7,0)</f>
        <v>Art 44 bis Del 111/06</v>
      </c>
      <c r="I486" s="137" t="str">
        <f t="shared" si="8"/>
        <v>414054#NE_EOL DISPACCIAMENTO - ART. 44 BIS DEL. 111/06:  COSTI DELLA MODULAZIONE DELLA PRODUZIONE EOLICA</v>
      </c>
      <c r="J486" s="152" t="s">
        <v>11680</v>
      </c>
      <c r="K486" s="152" t="s">
        <v>11703</v>
      </c>
      <c r="L486" s="152" t="s">
        <v>11746</v>
      </c>
    </row>
    <row r="487" spans="1:12" x14ac:dyDescent="0.2">
      <c r="A487" s="139" t="s">
        <v>10943</v>
      </c>
      <c r="B487" s="139"/>
      <c r="C487" s="141" t="str">
        <f>VLOOKUP(G487,TCR!$E$2:$K$332,2,0)</f>
        <v>TRASPV</v>
      </c>
      <c r="D487" s="141" t="str">
        <f>VLOOKUP(G487,TCR!$E$2:$K$332,3,0)</f>
        <v>Ricavi logistica primaria - Trasporto Energia Elettrica - variabile</v>
      </c>
      <c r="E487" s="141" t="str">
        <f>VLOOKUP(G487,TCR!$E$2:$K$332,4,0)</f>
        <v>DISPV</v>
      </c>
      <c r="F487" s="141" t="str">
        <f>VLOOKUP(G487,TCR!$E$2:$K$332,5,0)</f>
        <v>Dispacciamento variabile</v>
      </c>
      <c r="G487" s="141" t="s">
        <v>296</v>
      </c>
      <c r="H487" s="141" t="str">
        <f>VLOOKUP(G487,TCR!$E$2:$K$332,7,0)</f>
        <v>Art 46 Del 111/06</v>
      </c>
      <c r="I487" s="137" t="str">
        <f t="shared" si="8"/>
        <v>414054#NE_FUNZ_TERNA DISPACCIAMENTO - ART. 46 DEL. 111/06: COSTI FUNZIONAMENTO TERNA</v>
      </c>
      <c r="J487" s="152" t="s">
        <v>11680</v>
      </c>
      <c r="K487" s="152" t="s">
        <v>11704</v>
      </c>
      <c r="L487" s="152" t="s">
        <v>11746</v>
      </c>
    </row>
    <row r="488" spans="1:12" x14ac:dyDescent="0.2">
      <c r="A488" s="139" t="s">
        <v>10943</v>
      </c>
      <c r="B488" s="139"/>
      <c r="C488" s="141" t="str">
        <f>VLOOKUP(G488,TCR!$E$2:$K$332,2,0)</f>
        <v>VENDV</v>
      </c>
      <c r="D488" s="141" t="str">
        <f>VLOOKUP(G488,TCR!$E$2:$K$332,3,0)</f>
        <v>Ricavi variabili commodity al PCE - Energia Elettrica</v>
      </c>
      <c r="E488" s="141" t="str">
        <f>VLOOKUP(G488,TCR!$E$2:$K$332,4,0)</f>
        <v>MTPRV</v>
      </c>
      <c r="F488" s="141" t="str">
        <f>VLOOKUP(G488,TCR!$E$2:$K$332,5,0)</f>
        <v>Materia prima variabile</v>
      </c>
      <c r="G488" s="141" t="s">
        <v>192</v>
      </c>
      <c r="H488" s="141" t="str">
        <f>VLOOKUP(G488,TCR!$E$2:$K$332,7,0)</f>
        <v>Perdite</v>
      </c>
      <c r="I488" s="137" t="str">
        <f t="shared" si="8"/>
        <v>414054#RICAVI VENDITA E.E. - Q.VARIABILE(PERDITE)</v>
      </c>
      <c r="J488" s="152" t="s">
        <v>11680</v>
      </c>
      <c r="K488" s="152" t="s">
        <v>11663</v>
      </c>
      <c r="L488" s="152" t="s">
        <v>11616</v>
      </c>
    </row>
    <row r="489" spans="1:12" x14ac:dyDescent="0.2">
      <c r="A489" s="139" t="s">
        <v>10943</v>
      </c>
      <c r="B489" s="139"/>
      <c r="C489" s="141" t="str">
        <f>VLOOKUP(G489,TCR!$E$2:$K$332,2,0)</f>
        <v>VENDV</v>
      </c>
      <c r="D489" s="141" t="str">
        <f>VLOOKUP(G489,TCR!$E$2:$K$332,3,0)</f>
        <v>Ricavi variabili commodity al PCE - Energia Elettrica</v>
      </c>
      <c r="E489" s="141" t="str">
        <f>VLOOKUP(G489,TCR!$E$2:$K$332,4,0)</f>
        <v>MTPRV</v>
      </c>
      <c r="F489" s="141" t="str">
        <f>VLOOKUP(G489,TCR!$E$2:$K$332,5,0)</f>
        <v>Materia prima variabile</v>
      </c>
      <c r="G489" s="141" t="s">
        <v>192</v>
      </c>
      <c r="H489" s="141" t="str">
        <f>VLOOKUP(G489,TCR!$E$2:$K$332,7,0)</f>
        <v>Perdite</v>
      </c>
      <c r="I489" s="137" t="str">
        <f t="shared" si="8"/>
        <v>414055#RICAVI VENDITA E.E. - Q.VARIABILE(PERDITE)</v>
      </c>
      <c r="J489" s="152" t="s">
        <v>11688</v>
      </c>
      <c r="K489" s="152" t="s">
        <v>11663</v>
      </c>
      <c r="L489" s="152" t="s">
        <v>11616</v>
      </c>
    </row>
    <row r="490" spans="1:12" x14ac:dyDescent="0.2">
      <c r="A490" s="139" t="s">
        <v>10943</v>
      </c>
      <c r="B490" s="139"/>
      <c r="C490" s="84" t="str">
        <f>VLOOKUP(G490,TCR!$E$2:$K$332,2,0)</f>
        <v>DISTF</v>
      </c>
      <c r="D490" s="84" t="str">
        <f>VLOOKUP(G490,TCR!$E$2:$K$332,3,0)</f>
        <v>Ricavi logistica secondaria - distribuzione Energia Elettrica - fisso</v>
      </c>
      <c r="E490" s="84" t="str">
        <f>VLOOKUP(G490,TCR!$E$2:$K$332,4,0)</f>
        <v>QFDS</v>
      </c>
      <c r="F490" s="84" t="str">
        <f>VLOOKUP(G490,TCR!$E$2:$K$332,5,0)</f>
        <v>Quota fissa distribuzione</v>
      </c>
      <c r="G490" s="84" t="s">
        <v>2</v>
      </c>
      <c r="H490" s="84" t="str">
        <f>VLOOKUP(G490,TCR!$E$2:$K$332,7,0)</f>
        <v>Quota fissa dis</v>
      </c>
      <c r="I490" s="137" t="str">
        <f t="shared" si="8"/>
        <v>414056#NE_V_RETE_QF_ND VOCE PER LA QUOTA FISSA NON DOMESTICI</v>
      </c>
      <c r="J490" s="152" t="s">
        <v>11745</v>
      </c>
      <c r="K490" s="152" t="s">
        <v>12107</v>
      </c>
      <c r="L490" s="152" t="s">
        <v>11746</v>
      </c>
    </row>
    <row r="491" spans="1:12" x14ac:dyDescent="0.2">
      <c r="A491" s="139" t="s">
        <v>10943</v>
      </c>
      <c r="B491" s="139"/>
      <c r="C491" s="84" t="str">
        <f>VLOOKUP(G491,TCR!$E$2:$K$332,2,0)</f>
        <v>DISTF</v>
      </c>
      <c r="D491" s="84" t="str">
        <f>VLOOKUP(G491,TCR!$E$2:$K$332,3,0)</f>
        <v>Ricavi logistica secondaria - distribuzione Energia Elettrica - fisso</v>
      </c>
      <c r="E491" s="84" t="str">
        <f>VLOOKUP(G491,TCR!$E$2:$K$332,4,0)</f>
        <v>QFDS</v>
      </c>
      <c r="F491" s="84" t="str">
        <f>VLOOKUP(G491,TCR!$E$2:$K$332,5,0)</f>
        <v>Quota fissa distribuzione</v>
      </c>
      <c r="G491" s="84" t="s">
        <v>2</v>
      </c>
      <c r="H491" s="84" t="str">
        <f>VLOOKUP(G491,TCR!$E$2:$K$332,7,0)</f>
        <v>Quota fissa dis</v>
      </c>
      <c r="I491" s="137" t="str">
        <f t="shared" si="8"/>
        <v>414056#RICAVI DISTRIBUZIONE E.E. - Q. FISSA(CTS)</v>
      </c>
      <c r="J491" s="152" t="s">
        <v>11745</v>
      </c>
      <c r="K491" s="152" t="s">
        <v>12108</v>
      </c>
      <c r="L491" s="152" t="s">
        <v>11746</v>
      </c>
    </row>
    <row r="492" spans="1:12" x14ac:dyDescent="0.2">
      <c r="A492" s="139" t="s">
        <v>10943</v>
      </c>
      <c r="B492" s="139"/>
      <c r="C492" s="141" t="str">
        <f>VLOOKUP(G492,TCR!$E$2:$K$332,2,0)</f>
        <v>VENDV</v>
      </c>
      <c r="D492" s="141" t="str">
        <f>VLOOKUP(G492,TCR!$E$2:$K$332,3,0)</f>
        <v>Ricavi variabili commodity al PCE - Energia Elettrica</v>
      </c>
      <c r="E492" s="141" t="str">
        <f>VLOOKUP(G492,TCR!$E$2:$K$332,4,0)</f>
        <v>MTPRV</v>
      </c>
      <c r="F492" s="141" t="str">
        <f>VLOOKUP(G492,TCR!$E$2:$K$332,5,0)</f>
        <v>Materia prima variabile</v>
      </c>
      <c r="G492" s="141" t="s">
        <v>192</v>
      </c>
      <c r="H492" s="141" t="str">
        <f>VLOOKUP(G492,TCR!$E$2:$K$332,7,0)</f>
        <v>Perdite</v>
      </c>
      <c r="I492" s="137" t="str">
        <f t="shared" si="8"/>
        <v>414056#RICAVI VENDITA E.E. - Q.VARIABILE(PERDITE)</v>
      </c>
      <c r="J492" s="152" t="s">
        <v>11745</v>
      </c>
      <c r="K492" s="152" t="s">
        <v>11663</v>
      </c>
      <c r="L492" s="152" t="s">
        <v>11616</v>
      </c>
    </row>
    <row r="493" spans="1:12" x14ac:dyDescent="0.2">
      <c r="A493" s="139" t="s">
        <v>10943</v>
      </c>
      <c r="B493" s="139"/>
      <c r="C493" s="84" t="str">
        <f>VLOOKUP(G493,TCR!$E$2:$K$332,2,0)</f>
        <v>DISTV</v>
      </c>
      <c r="D493" s="84" t="str">
        <f>VLOOKUP(G493,TCR!$E$2:$K$332,3,0)</f>
        <v>Ricavi logistica secondaria - distribuzione Energia Elettrica - variabile</v>
      </c>
      <c r="E493" s="84" t="str">
        <f>VLOOKUP(G493,TCR!$E$2:$K$332,4,0)</f>
        <v>QVA</v>
      </c>
      <c r="F493" s="84" t="str">
        <f>VLOOKUP(G493,TCR!$E$2:$K$332,5,0)</f>
        <v>Energia attiva</v>
      </c>
      <c r="G493" s="84" t="s">
        <v>4</v>
      </c>
      <c r="H493" s="84" t="str">
        <f>VLOOKUP(G493,TCR!$E$2:$K$332,7,0)</f>
        <v>Quota energia</v>
      </c>
      <c r="I493" s="137" t="str">
        <f t="shared" si="8"/>
        <v>414057#NE_V_RETE_QE_ND VOCE PER LA QUOTA ENERGIA NON DOMESTICI</v>
      </c>
      <c r="J493" s="152" t="s">
        <v>11758</v>
      </c>
      <c r="K493" s="152" t="s">
        <v>12109</v>
      </c>
      <c r="L493" s="152" t="s">
        <v>11746</v>
      </c>
    </row>
    <row r="494" spans="1:12" x14ac:dyDescent="0.2">
      <c r="A494" s="139" t="s">
        <v>10943</v>
      </c>
      <c r="B494" s="139"/>
      <c r="C494" s="84" t="str">
        <f>VLOOKUP(G494,TCR!$E$2:$K$332,2,0)</f>
        <v>DISTF</v>
      </c>
      <c r="D494" s="84" t="str">
        <f>VLOOKUP(G494,TCR!$E$2:$K$332,3,0)</f>
        <v>Ricavi logistica secondaria - distribuzione Energia Elettrica - fisso</v>
      </c>
      <c r="E494" s="84" t="str">
        <f>VLOOKUP(G494,TCR!$E$2:$K$332,4,0)</f>
        <v>QP</v>
      </c>
      <c r="F494" s="84" t="str">
        <f>VLOOKUP(G494,TCR!$E$2:$K$332,5,0)</f>
        <v>Potenza</v>
      </c>
      <c r="G494" s="84" t="s">
        <v>166</v>
      </c>
      <c r="H494" s="84" t="str">
        <f>VLOOKUP(G494,TCR!$E$2:$K$332,7,0)</f>
        <v>Quota fissa potenza</v>
      </c>
      <c r="I494" s="137" t="str">
        <f t="shared" si="8"/>
        <v>414057#NE_V_RETE_QP_ND VOCE PER LA QUOTA POTENZA NON DOMESTICI</v>
      </c>
      <c r="J494" s="152" t="s">
        <v>11758</v>
      </c>
      <c r="K494" s="152" t="s">
        <v>12110</v>
      </c>
      <c r="L494" s="152" t="s">
        <v>11746</v>
      </c>
    </row>
    <row r="495" spans="1:12" x14ac:dyDescent="0.2">
      <c r="A495" s="139" t="s">
        <v>10943</v>
      </c>
      <c r="B495" s="139"/>
      <c r="C495" s="84" t="str">
        <f>VLOOKUP(G495,TCR!$E$2:$K$332,2,0)</f>
        <v>DISTV</v>
      </c>
      <c r="D495" s="84" t="str">
        <f>VLOOKUP(G495,TCR!$E$2:$K$332,3,0)</f>
        <v>Ricavi logistica secondaria - distribuzione Energia Elettrica - variabile</v>
      </c>
      <c r="E495" s="84" t="str">
        <f>VLOOKUP(G495,TCR!$E$2:$K$332,4,0)</f>
        <v>QVR</v>
      </c>
      <c r="F495" s="84" t="str">
        <f>VLOOKUP(G495,TCR!$E$2:$K$332,5,0)</f>
        <v>Energia reattiva</v>
      </c>
      <c r="G495" s="84" t="s">
        <v>275</v>
      </c>
      <c r="H495" s="84" t="str">
        <f>VLOOKUP(G495,TCR!$E$2:$K$332,7,0)</f>
        <v>Quota energia reattiva</v>
      </c>
      <c r="I495" s="137" t="str">
        <f t="shared" si="8"/>
        <v>414057#PENALI ENERGIA REATTIVA</v>
      </c>
      <c r="J495" s="152" t="s">
        <v>11758</v>
      </c>
      <c r="K495" s="152" t="s">
        <v>12111</v>
      </c>
      <c r="L495" s="152" t="s">
        <v>11778</v>
      </c>
    </row>
    <row r="496" spans="1:12" x14ac:dyDescent="0.2">
      <c r="A496" s="139" t="s">
        <v>10943</v>
      </c>
      <c r="B496" s="139"/>
      <c r="C496" s="141" t="str">
        <f>VLOOKUP(G496,TCR!$E$2:$K$332,2,0)</f>
        <v>VENDV</v>
      </c>
      <c r="D496" s="141" t="str">
        <f>VLOOKUP(G496,TCR!$E$2:$K$332,3,0)</f>
        <v>Ricavi variabili commodity al PCE - Energia Elettrica</v>
      </c>
      <c r="E496" s="141" t="str">
        <f>VLOOKUP(G496,TCR!$E$2:$K$332,4,0)</f>
        <v>MTPRV</v>
      </c>
      <c r="F496" s="141" t="str">
        <f>VLOOKUP(G496,TCR!$E$2:$K$332,5,0)</f>
        <v>Materia prima variabile</v>
      </c>
      <c r="G496" s="141" t="s">
        <v>192</v>
      </c>
      <c r="H496" s="141" t="str">
        <f>VLOOKUP(G496,TCR!$E$2:$K$332,7,0)</f>
        <v>Perdite</v>
      </c>
      <c r="I496" s="137" t="str">
        <f t="shared" si="8"/>
        <v>414057#RICAVI VENDITA E.E. - Q.VARIABILE(PERDITE)</v>
      </c>
      <c r="J496" s="152" t="s">
        <v>11758</v>
      </c>
      <c r="K496" s="152" t="s">
        <v>11663</v>
      </c>
      <c r="L496" s="152" t="s">
        <v>11616</v>
      </c>
    </row>
    <row r="497" spans="1:12" x14ac:dyDescent="0.2">
      <c r="A497" s="139" t="s">
        <v>10943</v>
      </c>
      <c r="B497" s="139"/>
      <c r="C497" s="141" t="str">
        <f>VLOOKUP(G497,TCR!$E$2:$K$332,2,0)</f>
        <v>VENDV</v>
      </c>
      <c r="D497" s="141" t="str">
        <f>VLOOKUP(G497,TCR!$E$2:$K$332,3,0)</f>
        <v>Ricavi variabili commodity al PCE - Energia Elettrica</v>
      </c>
      <c r="E497" s="141" t="str">
        <f>VLOOKUP(G497,TCR!$E$2:$K$332,4,0)</f>
        <v>MTPRV</v>
      </c>
      <c r="F497" s="141" t="str">
        <f>VLOOKUP(G497,TCR!$E$2:$K$332,5,0)</f>
        <v>Materia prima variabile</v>
      </c>
      <c r="G497" s="141" t="s">
        <v>192</v>
      </c>
      <c r="H497" s="141" t="str">
        <f>VLOOKUP(G497,TCR!$E$2:$K$332,7,0)</f>
        <v>Perdite</v>
      </c>
      <c r="I497" s="137" t="str">
        <f t="shared" si="8"/>
        <v>414058#RICAVI VENDITA E.E. - Q.VARIABILE(PERDITE)</v>
      </c>
      <c r="J497" s="152" t="s">
        <v>11776</v>
      </c>
      <c r="K497" s="152" t="s">
        <v>11663</v>
      </c>
      <c r="L497" s="152" t="s">
        <v>11616</v>
      </c>
    </row>
    <row r="498" spans="1:12" x14ac:dyDescent="0.2">
      <c r="A498" s="139" t="s">
        <v>10943</v>
      </c>
      <c r="B498" s="139"/>
      <c r="C498" s="141" t="str">
        <f>VLOOKUP(G498,TCR!$E$2:$K$332,2,0)</f>
        <v>VENDV</v>
      </c>
      <c r="D498" s="141" t="str">
        <f>VLOOKUP(G498,TCR!$E$2:$K$332,3,0)</f>
        <v>Ricavi variabili commodity al PCE - Energia Elettrica</v>
      </c>
      <c r="E498" s="141" t="str">
        <f>VLOOKUP(G498,TCR!$E$2:$K$332,4,0)</f>
        <v>MTPRV</v>
      </c>
      <c r="F498" s="141" t="str">
        <f>VLOOKUP(G498,TCR!$E$2:$K$332,5,0)</f>
        <v>Materia prima variabile</v>
      </c>
      <c r="G498" s="141" t="s">
        <v>192</v>
      </c>
      <c r="H498" s="141" t="str">
        <f>VLOOKUP(G498,TCR!$E$2:$K$332,7,0)</f>
        <v>Perdite</v>
      </c>
      <c r="I498" s="137" t="str">
        <f t="shared" si="8"/>
        <v>414059#RICAVI VENDITA E.E. - Q.VARIABILE(PERDITE)</v>
      </c>
      <c r="J498" s="152" t="s">
        <v>12112</v>
      </c>
      <c r="K498" s="152" t="s">
        <v>11663</v>
      </c>
      <c r="L498" s="152" t="s">
        <v>11616</v>
      </c>
    </row>
    <row r="499" spans="1:12" x14ac:dyDescent="0.2">
      <c r="A499" s="139" t="s">
        <v>10943</v>
      </c>
      <c r="B499" s="139"/>
      <c r="C499" s="141" t="str">
        <f>VLOOKUP(G499,TCR!$E$2:$K$332,2,0)</f>
        <v>VENDV</v>
      </c>
      <c r="D499" s="141" t="str">
        <f>VLOOKUP(G499,TCR!$E$2:$K$332,3,0)</f>
        <v>Ricavi variabili commodity al PCE - Energia Elettrica</v>
      </c>
      <c r="E499" s="141" t="str">
        <f>VLOOKUP(G499,TCR!$E$2:$K$332,4,0)</f>
        <v>MTPRV</v>
      </c>
      <c r="F499" s="141" t="str">
        <f>VLOOKUP(G499,TCR!$E$2:$K$332,5,0)</f>
        <v>Materia prima variabile</v>
      </c>
      <c r="G499" s="141" t="s">
        <v>192</v>
      </c>
      <c r="H499" s="141" t="str">
        <f>VLOOKUP(G499,TCR!$E$2:$K$332,7,0)</f>
        <v>Perdite</v>
      </c>
      <c r="I499" s="137" t="str">
        <f t="shared" si="8"/>
        <v>414060#RICAVI VENDITA E.E. - Q.VARIABILE(PERDITE)</v>
      </c>
      <c r="J499" s="152" t="s">
        <v>12113</v>
      </c>
      <c r="K499" s="152" t="s">
        <v>11663</v>
      </c>
      <c r="L499" s="152" t="s">
        <v>11616</v>
      </c>
    </row>
    <row r="500" spans="1:12" x14ac:dyDescent="0.2">
      <c r="A500" s="139" t="s">
        <v>10943</v>
      </c>
      <c r="B500" s="139"/>
      <c r="C500" s="141" t="str">
        <f>VLOOKUP(G500,TCR!$E$2:$K$332,2,0)</f>
        <v>VENDV</v>
      </c>
      <c r="D500" s="141" t="str">
        <f>VLOOKUP(G500,TCR!$E$2:$K$332,3,0)</f>
        <v>Ricavi variabili commodity al PCE - Energia Elettrica</v>
      </c>
      <c r="E500" s="141" t="str">
        <f>VLOOKUP(G500,TCR!$E$2:$K$332,4,0)</f>
        <v>MTPRV</v>
      </c>
      <c r="F500" s="141" t="str">
        <f>VLOOKUP(G500,TCR!$E$2:$K$332,5,0)</f>
        <v>Materia prima variabile</v>
      </c>
      <c r="G500" s="141" t="s">
        <v>192</v>
      </c>
      <c r="H500" s="141" t="str">
        <f>VLOOKUP(G500,TCR!$E$2:$K$332,7,0)</f>
        <v>Perdite</v>
      </c>
      <c r="I500" s="137" t="str">
        <f t="shared" si="8"/>
        <v>414061#RICAVI VENDITA E.E. - Q.VARIABILE(PERDITE)</v>
      </c>
      <c r="J500" s="152" t="s">
        <v>12114</v>
      </c>
      <c r="K500" s="152" t="s">
        <v>11663</v>
      </c>
      <c r="L500" s="152" t="s">
        <v>11616</v>
      </c>
    </row>
    <row r="501" spans="1:12" x14ac:dyDescent="0.2">
      <c r="A501" s="139" t="s">
        <v>10943</v>
      </c>
      <c r="B501" s="139"/>
      <c r="C501" s="141" t="str">
        <f>VLOOKUP(G501,TCR!$E$2:$K$332,2,0)</f>
        <v>VENDV</v>
      </c>
      <c r="D501" s="141" t="str">
        <f>VLOOKUP(G501,TCR!$E$2:$K$332,3,0)</f>
        <v>Ricavi variabili commodity al PCE - Energia Elettrica</v>
      </c>
      <c r="E501" s="141" t="str">
        <f>VLOOKUP(G501,TCR!$E$2:$K$332,4,0)</f>
        <v>MTPRV</v>
      </c>
      <c r="F501" s="141" t="str">
        <f>VLOOKUP(G501,TCR!$E$2:$K$332,5,0)</f>
        <v>Materia prima variabile</v>
      </c>
      <c r="G501" s="141" t="s">
        <v>192</v>
      </c>
      <c r="H501" s="141" t="str">
        <f>VLOOKUP(G501,TCR!$E$2:$K$332,7,0)</f>
        <v>Perdite</v>
      </c>
      <c r="I501" s="137" t="str">
        <f t="shared" si="8"/>
        <v>414062#RICAVI VENDITA E.E. - Q.VARIABILE(PERDITE)</v>
      </c>
      <c r="J501" s="152" t="s">
        <v>12115</v>
      </c>
      <c r="K501" s="152" t="s">
        <v>11663</v>
      </c>
      <c r="L501" s="152" t="s">
        <v>11616</v>
      </c>
    </row>
    <row r="502" spans="1:12" x14ac:dyDescent="0.2">
      <c r="A502" s="139" t="s">
        <v>10943</v>
      </c>
      <c r="B502" s="139"/>
      <c r="C502" s="141" t="str">
        <f>VLOOKUP(G502,TCR!$E$2:$K$332,2,0)</f>
        <v>VENDV</v>
      </c>
      <c r="D502" s="141" t="str">
        <f>VLOOKUP(G502,TCR!$E$2:$K$332,3,0)</f>
        <v>Ricavi variabili commodity al PCE - Energia Elettrica</v>
      </c>
      <c r="E502" s="141" t="str">
        <f>VLOOKUP(G502,TCR!$E$2:$K$332,4,0)</f>
        <v>MTPRV</v>
      </c>
      <c r="F502" s="141" t="str">
        <f>VLOOKUP(G502,TCR!$E$2:$K$332,5,0)</f>
        <v>Materia prima variabile</v>
      </c>
      <c r="G502" s="141" t="s">
        <v>192</v>
      </c>
      <c r="H502" s="141" t="str">
        <f>VLOOKUP(G502,TCR!$E$2:$K$332,7,0)</f>
        <v>Perdite</v>
      </c>
      <c r="I502" s="137" t="str">
        <f t="shared" si="8"/>
        <v>414063#RICAVI VENDITA E.E. - Q.VARIABILE(PERDITE)</v>
      </c>
      <c r="J502" s="152" t="s">
        <v>12116</v>
      </c>
      <c r="K502" s="152" t="s">
        <v>11663</v>
      </c>
      <c r="L502" s="152" t="s">
        <v>11616</v>
      </c>
    </row>
    <row r="503" spans="1:12" x14ac:dyDescent="0.2">
      <c r="A503" s="139" t="s">
        <v>10943</v>
      </c>
      <c r="B503" s="139"/>
      <c r="C503" s="141" t="str">
        <f>VLOOKUP(G503,TCR!$E$2:$K$332,2,0)</f>
        <v>VENDV</v>
      </c>
      <c r="D503" s="141" t="str">
        <f>VLOOKUP(G503,TCR!$E$2:$K$332,3,0)</f>
        <v>Ricavi variabili commodity al PCE - Energia Elettrica</v>
      </c>
      <c r="E503" s="141" t="str">
        <f>VLOOKUP(G503,TCR!$E$2:$K$332,4,0)</f>
        <v>MTPRV</v>
      </c>
      <c r="F503" s="141" t="str">
        <f>VLOOKUP(G503,TCR!$E$2:$K$332,5,0)</f>
        <v>Materia prima variabile</v>
      </c>
      <c r="G503" s="141" t="s">
        <v>192</v>
      </c>
      <c r="H503" s="141" t="str">
        <f>VLOOKUP(G503,TCR!$E$2:$K$332,7,0)</f>
        <v>Perdite</v>
      </c>
      <c r="I503" s="137" t="str">
        <f t="shared" si="8"/>
        <v>414064#RICAVI VENDITA E.E. - Q.VARIABILE(PERDITE)</v>
      </c>
      <c r="J503" s="152" t="s">
        <v>12117</v>
      </c>
      <c r="K503" s="152" t="s">
        <v>11663</v>
      </c>
      <c r="L503" s="152" t="s">
        <v>11616</v>
      </c>
    </row>
    <row r="504" spans="1:12" x14ac:dyDescent="0.2">
      <c r="A504" s="139" t="s">
        <v>10943</v>
      </c>
      <c r="B504" s="139"/>
      <c r="C504" s="141" t="str">
        <f>VLOOKUP(G504,TCR!$E$2:$K$332,2,0)</f>
        <v>VENDV</v>
      </c>
      <c r="D504" s="141" t="str">
        <f>VLOOKUP(G504,TCR!$E$2:$K$332,3,0)</f>
        <v>Ricavi variabili commodity al PCE - Energia Elettrica</v>
      </c>
      <c r="E504" s="141" t="str">
        <f>VLOOKUP(G504,TCR!$E$2:$K$332,4,0)</f>
        <v>MTPRV</v>
      </c>
      <c r="F504" s="141" t="str">
        <f>VLOOKUP(G504,TCR!$E$2:$K$332,5,0)</f>
        <v>Materia prima variabile</v>
      </c>
      <c r="G504" s="141" t="s">
        <v>192</v>
      </c>
      <c r="H504" s="141" t="str">
        <f>VLOOKUP(G504,TCR!$E$2:$K$332,7,0)</f>
        <v>Perdite</v>
      </c>
      <c r="I504" s="137" t="str">
        <f t="shared" si="8"/>
        <v>414065#RICAVI VENDITA E.E. - Q.VARIABILE(PERDITE)</v>
      </c>
      <c r="J504" s="152" t="s">
        <v>12118</v>
      </c>
      <c r="K504" s="152" t="s">
        <v>11663</v>
      </c>
      <c r="L504" s="152" t="s">
        <v>11616</v>
      </c>
    </row>
    <row r="505" spans="1:12" x14ac:dyDescent="0.2">
      <c r="A505" s="139" t="s">
        <v>10943</v>
      </c>
      <c r="B505" s="139"/>
      <c r="C505" s="141" t="str">
        <f>VLOOKUP(G505,TCR!$E$2:$K$332,2,0)</f>
        <v>VENDV</v>
      </c>
      <c r="D505" s="141" t="str">
        <f>VLOOKUP(G505,TCR!$E$2:$K$332,3,0)</f>
        <v>Ricavi variabili commodity al PCE - Energia Elettrica</v>
      </c>
      <c r="E505" s="141" t="str">
        <f>VLOOKUP(G505,TCR!$E$2:$K$332,4,0)</f>
        <v>MTPRV</v>
      </c>
      <c r="F505" s="141" t="str">
        <f>VLOOKUP(G505,TCR!$E$2:$K$332,5,0)</f>
        <v>Materia prima variabile</v>
      </c>
      <c r="G505" s="141" t="s">
        <v>192</v>
      </c>
      <c r="H505" s="141" t="str">
        <f>VLOOKUP(G505,TCR!$E$2:$K$332,7,0)</f>
        <v>Perdite</v>
      </c>
      <c r="I505" s="137" t="str">
        <f t="shared" si="8"/>
        <v>414066#RICAVI VENDITA E.E. - Q.VARIABILE(PERDITE)</v>
      </c>
      <c r="J505" s="152" t="s">
        <v>12119</v>
      </c>
      <c r="K505" s="152" t="s">
        <v>11663</v>
      </c>
      <c r="L505" s="152" t="s">
        <v>11616</v>
      </c>
    </row>
    <row r="506" spans="1:12" x14ac:dyDescent="0.2">
      <c r="A506" s="139" t="s">
        <v>10943</v>
      </c>
      <c r="B506" s="149">
        <v>43711</v>
      </c>
      <c r="C506" s="32" t="str">
        <f>VLOOKUP(G506,TCR!$E$2:$K$332,2,0)</f>
        <v>SCARTO</v>
      </c>
      <c r="D506" s="32" t="str">
        <f>VLOOKUP(G506,TCR!$E$2:$K$332,3,0)</f>
        <v>Non gestire</v>
      </c>
      <c r="E506" s="32" t="str">
        <f>VLOOKUP(G506,TCR!$E$2:$K$332,4,0)</f>
        <v>SCARTO</v>
      </c>
      <c r="F506" s="32" t="str">
        <f>VLOOKUP(G506,TCR!$E$2:$K$332,5,0)</f>
        <v>Non gestire</v>
      </c>
      <c r="G506" s="32" t="s">
        <v>81</v>
      </c>
      <c r="H506" s="32" t="str">
        <f>VLOOKUP(G506,TCR!$E$2:$K$332,7,0)</f>
        <v>Non gestire</v>
      </c>
      <c r="I506" s="137" t="str">
        <f t="shared" si="8"/>
        <v>409991#ANTICIPO FORNITURA</v>
      </c>
      <c r="J506" s="156" t="s">
        <v>12183</v>
      </c>
      <c r="K506" s="156" t="s">
        <v>12184</v>
      </c>
      <c r="L506" s="156" t="s">
        <v>11778</v>
      </c>
    </row>
    <row r="507" spans="1:12" x14ac:dyDescent="0.2">
      <c r="A507" s="139" t="s">
        <v>10943</v>
      </c>
      <c r="B507" s="149">
        <v>43711</v>
      </c>
      <c r="C507" s="141" t="str">
        <f>VLOOKUP(G507,TCR!$E$2:$K$332,2,0)</f>
        <v>VENDF</v>
      </c>
      <c r="D507" s="141" t="str">
        <f>VLOOKUP(G507,TCR!$E$2:$K$332,3,0)</f>
        <v>Ricavi commodity - componente fissa Energia Elettrica</v>
      </c>
      <c r="E507" s="141" t="str">
        <f>VLOOKUP(G507,TCR!$E$2:$K$332,4,0)</f>
        <v>MTPRF</v>
      </c>
      <c r="F507" s="141" t="str">
        <f>VLOOKUP(G507,TCR!$E$2:$K$332,5,0)</f>
        <v>Materia prima fissa</v>
      </c>
      <c r="G507" s="141" t="s">
        <v>320</v>
      </c>
      <c r="H507" s="141" t="str">
        <f>VLOOKUP(G507,TCR!$E$2:$K$332,7,0)</f>
        <v>componente generica ven fissa</v>
      </c>
      <c r="I507" s="137" t="str">
        <f t="shared" si="8"/>
        <v>414050#CANONE FISSO EE</v>
      </c>
      <c r="J507" s="156" t="s">
        <v>11618</v>
      </c>
      <c r="K507" s="156" t="s">
        <v>10638</v>
      </c>
      <c r="L507" s="156" t="s">
        <v>11778</v>
      </c>
    </row>
    <row r="508" spans="1:12" x14ac:dyDescent="0.2">
      <c r="A508" s="139" t="s">
        <v>10943</v>
      </c>
      <c r="B508" s="149">
        <v>43711</v>
      </c>
      <c r="C508" s="141" t="str">
        <f>VLOOKUP(G508,TCR!$E$2:$K$332,2,0)</f>
        <v>VENDV</v>
      </c>
      <c r="D508" s="141" t="str">
        <f>VLOOKUP(G508,TCR!$E$2:$K$332,3,0)</f>
        <v>Ricavi variabili commodity al PCE - Energia Elettrica</v>
      </c>
      <c r="E508" s="141" t="str">
        <f>VLOOKUP(G508,TCR!$E$2:$K$332,4,0)</f>
        <v>MTPRV</v>
      </c>
      <c r="F508" s="141" t="str">
        <f>VLOOKUP(G508,TCR!$E$2:$K$332,5,0)</f>
        <v>Materia prima variabile</v>
      </c>
      <c r="G508" s="141" t="s">
        <v>192</v>
      </c>
      <c r="H508" s="141" t="str">
        <f>VLOOKUP(G508,TCR!$E$2:$K$332,7,0)</f>
        <v>Perdite</v>
      </c>
      <c r="I508" s="137" t="str">
        <f t="shared" si="8"/>
        <v>414051#VOCE FATTURABILE PERDITE DI RETE SULLA COMPONENTE ENERGIA</v>
      </c>
      <c r="J508" s="156" t="s">
        <v>11630</v>
      </c>
      <c r="K508" s="156" t="s">
        <v>4727</v>
      </c>
      <c r="L508" s="156" t="s">
        <v>11778</v>
      </c>
    </row>
    <row r="509" spans="1:12" x14ac:dyDescent="0.2">
      <c r="A509" s="139" t="s">
        <v>10943</v>
      </c>
      <c r="B509" s="149">
        <v>43711</v>
      </c>
      <c r="C509" s="141" t="str">
        <f>VLOOKUP(G509,TCR!$E$2:$K$332,2,0)</f>
        <v>VENDV</v>
      </c>
      <c r="D509" s="141" t="str">
        <f>VLOOKUP(G509,TCR!$E$2:$K$332,3,0)</f>
        <v>Ricavi variabili commodity al PCE - Energia Elettrica</v>
      </c>
      <c r="E509" s="141" t="str">
        <f>VLOOKUP(G509,TCR!$E$2:$K$332,4,0)</f>
        <v>SCONV</v>
      </c>
      <c r="F509" s="141" t="str">
        <f>VLOOKUP(G509,TCR!$E$2:$K$332,5,0)</f>
        <v>Sconti Variabili</v>
      </c>
      <c r="G509" s="141" t="s">
        <v>10944</v>
      </c>
      <c r="H509" s="141" t="str">
        <f>VLOOKUP(G509,TCR!$E$2:$K$332,7,0)</f>
        <v>sconti perdite</v>
      </c>
      <c r="I509" s="137" t="str">
        <f t="shared" si="8"/>
        <v>414051#VOCE FATTURABILE PERDITE SULLO SCONTO TRIOR PERSONALIZZATO SU FORNITURA</v>
      </c>
      <c r="J509" s="156" t="s">
        <v>11630</v>
      </c>
      <c r="K509" s="156" t="s">
        <v>10758</v>
      </c>
      <c r="L509" s="156" t="s">
        <v>11778</v>
      </c>
    </row>
    <row r="510" spans="1:12" x14ac:dyDescent="0.2">
      <c r="A510" s="139" t="s">
        <v>10943</v>
      </c>
      <c r="B510" s="149">
        <v>43711</v>
      </c>
      <c r="C510" s="141" t="str">
        <f>VLOOKUP(G510,TCR!$E$2:$K$332,2,0)</f>
        <v>VENDV</v>
      </c>
      <c r="D510" s="141" t="str">
        <f>VLOOKUP(G510,TCR!$E$2:$K$332,3,0)</f>
        <v>Ricavi variabili commodity al PCE - Energia Elettrica</v>
      </c>
      <c r="E510" s="141" t="str">
        <f>VLOOKUP(G510,TCR!$E$2:$K$332,4,0)</f>
        <v>SCONV</v>
      </c>
      <c r="F510" s="141" t="str">
        <f>VLOOKUP(G510,TCR!$E$2:$K$332,5,0)</f>
        <v>Sconti Variabili</v>
      </c>
      <c r="G510" s="141" t="s">
        <v>32</v>
      </c>
      <c r="H510" s="141" t="str">
        <f>VLOOKUP(G510,TCR!$E$2:$K$332,7,0)</f>
        <v>sconti</v>
      </c>
      <c r="I510" s="137" t="str">
        <f t="shared" si="8"/>
        <v>414051#VOCE FATTURABILE SCONTO TRIOR PERSONALIZZATO SU FORNITURA</v>
      </c>
      <c r="J510" s="156" t="s">
        <v>11630</v>
      </c>
      <c r="K510" s="156" t="s">
        <v>10755</v>
      </c>
      <c r="L510" s="156" t="s">
        <v>11778</v>
      </c>
    </row>
    <row r="511" spans="1:12" x14ac:dyDescent="0.2">
      <c r="A511" s="139" t="s">
        <v>10943</v>
      </c>
      <c r="B511" s="149">
        <v>43711</v>
      </c>
      <c r="C511" s="141" t="str">
        <f>VLOOKUP(G511,TCR!$E$2:$K$332,2,0)</f>
        <v>VENDV</v>
      </c>
      <c r="D511" s="141" t="str">
        <f>VLOOKUP(G511,TCR!$E$2:$K$332,3,0)</f>
        <v>Ricavi variabili commodity al PCE - Energia Elettrica</v>
      </c>
      <c r="E511" s="141" t="str">
        <f>VLOOKUP(G511,TCR!$E$2:$K$332,4,0)</f>
        <v>SBI</v>
      </c>
      <c r="F511" s="141" t="str">
        <f>VLOOKUP(G511,TCR!$E$2:$K$332,5,0)</f>
        <v>Sbilanciamento</v>
      </c>
      <c r="G511" s="141" t="s">
        <v>11340</v>
      </c>
      <c r="H511" s="141" t="str">
        <f>VLOOKUP(G511,TCR!$E$2:$K$332,7,0)</f>
        <v>Perdite sbilanciamento</v>
      </c>
      <c r="I511" s="137" t="str">
        <f t="shared" ref="I511:I556" si="9">CONCATENATE(J511,"#",K511)</f>
        <v>414055#PERDITE SULLO SBILANCIAMENTO</v>
      </c>
      <c r="J511" s="156" t="s">
        <v>11688</v>
      </c>
      <c r="K511" s="156" t="s">
        <v>12185</v>
      </c>
      <c r="L511" s="156" t="s">
        <v>11778</v>
      </c>
    </row>
    <row r="512" spans="1:12" x14ac:dyDescent="0.2">
      <c r="A512" s="139" t="s">
        <v>10943</v>
      </c>
      <c r="B512" s="149">
        <v>43711</v>
      </c>
      <c r="C512" s="141" t="str">
        <f>VLOOKUP(G512,TCR!$E$2:$K$332,2,0)</f>
        <v>VENDV</v>
      </c>
      <c r="D512" s="141" t="str">
        <f>VLOOKUP(G512,TCR!$E$2:$K$332,3,0)</f>
        <v>Ricavi variabili commodity al PCE - Energia Elettrica</v>
      </c>
      <c r="E512" s="141" t="str">
        <f>VLOOKUP(G512,TCR!$E$2:$K$332,4,0)</f>
        <v>SCONV</v>
      </c>
      <c r="F512" s="141" t="str">
        <f>VLOOKUP(G512,TCR!$E$2:$K$332,5,0)</f>
        <v>Sconti Variabili</v>
      </c>
      <c r="G512" s="141" t="s">
        <v>11346</v>
      </c>
      <c r="H512" s="141" t="str">
        <f>VLOOKUP(G512,TCR!$E$2:$K$332,7,0)</f>
        <v>sconti perdite bilanciamento</v>
      </c>
      <c r="I512" s="137" t="str">
        <f t="shared" si="9"/>
        <v>414055#SCONTO PERDITE SBILANCIAMENTO</v>
      </c>
      <c r="J512" s="156" t="s">
        <v>11688</v>
      </c>
      <c r="K512" s="156" t="s">
        <v>10743</v>
      </c>
      <c r="L512" s="156" t="s">
        <v>11778</v>
      </c>
    </row>
    <row r="513" spans="1:12" x14ac:dyDescent="0.2">
      <c r="A513" s="139" t="s">
        <v>10943</v>
      </c>
      <c r="B513" s="149">
        <v>43711</v>
      </c>
      <c r="C513" s="141" t="str">
        <f>VLOOKUP(G513,TCR!$E$2:$K$332,2,0)</f>
        <v>VENDV</v>
      </c>
      <c r="D513" s="141" t="str">
        <f>VLOOKUP(G513,TCR!$E$2:$K$332,3,0)</f>
        <v>Ricavi variabili commodity al PCE - Energia Elettrica</v>
      </c>
      <c r="E513" s="141" t="str">
        <f>VLOOKUP(G513,TCR!$E$2:$K$332,4,0)</f>
        <v>SCONV</v>
      </c>
      <c r="F513" s="141" t="str">
        <f>VLOOKUP(G513,TCR!$E$2:$K$332,5,0)</f>
        <v>Sconti Variabili</v>
      </c>
      <c r="G513" s="141" t="s">
        <v>32</v>
      </c>
      <c r="H513" s="141" t="str">
        <f>VLOOKUP(G513,TCR!$E$2:$K$332,7,0)</f>
        <v>sconti</v>
      </c>
      <c r="I513" s="137" t="str">
        <f t="shared" si="9"/>
        <v>414055#SCONTO SBILANCIAMENTO 100%</v>
      </c>
      <c r="J513" s="156" t="s">
        <v>11688</v>
      </c>
      <c r="K513" s="156" t="s">
        <v>10753</v>
      </c>
      <c r="L513" s="156" t="s">
        <v>11778</v>
      </c>
    </row>
    <row r="514" spans="1:12" x14ac:dyDescent="0.2">
      <c r="A514" s="139" t="s">
        <v>10943</v>
      </c>
      <c r="B514" s="149">
        <v>43711</v>
      </c>
      <c r="C514" s="141" t="str">
        <f>VLOOKUP(G514,TCR!$E$2:$K$332,2,0)</f>
        <v>VENDV</v>
      </c>
      <c r="D514" s="141" t="str">
        <f>VLOOKUP(G514,TCR!$E$2:$K$332,3,0)</f>
        <v>Ricavi variabili commodity al PCE - Energia Elettrica</v>
      </c>
      <c r="E514" s="141" t="str">
        <f>VLOOKUP(G514,TCR!$E$2:$K$332,4,0)</f>
        <v>SBI</v>
      </c>
      <c r="F514" s="141" t="str">
        <f>VLOOKUP(G514,TCR!$E$2:$K$332,5,0)</f>
        <v>Sbilanciamento</v>
      </c>
      <c r="G514" s="141" t="s">
        <v>5930</v>
      </c>
      <c r="H514" s="141" t="str">
        <f>VLOOKUP(G514,TCR!$E$2:$K$332,7,0)</f>
        <v>Sbilanciamento</v>
      </c>
      <c r="I514" s="137" t="str">
        <f t="shared" si="9"/>
        <v>414055#VOCE FATTURABILE DI SBILANCIAMENTO</v>
      </c>
      <c r="J514" s="156" t="s">
        <v>11688</v>
      </c>
      <c r="K514" s="156" t="s">
        <v>9605</v>
      </c>
      <c r="L514" s="156" t="s">
        <v>11778</v>
      </c>
    </row>
    <row r="515" spans="1:12" x14ac:dyDescent="0.2">
      <c r="A515" s="139" t="s">
        <v>10943</v>
      </c>
      <c r="B515" s="149">
        <v>43711</v>
      </c>
      <c r="C515" s="84" t="str">
        <f>VLOOKUP(G515,TCR!$E$2:$K$332,2,0)</f>
        <v>DISTF</v>
      </c>
      <c r="D515" s="84" t="str">
        <f>VLOOKUP(G515,TCR!$E$2:$K$332,3,0)</f>
        <v>Ricavi logistica secondaria - distribuzione Energia Elettrica - fisso</v>
      </c>
      <c r="E515" s="84" t="str">
        <f>VLOOKUP(G515,TCR!$E$2:$K$332,4,0)</f>
        <v>QFDS</v>
      </c>
      <c r="F515" s="84" t="str">
        <f>VLOOKUP(G515,TCR!$E$2:$K$332,5,0)</f>
        <v>Quota fissa distribuzione</v>
      </c>
      <c r="G515" s="84" t="s">
        <v>2</v>
      </c>
      <c r="H515" s="84" t="str">
        <f>VLOOKUP(G515,TCR!$E$2:$K$332,7,0)</f>
        <v>Quota fissa dis</v>
      </c>
      <c r="I515" s="137" t="str">
        <f t="shared" si="9"/>
        <v>414056#ONERI DIVERSI DALLA FORNITURA(CTS)</v>
      </c>
      <c r="J515" s="156" t="s">
        <v>11745</v>
      </c>
      <c r="K515" s="156" t="s">
        <v>12186</v>
      </c>
      <c r="L515" s="156" t="s">
        <v>11778</v>
      </c>
    </row>
    <row r="516" spans="1:12" x14ac:dyDescent="0.2">
      <c r="A516" s="139" t="s">
        <v>10943</v>
      </c>
      <c r="B516" s="149">
        <v>43711</v>
      </c>
      <c r="C516" s="140" t="str">
        <f>VLOOKUP(G516,TCR!$E$2:$K$332,2,0)</f>
        <v>IMPO</v>
      </c>
      <c r="D516" s="140" t="str">
        <f>VLOOKUP(G516,TCR!$E$2:$K$332,3,0)</f>
        <v>IMPOSTE</v>
      </c>
      <c r="E516" s="140" t="str">
        <f>VLOOKUP(G516,TCR!$E$2:$K$332,4,0)</f>
        <v>IMER</v>
      </c>
      <c r="F516" s="140" t="str">
        <f>VLOOKUP(G516,TCR!$E$2:$K$332,5,0)</f>
        <v>Imposta erariale</v>
      </c>
      <c r="G516" s="140" t="s">
        <v>39</v>
      </c>
      <c r="H516" s="140" t="str">
        <f>VLOOKUP(G516,TCR!$E$2:$K$332,7,0)</f>
        <v>Imposta erariale</v>
      </c>
      <c r="I516" s="137" t="str">
        <f t="shared" si="9"/>
        <v>414461#RIVALSA IMPOSTA CONSUMO POWER</v>
      </c>
      <c r="J516" s="156" t="s">
        <v>12187</v>
      </c>
      <c r="K516" s="156" t="s">
        <v>11788</v>
      </c>
      <c r="L516" s="156" t="s">
        <v>12188</v>
      </c>
    </row>
    <row r="517" spans="1:12" x14ac:dyDescent="0.2">
      <c r="A517" s="139" t="s">
        <v>10943</v>
      </c>
      <c r="B517" s="149">
        <v>43711</v>
      </c>
      <c r="C517" s="140" t="str">
        <f>VLOOKUP(G517,TCR!$E$2:$K$332,2,0)</f>
        <v>IMPO</v>
      </c>
      <c r="D517" s="140" t="str">
        <f>VLOOKUP(G517,TCR!$E$2:$K$332,3,0)</f>
        <v>IMPOSTE</v>
      </c>
      <c r="E517" s="140" t="str">
        <f>VLOOKUP(G517,TCR!$E$2:$K$332,4,0)</f>
        <v>IMER</v>
      </c>
      <c r="F517" s="140" t="str">
        <f>VLOOKUP(G517,TCR!$E$2:$K$332,5,0)</f>
        <v>Imposta erariale</v>
      </c>
      <c r="G517" s="140" t="s">
        <v>39</v>
      </c>
      <c r="H517" s="140" t="str">
        <f>VLOOKUP(G517,TCR!$E$2:$K$332,7,0)</f>
        <v>Imposta erariale</v>
      </c>
      <c r="I517" s="137" t="str">
        <f t="shared" si="9"/>
        <v>414473#NE_ACC_AUIP EE IMPOSTA ERARIALE ALTRI USI/ILL PUB</v>
      </c>
      <c r="J517" s="156" t="s">
        <v>11797</v>
      </c>
      <c r="K517" s="156" t="s">
        <v>11786</v>
      </c>
      <c r="L517" s="156" t="s">
        <v>11782</v>
      </c>
    </row>
    <row r="518" spans="1:12" x14ac:dyDescent="0.2">
      <c r="A518" s="139" t="s">
        <v>10943</v>
      </c>
      <c r="B518" s="149">
        <v>43711</v>
      </c>
      <c r="C518" s="140" t="str">
        <f>VLOOKUP(G518,TCR!$E$2:$K$332,2,0)</f>
        <v>IMPO</v>
      </c>
      <c r="D518" s="140" t="str">
        <f>VLOOKUP(G518,TCR!$E$2:$K$332,3,0)</f>
        <v>IMPOSTE</v>
      </c>
      <c r="E518" s="140" t="str">
        <f>VLOOKUP(G518,TCR!$E$2:$K$332,4,0)</f>
        <v>ADPV</v>
      </c>
      <c r="F518" s="140" t="str">
        <f>VLOOKUP(G518,TCR!$E$2:$K$332,5,0)</f>
        <v>Addizionale provinciale</v>
      </c>
      <c r="G518" s="140" t="s">
        <v>30</v>
      </c>
      <c r="H518" s="140" t="str">
        <f>VLOOKUP(G518,TCR!$E$2:$K$332,7,0)</f>
        <v>Addizionale provinciale</v>
      </c>
      <c r="I518" s="137" t="str">
        <f t="shared" si="9"/>
        <v>414482#EE ADDIZIONALE PROVINCIALE ALTRI USI</v>
      </c>
      <c r="J518" s="156" t="s">
        <v>11808</v>
      </c>
      <c r="K518" s="156" t="s">
        <v>10633</v>
      </c>
      <c r="L518" s="156" t="s">
        <v>11926</v>
      </c>
    </row>
    <row r="519" spans="1:12" x14ac:dyDescent="0.2">
      <c r="A519" s="139" t="s">
        <v>10943</v>
      </c>
      <c r="B519" s="139"/>
      <c r="C519" s="32" t="str">
        <f>VLOOKUP(G519,TCR!$E$2:$K$332,2,0)</f>
        <v>SCARTO</v>
      </c>
      <c r="D519" s="32" t="str">
        <f>VLOOKUP(G519,TCR!$E$2:$K$332,3,0)</f>
        <v>Non gestire</v>
      </c>
      <c r="E519" s="32" t="str">
        <f>VLOOKUP(G519,TCR!$E$2:$K$332,4,0)</f>
        <v>SCARTO</v>
      </c>
      <c r="F519" s="32" t="str">
        <f>VLOOKUP(G519,TCR!$E$2:$K$332,5,0)</f>
        <v>Non gestire</v>
      </c>
      <c r="G519" s="32" t="s">
        <v>81</v>
      </c>
      <c r="H519" s="32" t="str">
        <f>VLOOKUP(G519,TCR!$E$2:$K$332,7,0)</f>
        <v>Non gestire</v>
      </c>
      <c r="I519" s="137" t="str">
        <f t="shared" si="9"/>
        <v>409901#VARIE</v>
      </c>
      <c r="J519" s="158" t="s">
        <v>12081</v>
      </c>
      <c r="K519" s="158" t="s">
        <v>11778</v>
      </c>
      <c r="L519" s="158" t="s">
        <v>11778</v>
      </c>
    </row>
    <row r="520" spans="1:12" x14ac:dyDescent="0.2">
      <c r="A520" s="139" t="s">
        <v>10943</v>
      </c>
      <c r="B520" s="149"/>
      <c r="C520" s="140" t="str">
        <f>VLOOKUP(G520,TCR!$E$2:$K$332,2,0)</f>
        <v>IMPO</v>
      </c>
      <c r="D520" s="140" t="str">
        <f>VLOOKUP(G520,TCR!$E$2:$K$332,3,0)</f>
        <v>IMPOSTE</v>
      </c>
      <c r="E520" s="140" t="str">
        <f>VLOOKUP(G520,TCR!$E$2:$K$332,4,0)</f>
        <v>IMER</v>
      </c>
      <c r="F520" s="140" t="str">
        <f>VLOOKUP(G520,TCR!$E$2:$K$332,5,0)</f>
        <v>Imposta erariale</v>
      </c>
      <c r="G520" s="140" t="s">
        <v>39</v>
      </c>
      <c r="H520" s="140" t="str">
        <f>VLOOKUP(G520,TCR!$E$2:$K$332,7,0)</f>
        <v>Imposta erariale</v>
      </c>
      <c r="I520" s="137" t="str">
        <f t="shared" si="9"/>
        <v>414465#RIVALSA IMPOSTA CONSUMO POWER ALIQUOTA FISSA</v>
      </c>
      <c r="J520" s="158" t="s">
        <v>11781</v>
      </c>
      <c r="K520" s="158" t="s">
        <v>12247</v>
      </c>
      <c r="L520" s="158" t="s">
        <v>12188</v>
      </c>
    </row>
    <row r="521" spans="1:12" x14ac:dyDescent="0.2">
      <c r="A521" s="139" t="s">
        <v>10943</v>
      </c>
      <c r="B521" s="139"/>
      <c r="C521" s="140" t="str">
        <f>VLOOKUP(G521,TCR!$E$2:$K$332,2,0)</f>
        <v>IMPO</v>
      </c>
      <c r="D521" s="140" t="str">
        <f>VLOOKUP(G521,TCR!$E$2:$K$332,3,0)</f>
        <v>IMPOSTE</v>
      </c>
      <c r="E521" s="140" t="str">
        <f>VLOOKUP(G521,TCR!$E$2:$K$332,4,0)</f>
        <v>ADPV</v>
      </c>
      <c r="F521" s="140" t="str">
        <f>VLOOKUP(G521,TCR!$E$2:$K$332,5,0)</f>
        <v>Addizionale provinciale</v>
      </c>
      <c r="G521" s="140" t="s">
        <v>30</v>
      </c>
      <c r="H521" s="140" t="str">
        <f>VLOOKUP(G521,TCR!$E$2:$K$332,7,0)</f>
        <v>Addizionale provinciale</v>
      </c>
      <c r="I521" s="137" t="str">
        <f t="shared" si="9"/>
        <v>414465#RIVALSA IMPOSTA ALIQUOTA FISSA</v>
      </c>
      <c r="J521" s="158" t="s">
        <v>11781</v>
      </c>
      <c r="K521" s="158" t="s">
        <v>12249</v>
      </c>
      <c r="L521" s="158" t="s">
        <v>12248</v>
      </c>
    </row>
    <row r="522" spans="1:12" x14ac:dyDescent="0.2">
      <c r="A522" s="139" t="s">
        <v>12163</v>
      </c>
      <c r="B522" s="149">
        <v>43832</v>
      </c>
      <c r="C522" s="32" t="str">
        <f>VLOOKUP(G522,TCR!$E$2:$K$332,2,0)</f>
        <v>SCARTO</v>
      </c>
      <c r="D522" s="32" t="str">
        <f>VLOOKUP(G522,TCR!$E$2:$K$332,3,0)</f>
        <v>Non gestire</v>
      </c>
      <c r="E522" s="32" t="str">
        <f>VLOOKUP(G522,TCR!$E$2:$K$332,4,0)</f>
        <v>SCARTO</v>
      </c>
      <c r="F522" s="32" t="str">
        <f>VLOOKUP(G522,TCR!$E$2:$K$332,5,0)</f>
        <v>Non gestire</v>
      </c>
      <c r="G522" s="32" t="s">
        <v>81</v>
      </c>
      <c r="H522" s="32" t="str">
        <f>VLOOKUP(G522,TCR!$E$2:$K$332,7,0)</f>
        <v>Non gestire</v>
      </c>
      <c r="I522" s="137" t="str">
        <f t="shared" si="9"/>
        <v>409901#ANTICIPO FORNITURA</v>
      </c>
      <c r="J522" s="158" t="s">
        <v>12081</v>
      </c>
      <c r="K522" s="158" t="s">
        <v>12184</v>
      </c>
      <c r="L522" s="158" t="s">
        <v>12248</v>
      </c>
    </row>
    <row r="523" spans="1:12" x14ac:dyDescent="0.2">
      <c r="A523" s="139" t="s">
        <v>12163</v>
      </c>
      <c r="B523" s="149">
        <v>43832</v>
      </c>
      <c r="C523" s="141" t="str">
        <f>VLOOKUP(G523,TCR!$E$2:$K$332,2,0)</f>
        <v>VENDF</v>
      </c>
      <c r="D523" s="141" t="str">
        <f>VLOOKUP(G523,TCR!$E$2:$K$332,3,0)</f>
        <v>Ricavi commodity - componente fissa Energia Elettrica</v>
      </c>
      <c r="E523" s="141" t="str">
        <f>VLOOKUP(G523,TCR!$E$2:$K$332,4,0)</f>
        <v>MTPRF</v>
      </c>
      <c r="F523" s="141" t="str">
        <f>VLOOKUP(G523,TCR!$E$2:$K$332,5,0)</f>
        <v>Materia prima fissa</v>
      </c>
      <c r="G523" s="141" t="s">
        <v>217</v>
      </c>
      <c r="H523" s="141" t="str">
        <f>VLOOKUP(G523,TCR!$E$2:$K$332,7,0)</f>
        <v>Materia prima altre voci fisse</v>
      </c>
      <c r="I523" s="137" t="str">
        <f t="shared" si="9"/>
        <v>414051#RICAVI VENDITA E.E. - Q.FISSA</v>
      </c>
      <c r="J523" s="158" t="s">
        <v>11630</v>
      </c>
      <c r="K523" s="158" t="s">
        <v>12281</v>
      </c>
      <c r="L523" s="158" t="s">
        <v>11616</v>
      </c>
    </row>
    <row r="524" spans="1:12" x14ac:dyDescent="0.2">
      <c r="A524" s="139" t="s">
        <v>12163</v>
      </c>
      <c r="B524" s="149">
        <v>43832</v>
      </c>
      <c r="C524" s="140" t="str">
        <f>VLOOKUP(G524,TCR!$E$2:$K$332,2,0)</f>
        <v>IMPO</v>
      </c>
      <c r="D524" s="140" t="str">
        <f>VLOOKUP(G524,TCR!$E$2:$K$332,3,0)</f>
        <v>IMPOSTE</v>
      </c>
      <c r="E524" s="140" t="str">
        <f>VLOOKUP(G524,TCR!$E$2:$K$332,4,0)</f>
        <v>IMER</v>
      </c>
      <c r="F524" s="140" t="str">
        <f>VLOOKUP(G524,TCR!$E$2:$K$332,5,0)</f>
        <v>Imposta erariale</v>
      </c>
      <c r="G524" s="140" t="s">
        <v>39</v>
      </c>
      <c r="H524" s="140" t="str">
        <f>VLOOKUP(G524,TCR!$E$2:$K$332,7,0)</f>
        <v>Imposta erariale</v>
      </c>
      <c r="I524" s="137" t="str">
        <f t="shared" si="9"/>
        <v>414481#RIVALSA IMPOSTA CONSUMO POWER</v>
      </c>
      <c r="J524" s="158" t="s">
        <v>11806</v>
      </c>
      <c r="K524" s="158" t="s">
        <v>11788</v>
      </c>
      <c r="L524" s="158" t="s">
        <v>11788</v>
      </c>
    </row>
    <row r="525" spans="1:12" x14ac:dyDescent="0.2">
      <c r="A525" s="139" t="s">
        <v>12163</v>
      </c>
      <c r="B525" s="149">
        <v>43832</v>
      </c>
      <c r="C525" s="141" t="str">
        <f>VLOOKUP(G525,TCR!$E$2:$K$332,2,0)</f>
        <v>VENDV</v>
      </c>
      <c r="D525" s="141" t="str">
        <f>VLOOKUP(G525,TCR!$E$2:$K$332,3,0)</f>
        <v>Ricavi variabili commodity al PCE - Energia Elettrica</v>
      </c>
      <c r="E525" s="141" t="str">
        <f>VLOOKUP(G525,TCR!$E$2:$K$332,4,0)</f>
        <v>MTPRV</v>
      </c>
      <c r="F525" s="141" t="str">
        <f>VLOOKUP(G525,TCR!$E$2:$K$332,5,0)</f>
        <v>Materia prima variabile</v>
      </c>
      <c r="G525" s="141" t="s">
        <v>255</v>
      </c>
      <c r="H525" s="141" t="str">
        <f>VLOOKUP(G525,TCR!$E$2:$K$332,7,0)</f>
        <v>Materia prima</v>
      </c>
      <c r="I525" s="137" t="str">
        <f t="shared" si="9"/>
        <v>414051#EE - VOCE FATTURABILE PE</v>
      </c>
      <c r="J525" s="158" t="s">
        <v>11630</v>
      </c>
      <c r="K525" s="158" t="s">
        <v>2626</v>
      </c>
      <c r="L525" s="158" t="s">
        <v>11616</v>
      </c>
    </row>
    <row r="526" spans="1:12" x14ac:dyDescent="0.2">
      <c r="A526" s="139" t="s">
        <v>12163</v>
      </c>
      <c r="B526" s="149">
        <v>43832</v>
      </c>
      <c r="C526" s="84" t="str">
        <f>VLOOKUP(G526,TCR!$E$2:$K$332,2,0)</f>
        <v>DISTV</v>
      </c>
      <c r="D526" s="84" t="str">
        <f>VLOOKUP(G526,TCR!$E$2:$K$332,3,0)</f>
        <v>Ricavi logistica secondaria - distribuzione Energia Elettrica - variabile</v>
      </c>
      <c r="E526" s="84" t="str">
        <f>VLOOKUP(G526,TCR!$E$2:$K$332,4,0)</f>
        <v>QVA</v>
      </c>
      <c r="F526" s="84" t="str">
        <f>VLOOKUP(G526,TCR!$E$2:$K$332,5,0)</f>
        <v>Energia attiva</v>
      </c>
      <c r="G526" s="84" t="s">
        <v>4</v>
      </c>
      <c r="H526" s="84" t="str">
        <f>VLOOKUP(G526,TCR!$E$2:$K$332,7,0)</f>
        <v>Quota energia</v>
      </c>
      <c r="I526" s="137" t="str">
        <f t="shared" si="9"/>
        <v>414057#EE - VOCE EE - OPZIONE EE - OPZIONE QUOTA ENERGIA DISTRIBUZIONE</v>
      </c>
      <c r="J526" s="158" t="s">
        <v>11758</v>
      </c>
      <c r="K526" s="158" t="s">
        <v>4251</v>
      </c>
      <c r="L526" s="158" t="s">
        <v>11746</v>
      </c>
    </row>
    <row r="527" spans="1:12" x14ac:dyDescent="0.2">
      <c r="A527" s="139" t="s">
        <v>12163</v>
      </c>
      <c r="B527" s="149">
        <v>43846</v>
      </c>
      <c r="C527" s="140" t="str">
        <f>VLOOKUP(G527,TCR!$E$2:$K$332,2,0)</f>
        <v>IMPO</v>
      </c>
      <c r="D527" s="140" t="str">
        <f>VLOOKUP(G527,TCR!$E$2:$K$332,3,0)</f>
        <v>IMPOSTE</v>
      </c>
      <c r="E527" s="140" t="str">
        <f>VLOOKUP(G527,TCR!$E$2:$K$332,4,0)</f>
        <v>IMER</v>
      </c>
      <c r="F527" s="140" t="str">
        <f>VLOOKUP(G527,TCR!$E$2:$K$332,5,0)</f>
        <v>Imposta erariale</v>
      </c>
      <c r="G527" s="140" t="s">
        <v>39</v>
      </c>
      <c r="H527" s="140" t="str">
        <f>VLOOKUP(G527,TCR!$E$2:$K$332,7,0)</f>
        <v>Imposta erariale</v>
      </c>
      <c r="I527" s="137" t="str">
        <f t="shared" si="9"/>
        <v>414465#EE ESCLUSIONE ACCISA SOGGETTO OBBLIGATO (CODICE DITTA IT00TOE01312B)</v>
      </c>
      <c r="J527" s="159" t="s">
        <v>11781</v>
      </c>
      <c r="K527" s="159" t="s">
        <v>12301</v>
      </c>
      <c r="L527" s="160"/>
    </row>
    <row r="528" spans="1:12" x14ac:dyDescent="0.2">
      <c r="A528" s="139" t="s">
        <v>12163</v>
      </c>
      <c r="B528" s="149">
        <v>43846</v>
      </c>
      <c r="C528" s="140" t="str">
        <f>VLOOKUP(G528,TCR!$E$2:$K$332,2,0)</f>
        <v>IMPO</v>
      </c>
      <c r="D528" s="140" t="str">
        <f>VLOOKUP(G528,TCR!$E$2:$K$332,3,0)</f>
        <v>IMPOSTE</v>
      </c>
      <c r="E528" s="140" t="str">
        <f>VLOOKUP(G528,TCR!$E$2:$K$332,4,0)</f>
        <v>ADPV</v>
      </c>
      <c r="F528" s="140" t="str">
        <f>VLOOKUP(G528,TCR!$E$2:$K$332,5,0)</f>
        <v>Addizionale provinciale</v>
      </c>
      <c r="G528" s="140" t="s">
        <v>30</v>
      </c>
      <c r="H528" s="140" t="str">
        <f>VLOOKUP(G528,TCR!$E$2:$K$332,7,0)</f>
        <v>Addizionale provinciale</v>
      </c>
      <c r="I528" s="137" t="str">
        <f t="shared" si="9"/>
        <v>414473#EE ADDIZIONALE PROVINCIALE ALTRI USI</v>
      </c>
      <c r="J528" s="159" t="s">
        <v>11797</v>
      </c>
      <c r="K528" s="159" t="s">
        <v>10633</v>
      </c>
      <c r="L528" s="159" t="s">
        <v>12302</v>
      </c>
    </row>
    <row r="529" spans="1:13" x14ac:dyDescent="0.2">
      <c r="A529" s="139" t="s">
        <v>12163</v>
      </c>
      <c r="B529" s="149">
        <v>43846</v>
      </c>
      <c r="C529" s="140" t="str">
        <f>VLOOKUP(G529,TCR!$E$2:$K$332,2,0)</f>
        <v>IMPO</v>
      </c>
      <c r="D529" s="140" t="str">
        <f>VLOOKUP(G529,TCR!$E$2:$K$332,3,0)</f>
        <v>IMPOSTE</v>
      </c>
      <c r="E529" s="140" t="str">
        <f>VLOOKUP(G529,TCR!$E$2:$K$332,4,0)</f>
        <v>IMER</v>
      </c>
      <c r="F529" s="140" t="str">
        <f>VLOOKUP(G529,TCR!$E$2:$K$332,5,0)</f>
        <v>Imposta erariale</v>
      </c>
      <c r="G529" s="140" t="s">
        <v>39</v>
      </c>
      <c r="H529" s="140" t="str">
        <f>VLOOKUP(G529,TCR!$E$2:$K$332,7,0)</f>
        <v>Imposta erariale</v>
      </c>
      <c r="I529" s="137" t="str">
        <f t="shared" si="9"/>
        <v>414473#EE IMPOSTA ERARIALE ALTRI USI</v>
      </c>
      <c r="J529" s="159" t="s">
        <v>11797</v>
      </c>
      <c r="K529" s="159" t="s">
        <v>10577</v>
      </c>
      <c r="L529" s="159" t="s">
        <v>12303</v>
      </c>
    </row>
    <row r="530" spans="1:13" x14ac:dyDescent="0.2">
      <c r="A530" s="139" t="s">
        <v>12163</v>
      </c>
      <c r="B530" s="149">
        <v>43846</v>
      </c>
      <c r="C530" s="141" t="str">
        <f>VLOOKUP(G530,TCR!$E$2:$K$332,2,0)</f>
        <v>VENDV</v>
      </c>
      <c r="D530" s="141" t="str">
        <f>VLOOKUP(G530,TCR!$E$2:$K$332,3,0)</f>
        <v>Ricavi variabili commodity al PCE - Energia Elettrica</v>
      </c>
      <c r="E530" s="141" t="str">
        <f>VLOOKUP(G530,TCR!$E$2:$K$332,4,0)</f>
        <v>MTPRV</v>
      </c>
      <c r="F530" s="141" t="str">
        <f>VLOOKUP(G530,TCR!$E$2:$K$332,5,0)</f>
        <v>Materia prima variabile</v>
      </c>
      <c r="G530" s="141" t="s">
        <v>255</v>
      </c>
      <c r="H530" s="141" t="str">
        <f>VLOOKUP(G530,TCR!$E$2:$K$332,7,0)</f>
        <v>Materia prima</v>
      </c>
      <c r="I530" s="137" t="str">
        <f t="shared" si="9"/>
        <v>414051#ENERGIA ATTIVA FASCIA F1 (PERDITE DI RETE)</v>
      </c>
      <c r="J530" s="159" t="s">
        <v>11630</v>
      </c>
      <c r="K530" s="159" t="s">
        <v>12304</v>
      </c>
      <c r="L530" s="159" t="s">
        <v>11778</v>
      </c>
    </row>
    <row r="531" spans="1:13" x14ac:dyDescent="0.2">
      <c r="A531" s="139" t="s">
        <v>12163</v>
      </c>
      <c r="B531" s="149">
        <v>43846</v>
      </c>
      <c r="C531" s="141" t="str">
        <f>VLOOKUP(G531,TCR!$E$2:$K$332,2,0)</f>
        <v>VENDV</v>
      </c>
      <c r="D531" s="141" t="str">
        <f>VLOOKUP(G531,TCR!$E$2:$K$332,3,0)</f>
        <v>Ricavi variabili commodity al PCE - Energia Elettrica</v>
      </c>
      <c r="E531" s="141" t="str">
        <f>VLOOKUP(G531,TCR!$E$2:$K$332,4,0)</f>
        <v>MTPRV</v>
      </c>
      <c r="F531" s="141" t="str">
        <f>VLOOKUP(G531,TCR!$E$2:$K$332,5,0)</f>
        <v>Materia prima variabile</v>
      </c>
      <c r="G531" s="141" t="s">
        <v>255</v>
      </c>
      <c r="H531" s="141" t="str">
        <f>VLOOKUP(G531,TCR!$E$2:$K$332,7,0)</f>
        <v>Materia prima</v>
      </c>
      <c r="I531" s="137" t="str">
        <f t="shared" si="9"/>
        <v>414051#ENERGIA ATTIVA FASCIA F2 (PERDITE DI RETE)</v>
      </c>
      <c r="J531" s="159" t="s">
        <v>11630</v>
      </c>
      <c r="K531" s="159" t="s">
        <v>12305</v>
      </c>
      <c r="L531" s="159" t="s">
        <v>11778</v>
      </c>
    </row>
    <row r="532" spans="1:13" x14ac:dyDescent="0.2">
      <c r="A532" s="139" t="s">
        <v>12163</v>
      </c>
      <c r="B532" s="149">
        <v>43846</v>
      </c>
      <c r="C532" s="141" t="str">
        <f>VLOOKUP(G532,TCR!$E$2:$K$332,2,0)</f>
        <v>VENDV</v>
      </c>
      <c r="D532" s="141" t="str">
        <f>VLOOKUP(G532,TCR!$E$2:$K$332,3,0)</f>
        <v>Ricavi variabili commodity al PCE - Energia Elettrica</v>
      </c>
      <c r="E532" s="141" t="str">
        <f>VLOOKUP(G532,TCR!$E$2:$K$332,4,0)</f>
        <v>MTPRV</v>
      </c>
      <c r="F532" s="141" t="str">
        <f>VLOOKUP(G532,TCR!$E$2:$K$332,5,0)</f>
        <v>Materia prima variabile</v>
      </c>
      <c r="G532" s="141" t="s">
        <v>255</v>
      </c>
      <c r="H532" s="141" t="str">
        <f>VLOOKUP(G532,TCR!$E$2:$K$332,7,0)</f>
        <v>Materia prima</v>
      </c>
      <c r="I532" s="137" t="str">
        <f t="shared" si="9"/>
        <v>414051#ENERGIA ATTIVA FASCIA F3 (PERDITE DI RETE)</v>
      </c>
      <c r="J532" s="159" t="s">
        <v>11630</v>
      </c>
      <c r="K532" s="159" t="s">
        <v>12306</v>
      </c>
      <c r="L532" s="159" t="s">
        <v>11778</v>
      </c>
    </row>
    <row r="533" spans="1:13" x14ac:dyDescent="0.2">
      <c r="A533" s="139" t="s">
        <v>12163</v>
      </c>
      <c r="B533" s="149">
        <v>43846</v>
      </c>
      <c r="C533" s="141" t="str">
        <f>VLOOKUP(G533,TCR!$E$2:$K$332,2,0)</f>
        <v>TRASPF</v>
      </c>
      <c r="D533" s="141" t="str">
        <f>VLOOKUP(G533,TCR!$E$2:$K$332,3,0)</f>
        <v>Ricavi logistica primaria - Trasporto Energia Elettrica - fisso</v>
      </c>
      <c r="E533" s="141" t="str">
        <f>VLOOKUP(G533,TCR!$E$2:$K$332,4,0)</f>
        <v>DISPF</v>
      </c>
      <c r="F533" s="141" t="str">
        <f>VLOOKUP(G533,TCR!$E$2:$K$332,5,0)</f>
        <v>Dispacciamento fisso</v>
      </c>
      <c r="G533" s="141" t="s">
        <v>305</v>
      </c>
      <c r="H533" s="141" t="str">
        <f>VLOOKUP(G533,TCR!$E$2:$K$332,7,0)</f>
        <v>Art 24 bis TIS</v>
      </c>
      <c r="I533" s="137" t="str">
        <f t="shared" si="9"/>
        <v>414054#ARTICOLO 24 BIS DEL. ARG/ELT     107/09 A.E.E.G.</v>
      </c>
      <c r="J533" s="159" t="s">
        <v>11680</v>
      </c>
      <c r="K533" s="159" t="s">
        <v>11818</v>
      </c>
      <c r="L533" s="159" t="s">
        <v>11778</v>
      </c>
    </row>
    <row r="534" spans="1:13" x14ac:dyDescent="0.2">
      <c r="A534" s="139" t="s">
        <v>12163</v>
      </c>
      <c r="B534" s="149">
        <v>43846</v>
      </c>
      <c r="C534" s="140" t="str">
        <f>VLOOKUP(G534,TCR!$E$2:$K$332,2,0)</f>
        <v>IMPO</v>
      </c>
      <c r="D534" s="140" t="str">
        <f>VLOOKUP(G534,TCR!$E$2:$K$332,3,0)</f>
        <v>IMPOSTE</v>
      </c>
      <c r="E534" s="140" t="str">
        <f>VLOOKUP(G534,TCR!$E$2:$K$332,4,0)</f>
        <v>IMER</v>
      </c>
      <c r="F534" s="140" t="str">
        <f>VLOOKUP(G534,TCR!$E$2:$K$332,5,0)</f>
        <v>Imposta erariale</v>
      </c>
      <c r="G534" s="140" t="s">
        <v>39</v>
      </c>
      <c r="H534" s="140" t="str">
        <f>VLOOKUP(G534,TCR!$E$2:$K$332,7,0)</f>
        <v>Imposta erariale</v>
      </c>
      <c r="I534" s="137" t="str">
        <f t="shared" si="9"/>
        <v>414481#IMPOSTA ERARIALE</v>
      </c>
      <c r="J534" s="159" t="s">
        <v>11806</v>
      </c>
      <c r="K534" s="159" t="s">
        <v>11784</v>
      </c>
      <c r="L534" s="159" t="s">
        <v>11782</v>
      </c>
    </row>
    <row r="535" spans="1:13" x14ac:dyDescent="0.2">
      <c r="A535" s="139" t="s">
        <v>12163</v>
      </c>
      <c r="B535" s="149">
        <v>43846</v>
      </c>
      <c r="C535" s="140" t="str">
        <f>VLOOKUP(G535,TCR!$E$2:$K$332,2,0)</f>
        <v>IMPO</v>
      </c>
      <c r="D535" s="140" t="str">
        <f>VLOOKUP(G535,TCR!$E$2:$K$332,3,0)</f>
        <v>IMPOSTE</v>
      </c>
      <c r="E535" s="140" t="str">
        <f>VLOOKUP(G535,TCR!$E$2:$K$332,4,0)</f>
        <v>ADPV</v>
      </c>
      <c r="F535" s="140" t="str">
        <f>VLOOKUP(G535,TCR!$E$2:$K$332,5,0)</f>
        <v>Addizionale provinciale</v>
      </c>
      <c r="G535" s="140" t="s">
        <v>30</v>
      </c>
      <c r="H535" s="140" t="str">
        <f>VLOOKUP(G535,TCR!$E$2:$K$332,7,0)</f>
        <v>Addizionale provinciale</v>
      </c>
      <c r="I535" s="137" t="str">
        <f t="shared" si="9"/>
        <v>414482#ADDIZIONALE PROVINCIALE/ERARIALE</v>
      </c>
      <c r="J535" s="159" t="s">
        <v>11808</v>
      </c>
      <c r="K535" s="159" t="s">
        <v>12307</v>
      </c>
      <c r="L535" s="159" t="s">
        <v>11790</v>
      </c>
    </row>
    <row r="536" spans="1:13" x14ac:dyDescent="0.2">
      <c r="A536" s="178" t="s">
        <v>12163</v>
      </c>
      <c r="B536" s="182">
        <v>43924</v>
      </c>
      <c r="C536" s="179" t="str">
        <f>VLOOKUP(G536,TCR!$E$2:$K$332,2,0)</f>
        <v>VENDV</v>
      </c>
      <c r="D536" s="179" t="str">
        <f>VLOOKUP(G536,TCR!$E$2:$K$332,3,0)</f>
        <v>Ricavi variabili commodity al PCE - Energia Elettrica</v>
      </c>
      <c r="E536" s="179" t="str">
        <f>VLOOKUP(G536,TCR!$E$2:$K$332,4,0)</f>
        <v>MTPRV</v>
      </c>
      <c r="F536" s="179" t="str">
        <f>VLOOKUP(G536,TCR!$E$2:$K$332,5,0)</f>
        <v>Materia prima variabile</v>
      </c>
      <c r="G536" s="179" t="s">
        <v>255</v>
      </c>
      <c r="H536" s="179" t="str">
        <f>VLOOKUP(G536,TCR!$E$2:$K$332,7,0)</f>
        <v>Materia prima</v>
      </c>
      <c r="I536" s="137" t="str">
        <f t="shared" si="9"/>
        <v>414051#CONGUAGLIO TARIFFARIO</v>
      </c>
      <c r="J536" s="183" t="s">
        <v>11630</v>
      </c>
      <c r="K536" s="183" t="s">
        <v>12416</v>
      </c>
      <c r="L536" s="184"/>
      <c r="M536" s="185"/>
    </row>
    <row r="537" spans="1:13" x14ac:dyDescent="0.2">
      <c r="A537" s="178" t="s">
        <v>12163</v>
      </c>
      <c r="B537" s="182">
        <v>43924</v>
      </c>
      <c r="C537" s="181" t="str">
        <f>VLOOKUP(G537,TCR!$E$2:$K$332,2,0)</f>
        <v>DISTV</v>
      </c>
      <c r="D537" s="181" t="str">
        <f>VLOOKUP(G537,TCR!$E$2:$K$332,3,0)</f>
        <v>Ricavi logistica secondaria - distribuzione Energia Elettrica - variabile</v>
      </c>
      <c r="E537" s="181" t="str">
        <f>VLOOKUP(G537,TCR!$E$2:$K$332,4,0)</f>
        <v>QVR</v>
      </c>
      <c r="F537" s="181" t="str">
        <f>VLOOKUP(G537,TCR!$E$2:$K$332,5,0)</f>
        <v>Energia reattiva</v>
      </c>
      <c r="G537" s="181" t="s">
        <v>275</v>
      </c>
      <c r="H537" s="181" t="str">
        <f>VLOOKUP(G537,TCR!$E$2:$K$332,7,0)</f>
        <v>Quota energia reattiva</v>
      </c>
      <c r="I537" s="137" t="str">
        <f t="shared" si="9"/>
        <v>414051#EC045 EE - VOCE COMPONENTE DI TRASPORTO - PENALI ENERGIA REATTIVA</v>
      </c>
      <c r="J537" s="183" t="s">
        <v>11630</v>
      </c>
      <c r="K537" s="183" t="s">
        <v>12071</v>
      </c>
      <c r="L537" s="184"/>
      <c r="M537" s="185"/>
    </row>
    <row r="538" spans="1:13" x14ac:dyDescent="0.2">
      <c r="A538" s="178" t="s">
        <v>12163</v>
      </c>
      <c r="B538" s="182">
        <v>43924</v>
      </c>
      <c r="C538" s="180" t="str">
        <f>VLOOKUP(G538,TCR!$E$2:$K$332,2,0)</f>
        <v>SCARTO</v>
      </c>
      <c r="D538" s="180" t="str">
        <f>VLOOKUP(G538,TCR!$E$2:$K$332,3,0)</f>
        <v>Non gestire</v>
      </c>
      <c r="E538" s="180" t="str">
        <f>VLOOKUP(G538,TCR!$E$2:$K$332,4,0)</f>
        <v>SCARTO</v>
      </c>
      <c r="F538" s="180" t="str">
        <f>VLOOKUP(G538,TCR!$E$2:$K$332,5,0)</f>
        <v>Non gestire</v>
      </c>
      <c r="G538" s="180" t="s">
        <v>81</v>
      </c>
      <c r="H538" s="180" t="str">
        <f>VLOOKUP(G538,TCR!$E$2:$K$332,7,0)</f>
        <v>Non gestire</v>
      </c>
      <c r="I538" s="137" t="str">
        <f t="shared" si="9"/>
        <v>414051#EE-SP-AMM EE-SPESE AMMINISTRATIVE</v>
      </c>
      <c r="J538" s="183" t="s">
        <v>11630</v>
      </c>
      <c r="K538" s="183" t="s">
        <v>12099</v>
      </c>
      <c r="L538" s="184"/>
      <c r="M538" s="185"/>
    </row>
    <row r="539" spans="1:13" x14ac:dyDescent="0.2">
      <c r="A539" s="178" t="s">
        <v>12163</v>
      </c>
      <c r="B539" s="182">
        <v>43924</v>
      </c>
      <c r="C539" s="179" t="str">
        <f>VLOOKUP(G539,TCR!$E$2:$K$332,2,0)</f>
        <v>PCVV</v>
      </c>
      <c r="D539" s="179" t="str">
        <f>VLOOKUP(G539,TCR!$E$2:$K$332,3,0)</f>
        <v>Ricavi da PCV variabile</v>
      </c>
      <c r="E539" s="179" t="str">
        <f>VLOOKUP(G539,TCR!$E$2:$K$332,4,0)</f>
        <v>COMMV</v>
      </c>
      <c r="F539" s="179" t="str">
        <f>VLOOKUP(G539,TCR!$E$2:$K$332,5,0)</f>
        <v>Componente variabile Costi Commercializzazione</v>
      </c>
      <c r="G539" s="179" t="s">
        <v>188</v>
      </c>
      <c r="H539" s="179" t="str">
        <f>VLOOKUP(G539,TCR!$E$2:$K$332,7,0)</f>
        <v>PCV variabile</v>
      </c>
      <c r="I539" s="137" t="str">
        <f t="shared" si="9"/>
        <v>414053#NE_PCV_QE QUOTA VARIABILE COMMERCIALIZZAZIONE VENDITA (PCV)</v>
      </c>
      <c r="J539" s="183" t="s">
        <v>12106</v>
      </c>
      <c r="K539" s="183" t="s">
        <v>12417</v>
      </c>
      <c r="L539" s="184"/>
      <c r="M539" s="185"/>
    </row>
    <row r="540" spans="1:13" x14ac:dyDescent="0.2">
      <c r="A540" s="178" t="s">
        <v>12163</v>
      </c>
      <c r="B540" s="182">
        <v>43924</v>
      </c>
      <c r="C540" s="179" t="str">
        <f>VLOOKUP(G540,TCR!$E$2:$K$332,2,0)</f>
        <v>TRASPF</v>
      </c>
      <c r="D540" s="179" t="str">
        <f>VLOOKUP(G540,TCR!$E$2:$K$332,3,0)</f>
        <v>Ricavi logistica primaria - Trasporto Energia Elettrica - fisso</v>
      </c>
      <c r="E540" s="179" t="str">
        <f>VLOOKUP(G540,TCR!$E$2:$K$332,4,0)</f>
        <v>DISPF</v>
      </c>
      <c r="F540" s="179" t="str">
        <f>VLOOKUP(G540,TCR!$E$2:$K$332,5,0)</f>
        <v>Dispacciamento fisso</v>
      </c>
      <c r="G540" s="179" t="s">
        <v>9521</v>
      </c>
      <c r="H540" s="179" t="str">
        <f>VLOOKUP(G540,TCR!$E$2:$K$332,7,0)</f>
        <v>Art 36 Del 111/06</v>
      </c>
      <c r="I540" s="137" t="str">
        <f t="shared" si="9"/>
        <v>414054#NE_AGGR_MIS DISPACCIAMENTO - ART. 36 DEL. 111/06: SERV. AGGREG. MISURE PER UNITA' DI CONSUMO</v>
      </c>
      <c r="J540" s="183" t="s">
        <v>11680</v>
      </c>
      <c r="K540" s="183" t="s">
        <v>12418</v>
      </c>
      <c r="L540" s="184"/>
      <c r="M540" s="185"/>
    </row>
    <row r="541" spans="1:13" x14ac:dyDescent="0.2">
      <c r="A541" s="178" t="s">
        <v>12163</v>
      </c>
      <c r="B541" s="182">
        <v>43924</v>
      </c>
      <c r="C541" s="179" t="str">
        <f>VLOOKUP(G541,TCR!$E$2:$K$332,2,0)</f>
        <v>TRASPV</v>
      </c>
      <c r="D541" s="179" t="str">
        <f>VLOOKUP(G541,TCR!$E$2:$K$332,3,0)</f>
        <v>Ricavi logistica primaria - Trasporto Energia Elettrica - variabile</v>
      </c>
      <c r="E541" s="179" t="str">
        <f>VLOOKUP(G541,TCR!$E$2:$K$332,4,0)</f>
        <v>DISPV</v>
      </c>
      <c r="F541" s="179" t="str">
        <f>VLOOKUP(G541,TCR!$E$2:$K$332,5,0)</f>
        <v>Dispacciamento variabile</v>
      </c>
      <c r="G541" s="179" t="s">
        <v>174</v>
      </c>
      <c r="H541" s="179" t="str">
        <f>VLOOKUP(G541,TCR!$E$2:$K$332,7,0)</f>
        <v>DISP bt quota variabile</v>
      </c>
      <c r="I541" s="137" t="str">
        <f t="shared" si="9"/>
        <v>414055#NE_DISP3_BTAUIP QUOTA VARIABILE COMPONENTE DI DISPACCIAMENTO (DISPBT)</v>
      </c>
      <c r="J541" s="183" t="s">
        <v>11688</v>
      </c>
      <c r="K541" s="183" t="s">
        <v>12419</v>
      </c>
      <c r="L541" s="184"/>
      <c r="M541" s="185"/>
    </row>
    <row r="542" spans="1:13" x14ac:dyDescent="0.2">
      <c r="A542" s="178" t="s">
        <v>12163</v>
      </c>
      <c r="B542" s="182">
        <v>43924</v>
      </c>
      <c r="C542" s="179" t="str">
        <f>VLOOKUP(G542,TCR!$E$2:$K$332,2,0)</f>
        <v>TRASPV</v>
      </c>
      <c r="D542" s="179" t="str">
        <f>VLOOKUP(G542,TCR!$E$2:$K$332,3,0)</f>
        <v>Ricavi logistica primaria - Trasporto Energia Elettrica - variabile</v>
      </c>
      <c r="E542" s="179" t="str">
        <f>VLOOKUP(G542,TCR!$E$2:$K$332,4,0)</f>
        <v>DISPV</v>
      </c>
      <c r="F542" s="179" t="str">
        <f>VLOOKUP(G542,TCR!$E$2:$K$332,5,0)</f>
        <v>Dispacciamento variabile</v>
      </c>
      <c r="G542" s="179" t="s">
        <v>290</v>
      </c>
      <c r="H542" s="179" t="str">
        <f>VLOOKUP(G542,TCR!$E$2:$K$332,7,0)</f>
        <v>Art 44 bis Del 111/06</v>
      </c>
      <c r="I542" s="137" t="str">
        <f t="shared" si="9"/>
        <v>414055#NE_EOL DISPACC.TO - ART. 44 BIS DEL. 111/06:  COSTI DELLA MODULAZIONE DELLA PROD.NE EOLICA</v>
      </c>
      <c r="J542" s="183" t="s">
        <v>11688</v>
      </c>
      <c r="K542" s="183" t="s">
        <v>12420</v>
      </c>
      <c r="L542" s="184"/>
      <c r="M542" s="185"/>
    </row>
    <row r="543" spans="1:13" x14ac:dyDescent="0.2">
      <c r="A543" s="178" t="s">
        <v>12163</v>
      </c>
      <c r="B543" s="182">
        <v>43924</v>
      </c>
      <c r="C543" s="179" t="str">
        <f>VLOOKUP(G543,TCR!$E$2:$K$332,2,0)</f>
        <v>TRASPV</v>
      </c>
      <c r="D543" s="179" t="str">
        <f>VLOOKUP(G543,TCR!$E$2:$K$332,3,0)</f>
        <v>Ricavi logistica primaria - Trasporto Energia Elettrica - variabile</v>
      </c>
      <c r="E543" s="179" t="str">
        <f>VLOOKUP(G543,TCR!$E$2:$K$332,4,0)</f>
        <v>DISPV</v>
      </c>
      <c r="F543" s="179" t="str">
        <f>VLOOKUP(G543,TCR!$E$2:$K$332,5,0)</f>
        <v>Dispacciamento variabile</v>
      </c>
      <c r="G543" s="179" t="s">
        <v>11502</v>
      </c>
      <c r="H543" s="179" t="str">
        <f>VLOOKUP(G543,TCR!$E$2:$K$332,7,0)</f>
        <v>Perdite Art 44 bis Del 111/06</v>
      </c>
      <c r="I543" s="137" t="str">
        <f t="shared" si="9"/>
        <v>414055#NE_PRD_PROD_EOL PERDITE DISP. - ART. 44 BIS DEL. 111/06: COSTI MODULAZIONE PROD.NE EOLICA</v>
      </c>
      <c r="J543" s="183" t="s">
        <v>11688</v>
      </c>
      <c r="K543" s="183" t="s">
        <v>12421</v>
      </c>
      <c r="L543" s="184"/>
      <c r="M543" s="185"/>
    </row>
    <row r="544" spans="1:13" x14ac:dyDescent="0.2">
      <c r="A544" s="178" t="s">
        <v>12163</v>
      </c>
      <c r="B544" s="182">
        <v>43924</v>
      </c>
      <c r="C544" s="179" t="str">
        <f>VLOOKUP(G544,TCR!$E$2:$K$332,2,0)</f>
        <v>TRASPV</v>
      </c>
      <c r="D544" s="179" t="str">
        <f>VLOOKUP(G544,TCR!$E$2:$K$332,3,0)</f>
        <v>Ricavi logistica primaria - Trasporto Energia Elettrica - variabile</v>
      </c>
      <c r="E544" s="179" t="str">
        <f>VLOOKUP(G544,TCR!$E$2:$K$332,4,0)</f>
        <v>DISPV</v>
      </c>
      <c r="F544" s="179" t="str">
        <f>VLOOKUP(G544,TCR!$E$2:$K$332,5,0)</f>
        <v>Dispacciamento variabile</v>
      </c>
      <c r="G544" s="179" t="s">
        <v>11505</v>
      </c>
      <c r="H544" s="179" t="str">
        <f>VLOOKUP(G544,TCR!$E$2:$K$332,7,0)</f>
        <v>Perdite Art 73 Del 111/06</v>
      </c>
      <c r="I544" s="137" t="str">
        <f t="shared" si="9"/>
        <v>414055#NE_PRD_SERV_INT PERDITE DISPACC.TO-ART.73 DEL.111/06: REMUN.NE SERVIZIO INTERROMPIBILITA</v>
      </c>
      <c r="J544" s="183" t="s">
        <v>11688</v>
      </c>
      <c r="K544" s="183" t="s">
        <v>12422</v>
      </c>
      <c r="L544" s="184"/>
      <c r="M544" s="185"/>
    </row>
    <row r="545" spans="1:13" x14ac:dyDescent="0.2">
      <c r="A545" s="178" t="s">
        <v>12163</v>
      </c>
      <c r="B545" s="182">
        <v>43924</v>
      </c>
      <c r="C545" s="179" t="str">
        <f>VLOOKUP(G545,TCR!$E$2:$K$332,2,0)</f>
        <v>TRASPV</v>
      </c>
      <c r="D545" s="179" t="str">
        <f>VLOOKUP(G545,TCR!$E$2:$K$332,3,0)</f>
        <v>Ricavi logistica primaria - Trasporto Energia Elettrica - variabile</v>
      </c>
      <c r="E545" s="179" t="str">
        <f>VLOOKUP(G545,TCR!$E$2:$K$332,4,0)</f>
        <v>DISPV</v>
      </c>
      <c r="F545" s="179" t="str">
        <f>VLOOKUP(G545,TCR!$E$2:$K$332,5,0)</f>
        <v>Dispacciamento variabile</v>
      </c>
      <c r="G545" s="179" t="s">
        <v>294</v>
      </c>
      <c r="H545" s="179" t="str">
        <f>VLOOKUP(G545,TCR!$E$2:$K$332,7,0)</f>
        <v>Art 25 bis TIS</v>
      </c>
      <c r="I545" s="137" t="str">
        <f t="shared" si="9"/>
        <v>414055#NE_SALV_TRAN DISPACC.TO-DELIBERA ARG/ELT 33/10. CORRISP.VO REINTEGRAZIONE SALVAGUARDIA TRANSITORIA</v>
      </c>
      <c r="J545" s="183" t="s">
        <v>11688</v>
      </c>
      <c r="K545" s="183" t="s">
        <v>12423</v>
      </c>
      <c r="L545" s="184"/>
      <c r="M545" s="185"/>
    </row>
    <row r="546" spans="1:13" x14ac:dyDescent="0.2">
      <c r="A546" s="178" t="s">
        <v>12163</v>
      </c>
      <c r="B546" s="182">
        <v>43924</v>
      </c>
      <c r="C546" s="181" t="str">
        <f>VLOOKUP(G546,TCR!$E$2:$K$332,2,0)</f>
        <v>DISTF</v>
      </c>
      <c r="D546" s="181" t="str">
        <f>VLOOKUP(G546,TCR!$E$2:$K$332,3,0)</f>
        <v>Ricavi logistica secondaria - distribuzione Energia Elettrica - fisso</v>
      </c>
      <c r="E546" s="181" t="str">
        <f>VLOOKUP(G546,TCR!$E$2:$K$332,4,0)</f>
        <v>QP</v>
      </c>
      <c r="F546" s="181" t="str">
        <f>VLOOKUP(G546,TCR!$E$2:$K$332,5,0)</f>
        <v>Potenza</v>
      </c>
      <c r="G546" s="181" t="s">
        <v>166</v>
      </c>
      <c r="H546" s="181" t="str">
        <f>VLOOKUP(G546,TCR!$E$2:$K$332,7,0)</f>
        <v>Quota fissa potenza</v>
      </c>
      <c r="I546" s="137" t="str">
        <f t="shared" si="9"/>
        <v>414056#NE_PM_QPOT EE - VOCE QUOTA POTENZA</v>
      </c>
      <c r="J546" s="183" t="s">
        <v>11745</v>
      </c>
      <c r="K546" s="183" t="s">
        <v>11762</v>
      </c>
      <c r="L546" s="184"/>
      <c r="M546" s="185"/>
    </row>
    <row r="547" spans="1:13" x14ac:dyDescent="0.2">
      <c r="A547" s="178" t="s">
        <v>12163</v>
      </c>
      <c r="B547" s="182">
        <v>43924</v>
      </c>
      <c r="C547" s="179" t="str">
        <f>VLOOKUP(G547,TCR!$E$2:$K$332,2,0)</f>
        <v>VENDV</v>
      </c>
      <c r="D547" s="179" t="str">
        <f>VLOOKUP(G547,TCR!$E$2:$K$332,3,0)</f>
        <v>Ricavi variabili commodity al PCE - Energia Elettrica</v>
      </c>
      <c r="E547" s="179" t="str">
        <f>VLOOKUP(G547,TCR!$E$2:$K$332,4,0)</f>
        <v>MTPRV</v>
      </c>
      <c r="F547" s="179" t="str">
        <f>VLOOKUP(G547,TCR!$E$2:$K$332,5,0)</f>
        <v>Materia prima variabile</v>
      </c>
      <c r="G547" s="179" t="s">
        <v>255</v>
      </c>
      <c r="H547" s="179" t="str">
        <f>VLOOKUP(G547,TCR!$E$2:$K$332,7,0)</f>
        <v>Materia prima</v>
      </c>
      <c r="I547" s="137" t="str">
        <f t="shared" si="9"/>
        <v>427423#VENDITA SERV.PREST.CONS.ENERG.IMPRESE</v>
      </c>
      <c r="J547" s="183" t="s">
        <v>12424</v>
      </c>
      <c r="K547" s="183" t="s">
        <v>12425</v>
      </c>
      <c r="L547" s="183" t="s">
        <v>11616</v>
      </c>
      <c r="M547" s="185"/>
    </row>
    <row r="548" spans="1:13" x14ac:dyDescent="0.2">
      <c r="A548" s="178" t="s">
        <v>12163</v>
      </c>
      <c r="B548" s="182">
        <v>43986</v>
      </c>
      <c r="C548" s="179" t="str">
        <f>VLOOKUP(G548,TCR!$E$2:$K$332,2,0)</f>
        <v>VENDV</v>
      </c>
      <c r="D548" s="179" t="str">
        <f>VLOOKUP(G548,TCR!$E$2:$K$332,3,0)</f>
        <v>Ricavi variabili commodity al PCE - Energia Elettrica</v>
      </c>
      <c r="E548" s="179" t="str">
        <f>VLOOKUP(G548,TCR!$E$2:$K$332,4,0)</f>
        <v>MTPRV</v>
      </c>
      <c r="F548" s="179" t="str">
        <f>VLOOKUP(G548,TCR!$E$2:$K$332,5,0)</f>
        <v>Materia prima variabile</v>
      </c>
      <c r="G548" s="179" t="s">
        <v>192</v>
      </c>
      <c r="H548" s="179" t="str">
        <f>VLOOKUP(G548,TCR!$E$2:$K$332,7,0)</f>
        <v>Perdite</v>
      </c>
      <c r="I548" s="137" t="str">
        <f t="shared" si="9"/>
        <v>414051#</v>
      </c>
      <c r="J548" s="170" t="s">
        <v>11630</v>
      </c>
      <c r="K548" s="171"/>
      <c r="L548" s="170" t="s">
        <v>12452</v>
      </c>
    </row>
    <row r="549" spans="1:13" x14ac:dyDescent="0.2">
      <c r="A549" s="178" t="s">
        <v>12163</v>
      </c>
      <c r="B549" s="182">
        <v>43986</v>
      </c>
      <c r="C549" s="179" t="str">
        <f>VLOOKUP(G549,TCR!$E$2:$K$332,2,0)</f>
        <v>TRASPF</v>
      </c>
      <c r="D549" s="179" t="str">
        <f>VLOOKUP(G549,TCR!$E$2:$K$332,3,0)</f>
        <v>Ricavi logistica primaria - Trasporto Energia Elettrica - fisso</v>
      </c>
      <c r="E549" s="179" t="str">
        <f>VLOOKUP(G549,TCR!$E$2:$K$332,4,0)</f>
        <v>DISPF</v>
      </c>
      <c r="F549" s="179" t="str">
        <f>VLOOKUP(G549,TCR!$E$2:$K$332,5,0)</f>
        <v>Dispacciamento fisso</v>
      </c>
      <c r="G549" s="179" t="s">
        <v>305</v>
      </c>
      <c r="H549" s="179" t="str">
        <f>VLOOKUP(G549,TCR!$E$2:$K$332,7,0)</f>
        <v>Art 24 bis TIS</v>
      </c>
      <c r="I549" s="137" t="str">
        <f t="shared" si="9"/>
        <v>414054#</v>
      </c>
      <c r="J549" s="170" t="s">
        <v>11680</v>
      </c>
      <c r="K549" s="171"/>
      <c r="L549" s="170" t="s">
        <v>11818</v>
      </c>
    </row>
    <row r="550" spans="1:13" x14ac:dyDescent="0.2">
      <c r="A550" s="178" t="s">
        <v>12163</v>
      </c>
      <c r="B550" s="182">
        <v>43986</v>
      </c>
      <c r="C550" s="179" t="str">
        <f>VLOOKUP(G550,TCR!$E$2:$K$332,2,0)</f>
        <v>TRASPV</v>
      </c>
      <c r="D550" s="179" t="str">
        <f>VLOOKUP(G550,TCR!$E$2:$K$332,3,0)</f>
        <v>Ricavi logistica primaria - Trasporto Energia Elettrica - variabile</v>
      </c>
      <c r="E550" s="179" t="str">
        <f>VLOOKUP(G550,TCR!$E$2:$K$332,4,0)</f>
        <v>DISPV</v>
      </c>
      <c r="F550" s="179" t="str">
        <f>VLOOKUP(G550,TCR!$E$2:$K$332,5,0)</f>
        <v>Dispacciamento variabile</v>
      </c>
      <c r="G550" s="179" t="s">
        <v>12456</v>
      </c>
      <c r="H550" s="179" t="str">
        <f>VLOOKUP(G550,TCR!$E$2:$K$332,7,0)</f>
        <v>Art 44 bis Del 111/06</v>
      </c>
      <c r="I550" s="137" t="str">
        <f t="shared" si="9"/>
        <v>414055#</v>
      </c>
      <c r="J550" s="170" t="s">
        <v>11688</v>
      </c>
      <c r="K550" s="171"/>
      <c r="L550" s="170" t="s">
        <v>11820</v>
      </c>
    </row>
    <row r="551" spans="1:13" x14ac:dyDescent="0.2">
      <c r="A551" s="178" t="s">
        <v>12163</v>
      </c>
      <c r="B551" s="182">
        <v>43986</v>
      </c>
      <c r="C551" s="181" t="str">
        <f>VLOOKUP(G551,TCR!$E$2:$K$332,2,0)</f>
        <v>DISTF</v>
      </c>
      <c r="D551" s="181" t="str">
        <f>VLOOKUP(G551,TCR!$E$2:$K$332,3,0)</f>
        <v>Ricavi logistica secondaria - distribuzione Energia Elettrica - fisso</v>
      </c>
      <c r="E551" s="181" t="str">
        <f>VLOOKUP(G551,TCR!$E$2:$K$332,4,0)</f>
        <v>QMISF</v>
      </c>
      <c r="F551" s="181" t="str">
        <f>VLOOKUP(G551,TCR!$E$2:$K$332,5,0)</f>
        <v>MIS fissa</v>
      </c>
      <c r="G551" s="181" t="s">
        <v>3</v>
      </c>
      <c r="H551" s="181" t="str">
        <f>VLOOKUP(G551,TCR!$E$2:$K$332,7,0)</f>
        <v>Quota fissa mis</v>
      </c>
      <c r="I551" s="137" t="str">
        <f t="shared" si="9"/>
        <v>414056#</v>
      </c>
      <c r="J551" s="170" t="s">
        <v>11745</v>
      </c>
      <c r="K551" s="171"/>
      <c r="L551" s="170" t="s">
        <v>11892</v>
      </c>
    </row>
    <row r="552" spans="1:13" x14ac:dyDescent="0.2">
      <c r="A552" s="178" t="s">
        <v>12163</v>
      </c>
      <c r="B552" s="182">
        <v>43986</v>
      </c>
      <c r="C552" s="181" t="str">
        <f>VLOOKUP(G552,TCR!$E$2:$K$332,2,0)</f>
        <v>DISTF</v>
      </c>
      <c r="D552" s="181" t="str">
        <f>VLOOKUP(G552,TCR!$E$2:$K$332,3,0)</f>
        <v>Ricavi logistica secondaria - distribuzione Energia Elettrica - fisso</v>
      </c>
      <c r="E552" s="181" t="str">
        <f>VLOOKUP(G552,TCR!$E$2:$K$332,4,0)</f>
        <v>QP</v>
      </c>
      <c r="F552" s="181" t="str">
        <f>VLOOKUP(G552,TCR!$E$2:$K$332,5,0)</f>
        <v>Potenza</v>
      </c>
      <c r="G552" s="181" t="s">
        <v>166</v>
      </c>
      <c r="H552" s="181" t="str">
        <f>VLOOKUP(G552,TCR!$E$2:$K$332,7,0)</f>
        <v>Quota fissa potenza</v>
      </c>
      <c r="I552" s="137" t="str">
        <f t="shared" si="9"/>
        <v>414057#</v>
      </c>
      <c r="J552" s="170" t="s">
        <v>11758</v>
      </c>
      <c r="K552" s="171"/>
      <c r="L552" s="170" t="s">
        <v>12453</v>
      </c>
    </row>
    <row r="553" spans="1:13" x14ac:dyDescent="0.2">
      <c r="A553" s="178" t="s">
        <v>12163</v>
      </c>
      <c r="B553" s="182">
        <v>43986</v>
      </c>
      <c r="C553" s="71" t="str">
        <f>VLOOKUP(G553,TCR!$E$2:$K$332,2,0)</f>
        <v>LAVO</v>
      </c>
      <c r="D553" s="71" t="str">
        <f>VLOOKUP(G553,TCR!$E$2:$K$332,3,0)</f>
        <v>Lavori</v>
      </c>
      <c r="E553" s="71" t="str">
        <f>VLOOKUP(G553,TCR!$E$2:$K$332,4,0)</f>
        <v>LAVO</v>
      </c>
      <c r="F553" s="71" t="str">
        <f>VLOOKUP(G553,TCR!$E$2:$K$332,5,0)</f>
        <v>Lavori</v>
      </c>
      <c r="G553" s="71" t="s">
        <v>116</v>
      </c>
      <c r="H553" s="71" t="str">
        <f>VLOOKUP(G553,TCR!$E$2:$K$332,7,0)</f>
        <v>attivazioni</v>
      </c>
      <c r="I553" s="137" t="str">
        <f t="shared" si="9"/>
        <v>414058#</v>
      </c>
      <c r="J553" s="170" t="s">
        <v>11776</v>
      </c>
      <c r="K553" s="171"/>
      <c r="L553" s="170" t="s">
        <v>12454</v>
      </c>
    </row>
    <row r="554" spans="1:13" x14ac:dyDescent="0.2">
      <c r="A554" s="178" t="s">
        <v>12163</v>
      </c>
      <c r="B554" s="182">
        <v>43986</v>
      </c>
      <c r="C554" s="121" t="str">
        <f>VLOOKUP(G554,TCR!$E$2:$K$332,2,0)</f>
        <v>GEFT</v>
      </c>
      <c r="D554" s="121" t="str">
        <f>VLOOKUP(G554,TCR!$E$2:$K$332,3,0)</f>
        <v>GESTIONE FINANAZA e TRIBUTI</v>
      </c>
      <c r="E554" s="121" t="str">
        <f>VLOOKUP(G554,TCR!$E$2:$K$332,4,0)</f>
        <v>GEFT</v>
      </c>
      <c r="F554" s="121" t="str">
        <f>VLOOKUP(G554,TCR!$E$2:$K$332,5,0)</f>
        <v>GESTIONE FINANAZA e TRIBUTI</v>
      </c>
      <c r="G554" s="121" t="s">
        <v>369</v>
      </c>
      <c r="H554" s="121" t="str">
        <f>VLOOKUP(G554,TCR!$E$2:$K$332,7,0)</f>
        <v>Interessi di mora</v>
      </c>
      <c r="I554" s="137" t="str">
        <f t="shared" si="9"/>
        <v>414475#</v>
      </c>
      <c r="J554" s="170" t="s">
        <v>11800</v>
      </c>
      <c r="K554" s="171"/>
      <c r="L554" s="170" t="s">
        <v>11804</v>
      </c>
    </row>
    <row r="555" spans="1:13" x14ac:dyDescent="0.2">
      <c r="A555" s="178" t="s">
        <v>12163</v>
      </c>
      <c r="B555" s="182">
        <v>43986</v>
      </c>
      <c r="C555" s="140" t="str">
        <f>VLOOKUP(G555,TCR!$E$2:$K$332,2,0)</f>
        <v>IMPO</v>
      </c>
      <c r="D555" s="140" t="str">
        <f>VLOOKUP(G555,TCR!$E$2:$K$332,3,0)</f>
        <v>IMPOSTE</v>
      </c>
      <c r="E555" s="140" t="str">
        <f>VLOOKUP(G555,TCR!$E$2:$K$332,4,0)</f>
        <v>IMER</v>
      </c>
      <c r="F555" s="140" t="str">
        <f>VLOOKUP(G555,TCR!$E$2:$K$332,5,0)</f>
        <v>Imposta erariale</v>
      </c>
      <c r="G555" s="140" t="s">
        <v>39</v>
      </c>
      <c r="H555" s="140" t="str">
        <f>VLOOKUP(G555,TCR!$E$2:$K$332,7,0)</f>
        <v>Imposta erariale</v>
      </c>
      <c r="I555" s="137" t="str">
        <f t="shared" si="9"/>
        <v>414481#</v>
      </c>
      <c r="J555" s="170" t="s">
        <v>11806</v>
      </c>
      <c r="K555" s="171"/>
      <c r="L555" s="170" t="s">
        <v>11784</v>
      </c>
    </row>
    <row r="556" spans="1:13" x14ac:dyDescent="0.2">
      <c r="A556" s="178" t="s">
        <v>12163</v>
      </c>
      <c r="B556" s="182">
        <v>43986</v>
      </c>
      <c r="C556" s="140" t="str">
        <f>VLOOKUP(G556,TCR!$E$2:$K$332,2,0)</f>
        <v>IMPO</v>
      </c>
      <c r="D556" s="140" t="str">
        <f>VLOOKUP(G556,TCR!$E$2:$K$332,3,0)</f>
        <v>IMPOSTE</v>
      </c>
      <c r="E556" s="140" t="str">
        <f>VLOOKUP(G556,TCR!$E$2:$K$332,4,0)</f>
        <v>ADPV</v>
      </c>
      <c r="F556" s="140" t="str">
        <f>VLOOKUP(G556,TCR!$E$2:$K$332,5,0)</f>
        <v>Addizionale provinciale</v>
      </c>
      <c r="G556" s="140" t="s">
        <v>30</v>
      </c>
      <c r="H556" s="140" t="str">
        <f>VLOOKUP(G556,TCR!$E$2:$K$332,7,0)</f>
        <v>Addizionale provinciale</v>
      </c>
      <c r="I556" s="137" t="str">
        <f t="shared" si="9"/>
        <v>414482#</v>
      </c>
      <c r="J556" s="170" t="s">
        <v>11808</v>
      </c>
      <c r="K556" s="171"/>
      <c r="L556" s="170" t="s">
        <v>12307</v>
      </c>
    </row>
    <row r="557" spans="1:13" x14ac:dyDescent="0.2">
      <c r="A557" s="178" t="s">
        <v>12163</v>
      </c>
      <c r="B557" s="182">
        <v>43986</v>
      </c>
      <c r="C557" s="179" t="str">
        <f>VLOOKUP(G557,TCR!$E$2:$K$332,2,0)</f>
        <v>VENDF</v>
      </c>
      <c r="D557" s="179" t="str">
        <f>VLOOKUP(G557,TCR!$E$2:$K$332,3,0)</f>
        <v>Ricavi commodity - componente fissa Energia Elettrica</v>
      </c>
      <c r="E557" s="179" t="str">
        <f>VLOOKUP(G557,TCR!$E$2:$K$332,4,0)</f>
        <v>MTPRF</v>
      </c>
      <c r="F557" s="179" t="str">
        <f>VLOOKUP(G557,TCR!$E$2:$K$332,5,0)</f>
        <v>Materia prima fissa</v>
      </c>
      <c r="G557" s="179" t="s">
        <v>320</v>
      </c>
      <c r="H557" s="179" t="str">
        <f>VLOOKUP(G557,TCR!$E$2:$K$332,7,0)</f>
        <v>componente generica ven fissa</v>
      </c>
      <c r="I557" s="137" t="str">
        <f t="shared" ref="I557:I620" si="10">CONCATENATE(J557,"#",K557)</f>
        <v>414050#EE - VOCE OPZIONE CORRISPETTIVO FISSO MESE PER PRODOTTO LUCE SOTTOCONTROLLO</v>
      </c>
      <c r="J557" s="170" t="s">
        <v>11618</v>
      </c>
      <c r="K557" s="170" t="s">
        <v>5914</v>
      </c>
      <c r="L557" s="170" t="s">
        <v>11616</v>
      </c>
    </row>
    <row r="558" spans="1:13" x14ac:dyDescent="0.2">
      <c r="A558" s="178" t="s">
        <v>12163</v>
      </c>
      <c r="B558" s="182">
        <v>43986</v>
      </c>
      <c r="C558" s="179" t="str">
        <f>VLOOKUP(G558,TCR!$E$2:$K$332,2,0)</f>
        <v>VENDV</v>
      </c>
      <c r="D558" s="179" t="str">
        <f>VLOOKUP(G558,TCR!$E$2:$K$332,3,0)</f>
        <v>Ricavi variabili commodity al PCE - Energia Elettrica</v>
      </c>
      <c r="E558" s="179" t="str">
        <f>VLOOKUP(G558,TCR!$E$2:$K$332,4,0)</f>
        <v>MTPRV</v>
      </c>
      <c r="F558" s="179" t="str">
        <f>VLOOKUP(G558,TCR!$E$2:$K$332,5,0)</f>
        <v>Materia prima variabile</v>
      </c>
      <c r="G558" s="179" t="s">
        <v>100</v>
      </c>
      <c r="H558" s="179" t="str">
        <f>VLOOKUP(G558,TCR!$E$2:$K$332,7,0)</f>
        <v>PPE</v>
      </c>
      <c r="I558" s="137" t="str">
        <f t="shared" si="10"/>
        <v>414051#COMPONENTI DI PEREQUAZIONE (UC1, PPE)</v>
      </c>
      <c r="J558" s="170" t="s">
        <v>11630</v>
      </c>
      <c r="K558" s="170" t="s">
        <v>4718</v>
      </c>
      <c r="L558" s="170" t="s">
        <v>11616</v>
      </c>
    </row>
    <row r="559" spans="1:13" x14ac:dyDescent="0.2">
      <c r="A559" s="178" t="s">
        <v>12163</v>
      </c>
      <c r="B559" s="182">
        <v>43986</v>
      </c>
      <c r="C559" s="179" t="str">
        <f>VLOOKUP(G559,TCR!$E$2:$K$332,2,0)</f>
        <v>VENDV</v>
      </c>
      <c r="D559" s="179" t="str">
        <f>VLOOKUP(G559,TCR!$E$2:$K$332,3,0)</f>
        <v>Ricavi variabili commodity al PCE - Energia Elettrica</v>
      </c>
      <c r="E559" s="179" t="str">
        <f>VLOOKUP(G559,TCR!$E$2:$K$332,4,0)</f>
        <v>SCONV</v>
      </c>
      <c r="F559" s="179" t="str">
        <f>VLOOKUP(G559,TCR!$E$2:$K$332,5,0)</f>
        <v>Sconti Variabili</v>
      </c>
      <c r="G559" s="179" t="s">
        <v>32</v>
      </c>
      <c r="H559" s="179" t="str">
        <f>VLOOKUP(G559,TCR!$E$2:$K$332,7,0)</f>
        <v>sconti</v>
      </c>
      <c r="I559" s="137" t="str">
        <f t="shared" si="10"/>
        <v>414051#EE - SCONTO PERCENTUALE PREZZO ENERGIA (PE) 1</v>
      </c>
      <c r="J559" s="170" t="s">
        <v>11630</v>
      </c>
      <c r="K559" s="170" t="s">
        <v>3777</v>
      </c>
      <c r="L559" s="170" t="s">
        <v>11616</v>
      </c>
    </row>
    <row r="560" spans="1:13" x14ac:dyDescent="0.2">
      <c r="A560" s="178" t="s">
        <v>12163</v>
      </c>
      <c r="B560" s="182">
        <v>43986</v>
      </c>
      <c r="C560" s="179" t="str">
        <f>VLOOKUP(G560,TCR!$E$2:$K$332,2,0)</f>
        <v>VENDV</v>
      </c>
      <c r="D560" s="179" t="str">
        <f>VLOOKUP(G560,TCR!$E$2:$K$332,3,0)</f>
        <v>Ricavi variabili commodity al PCE - Energia Elettrica</v>
      </c>
      <c r="E560" s="179" t="str">
        <f>VLOOKUP(G560,TCR!$E$2:$K$332,4,0)</f>
        <v>SCONV</v>
      </c>
      <c r="F560" s="179" t="str">
        <f>VLOOKUP(G560,TCR!$E$2:$K$332,5,0)</f>
        <v>Sconti Variabili</v>
      </c>
      <c r="G560" s="179" t="s">
        <v>32</v>
      </c>
      <c r="H560" s="179" t="str">
        <f>VLOOKUP(G560,TCR!$E$2:$K$332,7,0)</f>
        <v>sconti</v>
      </c>
      <c r="I560" s="137" t="str">
        <f t="shared" si="10"/>
        <v>414051#EE - SCONTO PERCENTUALE PREZZO ENERGIA (PE) 2</v>
      </c>
      <c r="J560" s="170" t="s">
        <v>11630</v>
      </c>
      <c r="K560" s="170" t="s">
        <v>4627</v>
      </c>
      <c r="L560" s="170" t="s">
        <v>11616</v>
      </c>
    </row>
    <row r="561" spans="1:12" x14ac:dyDescent="0.2">
      <c r="A561" s="178" t="s">
        <v>12163</v>
      </c>
      <c r="B561" s="182">
        <v>43986</v>
      </c>
      <c r="C561" s="179" t="str">
        <f>VLOOKUP(G561,TCR!$E$2:$K$332,2,0)</f>
        <v>VENDV</v>
      </c>
      <c r="D561" s="179" t="str">
        <f>VLOOKUP(G561,TCR!$E$2:$K$332,3,0)</f>
        <v>Ricavi variabili commodity al PCE - Energia Elettrica</v>
      </c>
      <c r="E561" s="179" t="str">
        <f>VLOOKUP(G561,TCR!$E$2:$K$332,4,0)</f>
        <v>MTPRV</v>
      </c>
      <c r="F561" s="179" t="str">
        <f>VLOOKUP(G561,TCR!$E$2:$K$332,5,0)</f>
        <v>Materia prima variabile</v>
      </c>
      <c r="G561" s="179" t="s">
        <v>192</v>
      </c>
      <c r="H561" s="179" t="str">
        <f>VLOOKUP(G561,TCR!$E$2:$K$332,7,0)</f>
        <v>Perdite</v>
      </c>
      <c r="I561" s="137" t="str">
        <f t="shared" si="10"/>
        <v>414051#EE - VOCE DI PERDITE PER OFFERTA INDICIZZATA CAP POWER</v>
      </c>
      <c r="J561" s="170" t="s">
        <v>11630</v>
      </c>
      <c r="K561" s="170" t="s">
        <v>2110</v>
      </c>
      <c r="L561" s="170" t="s">
        <v>11616</v>
      </c>
    </row>
    <row r="562" spans="1:12" x14ac:dyDescent="0.2">
      <c r="A562" s="178" t="s">
        <v>12163</v>
      </c>
      <c r="B562" s="182">
        <v>43986</v>
      </c>
      <c r="C562" s="179" t="str">
        <f>VLOOKUP(G562,TCR!$E$2:$K$332,2,0)</f>
        <v>TRASPV</v>
      </c>
      <c r="D562" s="179" t="str">
        <f>VLOOKUP(G562,TCR!$E$2:$K$332,3,0)</f>
        <v>Ricavi logistica primaria - Trasporto Energia Elettrica - variabile</v>
      </c>
      <c r="E562" s="179" t="str">
        <f>VLOOKUP(G562,TCR!$E$2:$K$332,4,0)</f>
        <v>DISPV</v>
      </c>
      <c r="F562" s="179" t="str">
        <f>VLOOKUP(G562,TCR!$E$2:$K$332,5,0)</f>
        <v>Dispacciamento variabile</v>
      </c>
      <c r="G562" s="179" t="s">
        <v>112</v>
      </c>
      <c r="H562" s="179" t="str">
        <f>VLOOKUP(G562,TCR!$E$2:$K$332,7,0)</f>
        <v>PD</v>
      </c>
      <c r="I562" s="137" t="str">
        <f t="shared" si="10"/>
        <v>414051#EE - VOCE FATTURABILE PD</v>
      </c>
      <c r="J562" s="170" t="s">
        <v>11630</v>
      </c>
      <c r="K562" s="170" t="s">
        <v>4676</v>
      </c>
      <c r="L562" s="170" t="s">
        <v>11616</v>
      </c>
    </row>
    <row r="563" spans="1:12" x14ac:dyDescent="0.2">
      <c r="A563" s="178" t="s">
        <v>12163</v>
      </c>
      <c r="B563" s="182">
        <v>43986</v>
      </c>
      <c r="C563" s="179" t="str">
        <f>VLOOKUP(G563,TCR!$E$2:$K$332,2,0)</f>
        <v>VENDV</v>
      </c>
      <c r="D563" s="179" t="str">
        <f>VLOOKUP(G563,TCR!$E$2:$K$332,3,0)</f>
        <v>Ricavi variabili commodity al PCE - Energia Elettrica</v>
      </c>
      <c r="E563" s="179" t="str">
        <f>VLOOKUP(G563,TCR!$E$2:$K$332,4,0)</f>
        <v>SBI</v>
      </c>
      <c r="F563" s="179" t="str">
        <f>VLOOKUP(G563,TCR!$E$2:$K$332,5,0)</f>
        <v>Sbilanciamento</v>
      </c>
      <c r="G563" s="179" t="s">
        <v>5930</v>
      </c>
      <c r="H563" s="179" t="str">
        <f>VLOOKUP(G563,TCR!$E$2:$K$332,7,0)</f>
        <v>Sbilanciamento</v>
      </c>
      <c r="I563" s="137" t="str">
        <f t="shared" si="10"/>
        <v>414051#EE - VOCE FATTURABILE PERDITE SBILANCIAMENTO</v>
      </c>
      <c r="J563" s="170" t="s">
        <v>11630</v>
      </c>
      <c r="K563" s="170" t="s">
        <v>4078</v>
      </c>
      <c r="L563" s="170" t="s">
        <v>11616</v>
      </c>
    </row>
    <row r="564" spans="1:12" x14ac:dyDescent="0.2">
      <c r="A564" s="178" t="s">
        <v>12163</v>
      </c>
      <c r="B564" s="182">
        <v>43986</v>
      </c>
      <c r="C564" s="179" t="str">
        <f>VLOOKUP(G564,TCR!$E$2:$K$332,2,0)</f>
        <v>VENDV</v>
      </c>
      <c r="D564" s="179" t="str">
        <f>VLOOKUP(G564,TCR!$E$2:$K$332,3,0)</f>
        <v>Ricavi variabili commodity al PCE - Energia Elettrica</v>
      </c>
      <c r="E564" s="179" t="str">
        <f>VLOOKUP(G564,TCR!$E$2:$K$332,4,0)</f>
        <v>MTPRV</v>
      </c>
      <c r="F564" s="179" t="str">
        <f>VLOOKUP(G564,TCR!$E$2:$K$332,5,0)</f>
        <v>Materia prima variabile</v>
      </c>
      <c r="G564" s="179" t="s">
        <v>255</v>
      </c>
      <c r="H564" s="179" t="str">
        <f>VLOOKUP(G564,TCR!$E$2:$K$332,7,0)</f>
        <v>Materia prima</v>
      </c>
      <c r="I564" s="137" t="str">
        <f t="shared" si="10"/>
        <v>414051#EE - VOCE PER OFFERTA INDICIZZATA CAP POWER</v>
      </c>
      <c r="J564" s="170" t="s">
        <v>11630</v>
      </c>
      <c r="K564" s="170" t="s">
        <v>1491</v>
      </c>
      <c r="L564" s="170" t="s">
        <v>11616</v>
      </c>
    </row>
    <row r="565" spans="1:12" x14ac:dyDescent="0.2">
      <c r="A565" s="178" t="s">
        <v>12163</v>
      </c>
      <c r="B565" s="182">
        <v>43986</v>
      </c>
      <c r="C565" s="179" t="str">
        <f>VLOOKUP(G565,TCR!$E$2:$K$332,2,0)</f>
        <v>VENDV</v>
      </c>
      <c r="D565" s="179" t="str">
        <f>VLOOKUP(G565,TCR!$E$2:$K$332,3,0)</f>
        <v>Ricavi variabili commodity al PCE - Energia Elettrica</v>
      </c>
      <c r="E565" s="179" t="str">
        <f>VLOOKUP(G565,TCR!$E$2:$K$332,4,0)</f>
        <v>MTPRV</v>
      </c>
      <c r="F565" s="179" t="str">
        <f>VLOOKUP(G565,TCR!$E$2:$K$332,5,0)</f>
        <v>Materia prima variabile</v>
      </c>
      <c r="G565" s="179" t="s">
        <v>255</v>
      </c>
      <c r="H565" s="179" t="str">
        <f>VLOOKUP(G565,TCR!$E$2:$K$332,7,0)</f>
        <v>Materia prima</v>
      </c>
      <c r="I565" s="137" t="str">
        <f t="shared" si="10"/>
        <v>414051#PREZZO ENERGIA (PE) FIX</v>
      </c>
      <c r="J565" s="170" t="s">
        <v>11630</v>
      </c>
      <c r="K565" s="170" t="s">
        <v>663</v>
      </c>
      <c r="L565" s="170" t="s">
        <v>11616</v>
      </c>
    </row>
    <row r="566" spans="1:12" x14ac:dyDescent="0.2">
      <c r="A566" s="178" t="s">
        <v>12163</v>
      </c>
      <c r="B566" s="182">
        <v>43986</v>
      </c>
      <c r="C566" s="179" t="str">
        <f>VLOOKUP(G566,TCR!$E$2:$K$332,2,0)</f>
        <v>VENDV</v>
      </c>
      <c r="D566" s="179" t="str">
        <f>VLOOKUP(G566,TCR!$E$2:$K$332,3,0)</f>
        <v>Ricavi variabili commodity al PCE - Energia Elettrica</v>
      </c>
      <c r="E566" s="179" t="str">
        <f>VLOOKUP(G566,TCR!$E$2:$K$332,4,0)</f>
        <v>SCONV</v>
      </c>
      <c r="F566" s="179" t="str">
        <f>VLOOKUP(G566,TCR!$E$2:$K$332,5,0)</f>
        <v>Sconti Variabili</v>
      </c>
      <c r="G566" s="179" t="s">
        <v>10944</v>
      </c>
      <c r="H566" s="179" t="str">
        <f>VLOOKUP(G566,TCR!$E$2:$K$332,7,0)</f>
        <v>sconti perdite</v>
      </c>
      <c r="I566" s="137" t="str">
        <f t="shared" si="10"/>
        <v>414051#VOCE - PERDITE SCONTO BOLLETTA DIGITALE</v>
      </c>
      <c r="J566" s="170" t="s">
        <v>11630</v>
      </c>
      <c r="K566" s="170" t="s">
        <v>11314</v>
      </c>
      <c r="L566" s="170" t="s">
        <v>11616</v>
      </c>
    </row>
    <row r="567" spans="1:12" x14ac:dyDescent="0.2">
      <c r="A567" s="178" t="s">
        <v>12163</v>
      </c>
      <c r="B567" s="182">
        <v>43986</v>
      </c>
      <c r="C567" s="179" t="str">
        <f>VLOOKUP(G567,TCR!$E$2:$K$332,2,0)</f>
        <v>VENDV</v>
      </c>
      <c r="D567" s="179" t="str">
        <f>VLOOKUP(G567,TCR!$E$2:$K$332,3,0)</f>
        <v>Ricavi variabili commodity al PCE - Energia Elettrica</v>
      </c>
      <c r="E567" s="179" t="str">
        <f>VLOOKUP(G567,TCR!$E$2:$K$332,4,0)</f>
        <v>SCONV</v>
      </c>
      <c r="F567" s="179" t="str">
        <f>VLOOKUP(G567,TCR!$E$2:$K$332,5,0)</f>
        <v>Sconti Variabili</v>
      </c>
      <c r="G567" s="179" t="s">
        <v>11305</v>
      </c>
      <c r="H567" s="179" t="str">
        <f>VLOOKUP(G567,TCR!$E$2:$K$332,7,0)</f>
        <v>sconto bolletta digitale</v>
      </c>
      <c r="I567" s="137" t="str">
        <f t="shared" si="10"/>
        <v>414051#VOCE - SCONTO BOLLETTA DIGITALE</v>
      </c>
      <c r="J567" s="170" t="s">
        <v>11630</v>
      </c>
      <c r="K567" s="170" t="s">
        <v>10501</v>
      </c>
      <c r="L567" s="170" t="s">
        <v>11616</v>
      </c>
    </row>
    <row r="568" spans="1:12" x14ac:dyDescent="0.2">
      <c r="A568" s="178" t="s">
        <v>12163</v>
      </c>
      <c r="B568" s="182">
        <v>43986</v>
      </c>
      <c r="C568" s="179" t="str">
        <f>VLOOKUP(G568,TCR!$E$2:$K$332,2,0)</f>
        <v>VENDV</v>
      </c>
      <c r="D568" s="179" t="str">
        <f>VLOOKUP(G568,TCR!$E$2:$K$332,3,0)</f>
        <v>Ricavi variabili commodity al PCE - Energia Elettrica</v>
      </c>
      <c r="E568" s="179" t="str">
        <f>VLOOKUP(G568,TCR!$E$2:$K$332,4,0)</f>
        <v>SBI</v>
      </c>
      <c r="F568" s="179" t="str">
        <f>VLOOKUP(G568,TCR!$E$2:$K$332,5,0)</f>
        <v>Sbilanciamento</v>
      </c>
      <c r="G568" s="179" t="s">
        <v>5930</v>
      </c>
      <c r="H568" s="179" t="str">
        <f>VLOOKUP(G568,TCR!$E$2:$K$332,7,0)</f>
        <v>Sbilanciamento</v>
      </c>
      <c r="I568" s="137" t="str">
        <f t="shared" si="10"/>
        <v>414051#VOCE DI SBILANCIAMENTO - MONORARIO</v>
      </c>
      <c r="J568" s="170" t="s">
        <v>11630</v>
      </c>
      <c r="K568" s="170" t="s">
        <v>701</v>
      </c>
      <c r="L568" s="170" t="s">
        <v>11616</v>
      </c>
    </row>
    <row r="569" spans="1:12" x14ac:dyDescent="0.2">
      <c r="A569" s="178" t="s">
        <v>12163</v>
      </c>
      <c r="B569" s="182">
        <v>43986</v>
      </c>
      <c r="C569" s="179" t="str">
        <f>VLOOKUP(G569,TCR!$E$2:$K$332,2,0)</f>
        <v>PCVF</v>
      </c>
      <c r="D569" s="179" t="str">
        <f>VLOOKUP(G569,TCR!$E$2:$K$332,3,0)</f>
        <v>Ricavi da componente fissa PCV</v>
      </c>
      <c r="E569" s="179" t="str">
        <f>VLOOKUP(G569,TCR!$E$2:$K$332,4,0)</f>
        <v>COMMF</v>
      </c>
      <c r="F569" s="179" t="str">
        <f>VLOOKUP(G569,TCR!$E$2:$K$332,5,0)</f>
        <v>Componente fissa Costi Commercializzazione</v>
      </c>
      <c r="G569" s="179" t="s">
        <v>189</v>
      </c>
      <c r="H569" s="179" t="str">
        <f>VLOOKUP(G569,TCR!$E$2:$K$332,7,0)</f>
        <v>PCV fissa</v>
      </c>
      <c r="I569" s="137" t="str">
        <f t="shared" si="10"/>
        <v>414052#QUOTA FISSA COMMERCIALIZZAZIONE VENDITA (PCV AEEGSI)</v>
      </c>
      <c r="J569" s="170" t="s">
        <v>11676</v>
      </c>
      <c r="K569" s="170" t="s">
        <v>3325</v>
      </c>
      <c r="L569" s="170" t="s">
        <v>11616</v>
      </c>
    </row>
    <row r="570" spans="1:12" x14ac:dyDescent="0.2">
      <c r="A570" s="178" t="s">
        <v>12163</v>
      </c>
      <c r="B570" s="182">
        <v>43986</v>
      </c>
      <c r="C570" s="179" t="str">
        <f>VLOOKUP(G570,TCR!$E$2:$K$332,2,0)</f>
        <v>PCVF</v>
      </c>
      <c r="D570" s="179" t="str">
        <f>VLOOKUP(G570,TCR!$E$2:$K$332,3,0)</f>
        <v>Ricavi da componente fissa PCV</v>
      </c>
      <c r="E570" s="179" t="str">
        <f>VLOOKUP(G570,TCR!$E$2:$K$332,4,0)</f>
        <v>COMMF</v>
      </c>
      <c r="F570" s="179" t="str">
        <f>VLOOKUP(G570,TCR!$E$2:$K$332,5,0)</f>
        <v>Componente fissa Costi Commercializzazione</v>
      </c>
      <c r="G570" s="179" t="s">
        <v>189</v>
      </c>
      <c r="H570" s="179" t="str">
        <f>VLOOKUP(G570,TCR!$E$2:$K$332,7,0)</f>
        <v>PCV fissa</v>
      </c>
      <c r="I570" s="137" t="str">
        <f t="shared" si="10"/>
        <v>414052#QUOTA FISSA COMMERCIALIZZAZIONE VENDITA (PCV AEEGSI) DOMESTICO 582</v>
      </c>
      <c r="J570" s="170" t="s">
        <v>11676</v>
      </c>
      <c r="K570" s="170" t="s">
        <v>10106</v>
      </c>
      <c r="L570" s="170" t="s">
        <v>11616</v>
      </c>
    </row>
    <row r="571" spans="1:12" x14ac:dyDescent="0.2">
      <c r="A571" s="178" t="s">
        <v>12163</v>
      </c>
      <c r="B571" s="182">
        <v>43986</v>
      </c>
      <c r="C571" s="179" t="str">
        <f>VLOOKUP(G571,TCR!$E$2:$K$332,2,0)</f>
        <v>PCVF</v>
      </c>
      <c r="D571" s="179" t="str">
        <f>VLOOKUP(G571,TCR!$E$2:$K$332,3,0)</f>
        <v>Ricavi da componente fissa PCV</v>
      </c>
      <c r="E571" s="179" t="str">
        <f>VLOOKUP(G571,TCR!$E$2:$K$332,4,0)</f>
        <v>COMMF</v>
      </c>
      <c r="F571" s="179" t="str">
        <f>VLOOKUP(G571,TCR!$E$2:$K$332,5,0)</f>
        <v>Componente fissa Costi Commercializzazione</v>
      </c>
      <c r="G571" s="179" t="s">
        <v>189</v>
      </c>
      <c r="H571" s="179" t="str">
        <f>VLOOKUP(G571,TCR!$E$2:$K$332,7,0)</f>
        <v>PCV fissa</v>
      </c>
      <c r="I571" s="137" t="str">
        <f t="shared" si="10"/>
        <v>414052#QUOTA FISSA COMMERCIALIZZAZIONE VENDITA (PCV ENI)</v>
      </c>
      <c r="J571" s="170" t="s">
        <v>11676</v>
      </c>
      <c r="K571" s="170" t="s">
        <v>10312</v>
      </c>
      <c r="L571" s="170" t="s">
        <v>11616</v>
      </c>
    </row>
    <row r="572" spans="1:12" x14ac:dyDescent="0.2">
      <c r="A572" s="178" t="s">
        <v>12163</v>
      </c>
      <c r="B572" s="182">
        <v>43986</v>
      </c>
      <c r="C572" s="179" t="str">
        <f>VLOOKUP(G572,TCR!$E$2:$K$332,2,0)</f>
        <v>PCVF</v>
      </c>
      <c r="D572" s="179" t="str">
        <f>VLOOKUP(G572,TCR!$E$2:$K$332,3,0)</f>
        <v>Ricavi da componente fissa PCV</v>
      </c>
      <c r="E572" s="179" t="str">
        <f>VLOOKUP(G572,TCR!$E$2:$K$332,4,0)</f>
        <v>COMMF</v>
      </c>
      <c r="F572" s="179" t="str">
        <f>VLOOKUP(G572,TCR!$E$2:$K$332,5,0)</f>
        <v>Componente fissa Costi Commercializzazione</v>
      </c>
      <c r="G572" s="179" t="s">
        <v>189</v>
      </c>
      <c r="H572" s="179" t="str">
        <f>VLOOKUP(G572,TCR!$E$2:$K$332,7,0)</f>
        <v>PCV fissa</v>
      </c>
      <c r="I572" s="137" t="str">
        <f t="shared" si="10"/>
        <v>414052#QUOTA FISSA COMMERCIALIZZAZIONE VENDITA (PCV)</v>
      </c>
      <c r="J572" s="170" t="s">
        <v>11676</v>
      </c>
      <c r="K572" s="170" t="s">
        <v>5889</v>
      </c>
      <c r="L572" s="170" t="s">
        <v>11616</v>
      </c>
    </row>
    <row r="573" spans="1:12" x14ac:dyDescent="0.2">
      <c r="A573" s="178" t="s">
        <v>12163</v>
      </c>
      <c r="B573" s="182">
        <v>43986</v>
      </c>
      <c r="C573" s="179" t="str">
        <f>VLOOKUP(G573,TCR!$E$2:$K$332,2,0)</f>
        <v>TRASPF</v>
      </c>
      <c r="D573" s="179" t="str">
        <f>VLOOKUP(G573,TCR!$E$2:$K$332,3,0)</f>
        <v>Ricavi logistica primaria - Trasporto Energia Elettrica - fisso</v>
      </c>
      <c r="E573" s="179" t="str">
        <f>VLOOKUP(G573,TCR!$E$2:$K$332,4,0)</f>
        <v>DISPF</v>
      </c>
      <c r="F573" s="179" t="str">
        <f>VLOOKUP(G573,TCR!$E$2:$K$332,5,0)</f>
        <v>Dispacciamento fisso</v>
      </c>
      <c r="G573" s="179" t="s">
        <v>9521</v>
      </c>
      <c r="H573" s="179" t="str">
        <f>VLOOKUP(G573,TCR!$E$2:$K$332,7,0)</f>
        <v>Art 36 Del 111/06</v>
      </c>
      <c r="I573" s="137" t="str">
        <f t="shared" si="10"/>
        <v>414054#DISPACCIAMENTO - ART. 36 DEL. 111/06: SERVIZIO AGGREGAZIONE MISURE PER UNITA' DI CONSUMO</v>
      </c>
      <c r="J573" s="170" t="s">
        <v>11680</v>
      </c>
      <c r="K573" s="170" t="s">
        <v>2433</v>
      </c>
      <c r="L573" s="170" t="s">
        <v>11616</v>
      </c>
    </row>
    <row r="574" spans="1:12" x14ac:dyDescent="0.2">
      <c r="A574" s="178" t="s">
        <v>12163</v>
      </c>
      <c r="B574" s="182">
        <v>43986</v>
      </c>
      <c r="C574" s="179" t="str">
        <f>VLOOKUP(G574,TCR!$E$2:$K$332,2,0)</f>
        <v>TRASPV</v>
      </c>
      <c r="D574" s="179" t="str">
        <f>VLOOKUP(G574,TCR!$E$2:$K$332,3,0)</f>
        <v>Ricavi logistica primaria - Trasporto Energia Elettrica - variabile</v>
      </c>
      <c r="E574" s="179" t="str">
        <f>VLOOKUP(G574,TCR!$E$2:$K$332,4,0)</f>
        <v>DISPV</v>
      </c>
      <c r="F574" s="179" t="str">
        <f>VLOOKUP(G574,TCR!$E$2:$K$332,5,0)</f>
        <v>Dispacciamento variabile</v>
      </c>
      <c r="G574" s="179" t="s">
        <v>176</v>
      </c>
      <c r="H574" s="179" t="str">
        <f>VLOOKUP(G574,TCR!$E$2:$K$332,7,0)</f>
        <v>Altri oneri dispacciamento quota var</v>
      </c>
      <c r="I574" s="137" t="str">
        <f t="shared" si="10"/>
        <v>414054#QUOTA FISSA COMPONENTE DI DISPACCIAMENTO VENDITA DEL. 582/15</v>
      </c>
      <c r="J574" s="170" t="s">
        <v>11680</v>
      </c>
      <c r="K574" s="170" t="s">
        <v>10345</v>
      </c>
      <c r="L574" s="170" t="s">
        <v>11616</v>
      </c>
    </row>
    <row r="575" spans="1:12" x14ac:dyDescent="0.2">
      <c r="A575" s="178" t="s">
        <v>12163</v>
      </c>
      <c r="B575" s="182">
        <v>43986</v>
      </c>
      <c r="C575" s="179" t="str">
        <f>VLOOKUP(G575,TCR!$E$2:$K$332,2,0)</f>
        <v>TRASPF</v>
      </c>
      <c r="D575" s="179" t="str">
        <f>VLOOKUP(G575,TCR!$E$2:$K$332,3,0)</f>
        <v>Ricavi logistica primaria - Trasporto Energia Elettrica - fisso</v>
      </c>
      <c r="E575" s="179" t="str">
        <f>VLOOKUP(G575,TCR!$E$2:$K$332,4,0)</f>
        <v>DISPF</v>
      </c>
      <c r="F575" s="179" t="str">
        <f>VLOOKUP(G575,TCR!$E$2:$K$332,5,0)</f>
        <v>Dispacciamento fisso</v>
      </c>
      <c r="G575" s="179" t="s">
        <v>305</v>
      </c>
      <c r="H575" s="179" t="str">
        <f>VLOOKUP(G575,TCR!$E$2:$K$332,7,0)</f>
        <v>Art 24 bis TIS</v>
      </c>
      <c r="I575" s="137" t="str">
        <f t="shared" si="10"/>
        <v>414054#VOCE FATTURABILE DI DISPACCIAMENTO ART. 24BIS DEL 107/09 (TIS)</v>
      </c>
      <c r="J575" s="170" t="s">
        <v>11680</v>
      </c>
      <c r="K575" s="170" t="s">
        <v>3038</v>
      </c>
      <c r="L575" s="170" t="s">
        <v>11616</v>
      </c>
    </row>
    <row r="576" spans="1:12" x14ac:dyDescent="0.2">
      <c r="A576" s="178" t="s">
        <v>12163</v>
      </c>
      <c r="B576" s="182">
        <v>43986</v>
      </c>
      <c r="C576" s="179" t="str">
        <f>VLOOKUP(G576,TCR!$E$2:$K$332,2,0)</f>
        <v>TRASPV</v>
      </c>
      <c r="D576" s="179" t="str">
        <f>VLOOKUP(G576,TCR!$E$2:$K$332,3,0)</f>
        <v>Ricavi logistica primaria - Trasporto Energia Elettrica - variabile</v>
      </c>
      <c r="E576" s="179" t="str">
        <f>VLOOKUP(G576,TCR!$E$2:$K$332,4,0)</f>
        <v>DISPV</v>
      </c>
      <c r="F576" s="179" t="str">
        <f>VLOOKUP(G576,TCR!$E$2:$K$332,5,0)</f>
        <v>Dispacciamento variabile</v>
      </c>
      <c r="G576" s="179" t="s">
        <v>12456</v>
      </c>
      <c r="H576" s="179" t="str">
        <f>VLOOKUP(G576,TCR!$E$2:$K$332,7,0)</f>
        <v>Art 44 bis Del 111/06</v>
      </c>
      <c r="I576" s="137" t="str">
        <f t="shared" si="10"/>
        <v>414055#DISPACCIAMENTO - ART. 44 BIS DEL. 111/06:  COSTI DELLA MODULAZIONE DELLA PRODUZIONE EOLICA</v>
      </c>
      <c r="J576" s="170" t="s">
        <v>11688</v>
      </c>
      <c r="K576" s="170" t="s">
        <v>1180</v>
      </c>
      <c r="L576" s="170" t="s">
        <v>11616</v>
      </c>
    </row>
    <row r="577" spans="1:12" x14ac:dyDescent="0.2">
      <c r="A577" s="178" t="s">
        <v>12163</v>
      </c>
      <c r="B577" s="182">
        <v>43986</v>
      </c>
      <c r="C577" s="179" t="str">
        <f>VLOOKUP(G577,TCR!$E$2:$K$332,2,0)</f>
        <v>TRASPV</v>
      </c>
      <c r="D577" s="179" t="str">
        <f>VLOOKUP(G577,TCR!$E$2:$K$332,3,0)</f>
        <v>Ricavi logistica primaria - Trasporto Energia Elettrica - variabile</v>
      </c>
      <c r="E577" s="179" t="str">
        <f>VLOOKUP(G577,TCR!$E$2:$K$332,4,0)</f>
        <v>DISPV</v>
      </c>
      <c r="F577" s="179" t="str">
        <f>VLOOKUP(G577,TCR!$E$2:$K$332,5,0)</f>
        <v>Dispacciamento variabile</v>
      </c>
      <c r="G577" s="179" t="s">
        <v>302</v>
      </c>
      <c r="H577" s="179" t="str">
        <f>VLOOKUP(G577,TCR!$E$2:$K$332,7,0)</f>
        <v>Art 44 Del 111/06</v>
      </c>
      <c r="I577" s="137" t="str">
        <f t="shared" si="10"/>
        <v>414055#DISPACCIAMENTO - ART. 44 DEL. 111/06: APPROVV. RISORSE NEL MSD</v>
      </c>
      <c r="J577" s="170" t="s">
        <v>11688</v>
      </c>
      <c r="K577" s="170" t="s">
        <v>1196</v>
      </c>
      <c r="L577" s="170" t="s">
        <v>11616</v>
      </c>
    </row>
    <row r="578" spans="1:12" x14ac:dyDescent="0.2">
      <c r="A578" s="178" t="s">
        <v>12163</v>
      </c>
      <c r="B578" s="182">
        <v>43986</v>
      </c>
      <c r="C578" s="179" t="str">
        <f>VLOOKUP(G578,TCR!$E$2:$K$332,2,0)</f>
        <v>TRASPV</v>
      </c>
      <c r="D578" s="179" t="str">
        <f>VLOOKUP(G578,TCR!$E$2:$K$332,3,0)</f>
        <v>Ricavi logistica primaria - Trasporto Energia Elettrica - variabile</v>
      </c>
      <c r="E578" s="179" t="str">
        <f>VLOOKUP(G578,TCR!$E$2:$K$332,4,0)</f>
        <v>DISPV</v>
      </c>
      <c r="F578" s="179" t="str">
        <f>VLOOKUP(G578,TCR!$E$2:$K$332,5,0)</f>
        <v>Dispacciamento variabile</v>
      </c>
      <c r="G578" s="179" t="s">
        <v>286</v>
      </c>
      <c r="H578" s="179" t="str">
        <f>VLOOKUP(G578,TCR!$E$2:$K$332,7,0)</f>
        <v>Art 45 Del 111/06</v>
      </c>
      <c r="I578" s="137" t="str">
        <f t="shared" si="10"/>
        <v>414055#DISPACCIAMENTO - ART. 45 DEL. 111/06: COSTI UNITA ESSENZ. SICUREZZA</v>
      </c>
      <c r="J578" s="170" t="s">
        <v>11688</v>
      </c>
      <c r="K578" s="170" t="s">
        <v>1175</v>
      </c>
      <c r="L578" s="170" t="s">
        <v>11616</v>
      </c>
    </row>
    <row r="579" spans="1:12" x14ac:dyDescent="0.2">
      <c r="A579" s="178" t="s">
        <v>12163</v>
      </c>
      <c r="B579" s="182">
        <v>43986</v>
      </c>
      <c r="C579" s="179" t="str">
        <f>VLOOKUP(G579,TCR!$E$2:$K$332,2,0)</f>
        <v>TRASPV</v>
      </c>
      <c r="D579" s="179" t="str">
        <f>VLOOKUP(G579,TCR!$E$2:$K$332,3,0)</f>
        <v>Ricavi logistica primaria - Trasporto Energia Elettrica - variabile</v>
      </c>
      <c r="E579" s="179" t="str">
        <f>VLOOKUP(G579,TCR!$E$2:$K$332,4,0)</f>
        <v>DISPV</v>
      </c>
      <c r="F579" s="179" t="str">
        <f>VLOOKUP(G579,TCR!$E$2:$K$332,5,0)</f>
        <v>Dispacciamento variabile</v>
      </c>
      <c r="G579" s="179" t="s">
        <v>296</v>
      </c>
      <c r="H579" s="179" t="str">
        <f>VLOOKUP(G579,TCR!$E$2:$K$332,7,0)</f>
        <v>Art 46 Del 111/06</v>
      </c>
      <c r="I579" s="137" t="str">
        <f t="shared" si="10"/>
        <v>414055#DISPACCIAMENTO - ART. 46 DEL. 111/06: COSTI FUNZIONAMENTO TERNA</v>
      </c>
      <c r="J579" s="170" t="s">
        <v>11688</v>
      </c>
      <c r="K579" s="170" t="s">
        <v>1186</v>
      </c>
      <c r="L579" s="170" t="s">
        <v>11616</v>
      </c>
    </row>
    <row r="580" spans="1:12" x14ac:dyDescent="0.2">
      <c r="A580" s="178" t="s">
        <v>12163</v>
      </c>
      <c r="B580" s="182">
        <v>43986</v>
      </c>
      <c r="C580" s="179" t="str">
        <f>VLOOKUP(G580,TCR!$E$2:$K$332,2,0)</f>
        <v>TRASPV</v>
      </c>
      <c r="D580" s="179" t="str">
        <f>VLOOKUP(G580,TCR!$E$2:$K$332,3,0)</f>
        <v>Ricavi logistica primaria - Trasporto Energia Elettrica - variabile</v>
      </c>
      <c r="E580" s="179" t="str">
        <f>VLOOKUP(G580,TCR!$E$2:$K$332,4,0)</f>
        <v>DISPV</v>
      </c>
      <c r="F580" s="179" t="str">
        <f>VLOOKUP(G580,TCR!$E$2:$K$332,5,0)</f>
        <v>Dispacciamento variabile</v>
      </c>
      <c r="G580" s="179" t="s">
        <v>284</v>
      </c>
      <c r="H580" s="179" t="str">
        <f>VLOOKUP(G580,TCR!$E$2:$K$332,7,0)</f>
        <v>Art 48 Del 111/06</v>
      </c>
      <c r="I580" s="137" t="str">
        <f t="shared" si="10"/>
        <v>414055#DISPACCIAMENTO - ART. 48 DEL. 111/06: DISPONIB. CAPACITA PRODUTTIVA</v>
      </c>
      <c r="J580" s="170" t="s">
        <v>11688</v>
      </c>
      <c r="K580" s="170" t="s">
        <v>1201</v>
      </c>
      <c r="L580" s="170" t="s">
        <v>11616</v>
      </c>
    </row>
    <row r="581" spans="1:12" x14ac:dyDescent="0.2">
      <c r="A581" s="178" t="s">
        <v>12163</v>
      </c>
      <c r="B581" s="182">
        <v>43986</v>
      </c>
      <c r="C581" s="179" t="str">
        <f>VLOOKUP(G581,TCR!$E$2:$K$332,2,0)</f>
        <v>TRASPV</v>
      </c>
      <c r="D581" s="179" t="str">
        <f>VLOOKUP(G581,TCR!$E$2:$K$332,3,0)</f>
        <v>Ricavi logistica primaria - Trasporto Energia Elettrica - variabile</v>
      </c>
      <c r="E581" s="179" t="str">
        <f>VLOOKUP(G581,TCR!$E$2:$K$332,4,0)</f>
        <v>DISPV</v>
      </c>
      <c r="F581" s="179" t="str">
        <f>VLOOKUP(G581,TCR!$E$2:$K$332,5,0)</f>
        <v>Dispacciamento variabile</v>
      </c>
      <c r="G581" s="179" t="s">
        <v>299</v>
      </c>
      <c r="H581" s="179" t="str">
        <f>VLOOKUP(G581,TCR!$E$2:$K$332,7,0)</f>
        <v>Art 73 Del 111/06</v>
      </c>
      <c r="I581" s="137" t="str">
        <f t="shared" si="10"/>
        <v>414055#DISPACCIAMENTO - ART. 73 DEL. 111/06: REMUNERAZIONE SERVIZIO INTERROMPIBILITA</v>
      </c>
      <c r="J581" s="170" t="s">
        <v>11688</v>
      </c>
      <c r="K581" s="170" t="s">
        <v>1218</v>
      </c>
      <c r="L581" s="170" t="s">
        <v>11616</v>
      </c>
    </row>
    <row r="582" spans="1:12" x14ac:dyDescent="0.2">
      <c r="A582" s="178" t="s">
        <v>12163</v>
      </c>
      <c r="B582" s="182">
        <v>43986</v>
      </c>
      <c r="C582" s="179" t="str">
        <f>VLOOKUP(G582,TCR!$E$2:$K$332,2,0)</f>
        <v>TRASPV</v>
      </c>
      <c r="D582" s="179" t="str">
        <f>VLOOKUP(G582,TCR!$E$2:$K$332,3,0)</f>
        <v>Ricavi logistica primaria - Trasporto Energia Elettrica - variabile</v>
      </c>
      <c r="E582" s="179" t="str">
        <f>VLOOKUP(G582,TCR!$E$2:$K$332,4,0)</f>
        <v>DISPV</v>
      </c>
      <c r="F582" s="179" t="str">
        <f>VLOOKUP(G582,TCR!$E$2:$K$332,5,0)</f>
        <v>Dispacciamento variabile</v>
      </c>
      <c r="G582" s="179" t="s">
        <v>294</v>
      </c>
      <c r="H582" s="179" t="str">
        <f>VLOOKUP(G582,TCR!$E$2:$K$332,7,0)</f>
        <v>Art 25 bis TIS</v>
      </c>
      <c r="I582" s="137" t="str">
        <f t="shared" si="10"/>
        <v>414055#DISPACCIAMENTO - DELIBERA ARG/ELT 33/10. CORRISPETTIVO REINTEGRAZIONE SALVAGUARDIA TRANSITORIA</v>
      </c>
      <c r="J582" s="170" t="s">
        <v>11688</v>
      </c>
      <c r="K582" s="170" t="s">
        <v>12455</v>
      </c>
      <c r="L582" s="170" t="s">
        <v>11616</v>
      </c>
    </row>
    <row r="583" spans="1:12" x14ac:dyDescent="0.2">
      <c r="A583" s="178" t="s">
        <v>12163</v>
      </c>
      <c r="B583" s="182">
        <v>43986</v>
      </c>
      <c r="C583" s="179" t="str">
        <f>VLOOKUP(G583,TCR!$E$2:$K$332,2,0)</f>
        <v>TRASPV</v>
      </c>
      <c r="D583" s="179" t="str">
        <f>VLOOKUP(G583,TCR!$E$2:$K$332,3,0)</f>
        <v>Ricavi logistica primaria - Trasporto Energia Elettrica - variabile</v>
      </c>
      <c r="E583" s="179" t="str">
        <f>VLOOKUP(G583,TCR!$E$2:$K$332,4,0)</f>
        <v>DISPV</v>
      </c>
      <c r="F583" s="179" t="str">
        <f>VLOOKUP(G583,TCR!$E$2:$K$332,5,0)</f>
        <v>Dispacciamento variabile</v>
      </c>
      <c r="G583" s="179" t="s">
        <v>12457</v>
      </c>
      <c r="H583" s="179" t="str">
        <f>VLOOKUP(G583,TCR!$E$2:$K$332,7,0)</f>
        <v>Perdite Art 44 bis Del 111/06</v>
      </c>
      <c r="I583" s="137" t="str">
        <f t="shared" si="10"/>
        <v>414055#PERDITE DISPACCIAMENTO - ART. 44 BIS DEL. 111/06: COSTI MODULAZIONE PRODUZIONE EOLICA</v>
      </c>
      <c r="J583" s="170" t="s">
        <v>11688</v>
      </c>
      <c r="K583" s="170" t="s">
        <v>1209</v>
      </c>
      <c r="L583" s="170" t="s">
        <v>11616</v>
      </c>
    </row>
    <row r="584" spans="1:12" x14ac:dyDescent="0.2">
      <c r="A584" s="178" t="s">
        <v>12163</v>
      </c>
      <c r="B584" s="182">
        <v>43986</v>
      </c>
      <c r="C584" s="179" t="str">
        <f>VLOOKUP(G584,TCR!$E$2:$K$332,2,0)</f>
        <v>TRASPV</v>
      </c>
      <c r="D584" s="179" t="str">
        <f>VLOOKUP(G584,TCR!$E$2:$K$332,3,0)</f>
        <v>Ricavi logistica primaria - Trasporto Energia Elettrica - variabile</v>
      </c>
      <c r="E584" s="179" t="str">
        <f>VLOOKUP(G584,TCR!$E$2:$K$332,4,0)</f>
        <v>DISPV</v>
      </c>
      <c r="F584" s="179" t="str">
        <f>VLOOKUP(G584,TCR!$E$2:$K$332,5,0)</f>
        <v>Dispacciamento variabile</v>
      </c>
      <c r="G584" s="179" t="s">
        <v>11506</v>
      </c>
      <c r="H584" s="179" t="str">
        <f>VLOOKUP(G584,TCR!$E$2:$K$332,7,0)</f>
        <v>Perdite Art 44 Del 111/06</v>
      </c>
      <c r="I584" s="137" t="str">
        <f t="shared" si="10"/>
        <v>414055#PERDITE DISPACCIAMENTO - ART. 44 DEL. 111/06: APPROVV. RISORSE NEL MSD</v>
      </c>
      <c r="J584" s="170" t="s">
        <v>11688</v>
      </c>
      <c r="K584" s="170" t="s">
        <v>1226</v>
      </c>
      <c r="L584" s="170" t="s">
        <v>11616</v>
      </c>
    </row>
    <row r="585" spans="1:12" x14ac:dyDescent="0.2">
      <c r="A585" s="178" t="s">
        <v>12163</v>
      </c>
      <c r="B585" s="182">
        <v>43986</v>
      </c>
      <c r="C585" s="179" t="str">
        <f>VLOOKUP(G585,TCR!$E$2:$K$332,2,0)</f>
        <v>TRASPV</v>
      </c>
      <c r="D585" s="179" t="str">
        <f>VLOOKUP(G585,TCR!$E$2:$K$332,3,0)</f>
        <v>Ricavi logistica primaria - Trasporto Energia Elettrica - variabile</v>
      </c>
      <c r="E585" s="179" t="str">
        <f>VLOOKUP(G585,TCR!$E$2:$K$332,4,0)</f>
        <v>DISPV</v>
      </c>
      <c r="F585" s="179" t="str">
        <f>VLOOKUP(G585,TCR!$E$2:$K$332,5,0)</f>
        <v>Dispacciamento variabile</v>
      </c>
      <c r="G585" s="179" t="s">
        <v>11501</v>
      </c>
      <c r="H585" s="179" t="str">
        <f>VLOOKUP(G585,TCR!$E$2:$K$332,7,0)</f>
        <v>Perdite Art 45 Del 111/06</v>
      </c>
      <c r="I585" s="137" t="str">
        <f t="shared" si="10"/>
        <v>414055#PERDITE DISPACCIAMENTO - ART. 45 DEL. 111/06: COSTI UNITA ESSENZ. SICUREZZA</v>
      </c>
      <c r="J585" s="170" t="s">
        <v>11688</v>
      </c>
      <c r="K585" s="170" t="s">
        <v>1212</v>
      </c>
      <c r="L585" s="170" t="s">
        <v>11616</v>
      </c>
    </row>
    <row r="586" spans="1:12" x14ac:dyDescent="0.2">
      <c r="A586" s="178" t="s">
        <v>12163</v>
      </c>
      <c r="B586" s="182">
        <v>43986</v>
      </c>
      <c r="C586" s="179" t="str">
        <f>VLOOKUP(G586,TCR!$E$2:$K$332,2,0)</f>
        <v>TRASPV</v>
      </c>
      <c r="D586" s="179" t="str">
        <f>VLOOKUP(G586,TCR!$E$2:$K$332,3,0)</f>
        <v>Ricavi logistica primaria - Trasporto Energia Elettrica - variabile</v>
      </c>
      <c r="E586" s="179" t="str">
        <f>VLOOKUP(G586,TCR!$E$2:$K$332,4,0)</f>
        <v>DISPV</v>
      </c>
      <c r="F586" s="179" t="str">
        <f>VLOOKUP(G586,TCR!$E$2:$K$332,5,0)</f>
        <v>Dispacciamento variabile</v>
      </c>
      <c r="G586" s="179" t="s">
        <v>11504</v>
      </c>
      <c r="H586" s="179" t="str">
        <f>VLOOKUP(G586,TCR!$E$2:$K$332,7,0)</f>
        <v>Perdite Art 46 Del 111/06</v>
      </c>
      <c r="I586" s="137" t="str">
        <f t="shared" si="10"/>
        <v>414055#PERDITE DISPACCIAMENTO - ART. 46 DEL. 111/06: COSTI FUNZIONAMENTO TERNA</v>
      </c>
      <c r="J586" s="170" t="s">
        <v>11688</v>
      </c>
      <c r="K586" s="170" t="s">
        <v>1215</v>
      </c>
      <c r="L586" s="170" t="s">
        <v>11616</v>
      </c>
    </row>
    <row r="587" spans="1:12" x14ac:dyDescent="0.2">
      <c r="A587" s="178" t="s">
        <v>12163</v>
      </c>
      <c r="B587" s="182">
        <v>43986</v>
      </c>
      <c r="C587" s="179" t="str">
        <f>VLOOKUP(G587,TCR!$E$2:$K$332,2,0)</f>
        <v>TRASPV</v>
      </c>
      <c r="D587" s="179" t="str">
        <f>VLOOKUP(G587,TCR!$E$2:$K$332,3,0)</f>
        <v>Ricavi logistica primaria - Trasporto Energia Elettrica - variabile</v>
      </c>
      <c r="E587" s="179" t="str">
        <f>VLOOKUP(G587,TCR!$E$2:$K$332,4,0)</f>
        <v>DISPV</v>
      </c>
      <c r="F587" s="179" t="str">
        <f>VLOOKUP(G587,TCR!$E$2:$K$332,5,0)</f>
        <v>Dispacciamento variabile</v>
      </c>
      <c r="G587" s="179" t="s">
        <v>11500</v>
      </c>
      <c r="H587" s="179" t="str">
        <f>VLOOKUP(G587,TCR!$E$2:$K$332,7,0)</f>
        <v>Perdite Art 48 Del 111/06</v>
      </c>
      <c r="I587" s="137" t="str">
        <f t="shared" si="10"/>
        <v>414055#PERDITE DISPACCIAMENTO - ART. 48 DEL. 111/06: DISPONIB. CAPACITA PRODUTTIVA</v>
      </c>
      <c r="J587" s="170" t="s">
        <v>11688</v>
      </c>
      <c r="K587" s="170" t="s">
        <v>1223</v>
      </c>
      <c r="L587" s="170" t="s">
        <v>11616</v>
      </c>
    </row>
    <row r="588" spans="1:12" x14ac:dyDescent="0.2">
      <c r="A588" s="178" t="s">
        <v>12163</v>
      </c>
      <c r="B588" s="182">
        <v>43986</v>
      </c>
      <c r="C588" s="179" t="str">
        <f>VLOOKUP(G588,TCR!$E$2:$K$332,2,0)</f>
        <v>TRASPV</v>
      </c>
      <c r="D588" s="179" t="str">
        <f>VLOOKUP(G588,TCR!$E$2:$K$332,3,0)</f>
        <v>Ricavi logistica primaria - Trasporto Energia Elettrica - variabile</v>
      </c>
      <c r="E588" s="179" t="str">
        <f>VLOOKUP(G588,TCR!$E$2:$K$332,4,0)</f>
        <v>DISPV</v>
      </c>
      <c r="F588" s="179" t="str">
        <f>VLOOKUP(G588,TCR!$E$2:$K$332,5,0)</f>
        <v>Dispacciamento variabile</v>
      </c>
      <c r="G588" s="179" t="s">
        <v>11505</v>
      </c>
      <c r="H588" s="179" t="str">
        <f>VLOOKUP(G588,TCR!$E$2:$K$332,7,0)</f>
        <v>Perdite Art 73 Del 111/06</v>
      </c>
      <c r="I588" s="137" t="str">
        <f t="shared" si="10"/>
        <v>414055#PERDITE DISPACCIAMENTO - ART. 73 DEL. 111/06: REMUNERAZIONE SERVIZIO INTERROMPIBILITA</v>
      </c>
      <c r="J588" s="170" t="s">
        <v>11688</v>
      </c>
      <c r="K588" s="170" t="s">
        <v>1536</v>
      </c>
      <c r="L588" s="170" t="s">
        <v>11616</v>
      </c>
    </row>
    <row r="589" spans="1:12" x14ac:dyDescent="0.2">
      <c r="A589" s="178" t="s">
        <v>12163</v>
      </c>
      <c r="B589" s="182">
        <v>43986</v>
      </c>
      <c r="C589" s="179" t="str">
        <f>VLOOKUP(G589,TCR!$E$2:$K$332,2,0)</f>
        <v>TRASPV</v>
      </c>
      <c r="D589" s="179" t="str">
        <f>VLOOKUP(G589,TCR!$E$2:$K$332,3,0)</f>
        <v>Ricavi logistica primaria - Trasporto Energia Elettrica - variabile</v>
      </c>
      <c r="E589" s="179" t="str">
        <f>VLOOKUP(G589,TCR!$E$2:$K$332,4,0)</f>
        <v>DISPV</v>
      </c>
      <c r="F589" s="179" t="str">
        <f>VLOOKUP(G589,TCR!$E$2:$K$332,5,0)</f>
        <v>Dispacciamento variabile</v>
      </c>
      <c r="G589" s="179" t="s">
        <v>277</v>
      </c>
      <c r="H589" s="179" t="str">
        <f>VLOOKUP(G589,TCR!$E$2:$K$332,7,0)</f>
        <v>Perdite dispacciamento</v>
      </c>
      <c r="I589" s="137" t="str">
        <f t="shared" si="10"/>
        <v>414055#PERDITE DISPACCIAMENTO - DELIBERA ARG/ELT 33/10</v>
      </c>
      <c r="J589" s="170" t="s">
        <v>11688</v>
      </c>
      <c r="K589" s="170" t="s">
        <v>1206</v>
      </c>
      <c r="L589" s="170" t="s">
        <v>11616</v>
      </c>
    </row>
    <row r="590" spans="1:12" x14ac:dyDescent="0.2">
      <c r="A590" s="178" t="s">
        <v>12163</v>
      </c>
      <c r="B590" s="182">
        <v>43986</v>
      </c>
      <c r="C590" s="179" t="str">
        <f>VLOOKUP(G590,TCR!$E$2:$K$332,2,0)</f>
        <v>TRASPV</v>
      </c>
      <c r="D590" s="179" t="str">
        <f>VLOOKUP(G590,TCR!$E$2:$K$332,3,0)</f>
        <v>Ricavi logistica primaria - Trasporto Energia Elettrica - variabile</v>
      </c>
      <c r="E590" s="179" t="str">
        <f>VLOOKUP(G590,TCR!$E$2:$K$332,4,0)</f>
        <v>DISPV</v>
      </c>
      <c r="F590" s="179" t="str">
        <f>VLOOKUP(G590,TCR!$E$2:$K$332,5,0)</f>
        <v>Dispacciamento variabile</v>
      </c>
      <c r="G590" s="179" t="s">
        <v>174</v>
      </c>
      <c r="H590" s="179" t="str">
        <f>VLOOKUP(G590,TCR!$E$2:$K$332,7,0)</f>
        <v>DISP bt quota variabile</v>
      </c>
      <c r="I590" s="137" t="str">
        <f t="shared" si="10"/>
        <v>414055#QUOTA VARIABILE COMPONENTE DI DISPACCIAMENTO (DISPBT)</v>
      </c>
      <c r="J590" s="170" t="s">
        <v>11688</v>
      </c>
      <c r="K590" s="170" t="s">
        <v>1074</v>
      </c>
      <c r="L590" s="170" t="s">
        <v>11616</v>
      </c>
    </row>
    <row r="591" spans="1:12" x14ac:dyDescent="0.2">
      <c r="A591" s="178" t="s">
        <v>12163</v>
      </c>
      <c r="B591" s="182">
        <v>43986</v>
      </c>
      <c r="C591" s="181" t="str">
        <f>VLOOKUP(G591,TCR!$E$2:$K$332,2,0)</f>
        <v>DISTF</v>
      </c>
      <c r="D591" s="181" t="str">
        <f>VLOOKUP(G591,TCR!$E$2:$K$332,3,0)</f>
        <v>Ricavi logistica secondaria - distribuzione Energia Elettrica - fisso</v>
      </c>
      <c r="E591" s="181" t="str">
        <f>VLOOKUP(G591,TCR!$E$2:$K$332,4,0)</f>
        <v>QFDS</v>
      </c>
      <c r="F591" s="181" t="str">
        <f>VLOOKUP(G591,TCR!$E$2:$K$332,5,0)</f>
        <v>Quota fissa distribuzione</v>
      </c>
      <c r="G591" s="181" t="s">
        <v>2</v>
      </c>
      <c r="H591" s="181" t="str">
        <f>VLOOKUP(G591,TCR!$E$2:$K$332,7,0)</f>
        <v>Quota fissa dis</v>
      </c>
      <c r="I591" s="137" t="str">
        <f t="shared" si="10"/>
        <v>414056#TARIFFA SERVIZI DI RETE - QUOTA FISSA</v>
      </c>
      <c r="J591" s="170" t="s">
        <v>11745</v>
      </c>
      <c r="K591" s="170" t="s">
        <v>2463</v>
      </c>
      <c r="L591" s="170" t="s">
        <v>11746</v>
      </c>
    </row>
    <row r="592" spans="1:12" x14ac:dyDescent="0.2">
      <c r="A592" s="178" t="s">
        <v>12163</v>
      </c>
      <c r="B592" s="182">
        <v>43986</v>
      </c>
      <c r="C592" s="181" t="str">
        <f>VLOOKUP(G592,TCR!$E$2:$K$332,2,0)</f>
        <v>DISTF</v>
      </c>
      <c r="D592" s="181" t="str">
        <f>VLOOKUP(G592,TCR!$E$2:$K$332,3,0)</f>
        <v>Ricavi logistica secondaria - distribuzione Energia Elettrica - fisso</v>
      </c>
      <c r="E592" s="181" t="str">
        <f>VLOOKUP(G592,TCR!$E$2:$K$332,4,0)</f>
        <v>QP</v>
      </c>
      <c r="F592" s="181" t="str">
        <f>VLOOKUP(G592,TCR!$E$2:$K$332,5,0)</f>
        <v>Potenza</v>
      </c>
      <c r="G592" s="181" t="s">
        <v>166</v>
      </c>
      <c r="H592" s="181" t="str">
        <f>VLOOKUP(G592,TCR!$E$2:$K$332,7,0)</f>
        <v>Quota fissa potenza</v>
      </c>
      <c r="I592" s="137" t="str">
        <f t="shared" si="10"/>
        <v>414056#TARIFFA SERVIZI DI RETE - QUOTA POTENZA</v>
      </c>
      <c r="J592" s="170" t="s">
        <v>11745</v>
      </c>
      <c r="K592" s="170" t="s">
        <v>5388</v>
      </c>
      <c r="L592" s="170" t="s">
        <v>11746</v>
      </c>
    </row>
    <row r="593" spans="1:12" x14ac:dyDescent="0.2">
      <c r="A593" s="178" t="s">
        <v>12163</v>
      </c>
      <c r="B593" s="182">
        <v>43986</v>
      </c>
      <c r="C593" s="181" t="str">
        <f>VLOOKUP(G593,TCR!$E$2:$K$332,2,0)</f>
        <v>DISTF</v>
      </c>
      <c r="D593" s="181" t="str">
        <f>VLOOKUP(G593,TCR!$E$2:$K$332,3,0)</f>
        <v>Ricavi logistica secondaria - distribuzione Energia Elettrica - fisso</v>
      </c>
      <c r="E593" s="181" t="str">
        <f>VLOOKUP(G593,TCR!$E$2:$K$332,4,0)</f>
        <v>QFDS</v>
      </c>
      <c r="F593" s="181" t="str">
        <f>VLOOKUP(G593,TCR!$E$2:$K$332,5,0)</f>
        <v>Quota fissa distribuzione</v>
      </c>
      <c r="G593" s="181" t="s">
        <v>2</v>
      </c>
      <c r="H593" s="181" t="str">
        <f>VLOOKUP(G593,TCR!$E$2:$K$332,7,0)</f>
        <v>Quota fissa dis</v>
      </c>
      <c r="I593" s="137" t="str">
        <f t="shared" si="10"/>
        <v>414056#VOCE PER LA QUOTA FISSA NON DOMESTICI</v>
      </c>
      <c r="J593" s="170" t="s">
        <v>11745</v>
      </c>
      <c r="K593" s="170" t="s">
        <v>9990</v>
      </c>
      <c r="L593" s="170" t="s">
        <v>11746</v>
      </c>
    </row>
    <row r="594" spans="1:12" x14ac:dyDescent="0.2">
      <c r="A594" s="178" t="s">
        <v>12163</v>
      </c>
      <c r="B594" s="182">
        <v>43986</v>
      </c>
      <c r="C594" s="181" t="str">
        <f>VLOOKUP(G594,TCR!$E$2:$K$332,2,0)</f>
        <v>DISTF</v>
      </c>
      <c r="D594" s="181" t="str">
        <f>VLOOKUP(G594,TCR!$E$2:$K$332,3,0)</f>
        <v>Ricavi logistica secondaria - distribuzione Energia Elettrica - fisso</v>
      </c>
      <c r="E594" s="181" t="str">
        <f>VLOOKUP(G594,TCR!$E$2:$K$332,4,0)</f>
        <v>QP</v>
      </c>
      <c r="F594" s="181" t="str">
        <f>VLOOKUP(G594,TCR!$E$2:$K$332,5,0)</f>
        <v>Potenza</v>
      </c>
      <c r="G594" s="181" t="s">
        <v>166</v>
      </c>
      <c r="H594" s="181" t="str">
        <f>VLOOKUP(G594,TCR!$E$2:$K$332,7,0)</f>
        <v>Quota fissa potenza</v>
      </c>
      <c r="I594" s="137" t="str">
        <f t="shared" si="10"/>
        <v>414056#VOCE PER LA QUOTA POTENZA NON DOMESTICI</v>
      </c>
      <c r="J594" s="170" t="s">
        <v>11745</v>
      </c>
      <c r="K594" s="170" t="s">
        <v>10471</v>
      </c>
      <c r="L594" s="170" t="s">
        <v>11746</v>
      </c>
    </row>
    <row r="595" spans="1:12" x14ac:dyDescent="0.2">
      <c r="A595" s="178" t="s">
        <v>12163</v>
      </c>
      <c r="B595" s="182">
        <v>43986</v>
      </c>
      <c r="C595" s="181" t="str">
        <f>VLOOKUP(G595,TCR!$E$2:$K$332,2,0)</f>
        <v>DISTV</v>
      </c>
      <c r="D595" s="181" t="str">
        <f>VLOOKUP(G595,TCR!$E$2:$K$332,3,0)</f>
        <v>Ricavi logistica secondaria - distribuzione Energia Elettrica - variabile</v>
      </c>
      <c r="E595" s="181" t="str">
        <f>VLOOKUP(G595,TCR!$E$2:$K$332,4,0)</f>
        <v>QVA</v>
      </c>
      <c r="F595" s="181" t="str">
        <f>VLOOKUP(G595,TCR!$E$2:$K$332,5,0)</f>
        <v>Energia attiva</v>
      </c>
      <c r="G595" s="181" t="s">
        <v>4</v>
      </c>
      <c r="H595" s="181" t="str">
        <f>VLOOKUP(G595,TCR!$E$2:$K$332,7,0)</f>
        <v>Quota energia</v>
      </c>
      <c r="I595" s="137" t="str">
        <f t="shared" si="10"/>
        <v>414057#TARIFFA SERVIZI DI RETE - QUOTA ENERGIA</v>
      </c>
      <c r="J595" s="170" t="s">
        <v>11758</v>
      </c>
      <c r="K595" s="170" t="s">
        <v>4887</v>
      </c>
      <c r="L595" s="170" t="s">
        <v>11746</v>
      </c>
    </row>
    <row r="596" spans="1:12" x14ac:dyDescent="0.2">
      <c r="A596" s="178" t="s">
        <v>12163</v>
      </c>
      <c r="B596" s="182">
        <v>43986</v>
      </c>
      <c r="C596" s="181" t="str">
        <f>VLOOKUP(G596,TCR!$E$2:$K$332,2,0)</f>
        <v>DISTV</v>
      </c>
      <c r="D596" s="181" t="str">
        <f>VLOOKUP(G596,TCR!$E$2:$K$332,3,0)</f>
        <v>Ricavi logistica secondaria - distribuzione Energia Elettrica - variabile</v>
      </c>
      <c r="E596" s="181" t="str">
        <f>VLOOKUP(G596,TCR!$E$2:$K$332,4,0)</f>
        <v>QVA</v>
      </c>
      <c r="F596" s="181" t="str">
        <f>VLOOKUP(G596,TCR!$E$2:$K$332,5,0)</f>
        <v>Energia attiva</v>
      </c>
      <c r="G596" s="181" t="s">
        <v>4</v>
      </c>
      <c r="H596" s="181" t="str">
        <f>VLOOKUP(G596,TCR!$E$2:$K$332,7,0)</f>
        <v>Quota energia</v>
      </c>
      <c r="I596" s="137" t="str">
        <f t="shared" si="10"/>
        <v>414057#VOCE PER LA QUOTA ENERGIA NON DOMESTICI</v>
      </c>
      <c r="J596" s="170" t="s">
        <v>11758</v>
      </c>
      <c r="K596" s="170" t="s">
        <v>10371</v>
      </c>
      <c r="L596" s="170" t="s">
        <v>11746</v>
      </c>
    </row>
    <row r="597" spans="1:12" x14ac:dyDescent="0.2">
      <c r="A597" s="178" t="s">
        <v>12163</v>
      </c>
      <c r="B597" s="182">
        <v>43986</v>
      </c>
      <c r="C597" s="140" t="str">
        <f>VLOOKUP(G597,TCR!$E$2:$K$332,2,0)</f>
        <v>IMPO</v>
      </c>
      <c r="D597" s="140" t="str">
        <f>VLOOKUP(G597,TCR!$E$2:$K$332,3,0)</f>
        <v>IMPOSTE</v>
      </c>
      <c r="E597" s="140" t="str">
        <f>VLOOKUP(G597,TCR!$E$2:$K$332,4,0)</f>
        <v>IMER</v>
      </c>
      <c r="F597" s="140" t="str">
        <f>VLOOKUP(G597,TCR!$E$2:$K$332,5,0)</f>
        <v>Imposta erariale</v>
      </c>
      <c r="G597" s="140" t="s">
        <v>39</v>
      </c>
      <c r="H597" s="140" t="str">
        <f>VLOOKUP(G597,TCR!$E$2:$K$332,7,0)</f>
        <v>Imposta erariale</v>
      </c>
      <c r="I597" s="137" t="str">
        <f t="shared" si="10"/>
        <v>414465#EE IMPOSTA ERARIALE ALTRI USI/ILL PUB</v>
      </c>
      <c r="J597" s="170" t="s">
        <v>11781</v>
      </c>
      <c r="K597" s="170" t="s">
        <v>1386</v>
      </c>
      <c r="L597" s="170" t="s">
        <v>11782</v>
      </c>
    </row>
    <row r="598" spans="1:12" x14ac:dyDescent="0.2">
      <c r="A598" s="178" t="s">
        <v>12163</v>
      </c>
      <c r="B598" s="182">
        <v>43986</v>
      </c>
      <c r="C598" s="140" t="str">
        <f>VLOOKUP(G598,TCR!$E$2:$K$332,2,0)</f>
        <v>IMPO</v>
      </c>
      <c r="D598" s="140" t="str">
        <f>VLOOKUP(G598,TCR!$E$2:$K$332,3,0)</f>
        <v>IMPOSTE</v>
      </c>
      <c r="E598" s="140" t="str">
        <f>VLOOKUP(G598,TCR!$E$2:$K$332,4,0)</f>
        <v>IMER</v>
      </c>
      <c r="F598" s="140" t="str">
        <f>VLOOKUP(G598,TCR!$E$2:$K$332,5,0)</f>
        <v>Imposta erariale</v>
      </c>
      <c r="G598" s="140" t="s">
        <v>39</v>
      </c>
      <c r="H598" s="140" t="str">
        <f>VLOOKUP(G598,TCR!$E$2:$K$332,7,0)</f>
        <v>Imposta erariale</v>
      </c>
      <c r="I598" s="137" t="str">
        <f t="shared" si="10"/>
        <v>414465#EE IMPOSTA ERARIALE DOMESTICI D2</v>
      </c>
      <c r="J598" s="170" t="s">
        <v>11781</v>
      </c>
      <c r="K598" s="170" t="s">
        <v>4871</v>
      </c>
      <c r="L598" s="170" t="s">
        <v>11782</v>
      </c>
    </row>
    <row r="599" spans="1:12" x14ac:dyDescent="0.2">
      <c r="A599" s="178" t="s">
        <v>12163</v>
      </c>
      <c r="B599" s="182">
        <v>44075</v>
      </c>
      <c r="C599" s="179" t="str">
        <f>VLOOKUP(G599,TCR!$E$2:$K$332,2,0)</f>
        <v>VENDV</v>
      </c>
      <c r="D599" s="179" t="str">
        <f>VLOOKUP(G599,TCR!$E$2:$K$332,3,0)</f>
        <v>Ricavi variabili commodity al PCE - Energia Elettrica</v>
      </c>
      <c r="E599" s="179" t="str">
        <f>VLOOKUP(G599,TCR!$E$2:$K$332,4,0)</f>
        <v>SBI</v>
      </c>
      <c r="F599" s="179" t="str">
        <f>VLOOKUP(G599,TCR!$E$2:$K$332,5,0)</f>
        <v>Sbilanciamento</v>
      </c>
      <c r="G599" s="179" t="s">
        <v>11340</v>
      </c>
      <c r="H599" s="179" t="str">
        <f>VLOOKUP(G599,TCR!$E$2:$K$332,7,0)</f>
        <v>Perdite sbilanciamento</v>
      </c>
      <c r="I599" s="137" t="str">
        <f t="shared" si="10"/>
        <v>414051#EE - VOCE FATTURABILE SCONTO 100% PERDITE SBILANCIAMENTO</v>
      </c>
      <c r="J599" s="186" t="s">
        <v>11630</v>
      </c>
      <c r="K599" s="186" t="s">
        <v>5829</v>
      </c>
      <c r="L599" s="186" t="s">
        <v>11616</v>
      </c>
    </row>
    <row r="600" spans="1:12" x14ac:dyDescent="0.2">
      <c r="A600" s="178" t="s">
        <v>12163</v>
      </c>
      <c r="B600" s="182">
        <v>44075</v>
      </c>
      <c r="C600" s="179" t="str">
        <f>VLOOKUP(G600,TCR!$E$2:$K$332,2,0)</f>
        <v>VENDV</v>
      </c>
      <c r="D600" s="179" t="str">
        <f>VLOOKUP(G600,TCR!$E$2:$K$332,3,0)</f>
        <v>Ricavi variabili commodity al PCE - Energia Elettrica</v>
      </c>
      <c r="E600" s="179" t="str">
        <f>VLOOKUP(G600,TCR!$E$2:$K$332,4,0)</f>
        <v>SBI</v>
      </c>
      <c r="F600" s="179" t="str">
        <f>VLOOKUP(G600,TCR!$E$2:$K$332,5,0)</f>
        <v>Sbilanciamento</v>
      </c>
      <c r="G600" s="179" t="s">
        <v>5930</v>
      </c>
      <c r="H600" s="179" t="str">
        <f>VLOOKUP(G600,TCR!$E$2:$K$332,7,0)</f>
        <v>Sbilanciamento</v>
      </c>
      <c r="I600" s="137" t="str">
        <f t="shared" si="10"/>
        <v>414051#EE - VOCE FATTURABILE SCONTO 100% SBILANCIAMENTO</v>
      </c>
      <c r="J600" s="186" t="s">
        <v>11630</v>
      </c>
      <c r="K600" s="186" t="s">
        <v>2460</v>
      </c>
      <c r="L600" s="186" t="s">
        <v>11616</v>
      </c>
    </row>
    <row r="601" spans="1:12" x14ac:dyDescent="0.2">
      <c r="A601" s="178" t="s">
        <v>12163</v>
      </c>
      <c r="B601" s="182">
        <v>44075</v>
      </c>
      <c r="C601" s="179" t="str">
        <f>VLOOKUP(G601,TCR!$E$2:$K$332,2,0)</f>
        <v>TRASPF</v>
      </c>
      <c r="D601" s="179" t="str">
        <f>VLOOKUP(G601,TCR!$E$2:$K$332,3,0)</f>
        <v>Ricavi logistica primaria - Trasporto Energia Elettrica - fisso</v>
      </c>
      <c r="E601" s="179" t="str">
        <f>VLOOKUP(G601,TCR!$E$2:$K$332,4,0)</f>
        <v>DISPF</v>
      </c>
      <c r="F601" s="179" t="str">
        <f>VLOOKUP(G601,TCR!$E$2:$K$332,5,0)</f>
        <v>Dispacciamento fisso</v>
      </c>
      <c r="G601" s="179" t="s">
        <v>9521</v>
      </c>
      <c r="H601" s="179" t="str">
        <f>VLOOKUP(G601,TCR!$E$2:$K$332,7,0)</f>
        <v>Art 36 Del 111/06</v>
      </c>
      <c r="I601" s="137" t="str">
        <f t="shared" si="10"/>
        <v>414055#DISPACCIAMENTO - ART. 36 DEL. 111/06: SERVIZIO AGGREGAZIONE MISURE PER UNITA' DI CONSUMO</v>
      </c>
      <c r="J601" s="186" t="s">
        <v>11688</v>
      </c>
      <c r="K601" s="186" t="s">
        <v>2433</v>
      </c>
      <c r="L601" s="186" t="s">
        <v>11616</v>
      </c>
    </row>
    <row r="602" spans="1:12" x14ac:dyDescent="0.2">
      <c r="A602" s="178" t="s">
        <v>12163</v>
      </c>
      <c r="B602" s="182">
        <v>44075</v>
      </c>
      <c r="C602" s="181" t="str">
        <f>VLOOKUP(G602,TCR!$E$2:$K$332,2,0)</f>
        <v>DISTF</v>
      </c>
      <c r="D602" s="181" t="str">
        <f>VLOOKUP(G602,TCR!$E$2:$K$332,3,0)</f>
        <v>Ricavi logistica secondaria - distribuzione Energia Elettrica - fisso</v>
      </c>
      <c r="E602" s="181" t="str">
        <f>VLOOKUP(G602,TCR!$E$2:$K$332,4,0)</f>
        <v>QP</v>
      </c>
      <c r="F602" s="181" t="str">
        <f>VLOOKUP(G602,TCR!$E$2:$K$332,5,0)</f>
        <v>Potenza</v>
      </c>
      <c r="G602" s="181" t="s">
        <v>166</v>
      </c>
      <c r="H602" s="181" t="str">
        <f>VLOOKUP(G602,TCR!$E$2:$K$332,7,0)</f>
        <v>Quota fissa potenza</v>
      </c>
      <c r="I602" s="137" t="str">
        <f t="shared" si="10"/>
        <v>414057#RICAVI DISTRIBUZIONE E.E. - Q.VARIABILE ( QUOTA POTENZA)</v>
      </c>
      <c r="J602" s="186" t="s">
        <v>11758</v>
      </c>
      <c r="K602" s="186" t="s">
        <v>12496</v>
      </c>
      <c r="L602" s="186" t="s">
        <v>11746</v>
      </c>
    </row>
    <row r="603" spans="1:12" x14ac:dyDescent="0.2">
      <c r="A603" s="178" t="s">
        <v>12163</v>
      </c>
      <c r="B603" s="182">
        <v>44075</v>
      </c>
      <c r="C603" s="181" t="str">
        <f>VLOOKUP(G603,TCR!$E$2:$K$332,2,0)</f>
        <v>DISTV</v>
      </c>
      <c r="D603" s="181" t="str">
        <f>VLOOKUP(G603,TCR!$E$2:$K$332,3,0)</f>
        <v>Ricavi logistica secondaria - distribuzione Energia Elettrica - variabile</v>
      </c>
      <c r="E603" s="181" t="str">
        <f>VLOOKUP(G603,TCR!$E$2:$K$332,4,0)</f>
        <v>QVA</v>
      </c>
      <c r="F603" s="181" t="str">
        <f>VLOOKUP(G603,TCR!$E$2:$K$332,5,0)</f>
        <v>Energia attiva</v>
      </c>
      <c r="G603" s="181" t="s">
        <v>4</v>
      </c>
      <c r="H603" s="181" t="str">
        <f>VLOOKUP(G603,TCR!$E$2:$K$332,7,0)</f>
        <v>Quota energia</v>
      </c>
      <c r="I603" s="137" t="str">
        <f t="shared" si="10"/>
        <v>414057#RICAVI DISTRIBUZIONE E.E. - Q.VARIABILE(QUOTA  ENERGIA)</v>
      </c>
      <c r="J603" s="186" t="s">
        <v>11758</v>
      </c>
      <c r="K603" s="186" t="s">
        <v>12497</v>
      </c>
      <c r="L603" s="186" t="s">
        <v>11746</v>
      </c>
    </row>
    <row r="604" spans="1:12" x14ac:dyDescent="0.2">
      <c r="A604" s="178" t="s">
        <v>12163</v>
      </c>
      <c r="B604" s="182">
        <v>44260</v>
      </c>
      <c r="C604" s="181" t="str">
        <f>VLOOKUP(G604,TCR!$E$2:$K$332,2,0)</f>
        <v>VENDF</v>
      </c>
      <c r="D604" s="181" t="str">
        <f>VLOOKUP(G604,TCR!$E$2:$K$332,3,0)</f>
        <v>Ricavi commodity - componente fissa Energia Elettrica</v>
      </c>
      <c r="E604" s="181" t="str">
        <f>VLOOKUP(G604,TCR!$E$2:$K$332,4,0)</f>
        <v>EV_F</v>
      </c>
      <c r="F604" s="181" t="str">
        <f>VLOOKUP(G604,TCR!$E$2:$K$332,5,0)</f>
        <v>Energia verde fissa</v>
      </c>
      <c r="G604" s="181" t="s">
        <v>11960</v>
      </c>
      <c r="H604" s="181" t="str">
        <f>VLOOKUP(G604,TCR!$E$2:$K$332,7,0)</f>
        <v>Energia verde fissa</v>
      </c>
      <c r="I604" s="137" t="str">
        <f t="shared" si="10"/>
        <v>414050#CORRISPETTIVO FISSO - GREEN</v>
      </c>
      <c r="J604" s="229" t="s">
        <v>11618</v>
      </c>
      <c r="K604" s="229" t="s">
        <v>4801</v>
      </c>
      <c r="L604" s="229" t="s">
        <v>11616</v>
      </c>
    </row>
    <row r="605" spans="1:12" x14ac:dyDescent="0.2">
      <c r="A605" s="178" t="s">
        <v>12163</v>
      </c>
      <c r="B605" s="182">
        <v>44260</v>
      </c>
      <c r="C605" s="181" t="str">
        <f>VLOOKUP(G605,TCR!$E$2:$K$332,2,0)</f>
        <v>PCVF</v>
      </c>
      <c r="D605" s="181" t="str">
        <f>VLOOKUP(G605,TCR!$E$2:$K$332,3,0)</f>
        <v>Ricavi da componente fissa PCV</v>
      </c>
      <c r="E605" s="181" t="str">
        <f>VLOOKUP(G605,TCR!$E$2:$K$332,4,0)</f>
        <v>COMMF</v>
      </c>
      <c r="F605" s="181" t="str">
        <f>VLOOKUP(G605,TCR!$E$2:$K$332,5,0)</f>
        <v>Componente fissa Costi Commercializzazione</v>
      </c>
      <c r="G605" s="181" t="s">
        <v>189</v>
      </c>
      <c r="H605" s="181" t="str">
        <f>VLOOKUP(G605,TCR!$E$2:$K$332,7,0)</f>
        <v>PCV fissa</v>
      </c>
      <c r="I605" s="137" t="str">
        <f t="shared" si="10"/>
        <v>414050#PREZZO FISSO MATERIA E COMMERCIALIZZAZIONE QUOTA FISSA</v>
      </c>
      <c r="J605" s="229" t="s">
        <v>11618</v>
      </c>
      <c r="K605" s="229" t="s">
        <v>5775</v>
      </c>
      <c r="L605" s="229" t="s">
        <v>11616</v>
      </c>
    </row>
    <row r="606" spans="1:12" x14ac:dyDescent="0.2">
      <c r="A606" s="178" t="s">
        <v>12163</v>
      </c>
      <c r="B606" s="182">
        <v>44260</v>
      </c>
      <c r="C606" s="181" t="str">
        <f>VLOOKUP(G606,TCR!$E$2:$K$332,2,0)</f>
        <v>PCVV</v>
      </c>
      <c r="D606" s="181" t="str">
        <f>VLOOKUP(G606,TCR!$E$2:$K$332,3,0)</f>
        <v>Ricavi da PCV variabile</v>
      </c>
      <c r="E606" s="181" t="str">
        <f>VLOOKUP(G606,TCR!$E$2:$K$332,4,0)</f>
        <v>COMMV</v>
      </c>
      <c r="F606" s="181" t="str">
        <f>VLOOKUP(G606,TCR!$E$2:$K$332,5,0)</f>
        <v>Componente variabile Costi Commercializzazione</v>
      </c>
      <c r="G606" s="181" t="s">
        <v>188</v>
      </c>
      <c r="H606" s="181" t="str">
        <f>VLOOKUP(G606,TCR!$E$2:$K$332,7,0)</f>
        <v>PCV variabile</v>
      </c>
      <c r="I606" s="137" t="str">
        <f t="shared" si="10"/>
        <v>414051#VOCE PREZZO FISSO MATERIA E COMMERCIALIZZAZIONE QUOTA VARIABILE</v>
      </c>
      <c r="J606" s="229" t="s">
        <v>11630</v>
      </c>
      <c r="K606" s="229" t="s">
        <v>2860</v>
      </c>
      <c r="L606" s="229" t="s">
        <v>11616</v>
      </c>
    </row>
    <row r="607" spans="1:12" x14ac:dyDescent="0.2">
      <c r="A607" s="178" t="s">
        <v>12163</v>
      </c>
      <c r="B607" s="182">
        <v>44260</v>
      </c>
      <c r="C607" s="181" t="str">
        <f>VLOOKUP(G607,TCR!$E$2:$K$332,2,0)</f>
        <v>DISTF</v>
      </c>
      <c r="D607" s="181" t="str">
        <f>VLOOKUP(G607,TCR!$E$2:$K$332,3,0)</f>
        <v>Ricavi logistica secondaria - distribuzione Energia Elettrica - fisso</v>
      </c>
      <c r="E607" s="181" t="str">
        <f>VLOOKUP(G607,TCR!$E$2:$K$332,4,0)</f>
        <v>QFDS</v>
      </c>
      <c r="F607" s="181" t="str">
        <f>VLOOKUP(G607,TCR!$E$2:$K$332,5,0)</f>
        <v>Quota fissa distribuzione</v>
      </c>
      <c r="G607" s="181" t="s">
        <v>2</v>
      </c>
      <c r="H607" s="181" t="str">
        <f>VLOOKUP(G607,TCR!$E$2:$K$332,7,0)</f>
        <v>Quota fissa dis</v>
      </c>
      <c r="I607" s="137" t="str">
        <f t="shared" si="10"/>
        <v>415056#TARIFFA SERVIZI DI RETE - QUOTA FISSA</v>
      </c>
      <c r="J607" s="229" t="s">
        <v>13123</v>
      </c>
      <c r="K607" s="229" t="s">
        <v>2463</v>
      </c>
      <c r="L607" s="229" t="s">
        <v>13124</v>
      </c>
    </row>
    <row r="608" spans="1:12" x14ac:dyDescent="0.2">
      <c r="A608" s="178" t="s">
        <v>12163</v>
      </c>
      <c r="B608" s="182">
        <v>44260</v>
      </c>
      <c r="C608" s="181" t="str">
        <f>VLOOKUP(G608,TCR!$E$2:$K$332,2,0)</f>
        <v>DISTF</v>
      </c>
      <c r="D608" s="181" t="str">
        <f>VLOOKUP(G608,TCR!$E$2:$K$332,3,0)</f>
        <v>Ricavi logistica secondaria - distribuzione Energia Elettrica - fisso</v>
      </c>
      <c r="E608" s="181" t="str">
        <f>VLOOKUP(G608,TCR!$E$2:$K$332,4,0)</f>
        <v>QP</v>
      </c>
      <c r="F608" s="181" t="str">
        <f>VLOOKUP(G608,TCR!$E$2:$K$332,5,0)</f>
        <v>Potenza</v>
      </c>
      <c r="G608" s="181" t="s">
        <v>166</v>
      </c>
      <c r="H608" s="181" t="str">
        <f>VLOOKUP(G608,TCR!$E$2:$K$332,7,0)</f>
        <v>Quota fissa potenza</v>
      </c>
      <c r="I608" s="137" t="str">
        <f t="shared" si="10"/>
        <v>415056#TARIFFA SERVIZI DI RETE - QUOTA POTENZA</v>
      </c>
      <c r="J608" s="229" t="s">
        <v>13123</v>
      </c>
      <c r="K608" s="229" t="s">
        <v>5388</v>
      </c>
      <c r="L608" s="229" t="s">
        <v>13124</v>
      </c>
    </row>
    <row r="609" spans="1:13" x14ac:dyDescent="0.2">
      <c r="A609" s="178" t="s">
        <v>12163</v>
      </c>
      <c r="B609" s="182">
        <v>44292</v>
      </c>
      <c r="C609" s="179" t="str">
        <f>VLOOKUP(G609,TCR!$E$2:$K$332,2,0)</f>
        <v>PCVF</v>
      </c>
      <c r="D609" s="179" t="str">
        <f>VLOOKUP(G609,TCR!$E$2:$K$332,3,0)</f>
        <v>Ricavi da componente fissa PCV</v>
      </c>
      <c r="E609" s="179" t="str">
        <f>VLOOKUP(G609,TCR!$E$2:$K$332,4,0)</f>
        <v>COMMF</v>
      </c>
      <c r="F609" s="179" t="str">
        <f>VLOOKUP(G609,TCR!$E$2:$K$332,5,0)</f>
        <v>Componente fissa Costi Commercializzazione</v>
      </c>
      <c r="G609" s="179" t="s">
        <v>189</v>
      </c>
      <c r="H609" s="179" t="str">
        <f>VLOOKUP(G609,TCR!$E$2:$K$332,7,0)</f>
        <v>PCV fissa</v>
      </c>
      <c r="I609" s="137" t="str">
        <f t="shared" si="10"/>
        <v>414050#QUOTA FISSA COMMERCIALIZZAZIONE VENDITA (PCV ENI)</v>
      </c>
      <c r="J609" s="229" t="s">
        <v>11618</v>
      </c>
      <c r="K609" s="229" t="s">
        <v>10312</v>
      </c>
      <c r="L609" s="229" t="s">
        <v>11616</v>
      </c>
      <c r="M609" s="230"/>
    </row>
    <row r="610" spans="1:13" x14ac:dyDescent="0.2">
      <c r="A610" s="139" t="s">
        <v>10943</v>
      </c>
      <c r="B610" s="182">
        <v>44292</v>
      </c>
      <c r="C610" s="179" t="str">
        <f>VLOOKUP(G610,TCR!$E$2:$K$332,2,0)</f>
        <v>VENDV</v>
      </c>
      <c r="D610" s="179" t="str">
        <f>VLOOKUP(G610,TCR!$E$2:$K$332,3,0)</f>
        <v>Ricavi variabili commodity al PCE - Energia Elettrica</v>
      </c>
      <c r="E610" s="179" t="str">
        <f>VLOOKUP(G610,TCR!$E$2:$K$332,4,0)</f>
        <v>SCONV</v>
      </c>
      <c r="F610" s="179" t="str">
        <f>VLOOKUP(G610,TCR!$E$2:$K$332,5,0)</f>
        <v>Sconti Variabili</v>
      </c>
      <c r="G610" s="179" t="s">
        <v>32</v>
      </c>
      <c r="H610" s="179" t="str">
        <f>VLOOKUP(G610,TCR!$E$2:$K$332,7,0)</f>
        <v>sconti</v>
      </c>
      <c r="I610" s="137" t="str">
        <f t="shared" si="10"/>
        <v>414051#EE -  VOCE SCONTO SEMINEGOZIABILE POWER</v>
      </c>
      <c r="J610" s="229" t="s">
        <v>11630</v>
      </c>
      <c r="K610" s="229" t="s">
        <v>5528</v>
      </c>
      <c r="L610" s="229" t="s">
        <v>11616</v>
      </c>
      <c r="M610" s="230"/>
    </row>
    <row r="611" spans="1:13" x14ac:dyDescent="0.2">
      <c r="A611" s="139" t="s">
        <v>10943</v>
      </c>
      <c r="B611" s="182">
        <v>44292</v>
      </c>
      <c r="C611" s="179" t="str">
        <f>VLOOKUP(G611,TCR!$E$2:$K$332,2,0)</f>
        <v>VENDV</v>
      </c>
      <c r="D611" s="179" t="str">
        <f>VLOOKUP(G611,TCR!$E$2:$K$332,3,0)</f>
        <v>Ricavi variabili commodity al PCE - Energia Elettrica</v>
      </c>
      <c r="E611" s="179" t="str">
        <f>VLOOKUP(G611,TCR!$E$2:$K$332,4,0)</f>
        <v>MTPRV</v>
      </c>
      <c r="F611" s="179" t="str">
        <f>VLOOKUP(G611,TCR!$E$2:$K$332,5,0)</f>
        <v>Materia prima variabile</v>
      </c>
      <c r="G611" s="179" t="s">
        <v>192</v>
      </c>
      <c r="H611" s="179" t="str">
        <f>VLOOKUP(G611,TCR!$E$2:$K$332,7,0)</f>
        <v>Perdite</v>
      </c>
      <c r="I611" s="137" t="str">
        <f t="shared" si="10"/>
        <v>414051#EE - PERDITE SU CORRISPETTIVO INDICIZZATO  CAP LUCE - USO RISPARMIO</v>
      </c>
      <c r="J611" s="229" t="s">
        <v>11630</v>
      </c>
      <c r="K611" s="229" t="s">
        <v>2663</v>
      </c>
      <c r="L611" s="229" t="s">
        <v>11616</v>
      </c>
      <c r="M611" s="230"/>
    </row>
    <row r="612" spans="1:13" x14ac:dyDescent="0.2">
      <c r="A612" s="139" t="s">
        <v>10943</v>
      </c>
      <c r="B612" s="182">
        <v>44292</v>
      </c>
      <c r="C612" s="179" t="str">
        <f>VLOOKUP(G612,TCR!$E$2:$K$332,2,0)</f>
        <v>VENDV</v>
      </c>
      <c r="D612" s="179" t="str">
        <f>VLOOKUP(G612,TCR!$E$2:$K$332,3,0)</f>
        <v>Ricavi variabili commodity al PCE - Energia Elettrica</v>
      </c>
      <c r="E612" s="179" t="str">
        <f>VLOOKUP(G612,TCR!$E$2:$K$332,4,0)</f>
        <v>SCONV</v>
      </c>
      <c r="F612" s="179" t="str">
        <f>VLOOKUP(G612,TCR!$E$2:$K$332,5,0)</f>
        <v>Sconti Variabili</v>
      </c>
      <c r="G612" s="179" t="s">
        <v>32</v>
      </c>
      <c r="H612" s="179" t="str">
        <f>VLOOKUP(G612,TCR!$E$2:$K$332,7,0)</f>
        <v>sconti</v>
      </c>
      <c r="I612" s="137" t="str">
        <f t="shared" si="10"/>
        <v>414051#EE - SCONTO BENVENUTO EURO/CONSUMO</v>
      </c>
      <c r="J612" s="229" t="s">
        <v>11630</v>
      </c>
      <c r="K612" s="229" t="s">
        <v>3357</v>
      </c>
      <c r="L612" s="229" t="s">
        <v>11616</v>
      </c>
      <c r="M612" s="230"/>
    </row>
    <row r="613" spans="1:13" x14ac:dyDescent="0.2">
      <c r="A613" s="139" t="s">
        <v>10943</v>
      </c>
      <c r="B613" s="182">
        <v>44292</v>
      </c>
      <c r="C613" s="179" t="str">
        <f>VLOOKUP(G613,TCR!$E$2:$K$332,2,0)</f>
        <v>VENDV</v>
      </c>
      <c r="D613" s="179" t="str">
        <f>VLOOKUP(G613,TCR!$E$2:$K$332,3,0)</f>
        <v>Ricavi variabili commodity al PCE - Energia Elettrica</v>
      </c>
      <c r="E613" s="179" t="str">
        <f>VLOOKUP(G613,TCR!$E$2:$K$332,4,0)</f>
        <v>SCONV</v>
      </c>
      <c r="F613" s="179" t="str">
        <f>VLOOKUP(G613,TCR!$E$2:$K$332,5,0)</f>
        <v>Sconti Variabili</v>
      </c>
      <c r="G613" s="179" t="s">
        <v>10944</v>
      </c>
      <c r="H613" s="179" t="str">
        <f>VLOOKUP(G613,TCR!$E$2:$K$332,7,0)</f>
        <v>sconti perdite</v>
      </c>
      <c r="I613" s="137" t="str">
        <f t="shared" si="10"/>
        <v>414051#EE - SCONTO PERDITE BENVENUTO EURO/CONSUMO</v>
      </c>
      <c r="J613" s="229" t="s">
        <v>11630</v>
      </c>
      <c r="K613" s="229" t="s">
        <v>3713</v>
      </c>
      <c r="L613" s="229" t="s">
        <v>11616</v>
      </c>
      <c r="M613" s="230"/>
    </row>
    <row r="614" spans="1:13" x14ac:dyDescent="0.2">
      <c r="A614" s="139" t="s">
        <v>10943</v>
      </c>
      <c r="B614" s="182">
        <v>44292</v>
      </c>
      <c r="C614" s="179" t="str">
        <f>VLOOKUP(G614,TCR!$E$2:$K$332,2,0)</f>
        <v>VENDV</v>
      </c>
      <c r="D614" s="179" t="str">
        <f>VLOOKUP(G614,TCR!$E$2:$K$332,3,0)</f>
        <v>Ricavi variabili commodity al PCE - Energia Elettrica</v>
      </c>
      <c r="E614" s="179" t="str">
        <f>VLOOKUP(G614,TCR!$E$2:$K$332,4,0)</f>
        <v>MTPRV</v>
      </c>
      <c r="F614" s="179" t="str">
        <f>VLOOKUP(G614,TCR!$E$2:$K$332,5,0)</f>
        <v>Materia prima variabile</v>
      </c>
      <c r="G614" s="179" t="s">
        <v>255</v>
      </c>
      <c r="H614" s="179" t="str">
        <f>VLOOKUP(G614,TCR!$E$2:$K$332,7,0)</f>
        <v>Materia prima</v>
      </c>
      <c r="I614" s="137" t="str">
        <f t="shared" si="10"/>
        <v>414051#EE - VOCE PER CORRISPETTIVO INDICIZZATO CAP  LUCE - USO RISPARMIO</v>
      </c>
      <c r="J614" s="229" t="s">
        <v>11630</v>
      </c>
      <c r="K614" s="229" t="s">
        <v>3736</v>
      </c>
      <c r="L614" s="229" t="s">
        <v>11616</v>
      </c>
      <c r="M614" s="230"/>
    </row>
    <row r="615" spans="1:13" x14ac:dyDescent="0.2">
      <c r="A615" s="139" t="s">
        <v>10943</v>
      </c>
      <c r="B615" s="182">
        <v>44292</v>
      </c>
      <c r="C615" s="179" t="str">
        <f>VLOOKUP(G615,TCR!$E$2:$K$332,2,0)</f>
        <v>VENDV</v>
      </c>
      <c r="D615" s="179" t="str">
        <f>VLOOKUP(G615,TCR!$E$2:$K$332,3,0)</f>
        <v>Ricavi variabili commodity al PCE - Energia Elettrica</v>
      </c>
      <c r="E615" s="179" t="str">
        <f>VLOOKUP(G615,TCR!$E$2:$K$332,4,0)</f>
        <v>MTPRV</v>
      </c>
      <c r="F615" s="179" t="str">
        <f>VLOOKUP(G615,TCR!$E$2:$K$332,5,0)</f>
        <v>Materia prima variabile</v>
      </c>
      <c r="G615" s="179" t="s">
        <v>192</v>
      </c>
      <c r="H615" s="179" t="str">
        <f>VLOOKUP(G615,TCR!$E$2:$K$332,7,0)</f>
        <v>Perdite</v>
      </c>
      <c r="I615" s="137" t="str">
        <f t="shared" si="10"/>
        <v>414051#EE - VOCE PER PERDITE DI RETE SCONTI SEMINEGOZIABILI</v>
      </c>
      <c r="J615" s="229" t="s">
        <v>11630</v>
      </c>
      <c r="K615" s="229" t="s">
        <v>5116</v>
      </c>
      <c r="L615" s="229" t="s">
        <v>11616</v>
      </c>
      <c r="M615" s="230"/>
    </row>
    <row r="616" spans="1:13" x14ac:dyDescent="0.2">
      <c r="A616" s="178" t="s">
        <v>12163</v>
      </c>
      <c r="B616" s="182">
        <v>44169</v>
      </c>
      <c r="C616" s="180" t="str">
        <f>VLOOKUP(G616,TCR!$E$2:$K$332,2,0)</f>
        <v>SCARTO</v>
      </c>
      <c r="D616" s="180" t="str">
        <f>VLOOKUP(G616,TCR!$E$2:$K$332,3,0)</f>
        <v>Non gestire</v>
      </c>
      <c r="E616" s="180" t="str">
        <f>VLOOKUP(G616,TCR!$E$2:$K$332,4,0)</f>
        <v>SCARTO</v>
      </c>
      <c r="F616" s="180" t="str">
        <f>VLOOKUP(G616,TCR!$E$2:$K$332,5,0)</f>
        <v>Non gestire</v>
      </c>
      <c r="G616" s="180" t="s">
        <v>81</v>
      </c>
      <c r="H616" s="180" t="str">
        <f>VLOOKUP(G616,TCR!$E$2:$K$332,7,0)</f>
        <v>Non gestire</v>
      </c>
      <c r="I616" s="137" t="str">
        <f t="shared" si="10"/>
        <v>441061#VOUCHER CON PARTNER COMMERCIALI</v>
      </c>
      <c r="J616" s="231" t="s">
        <v>13389</v>
      </c>
      <c r="K616" s="231" t="s">
        <v>13390</v>
      </c>
      <c r="L616" s="231" t="s">
        <v>13391</v>
      </c>
    </row>
    <row r="617" spans="1:13" x14ac:dyDescent="0.2">
      <c r="A617" s="178" t="s">
        <v>12163</v>
      </c>
      <c r="B617" s="182">
        <v>44169</v>
      </c>
      <c r="C617" s="179" t="str">
        <f>VLOOKUP(G617,TCR!$E$2:$K$332,2,0)</f>
        <v>VENDV</v>
      </c>
      <c r="D617" s="179" t="str">
        <f>VLOOKUP(G617,TCR!$E$2:$K$332,3,0)</f>
        <v>Ricavi variabili commodity al PCE - Energia Elettrica</v>
      </c>
      <c r="E617" s="179" t="str">
        <f>VLOOKUP(G617,TCR!$E$2:$K$332,4,0)</f>
        <v>MTPRV</v>
      </c>
      <c r="F617" s="179" t="str">
        <f>VLOOKUP(G617,TCR!$E$2:$K$332,5,0)</f>
        <v>Materia prima variabile</v>
      </c>
      <c r="G617" s="179" t="s">
        <v>255</v>
      </c>
      <c r="H617" s="179" t="str">
        <f>VLOOKUP(G617,TCR!$E$2:$K$332,7,0)</f>
        <v>Materia prima</v>
      </c>
      <c r="I617" s="137" t="str">
        <f t="shared" si="10"/>
        <v>414051#VENDITA - PARTE VARIABILE</v>
      </c>
      <c r="J617" s="231" t="s">
        <v>11630</v>
      </c>
      <c r="K617" s="231" t="s">
        <v>13392</v>
      </c>
      <c r="L617" s="231" t="s">
        <v>11616</v>
      </c>
    </row>
    <row r="618" spans="1:13" x14ac:dyDescent="0.2">
      <c r="A618" s="178" t="s">
        <v>12163</v>
      </c>
      <c r="B618" s="182">
        <v>44169</v>
      </c>
      <c r="C618" s="179" t="str">
        <f>VLOOKUP(G618,TCR!$E$2:$K$332,2,0)</f>
        <v>TRASPV</v>
      </c>
      <c r="D618" s="179" t="str">
        <f>VLOOKUP(G618,TCR!$E$2:$K$332,3,0)</f>
        <v>Ricavi logistica primaria - Trasporto Energia Elettrica - variabile</v>
      </c>
      <c r="E618" s="179" t="str">
        <f>VLOOKUP(G618,TCR!$E$2:$K$332,4,0)</f>
        <v>DISPV</v>
      </c>
      <c r="F618" s="179" t="str">
        <f>VLOOKUP(G618,TCR!$E$2:$K$332,5,0)</f>
        <v>Dispacciamento variabile</v>
      </c>
      <c r="G618" s="179" t="s">
        <v>302</v>
      </c>
      <c r="H618" s="179" t="str">
        <f>VLOOKUP(G618,TCR!$E$2:$K$332,7,0)</f>
        <v>Art 44 Del 111/06</v>
      </c>
      <c r="I618" s="137" t="str">
        <f t="shared" si="10"/>
        <v>414055#DISPACCIAMENTO (DEL. AEEG N° 111/06 ART. 44.3)</v>
      </c>
      <c r="J618" s="231" t="s">
        <v>11688</v>
      </c>
      <c r="K618" s="231" t="s">
        <v>13393</v>
      </c>
      <c r="L618" s="231" t="s">
        <v>11697</v>
      </c>
    </row>
    <row r="619" spans="1:13" x14ac:dyDescent="0.2">
      <c r="A619" s="178" t="s">
        <v>12163</v>
      </c>
      <c r="B619" s="182">
        <v>44169</v>
      </c>
      <c r="C619" s="179" t="str">
        <f>VLOOKUP(G619,TCR!$E$2:$K$332,2,0)</f>
        <v>TRASPV</v>
      </c>
      <c r="D619" s="179" t="str">
        <f>VLOOKUP(G619,TCR!$E$2:$K$332,3,0)</f>
        <v>Ricavi logistica primaria - Trasporto Energia Elettrica - variabile</v>
      </c>
      <c r="E619" s="179" t="str">
        <f>VLOOKUP(G619,TCR!$E$2:$K$332,4,0)</f>
        <v>DISPV</v>
      </c>
      <c r="F619" s="179" t="str">
        <f>VLOOKUP(G619,TCR!$E$2:$K$332,5,0)</f>
        <v>Dispacciamento variabile</v>
      </c>
      <c r="G619" s="179" t="s">
        <v>12456</v>
      </c>
      <c r="H619" s="179" t="str">
        <f>VLOOKUP(G619,TCR!$E$2:$K$332,7,0)</f>
        <v>Art 44 bis Del 111/06</v>
      </c>
      <c r="I619" s="137" t="str">
        <f t="shared" si="10"/>
        <v>414055#DISPACCIAMENTO (DEL. AEEG N° 111/06 ART. 44_BIS)</v>
      </c>
      <c r="J619" s="231" t="s">
        <v>11688</v>
      </c>
      <c r="K619" s="231" t="s">
        <v>13394</v>
      </c>
      <c r="L619" s="231" t="s">
        <v>11697</v>
      </c>
    </row>
    <row r="620" spans="1:13" x14ac:dyDescent="0.2">
      <c r="A620" s="178" t="s">
        <v>12163</v>
      </c>
      <c r="B620" s="182">
        <v>44169</v>
      </c>
      <c r="C620" s="179" t="str">
        <f>VLOOKUP(G620,TCR!$E$2:$K$332,2,0)</f>
        <v>TRASPV</v>
      </c>
      <c r="D620" s="179" t="str">
        <f>VLOOKUP(G620,TCR!$E$2:$K$332,3,0)</f>
        <v>Ricavi logistica primaria - Trasporto Energia Elettrica - variabile</v>
      </c>
      <c r="E620" s="179" t="str">
        <f>VLOOKUP(G620,TCR!$E$2:$K$332,4,0)</f>
        <v>DISPV</v>
      </c>
      <c r="F620" s="179" t="str">
        <f>VLOOKUP(G620,TCR!$E$2:$K$332,5,0)</f>
        <v>Dispacciamento variabile</v>
      </c>
      <c r="G620" s="179" t="s">
        <v>286</v>
      </c>
      <c r="H620" s="179" t="str">
        <f>VLOOKUP(G620,TCR!$E$2:$K$332,7,0)</f>
        <v>Art 45 Del 111/06</v>
      </c>
      <c r="I620" s="137" t="str">
        <f t="shared" si="10"/>
        <v>414055#DISPACCIAMENTO (DEL. AEEG N° 111/06 ART. 45)</v>
      </c>
      <c r="J620" s="231" t="s">
        <v>11688</v>
      </c>
      <c r="K620" s="231" t="s">
        <v>13395</v>
      </c>
      <c r="L620" s="231" t="s">
        <v>11697</v>
      </c>
    </row>
    <row r="621" spans="1:13" x14ac:dyDescent="0.2">
      <c r="A621" s="178" t="s">
        <v>12163</v>
      </c>
      <c r="B621" s="182">
        <v>44169</v>
      </c>
      <c r="C621" s="179" t="str">
        <f>VLOOKUP(G621,TCR!$E$2:$K$332,2,0)</f>
        <v>TRASPV</v>
      </c>
      <c r="D621" s="179" t="str">
        <f>VLOOKUP(G621,TCR!$E$2:$K$332,3,0)</f>
        <v>Ricavi logistica primaria - Trasporto Energia Elettrica - variabile</v>
      </c>
      <c r="E621" s="179" t="str">
        <f>VLOOKUP(G621,TCR!$E$2:$K$332,4,0)</f>
        <v>DISPV</v>
      </c>
      <c r="F621" s="179" t="str">
        <f>VLOOKUP(G621,TCR!$E$2:$K$332,5,0)</f>
        <v>Dispacciamento variabile</v>
      </c>
      <c r="G621" s="179" t="s">
        <v>296</v>
      </c>
      <c r="H621" s="179" t="str">
        <f>VLOOKUP(G621,TCR!$E$2:$K$332,7,0)</f>
        <v>Art 46 Del 111/06</v>
      </c>
      <c r="I621" s="137" t="str">
        <f t="shared" ref="I621:I684" si="11">CONCATENATE(J621,"#",K621)</f>
        <v>414055#DISPACCIAMENTO (DEL. AEEG N° 111/06 ART. 46)</v>
      </c>
      <c r="J621" s="231" t="s">
        <v>11688</v>
      </c>
      <c r="K621" s="231" t="s">
        <v>13396</v>
      </c>
      <c r="L621" s="231" t="s">
        <v>11697</v>
      </c>
    </row>
    <row r="622" spans="1:13" x14ac:dyDescent="0.2">
      <c r="A622" s="178" t="s">
        <v>12163</v>
      </c>
      <c r="B622" s="182">
        <v>44169</v>
      </c>
      <c r="C622" s="179" t="str">
        <f>VLOOKUP(G622,TCR!$E$2:$K$332,2,0)</f>
        <v>TRASPV</v>
      </c>
      <c r="D622" s="179" t="str">
        <f>VLOOKUP(G622,TCR!$E$2:$K$332,3,0)</f>
        <v>Ricavi logistica primaria - Trasporto Energia Elettrica - variabile</v>
      </c>
      <c r="E622" s="179" t="str">
        <f>VLOOKUP(G622,TCR!$E$2:$K$332,4,0)</f>
        <v>DISPV</v>
      </c>
      <c r="F622" s="179" t="str">
        <f>VLOOKUP(G622,TCR!$E$2:$K$332,5,0)</f>
        <v>Dispacciamento variabile</v>
      </c>
      <c r="G622" s="179" t="s">
        <v>284</v>
      </c>
      <c r="H622" s="179" t="str">
        <f>VLOOKUP(G622,TCR!$E$2:$K$332,7,0)</f>
        <v>Art 48 Del 111/06</v>
      </c>
      <c r="I622" s="137" t="str">
        <f t="shared" si="11"/>
        <v>414055#DISPACCIAMENTO (DEL. AEEG N° 111/06 ART. 48)</v>
      </c>
      <c r="J622" s="231" t="s">
        <v>11688</v>
      </c>
      <c r="K622" s="231" t="s">
        <v>13397</v>
      </c>
      <c r="L622" s="231" t="s">
        <v>11697</v>
      </c>
    </row>
    <row r="623" spans="1:13" x14ac:dyDescent="0.2">
      <c r="A623" s="178" t="s">
        <v>12163</v>
      </c>
      <c r="B623" s="182">
        <v>44169</v>
      </c>
      <c r="C623" s="179" t="str">
        <f>VLOOKUP(G623,TCR!$E$2:$K$332,2,0)</f>
        <v>TRASPV</v>
      </c>
      <c r="D623" s="179" t="str">
        <f>VLOOKUP(G623,TCR!$E$2:$K$332,3,0)</f>
        <v>Ricavi logistica primaria - Trasporto Energia Elettrica - variabile</v>
      </c>
      <c r="E623" s="179" t="str">
        <f>VLOOKUP(G623,TCR!$E$2:$K$332,4,0)</f>
        <v>DISPV</v>
      </c>
      <c r="F623" s="179" t="str">
        <f>VLOOKUP(G623,TCR!$E$2:$K$332,5,0)</f>
        <v>Dispacciamento variabile</v>
      </c>
      <c r="G623" s="179" t="s">
        <v>284</v>
      </c>
      <c r="H623" s="179" t="str">
        <f>VLOOKUP(G623,TCR!$E$2:$K$332,7,0)</f>
        <v>Art 48 Del 111/06</v>
      </c>
      <c r="I623" s="137" t="str">
        <f t="shared" si="11"/>
        <v>414055#DISPACCIAMENTO (DEL. AEEG N° 111/06 ART. 73)</v>
      </c>
      <c r="J623" s="231" t="s">
        <v>11688</v>
      </c>
      <c r="K623" s="231" t="s">
        <v>13398</v>
      </c>
      <c r="L623" s="231" t="s">
        <v>11697</v>
      </c>
    </row>
    <row r="624" spans="1:13" x14ac:dyDescent="0.2">
      <c r="A624" s="178" t="s">
        <v>12163</v>
      </c>
      <c r="B624" s="182">
        <v>44169</v>
      </c>
      <c r="C624" s="179" t="str">
        <f>VLOOKUP(G624,TCR!$E$2:$K$332,2,0)</f>
        <v>TRASPV</v>
      </c>
      <c r="D624" s="179" t="str">
        <f>VLOOKUP(G624,TCR!$E$2:$K$332,3,0)</f>
        <v>Ricavi logistica primaria - Trasporto Energia Elettrica - variabile</v>
      </c>
      <c r="E624" s="179" t="str">
        <f>VLOOKUP(G624,TCR!$E$2:$K$332,4,0)</f>
        <v>DISPV</v>
      </c>
      <c r="F624" s="179" t="str">
        <f>VLOOKUP(G624,TCR!$E$2:$K$332,5,0)</f>
        <v>Dispacciamento variabile</v>
      </c>
      <c r="G624" s="179" t="s">
        <v>277</v>
      </c>
      <c r="H624" s="179" t="str">
        <f>VLOOKUP(G624,TCR!$E$2:$K$332,7,0)</f>
        <v>Perdite dispacciamento</v>
      </c>
      <c r="I624" s="137" t="str">
        <f t="shared" si="11"/>
        <v>414055#PERDITE SUL DISPACCIAMENTO (****)</v>
      </c>
      <c r="J624" s="231" t="s">
        <v>11688</v>
      </c>
      <c r="K624" s="231" t="s">
        <v>13399</v>
      </c>
      <c r="L624" s="231" t="s">
        <v>11697</v>
      </c>
    </row>
    <row r="625" spans="1:12" x14ac:dyDescent="0.2">
      <c r="A625" s="178" t="s">
        <v>12163</v>
      </c>
      <c r="B625" s="182">
        <v>44169</v>
      </c>
      <c r="C625" s="179" t="str">
        <f>VLOOKUP(G625,TCR!$E$2:$K$332,2,0)</f>
        <v>TRASPV</v>
      </c>
      <c r="D625" s="179" t="str">
        <f>VLOOKUP(G625,TCR!$E$2:$K$332,3,0)</f>
        <v>Ricavi logistica primaria - Trasporto Energia Elettrica - variabile</v>
      </c>
      <c r="E625" s="179" t="str">
        <f>VLOOKUP(G625,TCR!$E$2:$K$332,4,0)</f>
        <v>DISPV</v>
      </c>
      <c r="F625" s="179" t="str">
        <f>VLOOKUP(G625,TCR!$E$2:$K$332,5,0)</f>
        <v>Dispacciamento variabile</v>
      </c>
      <c r="G625" s="179" t="s">
        <v>294</v>
      </c>
      <c r="H625" s="179" t="str">
        <f>VLOOKUP(G625,TCR!$E$2:$K$332,7,0)</f>
        <v>Art 25 bis TIS</v>
      </c>
      <c r="I625" s="137" t="str">
        <f t="shared" si="11"/>
        <v>414055#SALVAGUARDIA TRANSITORIA</v>
      </c>
      <c r="J625" s="231" t="s">
        <v>11688</v>
      </c>
      <c r="K625" s="231" t="s">
        <v>13400</v>
      </c>
      <c r="L625" s="231" t="s">
        <v>11697</v>
      </c>
    </row>
    <row r="626" spans="1:12" x14ac:dyDescent="0.2">
      <c r="A626" s="178" t="s">
        <v>12163</v>
      </c>
      <c r="B626" s="182">
        <v>44169</v>
      </c>
      <c r="C626" s="181" t="str">
        <f>VLOOKUP(G626,TCR!$E$2:$K$332,2,0)</f>
        <v>DISTF</v>
      </c>
      <c r="D626" s="181" t="str">
        <f>VLOOKUP(G626,TCR!$E$2:$K$332,3,0)</f>
        <v>Ricavi logistica secondaria - distribuzione Energia Elettrica - fisso</v>
      </c>
      <c r="E626" s="181" t="str">
        <f>VLOOKUP(G626,TCR!$E$2:$K$332,4,0)</f>
        <v>QFDS</v>
      </c>
      <c r="F626" s="181" t="str">
        <f>VLOOKUP(G626,TCR!$E$2:$K$332,5,0)</f>
        <v>Quota fissa distribuzione</v>
      </c>
      <c r="G626" s="181" t="s">
        <v>2</v>
      </c>
      <c r="H626" s="181" t="str">
        <f>VLOOKUP(G626,TCR!$E$2:$K$332,7,0)</f>
        <v>Quota fissa dis</v>
      </c>
      <c r="I626" s="137" t="str">
        <f t="shared" si="11"/>
        <v>414056#DISTRIBUZIONE - PARTE FISSA</v>
      </c>
      <c r="J626" s="231" t="s">
        <v>11745</v>
      </c>
      <c r="K626" s="231" t="s">
        <v>13401</v>
      </c>
      <c r="L626" s="231" t="s">
        <v>11746</v>
      </c>
    </row>
    <row r="627" spans="1:12" x14ac:dyDescent="0.2">
      <c r="A627" s="178" t="s">
        <v>12163</v>
      </c>
      <c r="B627" s="182">
        <v>44169</v>
      </c>
      <c r="C627" s="179" t="str">
        <f>VLOOKUP(G627,TCR!$E$2:$K$332,2,0)</f>
        <v>TRASPF</v>
      </c>
      <c r="D627" s="179" t="str">
        <f>VLOOKUP(G627,TCR!$E$2:$K$332,3,0)</f>
        <v>Ricavi logistica primaria - Trasporto Energia Elettrica - fisso</v>
      </c>
      <c r="E627" s="179" t="str">
        <f>VLOOKUP(G627,TCR!$E$2:$K$332,4,0)</f>
        <v>DISPF</v>
      </c>
      <c r="F627" s="179" t="str">
        <f>VLOOKUP(G627,TCR!$E$2:$K$332,5,0)</f>
        <v>Dispacciamento fisso</v>
      </c>
      <c r="G627" s="179" t="s">
        <v>173</v>
      </c>
      <c r="H627" s="179" t="str">
        <f>VLOOKUP(G627,TCR!$E$2:$K$332,7,0)</f>
        <v>DISP bt quota fissa</v>
      </c>
      <c r="I627" s="137" t="str">
        <f t="shared" si="11"/>
        <v>414056#QUOTA FISSA COMPON. DI DISPACCIAMENTO (DISPBT)</v>
      </c>
      <c r="J627" s="231" t="s">
        <v>11745</v>
      </c>
      <c r="K627" s="231" t="s">
        <v>13402</v>
      </c>
      <c r="L627" s="231" t="s">
        <v>11697</v>
      </c>
    </row>
    <row r="628" spans="1:12" x14ac:dyDescent="0.2">
      <c r="A628" s="178" t="s">
        <v>12163</v>
      </c>
      <c r="B628" s="182">
        <v>44169</v>
      </c>
      <c r="C628" s="181" t="str">
        <f>VLOOKUP(G628,TCR!$E$2:$K$332,2,0)</f>
        <v>DISTF</v>
      </c>
      <c r="D628" s="181" t="str">
        <f>VLOOKUP(G628,TCR!$E$2:$K$332,3,0)</f>
        <v>Ricavi logistica secondaria - distribuzione Energia Elettrica - fisso</v>
      </c>
      <c r="E628" s="181" t="str">
        <f>VLOOKUP(G628,TCR!$E$2:$K$332,4,0)</f>
        <v>QP</v>
      </c>
      <c r="F628" s="181" t="str">
        <f>VLOOKUP(G628,TCR!$E$2:$K$332,5,0)</f>
        <v>Potenza</v>
      </c>
      <c r="G628" s="181" t="s">
        <v>166</v>
      </c>
      <c r="H628" s="181" t="str">
        <f>VLOOKUP(G628,TCR!$E$2:$K$332,7,0)</f>
        <v>Quota fissa potenza</v>
      </c>
      <c r="I628" s="137" t="str">
        <f t="shared" si="11"/>
        <v>414057#DISTRIB.NE-POTENZA-(€/KW/GG = 0,079132*(2049*9))</v>
      </c>
      <c r="J628" s="231" t="s">
        <v>11758</v>
      </c>
      <c r="K628" s="231" t="s">
        <v>13403</v>
      </c>
      <c r="L628" s="231" t="s">
        <v>11746</v>
      </c>
    </row>
    <row r="629" spans="1:12" x14ac:dyDescent="0.2">
      <c r="A629" s="178" t="s">
        <v>12163</v>
      </c>
      <c r="B629" s="182">
        <v>44169</v>
      </c>
      <c r="C629" s="181" t="str">
        <f>VLOOKUP(G629,TCR!$E$2:$K$332,2,0)</f>
        <v>DISTV</v>
      </c>
      <c r="D629" s="181" t="str">
        <f>VLOOKUP(G629,TCR!$E$2:$K$332,3,0)</f>
        <v>Ricavi logistica secondaria - distribuzione Energia Elettrica - variabile</v>
      </c>
      <c r="E629" s="181" t="str">
        <f>VLOOKUP(G629,TCR!$E$2:$K$332,4,0)</f>
        <v>QVA</v>
      </c>
      <c r="F629" s="181" t="str">
        <f>VLOOKUP(G629,TCR!$E$2:$K$332,5,0)</f>
        <v>Energia attiva</v>
      </c>
      <c r="G629" s="181" t="s">
        <v>4</v>
      </c>
      <c r="H629" s="181" t="str">
        <f>VLOOKUP(G629,TCR!$E$2:$K$332,7,0)</f>
        <v>Quota energia</v>
      </c>
      <c r="I629" s="137" t="str">
        <f t="shared" si="11"/>
        <v>414057#DISTRIBUZIONE - PARTE VARIABILE</v>
      </c>
      <c r="J629" s="231" t="s">
        <v>11758</v>
      </c>
      <c r="K629" s="231" t="s">
        <v>13404</v>
      </c>
      <c r="L629" s="231" t="s">
        <v>11746</v>
      </c>
    </row>
    <row r="630" spans="1:12" x14ac:dyDescent="0.2">
      <c r="A630" s="178" t="s">
        <v>12163</v>
      </c>
      <c r="B630" s="182">
        <v>44169</v>
      </c>
      <c r="C630" s="181" t="str">
        <f>VLOOKUP(G630,TCR!$E$2:$K$332,2,0)</f>
        <v>DISTF</v>
      </c>
      <c r="D630" s="181" t="str">
        <f>VLOOKUP(G630,TCR!$E$2:$K$332,3,0)</f>
        <v>Ricavi logistica secondaria - distribuzione Energia Elettrica - fisso</v>
      </c>
      <c r="E630" s="181" t="str">
        <f>VLOOKUP(G630,TCR!$E$2:$K$332,4,0)</f>
        <v>QP</v>
      </c>
      <c r="F630" s="181" t="str">
        <f>VLOOKUP(G630,TCR!$E$2:$K$332,5,0)</f>
        <v>Potenza</v>
      </c>
      <c r="G630" s="181" t="s">
        <v>166</v>
      </c>
      <c r="H630" s="181" t="str">
        <f>VLOOKUP(G630,TCR!$E$2:$K$332,7,0)</f>
        <v>Quota fissa potenza</v>
      </c>
      <c r="I630" s="137" t="str">
        <f t="shared" si="11"/>
        <v>414057#DISTRIBUZIONE - POTENZA</v>
      </c>
      <c r="J630" s="231" t="s">
        <v>11758</v>
      </c>
      <c r="K630" s="231" t="s">
        <v>13405</v>
      </c>
      <c r="L630" s="231" t="s">
        <v>11746</v>
      </c>
    </row>
    <row r="631" spans="1:12" x14ac:dyDescent="0.2">
      <c r="A631" s="182" t="s">
        <v>12163</v>
      </c>
      <c r="B631" s="182">
        <v>44322</v>
      </c>
      <c r="C631" s="181" t="str">
        <f>VLOOKUP(G631,TCR!$E$2:$K$332,2,0)</f>
        <v>DISTF</v>
      </c>
      <c r="D631" s="181" t="str">
        <f>VLOOKUP(G631,TCR!$E$2:$K$332,3,0)</f>
        <v>Ricavi logistica secondaria - distribuzione Energia Elettrica - fisso</v>
      </c>
      <c r="E631" s="181" t="str">
        <f>VLOOKUP(G631,TCR!$E$2:$K$332,4,0)</f>
        <v>QFDS</v>
      </c>
      <c r="F631" s="181" t="str">
        <f>VLOOKUP(G631,TCR!$E$2:$K$332,5,0)</f>
        <v>Quota fissa distribuzione</v>
      </c>
      <c r="G631" s="181" t="s">
        <v>2</v>
      </c>
      <c r="H631" s="181" t="str">
        <f>VLOOKUP(G631,TCR!$E$2:$K$332,7,0)</f>
        <v>Quota fissa dis</v>
      </c>
      <c r="I631" s="137" t="str">
        <f t="shared" si="11"/>
        <v>414056#RICAVI DISTRIBUZIONE EE - QUOTA FISSA</v>
      </c>
      <c r="J631" s="229" t="s">
        <v>11745</v>
      </c>
      <c r="K631" s="229" t="s">
        <v>13406</v>
      </c>
      <c r="L631" s="229" t="s">
        <v>11746</v>
      </c>
    </row>
    <row r="632" spans="1:12" x14ac:dyDescent="0.2">
      <c r="A632" s="182" t="s">
        <v>12163</v>
      </c>
      <c r="B632" s="182">
        <v>44322</v>
      </c>
      <c r="C632" s="181" t="str">
        <f>VLOOKUP(G632,TCR!$E$2:$K$332,2,0)</f>
        <v>DISTV</v>
      </c>
      <c r="D632" s="181" t="str">
        <f>VLOOKUP(G632,TCR!$E$2:$K$332,3,0)</f>
        <v>Ricavi logistica secondaria - distribuzione Energia Elettrica - variabile</v>
      </c>
      <c r="E632" s="181" t="str">
        <f>VLOOKUP(G632,TCR!$E$2:$K$332,4,0)</f>
        <v>QVA</v>
      </c>
      <c r="F632" s="181" t="str">
        <f>VLOOKUP(G632,TCR!$E$2:$K$332,5,0)</f>
        <v>Energia attiva</v>
      </c>
      <c r="G632" s="181" t="s">
        <v>4</v>
      </c>
      <c r="H632" s="181" t="str">
        <f>VLOOKUP(G632,TCR!$E$2:$K$332,7,0)</f>
        <v>Quota energia</v>
      </c>
      <c r="I632" s="137" t="str">
        <f t="shared" si="11"/>
        <v>414057#RICAVI DISTRIBUZIONE EE - QUOTA VARIABILE</v>
      </c>
      <c r="J632" s="229" t="s">
        <v>11758</v>
      </c>
      <c r="K632" s="229" t="s">
        <v>13407</v>
      </c>
      <c r="L632" s="229" t="s">
        <v>11746</v>
      </c>
    </row>
    <row r="633" spans="1:12" x14ac:dyDescent="0.2">
      <c r="A633" s="182" t="s">
        <v>12163</v>
      </c>
      <c r="B633" s="182">
        <v>44322</v>
      </c>
      <c r="C633" s="140" t="str">
        <f>VLOOKUP(G633,TCR!$E$2:$K$332,2,0)</f>
        <v>IMPO</v>
      </c>
      <c r="D633" s="140" t="str">
        <f>VLOOKUP(G633,TCR!$E$2:$K$332,3,0)</f>
        <v>IMPOSTE</v>
      </c>
      <c r="E633" s="140" t="str">
        <f>VLOOKUP(G633,TCR!$E$2:$K$332,4,0)</f>
        <v>ADPV</v>
      </c>
      <c r="F633" s="140" t="str">
        <f>VLOOKUP(G633,TCR!$E$2:$K$332,5,0)</f>
        <v>Addizionale provinciale</v>
      </c>
      <c r="G633" s="140" t="s">
        <v>30</v>
      </c>
      <c r="H633" s="140" t="str">
        <f>VLOOKUP(G633,TCR!$E$2:$K$332,7,0)</f>
        <v>Addizionale provinciale</v>
      </c>
      <c r="I633" s="137" t="str">
        <f t="shared" si="11"/>
        <v>414473#ADDIZIONALE PROVINCIALE/ERARIALE</v>
      </c>
      <c r="J633" s="229" t="s">
        <v>11797</v>
      </c>
      <c r="K633" s="229" t="s">
        <v>12307</v>
      </c>
      <c r="L633" s="229" t="s">
        <v>11790</v>
      </c>
    </row>
    <row r="634" spans="1:12" x14ac:dyDescent="0.2">
      <c r="A634" s="182" t="s">
        <v>12163</v>
      </c>
      <c r="B634" s="182">
        <v>44322</v>
      </c>
      <c r="C634" s="140" t="str">
        <f>VLOOKUP(G634,TCR!$E$2:$K$332,2,0)</f>
        <v>IMPO</v>
      </c>
      <c r="D634" s="140" t="str">
        <f>VLOOKUP(G634,TCR!$E$2:$K$332,3,0)</f>
        <v>IMPOSTE</v>
      </c>
      <c r="E634" s="140" t="str">
        <f>VLOOKUP(G634,TCR!$E$2:$K$332,4,0)</f>
        <v>IMER</v>
      </c>
      <c r="F634" s="140" t="str">
        <f>VLOOKUP(G634,TCR!$E$2:$K$332,5,0)</f>
        <v>Imposta erariale</v>
      </c>
      <c r="G634" s="140" t="s">
        <v>39</v>
      </c>
      <c r="H634" s="140" t="str">
        <f>VLOOKUP(G634,TCR!$E$2:$K$332,7,0)</f>
        <v>Imposta erariale</v>
      </c>
      <c r="I634" s="137" t="str">
        <f t="shared" si="11"/>
        <v>414473#IMPOSTA ERARIALE OLTRE I 200.000 KWH</v>
      </c>
      <c r="J634" s="229" t="s">
        <v>11797</v>
      </c>
      <c r="K634" s="229" t="s">
        <v>13408</v>
      </c>
      <c r="L634" s="229" t="s">
        <v>11782</v>
      </c>
    </row>
    <row r="635" spans="1:12" x14ac:dyDescent="0.2">
      <c r="A635" s="182" t="s">
        <v>12163</v>
      </c>
      <c r="B635" s="182">
        <v>44398</v>
      </c>
      <c r="C635" s="179" t="str">
        <f>VLOOKUP(G635,TCR!$E$2:$K$332,2,0)</f>
        <v>VENDV</v>
      </c>
      <c r="D635" s="179" t="str">
        <f>VLOOKUP(G635,TCR!$E$2:$K$332,3,0)</f>
        <v>Ricavi variabili commodity al PCE - Energia Elettrica</v>
      </c>
      <c r="E635" s="179" t="str">
        <f>VLOOKUP(G635,TCR!$E$2:$K$332,4,0)</f>
        <v>MTPRV</v>
      </c>
      <c r="F635" s="179" t="str">
        <f>VLOOKUP(G635,TCR!$E$2:$K$332,5,0)</f>
        <v>Materia prima variabile</v>
      </c>
      <c r="G635" s="179" t="s">
        <v>255</v>
      </c>
      <c r="H635" s="179" t="str">
        <f>VLOOKUP(G635,TCR!$E$2:$K$332,7,0)</f>
        <v>Materia prima</v>
      </c>
      <c r="I635" s="137" t="str">
        <f t="shared" si="11"/>
        <v>414051#CORRISPETTIVO ENERGIA INDICIZZATO PUN 3 FASCE - F1</v>
      </c>
      <c r="J635" s="248" t="s">
        <v>11630</v>
      </c>
      <c r="K635" s="248" t="s">
        <v>13516</v>
      </c>
      <c r="L635" s="248" t="s">
        <v>11653</v>
      </c>
    </row>
    <row r="636" spans="1:12" x14ac:dyDescent="0.2">
      <c r="A636" s="182" t="s">
        <v>12163</v>
      </c>
      <c r="B636" s="182">
        <v>44398</v>
      </c>
      <c r="C636" s="179" t="str">
        <f>VLOOKUP(G636,TCR!$E$2:$K$332,2,0)</f>
        <v>VENDV</v>
      </c>
      <c r="D636" s="179" t="str">
        <f>VLOOKUP(G636,TCR!$E$2:$K$332,3,0)</f>
        <v>Ricavi variabili commodity al PCE - Energia Elettrica</v>
      </c>
      <c r="E636" s="179" t="str">
        <f>VLOOKUP(G636,TCR!$E$2:$K$332,4,0)</f>
        <v>MTPRV</v>
      </c>
      <c r="F636" s="179" t="str">
        <f>VLOOKUP(G636,TCR!$E$2:$K$332,5,0)</f>
        <v>Materia prima variabile</v>
      </c>
      <c r="G636" s="179" t="s">
        <v>255</v>
      </c>
      <c r="H636" s="179" t="str">
        <f>VLOOKUP(G636,TCR!$E$2:$K$332,7,0)</f>
        <v>Materia prima</v>
      </c>
      <c r="I636" s="137" t="str">
        <f t="shared" si="11"/>
        <v>414051#CORRISPETTIVO ENERGIA INDICIZZATO PUN 3 FASCE - F2</v>
      </c>
      <c r="J636" s="248" t="s">
        <v>11630</v>
      </c>
      <c r="K636" s="248" t="s">
        <v>13517</v>
      </c>
      <c r="L636" s="248" t="s">
        <v>11653</v>
      </c>
    </row>
    <row r="637" spans="1:12" x14ac:dyDescent="0.2">
      <c r="A637" s="182" t="s">
        <v>12163</v>
      </c>
      <c r="B637" s="182">
        <v>44398</v>
      </c>
      <c r="C637" s="179" t="str">
        <f>VLOOKUP(G637,TCR!$E$2:$K$332,2,0)</f>
        <v>VENDV</v>
      </c>
      <c r="D637" s="179" t="str">
        <f>VLOOKUP(G637,TCR!$E$2:$K$332,3,0)</f>
        <v>Ricavi variabili commodity al PCE - Energia Elettrica</v>
      </c>
      <c r="E637" s="179" t="str">
        <f>VLOOKUP(G637,TCR!$E$2:$K$332,4,0)</f>
        <v>MTPRV</v>
      </c>
      <c r="F637" s="179" t="str">
        <f>VLOOKUP(G637,TCR!$E$2:$K$332,5,0)</f>
        <v>Materia prima variabile</v>
      </c>
      <c r="G637" s="179" t="s">
        <v>255</v>
      </c>
      <c r="H637" s="179" t="str">
        <f>VLOOKUP(G637,TCR!$E$2:$K$332,7,0)</f>
        <v>Materia prima</v>
      </c>
      <c r="I637" s="137" t="str">
        <f t="shared" si="11"/>
        <v>414051#CORRISPETTIVO ENERGIA INDICIZZATO PUN 3 FASCE - F3</v>
      </c>
      <c r="J637" s="248" t="s">
        <v>11630</v>
      </c>
      <c r="K637" s="248" t="s">
        <v>13518</v>
      </c>
      <c r="L637" s="248" t="s">
        <v>11653</v>
      </c>
    </row>
    <row r="638" spans="1:12" x14ac:dyDescent="0.2">
      <c r="A638" s="182" t="s">
        <v>12163</v>
      </c>
      <c r="B638" s="182">
        <v>44398</v>
      </c>
      <c r="C638" s="179" t="str">
        <f>VLOOKUP(G638,TCR!$E$2:$K$332,2,0)</f>
        <v>VENDV</v>
      </c>
      <c r="D638" s="179" t="str">
        <f>VLOOKUP(G638,TCR!$E$2:$K$332,3,0)</f>
        <v>Ricavi variabili commodity al PCE - Energia Elettrica</v>
      </c>
      <c r="E638" s="179" t="str">
        <f>VLOOKUP(G638,TCR!$E$2:$K$332,4,0)</f>
        <v>MTPRV</v>
      </c>
      <c r="F638" s="179" t="str">
        <f>VLOOKUP(G638,TCR!$E$2:$K$332,5,0)</f>
        <v>Materia prima variabile</v>
      </c>
      <c r="G638" s="179" t="s">
        <v>255</v>
      </c>
      <c r="H638" s="179" t="str">
        <f>VLOOKUP(G638,TCR!$E$2:$K$332,7,0)</f>
        <v>Materia prima</v>
      </c>
      <c r="I638" s="137" t="str">
        <f t="shared" si="11"/>
        <v>414051#CORRISPETTIVO ENERGIA SPREAD - F1</v>
      </c>
      <c r="J638" s="248" t="s">
        <v>11630</v>
      </c>
      <c r="K638" s="248" t="s">
        <v>13519</v>
      </c>
      <c r="L638" s="248" t="s">
        <v>11653</v>
      </c>
    </row>
    <row r="639" spans="1:12" x14ac:dyDescent="0.2">
      <c r="A639" s="182" t="s">
        <v>12163</v>
      </c>
      <c r="B639" s="182">
        <v>44398</v>
      </c>
      <c r="C639" s="179" t="str">
        <f>VLOOKUP(G639,TCR!$E$2:$K$332,2,0)</f>
        <v>VENDV</v>
      </c>
      <c r="D639" s="179" t="str">
        <f>VLOOKUP(G639,TCR!$E$2:$K$332,3,0)</f>
        <v>Ricavi variabili commodity al PCE - Energia Elettrica</v>
      </c>
      <c r="E639" s="179" t="str">
        <f>VLOOKUP(G639,TCR!$E$2:$K$332,4,0)</f>
        <v>MTPRV</v>
      </c>
      <c r="F639" s="179" t="str">
        <f>VLOOKUP(G639,TCR!$E$2:$K$332,5,0)</f>
        <v>Materia prima variabile</v>
      </c>
      <c r="G639" s="179" t="s">
        <v>255</v>
      </c>
      <c r="H639" s="179" t="str">
        <f>VLOOKUP(G639,TCR!$E$2:$K$332,7,0)</f>
        <v>Materia prima</v>
      </c>
      <c r="I639" s="137" t="str">
        <f t="shared" si="11"/>
        <v>414051#CORRISPETTIVO ENERGIA SPREAD - F2</v>
      </c>
      <c r="J639" s="248" t="s">
        <v>11630</v>
      </c>
      <c r="K639" s="248" t="s">
        <v>13520</v>
      </c>
      <c r="L639" s="248" t="s">
        <v>11653</v>
      </c>
    </row>
    <row r="640" spans="1:12" x14ac:dyDescent="0.2">
      <c r="A640" s="182" t="s">
        <v>12163</v>
      </c>
      <c r="B640" s="182">
        <v>44398</v>
      </c>
      <c r="C640" s="179" t="str">
        <f>VLOOKUP(G640,TCR!$E$2:$K$332,2,0)</f>
        <v>VENDV</v>
      </c>
      <c r="D640" s="179" t="str">
        <f>VLOOKUP(G640,TCR!$E$2:$K$332,3,0)</f>
        <v>Ricavi variabili commodity al PCE - Energia Elettrica</v>
      </c>
      <c r="E640" s="179" t="str">
        <f>VLOOKUP(G640,TCR!$E$2:$K$332,4,0)</f>
        <v>MTPRV</v>
      </c>
      <c r="F640" s="179" t="str">
        <f>VLOOKUP(G640,TCR!$E$2:$K$332,5,0)</f>
        <v>Materia prima variabile</v>
      </c>
      <c r="G640" s="179" t="s">
        <v>255</v>
      </c>
      <c r="H640" s="179" t="str">
        <f>VLOOKUP(G640,TCR!$E$2:$K$332,7,0)</f>
        <v>Materia prima</v>
      </c>
      <c r="I640" s="137" t="str">
        <f t="shared" si="11"/>
        <v>414051#CORRISPETTIVO ENERGIA SPREAD - F3</v>
      </c>
      <c r="J640" s="248" t="s">
        <v>11630</v>
      </c>
      <c r="K640" s="248" t="s">
        <v>13521</v>
      </c>
      <c r="L640" s="248" t="s">
        <v>11653</v>
      </c>
    </row>
    <row r="641" spans="1:12" x14ac:dyDescent="0.2">
      <c r="A641" s="182" t="s">
        <v>12163</v>
      </c>
      <c r="B641" s="182">
        <v>44398</v>
      </c>
      <c r="C641" s="179" t="str">
        <f>VLOOKUP(G641,TCR!$E$2:$K$332,2,0)</f>
        <v>VENDV</v>
      </c>
      <c r="D641" s="179" t="str">
        <f>VLOOKUP(G641,TCR!$E$2:$K$332,3,0)</f>
        <v>Ricavi variabili commodity al PCE - Energia Elettrica</v>
      </c>
      <c r="E641" s="179" t="str">
        <f>VLOOKUP(G641,TCR!$E$2:$K$332,4,0)</f>
        <v>MTPRV</v>
      </c>
      <c r="F641" s="179" t="str">
        <f>VLOOKUP(G641,TCR!$E$2:$K$332,5,0)</f>
        <v>Materia prima variabile</v>
      </c>
      <c r="G641" s="179" t="s">
        <v>192</v>
      </c>
      <c r="H641" s="179" t="str">
        <f>VLOOKUP(G641,TCR!$E$2:$K$332,7,0)</f>
        <v>Perdite</v>
      </c>
      <c r="I641" s="137" t="str">
        <f t="shared" si="11"/>
        <v>414051#CORRISPETTIVO PERDITE ENERGIA INDICIZZATO PUN 3 FASCE - F1</v>
      </c>
      <c r="J641" s="248" t="s">
        <v>11630</v>
      </c>
      <c r="K641" s="248" t="s">
        <v>13522</v>
      </c>
      <c r="L641" s="248" t="s">
        <v>11653</v>
      </c>
    </row>
    <row r="642" spans="1:12" x14ac:dyDescent="0.2">
      <c r="A642" s="182" t="s">
        <v>12163</v>
      </c>
      <c r="B642" s="182">
        <v>44398</v>
      </c>
      <c r="C642" s="179" t="str">
        <f>VLOOKUP(G642,TCR!$E$2:$K$332,2,0)</f>
        <v>VENDV</v>
      </c>
      <c r="D642" s="179" t="str">
        <f>VLOOKUP(G642,TCR!$E$2:$K$332,3,0)</f>
        <v>Ricavi variabili commodity al PCE - Energia Elettrica</v>
      </c>
      <c r="E642" s="179" t="str">
        <f>VLOOKUP(G642,TCR!$E$2:$K$332,4,0)</f>
        <v>MTPRV</v>
      </c>
      <c r="F642" s="179" t="str">
        <f>VLOOKUP(G642,TCR!$E$2:$K$332,5,0)</f>
        <v>Materia prima variabile</v>
      </c>
      <c r="G642" s="179" t="s">
        <v>192</v>
      </c>
      <c r="H642" s="179" t="str">
        <f>VLOOKUP(G642,TCR!$E$2:$K$332,7,0)</f>
        <v>Perdite</v>
      </c>
      <c r="I642" s="137" t="str">
        <f t="shared" si="11"/>
        <v>414051#CORRISPETTIVO PERDITE ENERGIA INDICIZZATO PUN 3 FASCE - F2</v>
      </c>
      <c r="J642" s="248" t="s">
        <v>11630</v>
      </c>
      <c r="K642" s="248" t="s">
        <v>13523</v>
      </c>
      <c r="L642" s="248" t="s">
        <v>11653</v>
      </c>
    </row>
    <row r="643" spans="1:12" x14ac:dyDescent="0.2">
      <c r="A643" s="182" t="s">
        <v>12163</v>
      </c>
      <c r="B643" s="182">
        <v>44398</v>
      </c>
      <c r="C643" s="179" t="str">
        <f>VLOOKUP(G643,TCR!$E$2:$K$332,2,0)</f>
        <v>VENDV</v>
      </c>
      <c r="D643" s="179" t="str">
        <f>VLOOKUP(G643,TCR!$E$2:$K$332,3,0)</f>
        <v>Ricavi variabili commodity al PCE - Energia Elettrica</v>
      </c>
      <c r="E643" s="179" t="str">
        <f>VLOOKUP(G643,TCR!$E$2:$K$332,4,0)</f>
        <v>MTPRV</v>
      </c>
      <c r="F643" s="179" t="str">
        <f>VLOOKUP(G643,TCR!$E$2:$K$332,5,0)</f>
        <v>Materia prima variabile</v>
      </c>
      <c r="G643" s="179" t="s">
        <v>192</v>
      </c>
      <c r="H643" s="179" t="str">
        <f>VLOOKUP(G643,TCR!$E$2:$K$332,7,0)</f>
        <v>Perdite</v>
      </c>
      <c r="I643" s="137" t="str">
        <f t="shared" si="11"/>
        <v>414051#CORRISPETTIVO PERDITE ENERGIA INDICIZZATO PUN 3 FASCE - F3</v>
      </c>
      <c r="J643" s="248" t="s">
        <v>11630</v>
      </c>
      <c r="K643" s="248" t="s">
        <v>13524</v>
      </c>
      <c r="L643" s="248" t="s">
        <v>11653</v>
      </c>
    </row>
    <row r="644" spans="1:12" x14ac:dyDescent="0.2">
      <c r="A644" s="182" t="s">
        <v>12163</v>
      </c>
      <c r="B644" s="182">
        <v>44398</v>
      </c>
      <c r="C644" s="179" t="str">
        <f>VLOOKUP(G644,TCR!$E$2:$K$332,2,0)</f>
        <v>VENDV</v>
      </c>
      <c r="D644" s="179" t="str">
        <f>VLOOKUP(G644,TCR!$E$2:$K$332,3,0)</f>
        <v>Ricavi variabili commodity al PCE - Energia Elettrica</v>
      </c>
      <c r="E644" s="179" t="str">
        <f>VLOOKUP(G644,TCR!$E$2:$K$332,4,0)</f>
        <v>MTPRV</v>
      </c>
      <c r="F644" s="179" t="str">
        <f>VLOOKUP(G644,TCR!$E$2:$K$332,5,0)</f>
        <v>Materia prima variabile</v>
      </c>
      <c r="G644" s="179" t="s">
        <v>192</v>
      </c>
      <c r="H644" s="179" t="str">
        <f>VLOOKUP(G644,TCR!$E$2:$K$332,7,0)</f>
        <v>Perdite</v>
      </c>
      <c r="I644" s="137" t="str">
        <f t="shared" si="11"/>
        <v>414051#CORRISPETTIVO PERDITE ENERGIA SPREAD - F1</v>
      </c>
      <c r="J644" s="248" t="s">
        <v>11630</v>
      </c>
      <c r="K644" s="248" t="s">
        <v>13525</v>
      </c>
      <c r="L644" s="248" t="s">
        <v>11653</v>
      </c>
    </row>
    <row r="645" spans="1:12" x14ac:dyDescent="0.2">
      <c r="A645" s="182" t="s">
        <v>12163</v>
      </c>
      <c r="B645" s="182">
        <v>44398</v>
      </c>
      <c r="C645" s="179" t="str">
        <f>VLOOKUP(G645,TCR!$E$2:$K$332,2,0)</f>
        <v>VENDV</v>
      </c>
      <c r="D645" s="179" t="str">
        <f>VLOOKUP(G645,TCR!$E$2:$K$332,3,0)</f>
        <v>Ricavi variabili commodity al PCE - Energia Elettrica</v>
      </c>
      <c r="E645" s="179" t="str">
        <f>VLOOKUP(G645,TCR!$E$2:$K$332,4,0)</f>
        <v>MTPRV</v>
      </c>
      <c r="F645" s="179" t="str">
        <f>VLOOKUP(G645,TCR!$E$2:$K$332,5,0)</f>
        <v>Materia prima variabile</v>
      </c>
      <c r="G645" s="179" t="s">
        <v>192</v>
      </c>
      <c r="H645" s="179" t="str">
        <f>VLOOKUP(G645,TCR!$E$2:$K$332,7,0)</f>
        <v>Perdite</v>
      </c>
      <c r="I645" s="137" t="str">
        <f t="shared" si="11"/>
        <v>414051#CORRISPETTIVO PERDITE ENERGIA SPREAD - F2</v>
      </c>
      <c r="J645" s="248" t="s">
        <v>11630</v>
      </c>
      <c r="K645" s="248" t="s">
        <v>13526</v>
      </c>
      <c r="L645" s="248" t="s">
        <v>11653</v>
      </c>
    </row>
    <row r="646" spans="1:12" x14ac:dyDescent="0.2">
      <c r="A646" s="182" t="s">
        <v>12163</v>
      </c>
      <c r="B646" s="182">
        <v>44398</v>
      </c>
      <c r="C646" s="179" t="str">
        <f>VLOOKUP(G646,TCR!$E$2:$K$332,2,0)</f>
        <v>VENDV</v>
      </c>
      <c r="D646" s="179" t="str">
        <f>VLOOKUP(G646,TCR!$E$2:$K$332,3,0)</f>
        <v>Ricavi variabili commodity al PCE - Energia Elettrica</v>
      </c>
      <c r="E646" s="179" t="str">
        <f>VLOOKUP(G646,TCR!$E$2:$K$332,4,0)</f>
        <v>MTPRV</v>
      </c>
      <c r="F646" s="179" t="str">
        <f>VLOOKUP(G646,TCR!$E$2:$K$332,5,0)</f>
        <v>Materia prima variabile</v>
      </c>
      <c r="G646" s="179" t="s">
        <v>192</v>
      </c>
      <c r="H646" s="179" t="str">
        <f>VLOOKUP(G646,TCR!$E$2:$K$332,7,0)</f>
        <v>Perdite</v>
      </c>
      <c r="I646" s="137" t="str">
        <f t="shared" si="11"/>
        <v>414051#CORRISPETTIVO PERDITE ENERGIA SPREAD - F3</v>
      </c>
      <c r="J646" s="248" t="s">
        <v>11630</v>
      </c>
      <c r="K646" s="248" t="s">
        <v>13527</v>
      </c>
      <c r="L646" s="248" t="s">
        <v>11653</v>
      </c>
    </row>
    <row r="647" spans="1:12" x14ac:dyDescent="0.2">
      <c r="A647" s="182" t="s">
        <v>12163</v>
      </c>
      <c r="B647" s="182">
        <v>44398</v>
      </c>
      <c r="C647" s="179" t="str">
        <f>VLOOKUP(G647,TCR!$E$2:$K$332,2,0)</f>
        <v>TRASPV</v>
      </c>
      <c r="D647" s="179" t="str">
        <f>VLOOKUP(G647,TCR!$E$2:$K$332,3,0)</f>
        <v>Ricavi logistica primaria - Trasporto Energia Elettrica - variabile</v>
      </c>
      <c r="E647" s="179" t="str">
        <f>VLOOKUP(G647,TCR!$E$2:$K$332,4,0)</f>
        <v>DISPV</v>
      </c>
      <c r="F647" s="179" t="str">
        <f>VLOOKUP(G647,TCR!$E$2:$K$332,5,0)</f>
        <v>Dispacciamento variabile</v>
      </c>
      <c r="G647" s="179" t="s">
        <v>294</v>
      </c>
      <c r="H647" s="179" t="str">
        <f>VLOOKUP(G647,TCR!$E$2:$K$332,7,0)</f>
        <v>Art 25 bis TIS</v>
      </c>
      <c r="I647" s="137" t="str">
        <f t="shared" si="11"/>
        <v>414055#ONERE DI DISPACCIAMENTO - ART. 25BIS DEL TIS</v>
      </c>
      <c r="J647" s="248" t="s">
        <v>11688</v>
      </c>
      <c r="K647" s="248" t="s">
        <v>13528</v>
      </c>
      <c r="L647" s="248" t="s">
        <v>11734</v>
      </c>
    </row>
    <row r="648" spans="1:12" x14ac:dyDescent="0.2">
      <c r="A648" s="182" t="s">
        <v>12163</v>
      </c>
      <c r="B648" s="182">
        <v>44398</v>
      </c>
      <c r="C648" s="179" t="str">
        <f>VLOOKUP(G648,TCR!$E$2:$K$332,2,0)</f>
        <v>TRASPV</v>
      </c>
      <c r="D648" s="179" t="str">
        <f>VLOOKUP(G648,TCR!$E$2:$K$332,3,0)</f>
        <v>Ricavi logistica primaria - Trasporto Energia Elettrica - variabile</v>
      </c>
      <c r="E648" s="179" t="str">
        <f>VLOOKUP(G648,TCR!$E$2:$K$332,4,0)</f>
        <v>DISPV</v>
      </c>
      <c r="F648" s="179" t="str">
        <f>VLOOKUP(G648,TCR!$E$2:$K$332,5,0)</f>
        <v>Dispacciamento variabile</v>
      </c>
      <c r="G648" s="179" t="s">
        <v>302</v>
      </c>
      <c r="H648" s="179" t="str">
        <f>VLOOKUP(G648,TCR!$E$2:$K$332,7,0)</f>
        <v>Art 44 Del 111/06</v>
      </c>
      <c r="I648" s="137" t="str">
        <f t="shared" si="11"/>
        <v>414055#ONERE DI DISPACCIAMENTO - ART. 44 DEL. 111/06</v>
      </c>
      <c r="J648" s="248" t="s">
        <v>11688</v>
      </c>
      <c r="K648" s="248" t="s">
        <v>13529</v>
      </c>
      <c r="L648" s="248" t="s">
        <v>11734</v>
      </c>
    </row>
    <row r="649" spans="1:12" x14ac:dyDescent="0.2">
      <c r="A649" s="182" t="s">
        <v>12163</v>
      </c>
      <c r="B649" s="182">
        <v>44398</v>
      </c>
      <c r="C649" s="179" t="str">
        <f>VLOOKUP(G649,TCR!$E$2:$K$332,2,0)</f>
        <v>TRASPV</v>
      </c>
      <c r="D649" s="179" t="str">
        <f>VLOOKUP(G649,TCR!$E$2:$K$332,3,0)</f>
        <v>Ricavi logistica primaria - Trasporto Energia Elettrica - variabile</v>
      </c>
      <c r="E649" s="179" t="str">
        <f>VLOOKUP(G649,TCR!$E$2:$K$332,4,0)</f>
        <v>DISPV</v>
      </c>
      <c r="F649" s="179" t="str">
        <f>VLOOKUP(G649,TCR!$E$2:$K$332,5,0)</f>
        <v>Dispacciamento variabile</v>
      </c>
      <c r="G649" s="179" t="s">
        <v>290</v>
      </c>
      <c r="H649" s="179" t="str">
        <f>VLOOKUP(G649,TCR!$E$2:$K$332,7,0)</f>
        <v>Art 44 bis Del 111/06</v>
      </c>
      <c r="I649" s="137" t="str">
        <f t="shared" si="11"/>
        <v>414055#ONERE DI DISPACCIAMENTO - ART. 44BIS DEL. 111/06</v>
      </c>
      <c r="J649" s="248" t="s">
        <v>11688</v>
      </c>
      <c r="K649" s="248" t="s">
        <v>13530</v>
      </c>
      <c r="L649" s="248" t="s">
        <v>11734</v>
      </c>
    </row>
    <row r="650" spans="1:12" x14ac:dyDescent="0.2">
      <c r="A650" s="182" t="s">
        <v>12163</v>
      </c>
      <c r="B650" s="182">
        <v>44398</v>
      </c>
      <c r="C650" s="179" t="str">
        <f>VLOOKUP(G650,TCR!$E$2:$K$332,2,0)</f>
        <v>TRASPV</v>
      </c>
      <c r="D650" s="179" t="str">
        <f>VLOOKUP(G650,TCR!$E$2:$K$332,3,0)</f>
        <v>Ricavi logistica primaria - Trasporto Energia Elettrica - variabile</v>
      </c>
      <c r="E650" s="179" t="str">
        <f>VLOOKUP(G650,TCR!$E$2:$K$332,4,0)</f>
        <v>DISPV</v>
      </c>
      <c r="F650" s="179" t="str">
        <f>VLOOKUP(G650,TCR!$E$2:$K$332,5,0)</f>
        <v>Dispacciamento variabile</v>
      </c>
      <c r="G650" s="179" t="s">
        <v>286</v>
      </c>
      <c r="H650" s="179" t="str">
        <f>VLOOKUP(G650,TCR!$E$2:$K$332,7,0)</f>
        <v>Art 45 Del 111/06</v>
      </c>
      <c r="I650" s="137" t="str">
        <f t="shared" si="11"/>
        <v>414055#ONERE DI DISPACCIAMENTO - ART. 45 DEL. 111/06</v>
      </c>
      <c r="J650" s="248" t="s">
        <v>11688</v>
      </c>
      <c r="K650" s="248" t="s">
        <v>13531</v>
      </c>
      <c r="L650" s="248" t="s">
        <v>11734</v>
      </c>
    </row>
    <row r="651" spans="1:12" x14ac:dyDescent="0.2">
      <c r="A651" s="182" t="s">
        <v>12163</v>
      </c>
      <c r="B651" s="182">
        <v>44398</v>
      </c>
      <c r="C651" s="179" t="str">
        <f>VLOOKUP(G651,TCR!$E$2:$K$332,2,0)</f>
        <v>TRASPV</v>
      </c>
      <c r="D651" s="179" t="str">
        <f>VLOOKUP(G651,TCR!$E$2:$K$332,3,0)</f>
        <v>Ricavi logistica primaria - Trasporto Energia Elettrica - variabile</v>
      </c>
      <c r="E651" s="179" t="str">
        <f>VLOOKUP(G651,TCR!$E$2:$K$332,4,0)</f>
        <v>DISPV</v>
      </c>
      <c r="F651" s="179" t="str">
        <f>VLOOKUP(G651,TCR!$E$2:$K$332,5,0)</f>
        <v>Dispacciamento variabile</v>
      </c>
      <c r="G651" s="179" t="s">
        <v>296</v>
      </c>
      <c r="H651" s="179" t="str">
        <f>VLOOKUP(G651,TCR!$E$2:$K$332,7,0)</f>
        <v>Art 46 Del 111/06</v>
      </c>
      <c r="I651" s="137" t="str">
        <f t="shared" si="11"/>
        <v>414055#ONERE DI DISPACCIAMENTO - ART. 46 DEL. 111/06</v>
      </c>
      <c r="J651" s="248" t="s">
        <v>11688</v>
      </c>
      <c r="K651" s="248" t="s">
        <v>13532</v>
      </c>
      <c r="L651" s="248" t="s">
        <v>11734</v>
      </c>
    </row>
    <row r="652" spans="1:12" x14ac:dyDescent="0.2">
      <c r="A652" s="182" t="s">
        <v>12163</v>
      </c>
      <c r="B652" s="182">
        <v>44398</v>
      </c>
      <c r="C652" s="179" t="str">
        <f>VLOOKUP(G652,TCR!$E$2:$K$332,2,0)</f>
        <v>TRASPV</v>
      </c>
      <c r="D652" s="179" t="str">
        <f>VLOOKUP(G652,TCR!$E$2:$K$332,3,0)</f>
        <v>Ricavi logistica primaria - Trasporto Energia Elettrica - variabile</v>
      </c>
      <c r="E652" s="179" t="str">
        <f>VLOOKUP(G652,TCR!$E$2:$K$332,4,0)</f>
        <v>DISPV</v>
      </c>
      <c r="F652" s="179" t="str">
        <f>VLOOKUP(G652,TCR!$E$2:$K$332,5,0)</f>
        <v>Dispacciamento variabile</v>
      </c>
      <c r="G652" s="179" t="s">
        <v>284</v>
      </c>
      <c r="H652" s="179" t="str">
        <f>VLOOKUP(G652,TCR!$E$2:$K$332,7,0)</f>
        <v>Art 48 Del 111/06</v>
      </c>
      <c r="I652" s="137" t="str">
        <f t="shared" si="11"/>
        <v>414055#ONERE DI DISPACCIAMENTO - ART. 48 DEL. 111/06</v>
      </c>
      <c r="J652" s="248" t="s">
        <v>11688</v>
      </c>
      <c r="K652" s="248" t="s">
        <v>13533</v>
      </c>
      <c r="L652" s="248" t="s">
        <v>11734</v>
      </c>
    </row>
    <row r="653" spans="1:12" x14ac:dyDescent="0.2">
      <c r="A653" s="182" t="s">
        <v>12163</v>
      </c>
      <c r="B653" s="182">
        <v>44398</v>
      </c>
      <c r="C653" s="179" t="str">
        <f>VLOOKUP(G653,TCR!$E$2:$K$332,2,0)</f>
        <v>TRASPV</v>
      </c>
      <c r="D653" s="179" t="str">
        <f>VLOOKUP(G653,TCR!$E$2:$K$332,3,0)</f>
        <v>Ricavi logistica primaria - Trasporto Energia Elettrica - variabile</v>
      </c>
      <c r="E653" s="179" t="str">
        <f>VLOOKUP(G653,TCR!$E$2:$K$332,4,0)</f>
        <v>DISPV</v>
      </c>
      <c r="F653" s="179" t="str">
        <f>VLOOKUP(G653,TCR!$E$2:$K$332,5,0)</f>
        <v>Dispacciamento variabile</v>
      </c>
      <c r="G653" s="179" t="s">
        <v>299</v>
      </c>
      <c r="H653" s="179" t="str">
        <f>VLOOKUP(G653,TCR!$E$2:$K$332,7,0)</f>
        <v>Art 73 Del 111/06</v>
      </c>
      <c r="I653" s="137" t="str">
        <f t="shared" si="11"/>
        <v>414055#ONERE DI DISPACCIAMENTO - ART. 73 DEL. 111/06</v>
      </c>
      <c r="J653" s="248" t="s">
        <v>11688</v>
      </c>
      <c r="K653" s="248" t="s">
        <v>13534</v>
      </c>
      <c r="L653" s="248" t="s">
        <v>11734</v>
      </c>
    </row>
    <row r="654" spans="1:12" x14ac:dyDescent="0.2">
      <c r="A654" s="182" t="s">
        <v>12163</v>
      </c>
      <c r="B654" s="182">
        <v>44398</v>
      </c>
      <c r="C654" s="179" t="str">
        <f>VLOOKUP(G654,TCR!$E$2:$K$332,2,0)</f>
        <v>TRASPV</v>
      </c>
      <c r="D654" s="179" t="str">
        <f>VLOOKUP(G654,TCR!$E$2:$K$332,3,0)</f>
        <v>Ricavi logistica primaria - Trasporto Energia Elettrica - variabile</v>
      </c>
      <c r="E654" s="179" t="str">
        <f>VLOOKUP(G654,TCR!$E$2:$K$332,4,0)</f>
        <v>DISPV</v>
      </c>
      <c r="F654" s="179" t="str">
        <f>VLOOKUP(G654,TCR!$E$2:$K$332,5,0)</f>
        <v>Dispacciamento variabile</v>
      </c>
      <c r="G654" s="179" t="s">
        <v>11503</v>
      </c>
      <c r="H654" s="179" t="str">
        <f>VLOOKUP(G654,TCR!$E$2:$K$332,7,0)</f>
        <v>Perdite Art 25 bis TIS</v>
      </c>
      <c r="I654" s="137" t="str">
        <f t="shared" si="11"/>
        <v>414055#PERDITE - ONERE DI DISPACCIAMENTO - ART. 25BIS DEL TIS</v>
      </c>
      <c r="J654" s="248" t="s">
        <v>11688</v>
      </c>
      <c r="K654" s="248" t="s">
        <v>13535</v>
      </c>
      <c r="L654" s="248" t="s">
        <v>11734</v>
      </c>
    </row>
    <row r="655" spans="1:12" x14ac:dyDescent="0.2">
      <c r="A655" s="182" t="s">
        <v>12163</v>
      </c>
      <c r="B655" s="182">
        <v>44398</v>
      </c>
      <c r="C655" s="179" t="str">
        <f>VLOOKUP(G655,TCR!$E$2:$K$332,2,0)</f>
        <v>TRASPV</v>
      </c>
      <c r="D655" s="179" t="str">
        <f>VLOOKUP(G655,TCR!$E$2:$K$332,3,0)</f>
        <v>Ricavi logistica primaria - Trasporto Energia Elettrica - variabile</v>
      </c>
      <c r="E655" s="179" t="str">
        <f>VLOOKUP(G655,TCR!$E$2:$K$332,4,0)</f>
        <v>DISPV</v>
      </c>
      <c r="F655" s="179" t="str">
        <f>VLOOKUP(G655,TCR!$E$2:$K$332,5,0)</f>
        <v>Dispacciamento variabile</v>
      </c>
      <c r="G655" s="179" t="s">
        <v>11506</v>
      </c>
      <c r="H655" s="179" t="str">
        <f>VLOOKUP(G655,TCR!$E$2:$K$332,7,0)</f>
        <v>Perdite Art 44 Del 111/06</v>
      </c>
      <c r="I655" s="137" t="str">
        <f t="shared" si="11"/>
        <v>414055#PERDITE - ONERE DI DISPACCIAMENTO - ART. 44.3 DEL. 111/06</v>
      </c>
      <c r="J655" s="248" t="s">
        <v>11688</v>
      </c>
      <c r="K655" s="248" t="s">
        <v>13536</v>
      </c>
      <c r="L655" s="248" t="s">
        <v>11734</v>
      </c>
    </row>
    <row r="656" spans="1:12" x14ac:dyDescent="0.2">
      <c r="A656" s="182" t="s">
        <v>12163</v>
      </c>
      <c r="B656" s="182">
        <v>44398</v>
      </c>
      <c r="C656" s="179" t="str">
        <f>VLOOKUP(G656,TCR!$E$2:$K$332,2,0)</f>
        <v>TRASPV</v>
      </c>
      <c r="D656" s="179" t="str">
        <f>VLOOKUP(G656,TCR!$E$2:$K$332,3,0)</f>
        <v>Ricavi logistica primaria - Trasporto Energia Elettrica - variabile</v>
      </c>
      <c r="E656" s="179" t="str">
        <f>VLOOKUP(G656,TCR!$E$2:$K$332,4,0)</f>
        <v>DISPV</v>
      </c>
      <c r="F656" s="179" t="str">
        <f>VLOOKUP(G656,TCR!$E$2:$K$332,5,0)</f>
        <v>Dispacciamento variabile</v>
      </c>
      <c r="G656" s="179" t="s">
        <v>11502</v>
      </c>
      <c r="H656" s="179" t="str">
        <f>VLOOKUP(G656,TCR!$E$2:$K$332,7,0)</f>
        <v>Perdite Art 44 bis Del 111/06</v>
      </c>
      <c r="I656" s="137" t="str">
        <f t="shared" si="11"/>
        <v>414055#PERDITE - ONERE DI DISPACCIAMENTO - ART. 44BIS DEL. 111/06</v>
      </c>
      <c r="J656" s="248" t="s">
        <v>11688</v>
      </c>
      <c r="K656" s="248" t="s">
        <v>13537</v>
      </c>
      <c r="L656" s="248" t="s">
        <v>11734</v>
      </c>
    </row>
    <row r="657" spans="1:12" x14ac:dyDescent="0.2">
      <c r="A657" s="182" t="s">
        <v>12163</v>
      </c>
      <c r="B657" s="182">
        <v>44398</v>
      </c>
      <c r="C657" s="179" t="str">
        <f>VLOOKUP(G657,TCR!$E$2:$K$332,2,0)</f>
        <v>TRASPV</v>
      </c>
      <c r="D657" s="179" t="str">
        <f>VLOOKUP(G657,TCR!$E$2:$K$332,3,0)</f>
        <v>Ricavi logistica primaria - Trasporto Energia Elettrica - variabile</v>
      </c>
      <c r="E657" s="179" t="str">
        <f>VLOOKUP(G657,TCR!$E$2:$K$332,4,0)</f>
        <v>DISPV</v>
      </c>
      <c r="F657" s="179" t="str">
        <f>VLOOKUP(G657,TCR!$E$2:$K$332,5,0)</f>
        <v>Dispacciamento variabile</v>
      </c>
      <c r="G657" s="179" t="s">
        <v>11501</v>
      </c>
      <c r="H657" s="179" t="str">
        <f>VLOOKUP(G657,TCR!$E$2:$K$332,7,0)</f>
        <v>Perdite Art 45 Del 111/06</v>
      </c>
      <c r="I657" s="137" t="str">
        <f t="shared" si="11"/>
        <v>414055#PERDITE - ONERE DI DISPACCIAMENTO - ART. 45 DEL. 111/06</v>
      </c>
      <c r="J657" s="248" t="s">
        <v>11688</v>
      </c>
      <c r="K657" s="248" t="s">
        <v>13538</v>
      </c>
      <c r="L657" s="248" t="s">
        <v>11734</v>
      </c>
    </row>
    <row r="658" spans="1:12" x14ac:dyDescent="0.2">
      <c r="A658" s="182" t="s">
        <v>12163</v>
      </c>
      <c r="B658" s="182">
        <v>44398</v>
      </c>
      <c r="C658" s="179" t="str">
        <f>VLOOKUP(G658,TCR!$E$2:$K$332,2,0)</f>
        <v>TRASPV</v>
      </c>
      <c r="D658" s="179" t="str">
        <f>VLOOKUP(G658,TCR!$E$2:$K$332,3,0)</f>
        <v>Ricavi logistica primaria - Trasporto Energia Elettrica - variabile</v>
      </c>
      <c r="E658" s="179" t="str">
        <f>VLOOKUP(G658,TCR!$E$2:$K$332,4,0)</f>
        <v>DISPV</v>
      </c>
      <c r="F658" s="179" t="str">
        <f>VLOOKUP(G658,TCR!$E$2:$K$332,5,0)</f>
        <v>Dispacciamento variabile</v>
      </c>
      <c r="G658" s="179" t="s">
        <v>11504</v>
      </c>
      <c r="H658" s="179" t="str">
        <f>VLOOKUP(G658,TCR!$E$2:$K$332,7,0)</f>
        <v>Perdite Art 46 Del 111/06</v>
      </c>
      <c r="I658" s="137" t="str">
        <f t="shared" si="11"/>
        <v>414055#PERDITE - ONERE DI DISPACCIAMENTO - ART. 46 DEL. 111/06</v>
      </c>
      <c r="J658" s="248" t="s">
        <v>11688</v>
      </c>
      <c r="K658" s="248" t="s">
        <v>13539</v>
      </c>
      <c r="L658" s="248" t="s">
        <v>11734</v>
      </c>
    </row>
    <row r="659" spans="1:12" x14ac:dyDescent="0.2">
      <c r="A659" s="182" t="s">
        <v>12163</v>
      </c>
      <c r="B659" s="182">
        <v>44398</v>
      </c>
      <c r="C659" s="179" t="str">
        <f>VLOOKUP(G659,TCR!$E$2:$K$332,2,0)</f>
        <v>TRASPV</v>
      </c>
      <c r="D659" s="179" t="str">
        <f>VLOOKUP(G659,TCR!$E$2:$K$332,3,0)</f>
        <v>Ricavi logistica primaria - Trasporto Energia Elettrica - variabile</v>
      </c>
      <c r="E659" s="179" t="str">
        <f>VLOOKUP(G659,TCR!$E$2:$K$332,4,0)</f>
        <v>DISPV</v>
      </c>
      <c r="F659" s="179" t="str">
        <f>VLOOKUP(G659,TCR!$E$2:$K$332,5,0)</f>
        <v>Dispacciamento variabile</v>
      </c>
      <c r="G659" s="179" t="s">
        <v>11500</v>
      </c>
      <c r="H659" s="179" t="str">
        <f>VLOOKUP(G659,TCR!$E$2:$K$332,7,0)</f>
        <v>Perdite Art 48 Del 111/06</v>
      </c>
      <c r="I659" s="137" t="str">
        <f t="shared" si="11"/>
        <v>414055#PERDITE - ONERE DI DISPACCIAMENTO - ART. 48 DEL. 111/06</v>
      </c>
      <c r="J659" s="248" t="s">
        <v>11688</v>
      </c>
      <c r="K659" s="248" t="s">
        <v>13540</v>
      </c>
      <c r="L659" s="248" t="s">
        <v>11734</v>
      </c>
    </row>
    <row r="660" spans="1:12" x14ac:dyDescent="0.2">
      <c r="A660" s="182" t="s">
        <v>12163</v>
      </c>
      <c r="B660" s="182">
        <v>44398</v>
      </c>
      <c r="C660" s="179" t="str">
        <f>VLOOKUP(G660,TCR!$E$2:$K$332,2,0)</f>
        <v>TRASPV</v>
      </c>
      <c r="D660" s="179" t="str">
        <f>VLOOKUP(G660,TCR!$E$2:$K$332,3,0)</f>
        <v>Ricavi logistica primaria - Trasporto Energia Elettrica - variabile</v>
      </c>
      <c r="E660" s="179" t="str">
        <f>VLOOKUP(G660,TCR!$E$2:$K$332,4,0)</f>
        <v>DISPV</v>
      </c>
      <c r="F660" s="179" t="str">
        <f>VLOOKUP(G660,TCR!$E$2:$K$332,5,0)</f>
        <v>Dispacciamento variabile</v>
      </c>
      <c r="G660" s="179" t="s">
        <v>11505</v>
      </c>
      <c r="H660" s="179" t="str">
        <f>VLOOKUP(G660,TCR!$E$2:$K$332,7,0)</f>
        <v>Perdite Art 73 Del 111/06</v>
      </c>
      <c r="I660" s="137" t="str">
        <f t="shared" si="11"/>
        <v>414055#PERDITE - ONERE DI DISPACCIAMENTO - ART. 73 DEL. 111/06</v>
      </c>
      <c r="J660" s="248" t="s">
        <v>11688</v>
      </c>
      <c r="K660" s="248" t="s">
        <v>13541</v>
      </c>
      <c r="L660" s="248" t="s">
        <v>11734</v>
      </c>
    </row>
    <row r="661" spans="1:12" x14ac:dyDescent="0.2">
      <c r="A661" s="182" t="s">
        <v>12163</v>
      </c>
      <c r="B661" s="182">
        <v>44398</v>
      </c>
      <c r="C661" s="75" t="str">
        <f>VLOOKUP(G661,TCR!$E$2:$K$332,2,0)</f>
        <v>DISTF</v>
      </c>
      <c r="D661" s="75" t="str">
        <f>VLOOKUP(G661,TCR!$E$2:$K$332,3,0)</f>
        <v>Ricavi logistica secondaria - distribuzione Energia Elettrica - fisso</v>
      </c>
      <c r="E661" s="75" t="str">
        <f>VLOOKUP(G661,TCR!$E$2:$K$332,4,0)</f>
        <v>CAUCMF</v>
      </c>
      <c r="F661" s="75" t="str">
        <f>VLOOKUP(G661,TCR!$E$2:$K$332,5,0)</f>
        <v>Componenti fisse A, UC e MCT</v>
      </c>
      <c r="G661" s="75" t="s">
        <v>159</v>
      </c>
      <c r="H661" s="75" t="str">
        <f>VLOOKUP(G661,TCR!$E$2:$K$332,7,0)</f>
        <v>UC6 fissa potenza</v>
      </c>
      <c r="I661" s="137" t="str">
        <f t="shared" si="11"/>
        <v>414056#CORRISPETTIVO FISSO ONERE UC6</v>
      </c>
      <c r="J661" s="248" t="s">
        <v>11745</v>
      </c>
      <c r="K661" s="248" t="s">
        <v>13542</v>
      </c>
      <c r="L661" s="248" t="s">
        <v>11755</v>
      </c>
    </row>
    <row r="662" spans="1:12" x14ac:dyDescent="0.2">
      <c r="A662" s="182" t="s">
        <v>12163</v>
      </c>
      <c r="B662" s="182">
        <v>44398</v>
      </c>
      <c r="C662" s="179" t="str">
        <f>VLOOKUP(G662,TCR!$E$2:$K$332,2,0)</f>
        <v>DISTF</v>
      </c>
      <c r="D662" s="179" t="str">
        <f>VLOOKUP(G662,TCR!$E$2:$K$332,3,0)</f>
        <v>Ricavi logistica secondaria - distribuzione Energia Elettrica - fisso</v>
      </c>
      <c r="E662" s="179" t="str">
        <f>VLOOKUP(G662,TCR!$E$2:$K$332,4,0)</f>
        <v>QP</v>
      </c>
      <c r="F662" s="179" t="str">
        <f>VLOOKUP(G662,TCR!$E$2:$K$332,5,0)</f>
        <v>Potenza</v>
      </c>
      <c r="G662" s="179" t="s">
        <v>166</v>
      </c>
      <c r="H662" s="179" t="str">
        <f>VLOOKUP(G662,TCR!$E$2:$K$332,7,0)</f>
        <v>Quota fissa potenza</v>
      </c>
      <c r="I662" s="137" t="str">
        <f t="shared" si="11"/>
        <v>414056#ONERI GENERALI ARIM - QUOTA FISSA</v>
      </c>
      <c r="J662" s="248" t="s">
        <v>11745</v>
      </c>
      <c r="K662" s="248" t="s">
        <v>13543</v>
      </c>
      <c r="L662" s="248" t="s">
        <v>11755</v>
      </c>
    </row>
    <row r="663" spans="1:12" x14ac:dyDescent="0.2">
      <c r="A663" s="182" t="s">
        <v>12163</v>
      </c>
      <c r="B663" s="182">
        <v>44398</v>
      </c>
      <c r="C663" s="179" t="str">
        <f>VLOOKUP(G663,TCR!$E$2:$K$332,2,0)</f>
        <v>DISTF</v>
      </c>
      <c r="D663" s="179" t="str">
        <f>VLOOKUP(G663,TCR!$E$2:$K$332,3,0)</f>
        <v>Ricavi logistica secondaria - distribuzione Energia Elettrica - fisso</v>
      </c>
      <c r="E663" s="179" t="str">
        <f>VLOOKUP(G663,TCR!$E$2:$K$332,4,0)</f>
        <v>QP</v>
      </c>
      <c r="F663" s="179" t="str">
        <f>VLOOKUP(G663,TCR!$E$2:$K$332,5,0)</f>
        <v>Potenza</v>
      </c>
      <c r="G663" s="179" t="s">
        <v>166</v>
      </c>
      <c r="H663" s="179" t="str">
        <f>VLOOKUP(G663,TCR!$E$2:$K$332,7,0)</f>
        <v>Quota fissa potenza</v>
      </c>
      <c r="I663" s="137" t="str">
        <f t="shared" si="11"/>
        <v>414056#ONERI GENERALI ARIM - QUOTA POTENZA</v>
      </c>
      <c r="J663" s="248" t="s">
        <v>11745</v>
      </c>
      <c r="K663" s="248" t="s">
        <v>13544</v>
      </c>
      <c r="L663" s="248" t="s">
        <v>11755</v>
      </c>
    </row>
    <row r="664" spans="1:12" x14ac:dyDescent="0.2">
      <c r="A664" s="182" t="s">
        <v>12163</v>
      </c>
      <c r="B664" s="182">
        <v>44398</v>
      </c>
      <c r="C664" s="179" t="str">
        <f>VLOOKUP(G664,TCR!$E$2:$K$332,2,0)</f>
        <v>DISTF</v>
      </c>
      <c r="D664" s="179" t="str">
        <f>VLOOKUP(G664,TCR!$E$2:$K$332,3,0)</f>
        <v>Ricavi logistica secondaria - distribuzione Energia Elettrica - fisso</v>
      </c>
      <c r="E664" s="179" t="str">
        <f>VLOOKUP(G664,TCR!$E$2:$K$332,4,0)</f>
        <v>QP</v>
      </c>
      <c r="F664" s="179" t="str">
        <f>VLOOKUP(G664,TCR!$E$2:$K$332,5,0)</f>
        <v>Potenza</v>
      </c>
      <c r="G664" s="179" t="s">
        <v>166</v>
      </c>
      <c r="H664" s="179" t="str">
        <f>VLOOKUP(G664,TCR!$E$2:$K$332,7,0)</f>
        <v>Quota fissa potenza</v>
      </c>
      <c r="I664" s="137" t="str">
        <f t="shared" si="11"/>
        <v>414056#ONERI GENERALI ASOS - QUOTA FISSA</v>
      </c>
      <c r="J664" s="248" t="s">
        <v>11745</v>
      </c>
      <c r="K664" s="248" t="s">
        <v>13545</v>
      </c>
      <c r="L664" s="248" t="s">
        <v>11755</v>
      </c>
    </row>
    <row r="665" spans="1:12" x14ac:dyDescent="0.2">
      <c r="A665" s="182" t="s">
        <v>12163</v>
      </c>
      <c r="B665" s="182">
        <v>44398</v>
      </c>
      <c r="C665" s="179" t="str">
        <f>VLOOKUP(G665,TCR!$E$2:$K$332,2,0)</f>
        <v>DISTF</v>
      </c>
      <c r="D665" s="179" t="str">
        <f>VLOOKUP(G665,TCR!$E$2:$K$332,3,0)</f>
        <v>Ricavi logistica secondaria - distribuzione Energia Elettrica - fisso</v>
      </c>
      <c r="E665" s="179" t="str">
        <f>VLOOKUP(G665,TCR!$E$2:$K$332,4,0)</f>
        <v>QP</v>
      </c>
      <c r="F665" s="179" t="str">
        <f>VLOOKUP(G665,TCR!$E$2:$K$332,5,0)</f>
        <v>Potenza</v>
      </c>
      <c r="G665" s="179" t="s">
        <v>166</v>
      </c>
      <c r="H665" s="179" t="str">
        <f>VLOOKUP(G665,TCR!$E$2:$K$332,7,0)</f>
        <v>Quota fissa potenza</v>
      </c>
      <c r="I665" s="137" t="str">
        <f t="shared" si="11"/>
        <v>414056#ONERI GENERALI ASOS - QUOTA POTENZA</v>
      </c>
      <c r="J665" s="248" t="s">
        <v>11745</v>
      </c>
      <c r="K665" s="248" t="s">
        <v>13546</v>
      </c>
      <c r="L665" s="248" t="s">
        <v>11755</v>
      </c>
    </row>
    <row r="666" spans="1:12" x14ac:dyDescent="0.2">
      <c r="A666" s="182" t="s">
        <v>12163</v>
      </c>
      <c r="B666" s="182">
        <v>44398</v>
      </c>
      <c r="C666" s="179" t="str">
        <f>VLOOKUP(G666,TCR!$E$2:$K$332,2,0)</f>
        <v>DISTF</v>
      </c>
      <c r="D666" s="179" t="str">
        <f>VLOOKUP(G666,TCR!$E$2:$K$332,3,0)</f>
        <v>Ricavi logistica secondaria - distribuzione Energia Elettrica - fisso</v>
      </c>
      <c r="E666" s="179" t="str">
        <f>VLOOKUP(G666,TCR!$E$2:$K$332,4,0)</f>
        <v>QFDS</v>
      </c>
      <c r="F666" s="179" t="str">
        <f>VLOOKUP(G666,TCR!$E$2:$K$332,5,0)</f>
        <v>Quota fissa distribuzione</v>
      </c>
      <c r="G666" s="179" t="s">
        <v>2</v>
      </c>
      <c r="H666" s="179" t="str">
        <f>VLOOKUP(G666,TCR!$E$2:$K$332,7,0)</f>
        <v>Quota fissa dis</v>
      </c>
      <c r="I666" s="137" t="str">
        <f t="shared" si="11"/>
        <v>414056#SERVIZIO DI DISTRIBUZIONE - QUOTA FISSA</v>
      </c>
      <c r="J666" s="248" t="s">
        <v>11745</v>
      </c>
      <c r="K666" s="248" t="s">
        <v>13547</v>
      </c>
      <c r="L666" s="248" t="s">
        <v>11755</v>
      </c>
    </row>
    <row r="667" spans="1:12" x14ac:dyDescent="0.2">
      <c r="A667" s="182" t="s">
        <v>12163</v>
      </c>
      <c r="B667" s="182">
        <v>44398</v>
      </c>
      <c r="C667" s="179" t="str">
        <f>VLOOKUP(G667,TCR!$E$2:$K$332,2,0)</f>
        <v>DISTF</v>
      </c>
      <c r="D667" s="179" t="str">
        <f>VLOOKUP(G667,TCR!$E$2:$K$332,3,0)</f>
        <v>Ricavi logistica secondaria - distribuzione Energia Elettrica - fisso</v>
      </c>
      <c r="E667" s="179" t="str">
        <f>VLOOKUP(G667,TCR!$E$2:$K$332,4,0)</f>
        <v>QP</v>
      </c>
      <c r="F667" s="179" t="str">
        <f>VLOOKUP(G667,TCR!$E$2:$K$332,5,0)</f>
        <v>Potenza</v>
      </c>
      <c r="G667" s="179" t="s">
        <v>166</v>
      </c>
      <c r="H667" s="179" t="str">
        <f>VLOOKUP(G667,TCR!$E$2:$K$332,7,0)</f>
        <v>Quota fissa potenza</v>
      </c>
      <c r="I667" s="137" t="str">
        <f t="shared" si="11"/>
        <v>414056#SERVIZIO DI DISTRIBUZIONE - QUOTA POTENZA</v>
      </c>
      <c r="J667" s="248" t="s">
        <v>11745</v>
      </c>
      <c r="K667" s="248" t="s">
        <v>13548</v>
      </c>
      <c r="L667" s="248" t="s">
        <v>11755</v>
      </c>
    </row>
    <row r="668" spans="1:12" x14ac:dyDescent="0.2">
      <c r="A668" s="182" t="s">
        <v>12163</v>
      </c>
      <c r="B668" s="182">
        <v>44398</v>
      </c>
      <c r="C668" s="181" t="str">
        <f>VLOOKUP(G668,TCR!$E$2:$K$332,2,0)</f>
        <v>DISTF</v>
      </c>
      <c r="D668" s="181" t="str">
        <f>VLOOKUP(G668,TCR!$E$2:$K$332,3,0)</f>
        <v>Ricavi logistica secondaria - distribuzione Energia Elettrica - fisso</v>
      </c>
      <c r="E668" s="181" t="str">
        <f>VLOOKUP(G668,TCR!$E$2:$K$332,4,0)</f>
        <v>QMISF</v>
      </c>
      <c r="F668" s="181" t="str">
        <f>VLOOKUP(G668,TCR!$E$2:$K$332,5,0)</f>
        <v>MIS fissa</v>
      </c>
      <c r="G668" s="181" t="s">
        <v>3</v>
      </c>
      <c r="H668" s="181" t="str">
        <f>VLOOKUP(G668,TCR!$E$2:$K$332,7,0)</f>
        <v>Quota fissa mis</v>
      </c>
      <c r="I668" s="137" t="str">
        <f t="shared" si="11"/>
        <v>414056#SERVIZIO DI MISURA - QUOTA FISSA</v>
      </c>
      <c r="J668" s="248" t="s">
        <v>11745</v>
      </c>
      <c r="K668" s="248" t="s">
        <v>13549</v>
      </c>
      <c r="L668" s="248" t="s">
        <v>11755</v>
      </c>
    </row>
    <row r="669" spans="1:12" x14ac:dyDescent="0.2">
      <c r="A669" s="182" t="s">
        <v>12163</v>
      </c>
      <c r="B669" s="182">
        <v>44398</v>
      </c>
      <c r="C669" s="140" t="str">
        <f>VLOOKUP(G669,TCR!$E$2:$K$332,2,0)</f>
        <v>DISTV</v>
      </c>
      <c r="D669" s="140" t="str">
        <f>VLOOKUP(G669,TCR!$E$2:$K$332,3,0)</f>
        <v>Ricavi logistica secondaria - distribuzione Energia Elettrica - variabile</v>
      </c>
      <c r="E669" s="140" t="str">
        <f>VLOOKUP(G669,TCR!$E$2:$K$332,4,0)</f>
        <v>QVR</v>
      </c>
      <c r="F669" s="140" t="str">
        <f>VLOOKUP(G669,TCR!$E$2:$K$332,5,0)</f>
        <v>Energia reattiva</v>
      </c>
      <c r="G669" s="180" t="s">
        <v>275</v>
      </c>
      <c r="H669" s="140" t="str">
        <f>VLOOKUP(G669,TCR!$E$2:$K$332,7,0)</f>
        <v>Quota energia reattiva</v>
      </c>
      <c r="I669" s="137" t="str">
        <f t="shared" si="11"/>
        <v>414057#CORRISPETTIVO PER ENERGIA REATTIVA - SCAGLIONE 2</v>
      </c>
      <c r="J669" s="248" t="s">
        <v>11758</v>
      </c>
      <c r="K669" s="248" t="s">
        <v>13550</v>
      </c>
      <c r="L669" s="248" t="s">
        <v>11765</v>
      </c>
    </row>
    <row r="670" spans="1:12" x14ac:dyDescent="0.2">
      <c r="A670" s="182" t="s">
        <v>12163</v>
      </c>
      <c r="B670" s="182">
        <v>44398</v>
      </c>
      <c r="C670" s="75" t="str">
        <f>VLOOKUP(G670,TCR!$E$2:$K$332,2,0)</f>
        <v>DISTV</v>
      </c>
      <c r="D670" s="75" t="str">
        <f>VLOOKUP(G670,TCR!$E$2:$K$332,3,0)</f>
        <v>Ricavi logistica secondaria - distribuzione Energia Elettrica - variabile</v>
      </c>
      <c r="E670" s="75" t="str">
        <f>VLOOKUP(G670,TCR!$E$2:$K$332,4,0)</f>
        <v>CAUCMV</v>
      </c>
      <c r="F670" s="75" t="str">
        <f>VLOOKUP(G670,TCR!$E$2:$K$332,5,0)</f>
        <v>Componenti Variabili A, UC e MCT</v>
      </c>
      <c r="G670" s="75" t="s">
        <v>95</v>
      </c>
      <c r="H670" s="75" t="str">
        <f>VLOOKUP(G670,TCR!$E$2:$K$332,7,0)</f>
        <v>UC3</v>
      </c>
      <c r="I670" s="137" t="str">
        <f t="shared" si="11"/>
        <v>414057#CORRISPETTIVO VARIABILE ONERE UC3</v>
      </c>
      <c r="J670" s="248" t="s">
        <v>11758</v>
      </c>
      <c r="K670" s="248" t="s">
        <v>13551</v>
      </c>
      <c r="L670" s="248" t="s">
        <v>11765</v>
      </c>
    </row>
    <row r="671" spans="1:12" x14ac:dyDescent="0.2">
      <c r="A671" s="182" t="s">
        <v>12163</v>
      </c>
      <c r="B671" s="182">
        <v>44398</v>
      </c>
      <c r="C671" s="179" t="str">
        <f>VLOOKUP(G671,TCR!$E$2:$K$332,2,0)</f>
        <v>DISTF</v>
      </c>
      <c r="D671" s="179" t="str">
        <f>VLOOKUP(G671,TCR!$E$2:$K$332,3,0)</f>
        <v>Ricavi logistica secondaria - distribuzione Energia Elettrica - fisso</v>
      </c>
      <c r="E671" s="179" t="str">
        <f>VLOOKUP(G671,TCR!$E$2:$K$332,4,0)</f>
        <v>QP</v>
      </c>
      <c r="F671" s="179" t="str">
        <f>VLOOKUP(G671,TCR!$E$2:$K$332,5,0)</f>
        <v>Potenza</v>
      </c>
      <c r="G671" s="179" t="s">
        <v>166</v>
      </c>
      <c r="H671" s="179" t="str">
        <f>VLOOKUP(G671,TCR!$E$2:$K$332,7,0)</f>
        <v>Quota fissa potenza</v>
      </c>
      <c r="I671" s="137" t="str">
        <f t="shared" si="11"/>
        <v>414057#ONERI GENERALI ARIM - QUOTA ENERGIA</v>
      </c>
      <c r="J671" s="248" t="s">
        <v>11758</v>
      </c>
      <c r="K671" s="248" t="s">
        <v>13552</v>
      </c>
      <c r="L671" s="248" t="s">
        <v>11765</v>
      </c>
    </row>
    <row r="672" spans="1:12" x14ac:dyDescent="0.2">
      <c r="A672" s="182" t="s">
        <v>12163</v>
      </c>
      <c r="B672" s="182">
        <v>44398</v>
      </c>
      <c r="C672" s="179" t="str">
        <f>VLOOKUP(G672,TCR!$E$2:$K$332,2,0)</f>
        <v>DISTF</v>
      </c>
      <c r="D672" s="179" t="str">
        <f>VLOOKUP(G672,TCR!$E$2:$K$332,3,0)</f>
        <v>Ricavi logistica secondaria - distribuzione Energia Elettrica - fisso</v>
      </c>
      <c r="E672" s="179" t="str">
        <f>VLOOKUP(G672,TCR!$E$2:$K$332,4,0)</f>
        <v>QP</v>
      </c>
      <c r="F672" s="179" t="str">
        <f>VLOOKUP(G672,TCR!$E$2:$K$332,5,0)</f>
        <v>Potenza</v>
      </c>
      <c r="G672" s="179" t="s">
        <v>166</v>
      </c>
      <c r="H672" s="179" t="str">
        <f>VLOOKUP(G672,TCR!$E$2:$K$332,7,0)</f>
        <v>Quota fissa potenza</v>
      </c>
      <c r="I672" s="137" t="str">
        <f t="shared" si="11"/>
        <v>414057#ONERI GENERALI ASOS - QUOTA ENERGIA</v>
      </c>
      <c r="J672" s="248" t="s">
        <v>11758</v>
      </c>
      <c r="K672" s="248" t="s">
        <v>13553</v>
      </c>
      <c r="L672" s="248" t="s">
        <v>11765</v>
      </c>
    </row>
    <row r="673" spans="1:12" x14ac:dyDescent="0.2">
      <c r="A673" s="182" t="s">
        <v>12163</v>
      </c>
      <c r="B673" s="182">
        <v>44398</v>
      </c>
      <c r="C673" s="179" t="str">
        <f>VLOOKUP(G673,TCR!$E$2:$K$332,2,0)</f>
        <v>DISTV</v>
      </c>
      <c r="D673" s="179" t="str">
        <f>VLOOKUP(G673,TCR!$E$2:$K$332,3,0)</f>
        <v>Ricavi logistica secondaria - distribuzione Energia Elettrica - variabile</v>
      </c>
      <c r="E673" s="179" t="str">
        <f>VLOOKUP(G673,TCR!$E$2:$K$332,4,0)</f>
        <v>QVA</v>
      </c>
      <c r="F673" s="179" t="str">
        <f>VLOOKUP(G673,TCR!$E$2:$K$332,5,0)</f>
        <v>Energia attiva</v>
      </c>
      <c r="G673" s="179" t="s">
        <v>4</v>
      </c>
      <c r="H673" s="179" t="str">
        <f>VLOOKUP(G673,TCR!$E$2:$K$332,7,0)</f>
        <v>Quota energia</v>
      </c>
      <c r="I673" s="137" t="str">
        <f t="shared" si="11"/>
        <v>414057#SERVIZIO DI DISTRIBUZIONE - QUOTA ENERGIA</v>
      </c>
      <c r="J673" s="248" t="s">
        <v>11758</v>
      </c>
      <c r="K673" s="248" t="s">
        <v>13554</v>
      </c>
      <c r="L673" s="248" t="s">
        <v>11765</v>
      </c>
    </row>
    <row r="674" spans="1:12" x14ac:dyDescent="0.2">
      <c r="A674" s="182" t="s">
        <v>12163</v>
      </c>
      <c r="B674" s="182">
        <v>44398</v>
      </c>
      <c r="C674" s="179" t="str">
        <f>VLOOKUP(G674,TCR!$E$2:$K$332,2,0)</f>
        <v>DISTV</v>
      </c>
      <c r="D674" s="179" t="str">
        <f>VLOOKUP(G674,TCR!$E$2:$K$332,3,0)</f>
        <v>Ricavi logistica secondaria - distribuzione Energia Elettrica - variabile</v>
      </c>
      <c r="E674" s="179" t="str">
        <f>VLOOKUP(G674,TCR!$E$2:$K$332,4,0)</f>
        <v>QVA</v>
      </c>
      <c r="F674" s="179" t="str">
        <f>VLOOKUP(G674,TCR!$E$2:$K$332,5,0)</f>
        <v>Energia attiva</v>
      </c>
      <c r="G674" s="179" t="s">
        <v>4</v>
      </c>
      <c r="H674" s="179" t="str">
        <f>VLOOKUP(G674,TCR!$E$2:$K$332,7,0)</f>
        <v>Quota energia</v>
      </c>
      <c r="I674" s="137" t="str">
        <f t="shared" si="11"/>
        <v>414057#SERVIZIO DI TRASMISSIONE TRASE - QUOTA ENERGIA</v>
      </c>
      <c r="J674" s="248" t="s">
        <v>11758</v>
      </c>
      <c r="K674" s="248" t="s">
        <v>13555</v>
      </c>
      <c r="L674" s="248" t="s">
        <v>11765</v>
      </c>
    </row>
    <row r="675" spans="1:12" x14ac:dyDescent="0.2">
      <c r="A675" s="182" t="s">
        <v>12163</v>
      </c>
      <c r="B675" s="182">
        <v>44398</v>
      </c>
      <c r="C675" s="140" t="str">
        <f>VLOOKUP(G675,TCR!$E$2:$K$332,2,0)</f>
        <v>IMPO</v>
      </c>
      <c r="D675" s="140" t="str">
        <f>VLOOKUP(G675,TCR!$E$2:$K$332,3,0)</f>
        <v>IMPOSTE</v>
      </c>
      <c r="E675" s="140" t="str">
        <f>VLOOKUP(G675,TCR!$E$2:$K$332,4,0)</f>
        <v>IMER</v>
      </c>
      <c r="F675" s="140" t="str">
        <f>VLOOKUP(G675,TCR!$E$2:$K$332,5,0)</f>
        <v>Imposta erariale</v>
      </c>
      <c r="G675" s="140" t="s">
        <v>39</v>
      </c>
      <c r="H675" s="140" t="str">
        <f>VLOOKUP(G675,TCR!$E$2:$K$332,7,0)</f>
        <v>Imposta erariale</v>
      </c>
      <c r="I675" s="137" t="str">
        <f t="shared" si="11"/>
        <v>414481#IMPOSTA ERARIALE VARIABILE - SCAGLIONE 1</v>
      </c>
      <c r="J675" s="248" t="s">
        <v>11806</v>
      </c>
      <c r="K675" s="248" t="s">
        <v>13556</v>
      </c>
      <c r="L675" s="248" t="s">
        <v>11807</v>
      </c>
    </row>
    <row r="676" spans="1:12" x14ac:dyDescent="0.2">
      <c r="A676" s="182" t="s">
        <v>12163</v>
      </c>
      <c r="B676" s="182">
        <v>44398</v>
      </c>
      <c r="C676" s="140" t="str">
        <f>VLOOKUP(G676,TCR!$E$2:$K$332,2,0)</f>
        <v>IMPO</v>
      </c>
      <c r="D676" s="140" t="str">
        <f>VLOOKUP(G676,TCR!$E$2:$K$332,3,0)</f>
        <v>IMPOSTE</v>
      </c>
      <c r="E676" s="140" t="str">
        <f>VLOOKUP(G676,TCR!$E$2:$K$332,4,0)</f>
        <v>IMER</v>
      </c>
      <c r="F676" s="140" t="str">
        <f>VLOOKUP(G676,TCR!$E$2:$K$332,5,0)</f>
        <v>Imposta erariale</v>
      </c>
      <c r="G676" s="140" t="s">
        <v>39</v>
      </c>
      <c r="H676" s="140" t="str">
        <f>VLOOKUP(G676,TCR!$E$2:$K$332,7,0)</f>
        <v>Imposta erariale</v>
      </c>
      <c r="I676" s="137" t="str">
        <f t="shared" si="11"/>
        <v>414481#IMPOSTA ERARIALE VARIABILE - SCAGLIONE 2</v>
      </c>
      <c r="J676" s="248" t="s">
        <v>11806</v>
      </c>
      <c r="K676" s="248" t="s">
        <v>13557</v>
      </c>
      <c r="L676" s="248" t="s">
        <v>11807</v>
      </c>
    </row>
    <row r="677" spans="1:12" x14ac:dyDescent="0.2">
      <c r="A677" s="182" t="s">
        <v>12163</v>
      </c>
      <c r="B677" s="182">
        <v>44433</v>
      </c>
      <c r="C677" s="121" t="str">
        <f>VLOOKUP(G677,TCR!$E$2:$K$332,2,0)</f>
        <v>SOPS</v>
      </c>
      <c r="D677" s="121" t="str">
        <f>VLOOKUP(G677,TCR!$E$2:$K$332,3,0)</f>
        <v>Service OPS</v>
      </c>
      <c r="E677" s="121" t="str">
        <f>VLOOKUP(G677,TCR!$E$2:$K$332,4,0)</f>
        <v>SOPS</v>
      </c>
      <c r="F677" s="121" t="str">
        <f>VLOOKUP(G677,TCR!$E$2:$K$332,5,0)</f>
        <v>Service OPS</v>
      </c>
      <c r="G677" s="121" t="s">
        <v>13058</v>
      </c>
      <c r="H677" s="121" t="str">
        <f>VLOOKUP(G677,TCR!$E$2:$K$332,7,0)</f>
        <v>Service OPS - Gestione Incassi</v>
      </c>
      <c r="I677" s="137" t="str">
        <f t="shared" si="11"/>
        <v>414050#CORRISPETTIVO GESTIONE INCASSO -PER PRODOTTO- CON BOLLETTINO POSTALE</v>
      </c>
      <c r="J677" s="258" t="s">
        <v>11618</v>
      </c>
      <c r="K677" s="258" t="s">
        <v>4397</v>
      </c>
      <c r="L677" s="258" t="s">
        <v>11616</v>
      </c>
    </row>
    <row r="678" spans="1:12" x14ac:dyDescent="0.2">
      <c r="A678" s="182" t="s">
        <v>12163</v>
      </c>
      <c r="B678" s="182">
        <v>44433</v>
      </c>
      <c r="C678" s="179" t="str">
        <f>VLOOKUP(G678,TCR!$E$2:$K$332,2,0)</f>
        <v>VENDF</v>
      </c>
      <c r="D678" s="179" t="str">
        <f>VLOOKUP(G678,TCR!$E$2:$K$332,3,0)</f>
        <v>Ricavi commodity - componente fissa Energia Elettrica</v>
      </c>
      <c r="E678" s="179" t="str">
        <f>VLOOKUP(G678,TCR!$E$2:$K$332,4,0)</f>
        <v>SCONF</v>
      </c>
      <c r="F678" s="179" t="str">
        <f>VLOOKUP(G678,TCR!$E$2:$K$332,5,0)</f>
        <v>Sconti Fissi</v>
      </c>
      <c r="G678" s="179" t="s">
        <v>11295</v>
      </c>
      <c r="H678" s="179" t="str">
        <f>VLOOKUP(G678,TCR!$E$2:$K$332,7,0)</f>
        <v>sconti una tantum</v>
      </c>
      <c r="I678" s="137" t="str">
        <f t="shared" si="11"/>
        <v>414050#POWER : SCONTO SPECIAL PRIMO MESE</v>
      </c>
      <c r="J678" s="258" t="s">
        <v>11618</v>
      </c>
      <c r="K678" s="258" t="s">
        <v>12228</v>
      </c>
      <c r="L678" s="258" t="s">
        <v>11616</v>
      </c>
    </row>
    <row r="679" spans="1:12" x14ac:dyDescent="0.2">
      <c r="A679" s="182" t="s">
        <v>12163</v>
      </c>
      <c r="B679" s="182">
        <v>44433</v>
      </c>
      <c r="C679" s="179" t="str">
        <f>VLOOKUP(G679,TCR!$E$2:$K$332,2,0)</f>
        <v>VENDF</v>
      </c>
      <c r="D679" s="179" t="str">
        <f>VLOOKUP(G679,TCR!$E$2:$K$332,3,0)</f>
        <v>Ricavi commodity - componente fissa Energia Elettrica</v>
      </c>
      <c r="E679" s="179" t="str">
        <f>VLOOKUP(G679,TCR!$E$2:$K$332,4,0)</f>
        <v>SCONF</v>
      </c>
      <c r="F679" s="179" t="str">
        <f>VLOOKUP(G679,TCR!$E$2:$K$332,5,0)</f>
        <v>Sconti Fissi</v>
      </c>
      <c r="G679" s="179" t="s">
        <v>11295</v>
      </c>
      <c r="H679" s="179" t="str">
        <f>VLOOKUP(G679,TCR!$E$2:$K$332,7,0)</f>
        <v>sconti una tantum</v>
      </c>
      <c r="I679" s="137" t="str">
        <f t="shared" si="11"/>
        <v>414050#RESTITUZIONE SCONTO SPECIAL 1 MESE</v>
      </c>
      <c r="J679" s="258" t="s">
        <v>11618</v>
      </c>
      <c r="K679" s="258" t="s">
        <v>12222</v>
      </c>
      <c r="L679" s="258" t="s">
        <v>11616</v>
      </c>
    </row>
    <row r="680" spans="1:12" x14ac:dyDescent="0.2">
      <c r="A680" s="182" t="s">
        <v>12163</v>
      </c>
      <c r="B680" s="182">
        <v>44433</v>
      </c>
      <c r="C680" s="179" t="str">
        <f>VLOOKUP(G680,TCR!$E$2:$K$332,2,0)</f>
        <v>VENDF</v>
      </c>
      <c r="D680" s="179" t="str">
        <f>VLOOKUP(G680,TCR!$E$2:$K$332,3,0)</f>
        <v>Ricavi commodity - componente fissa Energia Elettrica</v>
      </c>
      <c r="E680" s="179" t="str">
        <f>VLOOKUP(G680,TCR!$E$2:$K$332,4,0)</f>
        <v>SCONF</v>
      </c>
      <c r="F680" s="179" t="str">
        <f>VLOOKUP(G680,TCR!$E$2:$K$332,5,0)</f>
        <v>Sconti Fissi</v>
      </c>
      <c r="G680" s="179" t="s">
        <v>11295</v>
      </c>
      <c r="H680" s="179" t="str">
        <f>VLOOKUP(G680,TCR!$E$2:$K$332,7,0)</f>
        <v>sconti una tantum</v>
      </c>
      <c r="I680" s="137" t="str">
        <f t="shared" si="11"/>
        <v>414050#SCONTO EXTRA</v>
      </c>
      <c r="J680" s="258" t="s">
        <v>11618</v>
      </c>
      <c r="K680" s="258" t="s">
        <v>5399</v>
      </c>
      <c r="L680" s="258" t="s">
        <v>11616</v>
      </c>
    </row>
    <row r="681" spans="1:12" x14ac:dyDescent="0.2">
      <c r="A681" s="182" t="s">
        <v>12163</v>
      </c>
      <c r="B681" s="182">
        <v>44433</v>
      </c>
      <c r="C681" s="179" t="str">
        <f>VLOOKUP(G681,TCR!$E$2:$K$332,2,0)</f>
        <v>VENDV</v>
      </c>
      <c r="D681" s="179" t="str">
        <f>VLOOKUP(G681,TCR!$E$2:$K$332,3,0)</f>
        <v>Ricavi variabili commodity al PCE - Energia Elettrica</v>
      </c>
      <c r="E681" s="179" t="str">
        <f>VLOOKUP(G681,TCR!$E$2:$K$332,4,0)</f>
        <v>SCONV</v>
      </c>
      <c r="F681" s="179" t="str">
        <f>VLOOKUP(G681,TCR!$E$2:$K$332,5,0)</f>
        <v>Sconti Variabili</v>
      </c>
      <c r="G681" s="179" t="s">
        <v>11436</v>
      </c>
      <c r="H681" s="179" t="str">
        <f>VLOOKUP(G681,TCR!$E$2:$K$332,7,0)</f>
        <v>sconti perdite materia prima</v>
      </c>
      <c r="I681" s="137" t="str">
        <f t="shared" si="11"/>
        <v>414051#EE - VOCE EE - OPZIONE SCONTO 1° ANNO - PROGRESSIVO SU CORRISPETTIVO ENERGIA  PE_FIX</v>
      </c>
      <c r="J681" s="258" t="s">
        <v>11630</v>
      </c>
      <c r="K681" s="258" t="s">
        <v>4280</v>
      </c>
      <c r="L681" s="258" t="s">
        <v>11616</v>
      </c>
    </row>
    <row r="682" spans="1:12" x14ac:dyDescent="0.2">
      <c r="A682" s="182" t="s">
        <v>12163</v>
      </c>
      <c r="B682" s="182">
        <v>44433</v>
      </c>
      <c r="C682" s="179" t="str">
        <f>VLOOKUP(G682,TCR!$E$2:$K$332,2,0)</f>
        <v>VENDV</v>
      </c>
      <c r="D682" s="179" t="str">
        <f>VLOOKUP(G682,TCR!$E$2:$K$332,3,0)</f>
        <v>Ricavi variabili commodity al PCE - Energia Elettrica</v>
      </c>
      <c r="E682" s="179" t="str">
        <f>VLOOKUP(G682,TCR!$E$2:$K$332,4,0)</f>
        <v>SCONV</v>
      </c>
      <c r="F682" s="179" t="str">
        <f>VLOOKUP(G682,TCR!$E$2:$K$332,5,0)</f>
        <v>Sconti Variabili</v>
      </c>
      <c r="G682" s="179" t="s">
        <v>11436</v>
      </c>
      <c r="H682" s="179" t="str">
        <f>VLOOKUP(G682,TCR!$E$2:$K$332,7,0)</f>
        <v>sconti perdite materia prima</v>
      </c>
      <c r="I682" s="137" t="str">
        <f t="shared" si="11"/>
        <v>414051#EE - VOCE EE - OPZIONE SCONTO 1° ANNO - PROGRESSIVO SU PERDITE DI RETE  PE_FIX</v>
      </c>
      <c r="J682" s="258" t="s">
        <v>11630</v>
      </c>
      <c r="K682" s="258" t="s">
        <v>2724</v>
      </c>
      <c r="L682" s="258" t="s">
        <v>11616</v>
      </c>
    </row>
    <row r="683" spans="1:12" x14ac:dyDescent="0.2">
      <c r="A683" s="182" t="s">
        <v>12163</v>
      </c>
      <c r="B683" s="182">
        <v>44433</v>
      </c>
      <c r="C683" s="179" t="str">
        <f>VLOOKUP(G683,TCR!$E$2:$K$332,2,0)</f>
        <v>VENDV</v>
      </c>
      <c r="D683" s="179" t="str">
        <f>VLOOKUP(G683,TCR!$E$2:$K$332,3,0)</f>
        <v>Ricavi variabili commodity al PCE - Energia Elettrica</v>
      </c>
      <c r="E683" s="179" t="str">
        <f>VLOOKUP(G683,TCR!$E$2:$K$332,4,0)</f>
        <v>SCONV</v>
      </c>
      <c r="F683" s="179" t="str">
        <f>VLOOKUP(G683,TCR!$E$2:$K$332,5,0)</f>
        <v>Sconti Variabili</v>
      </c>
      <c r="G683" s="179" t="s">
        <v>32</v>
      </c>
      <c r="H683" s="179" t="str">
        <f>VLOOKUP(G683,TCR!$E$2:$K$332,7,0)</f>
        <v>sconti</v>
      </c>
      <c r="I683" s="137" t="str">
        <f t="shared" si="11"/>
        <v>414051#EE - VOCE EE - OPZIONE SCONTO AGGIUNTIVO ENERGIA PE_FIX</v>
      </c>
      <c r="J683" s="258" t="s">
        <v>11630</v>
      </c>
      <c r="K683" s="258" t="s">
        <v>3415</v>
      </c>
      <c r="L683" s="258" t="s">
        <v>11616</v>
      </c>
    </row>
    <row r="684" spans="1:12" x14ac:dyDescent="0.2">
      <c r="A684" s="182" t="s">
        <v>12163</v>
      </c>
      <c r="B684" s="182">
        <v>44433</v>
      </c>
      <c r="C684" s="179" t="str">
        <f>VLOOKUP(G684,TCR!$E$2:$K$332,2,0)</f>
        <v>VENDV</v>
      </c>
      <c r="D684" s="179" t="str">
        <f>VLOOKUP(G684,TCR!$E$2:$K$332,3,0)</f>
        <v>Ricavi variabili commodity al PCE - Energia Elettrica</v>
      </c>
      <c r="E684" s="179" t="str">
        <f>VLOOKUP(G684,TCR!$E$2:$K$332,4,0)</f>
        <v>SCONV</v>
      </c>
      <c r="F684" s="179" t="str">
        <f>VLOOKUP(G684,TCR!$E$2:$K$332,5,0)</f>
        <v>Sconti Variabili</v>
      </c>
      <c r="G684" s="179" t="s">
        <v>10944</v>
      </c>
      <c r="H684" s="179" t="str">
        <f>VLOOKUP(G684,TCR!$E$2:$K$332,7,0)</f>
        <v>sconti perdite</v>
      </c>
      <c r="I684" s="137" t="str">
        <f t="shared" si="11"/>
        <v>414051#EE - VOCE EE - OPZIONE SCONTO AGGIUNTIVO SU PERDITE DI RETE PE_FIX</v>
      </c>
      <c r="J684" s="258" t="s">
        <v>11630</v>
      </c>
      <c r="K684" s="258" t="s">
        <v>5009</v>
      </c>
      <c r="L684" s="258" t="s">
        <v>11616</v>
      </c>
    </row>
    <row r="685" spans="1:12" x14ac:dyDescent="0.2">
      <c r="A685" s="182" t="s">
        <v>12163</v>
      </c>
      <c r="B685" s="182">
        <v>44433</v>
      </c>
      <c r="C685" s="179" t="str">
        <f>VLOOKUP(G685,TCR!$E$2:$K$332,2,0)</f>
        <v>VENDF</v>
      </c>
      <c r="D685" s="179" t="str">
        <f>VLOOKUP(G685,TCR!$E$2:$K$332,3,0)</f>
        <v>Ricavi commodity - componente fissa Energia Elettrica</v>
      </c>
      <c r="E685" s="179" t="str">
        <f>VLOOKUP(G685,TCR!$E$2:$K$332,4,0)</f>
        <v>SCONF</v>
      </c>
      <c r="F685" s="179" t="str">
        <f>VLOOKUP(G685,TCR!$E$2:$K$332,5,0)</f>
        <v>Sconti Fissi</v>
      </c>
      <c r="G685" s="179" t="s">
        <v>11295</v>
      </c>
      <c r="H685" s="179" t="str">
        <f>VLOOKUP(G685,TCR!$E$2:$K$332,7,0)</f>
        <v>sconti una tantum</v>
      </c>
      <c r="I685" s="137" t="str">
        <f t="shared" ref="I685:I715" si="12">CONCATENATE(J685,"#",K685)</f>
        <v>414051#EE - VOCE EE - SCONTO PER BONUS ANNUALE</v>
      </c>
      <c r="J685" s="258" t="s">
        <v>11630</v>
      </c>
      <c r="K685" s="258" t="s">
        <v>3465</v>
      </c>
      <c r="L685" s="258" t="s">
        <v>11616</v>
      </c>
    </row>
    <row r="686" spans="1:12" x14ac:dyDescent="0.2">
      <c r="A686" s="182" t="s">
        <v>12163</v>
      </c>
      <c r="B686" s="182">
        <v>44433</v>
      </c>
      <c r="C686" s="179" t="str">
        <f>VLOOKUP(G686,TCR!$E$2:$K$332,2,0)</f>
        <v>VENDF</v>
      </c>
      <c r="D686" s="179" t="str">
        <f>VLOOKUP(G686,TCR!$E$2:$K$332,3,0)</f>
        <v>Ricavi commodity - componente fissa Energia Elettrica</v>
      </c>
      <c r="E686" s="179" t="str">
        <f>VLOOKUP(G686,TCR!$E$2:$K$332,4,0)</f>
        <v>SCONF</v>
      </c>
      <c r="F686" s="179" t="str">
        <f>VLOOKUP(G686,TCR!$E$2:$K$332,5,0)</f>
        <v>Sconti Fissi</v>
      </c>
      <c r="G686" s="179" t="s">
        <v>11295</v>
      </c>
      <c r="H686" s="179" t="str">
        <f>VLOOKUP(G686,TCR!$E$2:$K$332,7,0)</f>
        <v>sconti una tantum</v>
      </c>
      <c r="I686" s="137" t="str">
        <f t="shared" si="12"/>
        <v>414051#EE - VOCE EE - SCONTO PER BONUS BENVENUTO</v>
      </c>
      <c r="J686" s="258" t="s">
        <v>11630</v>
      </c>
      <c r="K686" s="258" t="s">
        <v>2607</v>
      </c>
      <c r="L686" s="258" t="s">
        <v>11616</v>
      </c>
    </row>
    <row r="687" spans="1:12" x14ac:dyDescent="0.2">
      <c r="A687" s="182" t="s">
        <v>12163</v>
      </c>
      <c r="B687" s="182">
        <v>44433</v>
      </c>
      <c r="C687" s="179" t="str">
        <f>VLOOKUP(G687,TCR!$E$2:$K$332,2,0)</f>
        <v>VENDV</v>
      </c>
      <c r="D687" s="179" t="str">
        <f>VLOOKUP(G687,TCR!$E$2:$K$332,3,0)</f>
        <v>Ricavi variabili commodity al PCE - Energia Elettrica</v>
      </c>
      <c r="E687" s="179" t="str">
        <f>VLOOKUP(G687,TCR!$E$2:$K$332,4,0)</f>
        <v>SCONV</v>
      </c>
      <c r="F687" s="179" t="str">
        <f>VLOOKUP(G687,TCR!$E$2:$K$332,5,0)</f>
        <v>Sconti Variabili</v>
      </c>
      <c r="G687" s="179" t="s">
        <v>10830</v>
      </c>
      <c r="H687" s="71" t="str">
        <f>VLOOKUP(G687,TCR!$E$2:$K$332,7,0)</f>
        <v>sconti bonus</v>
      </c>
      <c r="I687" s="137" t="str">
        <f t="shared" si="12"/>
        <v>414051#EE - VOCE PER QUOTA VARIABILE OFFERTE INDICIZZATE ITEC</v>
      </c>
      <c r="J687" s="258" t="s">
        <v>11630</v>
      </c>
      <c r="K687" s="258" t="s">
        <v>5845</v>
      </c>
      <c r="L687" s="258" t="s">
        <v>11616</v>
      </c>
    </row>
    <row r="688" spans="1:12" x14ac:dyDescent="0.2">
      <c r="A688" s="182" t="s">
        <v>12163</v>
      </c>
      <c r="B688" s="182">
        <v>44433</v>
      </c>
      <c r="C688" s="179" t="str">
        <f>VLOOKUP(G688,TCR!$E$2:$K$332,2,0)</f>
        <v>VENDV</v>
      </c>
      <c r="D688" s="179" t="str">
        <f>VLOOKUP(G688,TCR!$E$2:$K$332,3,0)</f>
        <v>Ricavi variabili commodity al PCE - Energia Elettrica</v>
      </c>
      <c r="E688" s="179" t="str">
        <f>VLOOKUP(G688,TCR!$E$2:$K$332,4,0)</f>
        <v>SCONV</v>
      </c>
      <c r="F688" s="179" t="str">
        <f>VLOOKUP(G688,TCR!$E$2:$K$332,5,0)</f>
        <v>Sconti Variabili</v>
      </c>
      <c r="G688" s="179" t="s">
        <v>10944</v>
      </c>
      <c r="H688" s="179" t="str">
        <f>VLOOKUP(G688,TCR!$E$2:$K$332,7,0)</f>
        <v>sconti perdite</v>
      </c>
      <c r="I688" s="137" t="str">
        <f t="shared" si="12"/>
        <v>414051#EE_VOCE EE_SCONTO BONUS ANNUALE SU PERDITE DI RETE PE_FIX</v>
      </c>
      <c r="J688" s="258" t="s">
        <v>11630</v>
      </c>
      <c r="K688" s="258" t="s">
        <v>4129</v>
      </c>
      <c r="L688" s="258" t="s">
        <v>11616</v>
      </c>
    </row>
    <row r="689" spans="1:13" x14ac:dyDescent="0.2">
      <c r="A689" s="182" t="s">
        <v>12163</v>
      </c>
      <c r="B689" s="182">
        <v>44433</v>
      </c>
      <c r="C689" s="179" t="str">
        <f>VLOOKUP(G689,TCR!$E$2:$K$332,2,0)</f>
        <v>VENDV</v>
      </c>
      <c r="D689" s="179" t="str">
        <f>VLOOKUP(G689,TCR!$E$2:$K$332,3,0)</f>
        <v>Ricavi variabili commodity al PCE - Energia Elettrica</v>
      </c>
      <c r="E689" s="179" t="str">
        <f>VLOOKUP(G689,TCR!$E$2:$K$332,4,0)</f>
        <v>SCONV</v>
      </c>
      <c r="F689" s="179" t="str">
        <f>VLOOKUP(G689,TCR!$E$2:$K$332,5,0)</f>
        <v>Sconti Variabili</v>
      </c>
      <c r="G689" s="179" t="s">
        <v>10944</v>
      </c>
      <c r="H689" s="179" t="str">
        <f>VLOOKUP(G689,TCR!$E$2:$K$332,7,0)</f>
        <v>sconti perdite</v>
      </c>
      <c r="I689" s="137" t="str">
        <f t="shared" si="12"/>
        <v>414051#EE_VOCE EE_SCONTO BONUS BENVENUTO SU PERDITE DI RETE PE_FIX</v>
      </c>
      <c r="J689" s="258" t="s">
        <v>11630</v>
      </c>
      <c r="K689" s="258" t="s">
        <v>2492</v>
      </c>
      <c r="L689" s="258" t="s">
        <v>11616</v>
      </c>
    </row>
    <row r="690" spans="1:13" x14ac:dyDescent="0.2">
      <c r="A690" s="182" t="s">
        <v>12163</v>
      </c>
      <c r="B690" s="182">
        <v>44433</v>
      </c>
      <c r="C690" s="179" t="str">
        <f>VLOOKUP(G690,TCR!$E$2:$K$332,2,0)</f>
        <v>VENDV</v>
      </c>
      <c r="D690" s="179" t="str">
        <f>VLOOKUP(G690,TCR!$E$2:$K$332,3,0)</f>
        <v>Ricavi variabili commodity al PCE - Energia Elettrica</v>
      </c>
      <c r="E690" s="179" t="str">
        <f>VLOOKUP(G690,TCR!$E$2:$K$332,4,0)</f>
        <v>MTPRV</v>
      </c>
      <c r="F690" s="179" t="str">
        <f>VLOOKUP(G690,TCR!$E$2:$K$332,5,0)</f>
        <v>Materia prima variabile</v>
      </c>
      <c r="G690" s="179" t="s">
        <v>192</v>
      </c>
      <c r="H690" s="179" t="str">
        <f>VLOOKUP(G690,TCR!$E$2:$K$332,7,0)</f>
        <v>Perdite</v>
      </c>
      <c r="I690" s="137" t="str">
        <f t="shared" si="12"/>
        <v>414051#VOCE PERDITE INDICIZZATA ITEC</v>
      </c>
      <c r="J690" s="258" t="s">
        <v>11630</v>
      </c>
      <c r="K690" s="258" t="s">
        <v>1637</v>
      </c>
      <c r="L690" s="258" t="s">
        <v>11616</v>
      </c>
    </row>
    <row r="691" spans="1:13" x14ac:dyDescent="0.2">
      <c r="A691" s="182" t="s">
        <v>12163</v>
      </c>
      <c r="B691" s="182">
        <v>44433</v>
      </c>
      <c r="C691" s="179" t="str">
        <f>VLOOKUP(G691,TCR!$E$2:$K$332,2,0)</f>
        <v>VENDF</v>
      </c>
      <c r="D691" s="179" t="str">
        <f>VLOOKUP(G691,TCR!$E$2:$K$332,3,0)</f>
        <v>Ricavi commodity - componente fissa Energia Elettrica</v>
      </c>
      <c r="E691" s="179" t="str">
        <f>VLOOKUP(G691,TCR!$E$2:$K$332,4,0)</f>
        <v>SCONF</v>
      </c>
      <c r="F691" s="179" t="str">
        <f>VLOOKUP(G691,TCR!$E$2:$K$332,5,0)</f>
        <v>Sconti Fissi</v>
      </c>
      <c r="G691" s="179" t="s">
        <v>11295</v>
      </c>
      <c r="H691" s="179" t="str">
        <f>VLOOKUP(G691,TCR!$E$2:$K$332,7,0)</f>
        <v>sconti una tantum</v>
      </c>
      <c r="I691" s="137" t="str">
        <f t="shared" si="12"/>
        <v>414051#VOCE SCONTO PREMIO VOLUME 10000KWH</v>
      </c>
      <c r="J691" s="258" t="s">
        <v>11630</v>
      </c>
      <c r="K691" s="258" t="s">
        <v>5217</v>
      </c>
      <c r="L691" s="258" t="s">
        <v>11616</v>
      </c>
    </row>
    <row r="692" spans="1:13" x14ac:dyDescent="0.2">
      <c r="A692" s="182" t="s">
        <v>12163</v>
      </c>
      <c r="B692" s="182">
        <v>44433</v>
      </c>
      <c r="C692" s="140" t="str">
        <f>VLOOKUP(G692,TCR!$E$2:$K$332,2,0)</f>
        <v>IMPO</v>
      </c>
      <c r="D692" s="140" t="str">
        <f>VLOOKUP(G692,TCR!$E$2:$K$332,3,0)</f>
        <v>IMPOSTE</v>
      </c>
      <c r="E692" s="140" t="str">
        <f>VLOOKUP(G692,TCR!$E$2:$K$332,4,0)</f>
        <v>ADPV</v>
      </c>
      <c r="F692" s="140" t="str">
        <f>VLOOKUP(G692,TCR!$E$2:$K$332,5,0)</f>
        <v>Addizionale provinciale</v>
      </c>
      <c r="G692" s="140" t="s">
        <v>30</v>
      </c>
      <c r="H692" s="140" t="str">
        <f>VLOOKUP(G692,TCR!$E$2:$K$332,7,0)</f>
        <v>Addizionale provinciale</v>
      </c>
      <c r="I692" s="137" t="str">
        <f t="shared" si="12"/>
        <v>414466#EE ADDIZIONALE PROVINCIALE ALTRI USI/ILL PUB</v>
      </c>
      <c r="J692" s="258" t="s">
        <v>11789</v>
      </c>
      <c r="K692" s="258" t="s">
        <v>2925</v>
      </c>
      <c r="L692" s="258" t="s">
        <v>11790</v>
      </c>
    </row>
    <row r="693" spans="1:13" x14ac:dyDescent="0.2">
      <c r="A693" s="182" t="s">
        <v>12163</v>
      </c>
      <c r="B693" s="182">
        <v>44433</v>
      </c>
      <c r="C693" s="179" t="str">
        <f>VLOOKUP(G693,TCR!$E$2:$K$332,2,0)</f>
        <v>VENDV</v>
      </c>
      <c r="D693" s="179" t="str">
        <f>VLOOKUP(G693,TCR!$E$2:$K$332,3,0)</f>
        <v>Ricavi variabili commodity al PCE - Energia Elettrica</v>
      </c>
      <c r="E693" s="179" t="str">
        <f>VLOOKUP(G693,TCR!$E$2:$K$332,4,0)</f>
        <v>SCONV</v>
      </c>
      <c r="F693" s="179" t="str">
        <f>VLOOKUP(G693,TCR!$E$2:$K$332,5,0)</f>
        <v>Sconti Variabili</v>
      </c>
      <c r="G693" s="179" t="s">
        <v>10944</v>
      </c>
      <c r="H693" s="179" t="str">
        <f>VLOOKUP(G693,TCR!$E$2:$K$332,7,0)</f>
        <v>sconti perdite</v>
      </c>
      <c r="I693" s="137" t="str">
        <f t="shared" si="12"/>
        <v>414951#EE_VOCE EE_SCONTO BONUS ANNUALE SU PERDITE DI RETE PE_FIX</v>
      </c>
      <c r="J693" s="258" t="s">
        <v>13578</v>
      </c>
      <c r="K693" s="258" t="s">
        <v>4129</v>
      </c>
      <c r="L693" s="258" t="s">
        <v>11616</v>
      </c>
    </row>
    <row r="694" spans="1:13" x14ac:dyDescent="0.2">
      <c r="A694" s="182" t="s">
        <v>12163</v>
      </c>
      <c r="B694" s="182">
        <v>44470</v>
      </c>
      <c r="C694" s="140" t="str">
        <f>VLOOKUP(G694,TCR!$E$2:$K$332,2,0)</f>
        <v>IMPO</v>
      </c>
      <c r="D694" s="140" t="str">
        <f>VLOOKUP(G694,TCR!$E$2:$K$332,3,0)</f>
        <v>IMPOSTE</v>
      </c>
      <c r="E694" s="140" t="str">
        <f>VLOOKUP(G694,TCR!$E$2:$K$332,4,0)</f>
        <v>IMER</v>
      </c>
      <c r="F694" s="140" t="str">
        <f>VLOOKUP(G694,TCR!$E$2:$K$332,5,0)</f>
        <v>Imposta erariale</v>
      </c>
      <c r="G694" s="140" t="s">
        <v>39</v>
      </c>
      <c r="H694" s="140" t="str">
        <f>VLOOKUP(G694,TCR!$E$2:$K$332,7,0)</f>
        <v>Imposta erariale</v>
      </c>
      <c r="I694" s="137" t="str">
        <f t="shared" si="12"/>
        <v>414465#EE IMPOSTA ERARIALE D3</v>
      </c>
      <c r="J694" s="267" t="s">
        <v>11781</v>
      </c>
      <c r="K694" s="267" t="s">
        <v>3507</v>
      </c>
      <c r="L694" s="267" t="s">
        <v>11782</v>
      </c>
    </row>
    <row r="695" spans="1:13" x14ac:dyDescent="0.2">
      <c r="A695" s="182" t="s">
        <v>12163</v>
      </c>
      <c r="B695" s="182">
        <v>44533</v>
      </c>
      <c r="C695" s="179" t="str">
        <f>VLOOKUP(G695,TCR!$E$2:$K$332,2,0)</f>
        <v>VENDF</v>
      </c>
      <c r="D695" s="179" t="str">
        <f>VLOOKUP(G695,TCR!$E$2:$K$332,3,0)</f>
        <v>Ricavi commodity - componente fissa Energia Elettrica</v>
      </c>
      <c r="E695" s="179" t="str">
        <f>VLOOKUP(G695,TCR!$E$2:$K$332,4,0)</f>
        <v>MTPRF</v>
      </c>
      <c r="F695" s="179" t="str">
        <f>VLOOKUP(G695,TCR!$E$2:$K$332,5,0)</f>
        <v>Materia prima fissa</v>
      </c>
      <c r="G695" s="179" t="s">
        <v>217</v>
      </c>
      <c r="H695" s="179" t="str">
        <f>VLOOKUP(G695,TCR!$E$2:$K$332,7,0)</f>
        <v>Materia prima altre voci fisse</v>
      </c>
      <c r="I695" s="137" t="str">
        <f t="shared" si="12"/>
        <v>414050#EE - VOCE CORRISPETTIVO OPZIONE EURO MESE CAP LUCE</v>
      </c>
      <c r="J695" s="271" t="s">
        <v>11618</v>
      </c>
      <c r="K695" s="271" t="s">
        <v>5921</v>
      </c>
      <c r="L695" s="271" t="s">
        <v>11616</v>
      </c>
      <c r="M695" s="272"/>
    </row>
    <row r="696" spans="1:13" x14ac:dyDescent="0.2">
      <c r="A696" s="182" t="s">
        <v>12163</v>
      </c>
      <c r="B696" s="182">
        <v>44533</v>
      </c>
      <c r="C696" s="121" t="str">
        <f>VLOOKUP(G696,TCR!$E$2:$K$332,2,0)</f>
        <v>SOPS</v>
      </c>
      <c r="D696" s="121" t="str">
        <f>VLOOKUP(G696,TCR!$E$2:$K$332,3,0)</f>
        <v>Service OPS</v>
      </c>
      <c r="E696" s="121" t="str">
        <f>VLOOKUP(G696,TCR!$E$2:$K$332,4,0)</f>
        <v>SOPS</v>
      </c>
      <c r="F696" s="121" t="str">
        <f>VLOOKUP(G696,TCR!$E$2:$K$332,5,0)</f>
        <v>Service OPS</v>
      </c>
      <c r="G696" s="121" t="s">
        <v>13058</v>
      </c>
      <c r="H696" s="121" t="str">
        <f>VLOOKUP(G696,TCR!$E$2:$K$332,7,0)</f>
        <v>Service OPS - Gestione Incassi</v>
      </c>
      <c r="I696" s="137" t="str">
        <f t="shared" si="12"/>
        <v>414051#CORRISPETTIVO GESTIONE INCASSO -PER PRODOTTO- CON BOLLETTINO POSTALE</v>
      </c>
      <c r="J696" s="271" t="s">
        <v>11630</v>
      </c>
      <c r="K696" s="271" t="s">
        <v>4397</v>
      </c>
      <c r="L696" s="271" t="s">
        <v>11616</v>
      </c>
      <c r="M696" s="272"/>
    </row>
    <row r="697" spans="1:13" x14ac:dyDescent="0.2">
      <c r="A697" s="182" t="s">
        <v>12163</v>
      </c>
      <c r="B697" s="182">
        <v>44533</v>
      </c>
      <c r="C697" s="179" t="str">
        <f>VLOOKUP(G697,TCR!$E$2:$K$332,2,0)</f>
        <v>VENDV</v>
      </c>
      <c r="D697" s="179" t="str">
        <f>VLOOKUP(G697,TCR!$E$2:$K$332,3,0)</f>
        <v>Ricavi variabili commodity al PCE - Energia Elettrica</v>
      </c>
      <c r="E697" s="179" t="str">
        <f>VLOOKUP(G697,TCR!$E$2:$K$332,4,0)</f>
        <v>SCONV</v>
      </c>
      <c r="F697" s="179" t="str">
        <f>VLOOKUP(G697,TCR!$E$2:$K$332,5,0)</f>
        <v>Sconti Variabili</v>
      </c>
      <c r="G697" s="179" t="s">
        <v>32</v>
      </c>
      <c r="H697" s="179" t="str">
        <f>VLOOKUP(G697,TCR!$E$2:$K$332,7,0)</f>
        <v>sconti</v>
      </c>
      <c r="I697" s="137" t="str">
        <f t="shared" si="12"/>
        <v>414051#EE - SCONTO  AGGIUNTIVO EURO/CONSUMO</v>
      </c>
      <c r="J697" s="271" t="s">
        <v>11630</v>
      </c>
      <c r="K697" s="271" t="s">
        <v>3343</v>
      </c>
      <c r="L697" s="271" t="s">
        <v>11616</v>
      </c>
      <c r="M697" s="272"/>
    </row>
    <row r="698" spans="1:13" x14ac:dyDescent="0.2">
      <c r="A698" s="182" t="s">
        <v>12163</v>
      </c>
      <c r="B698" s="182">
        <v>44533</v>
      </c>
      <c r="C698" s="179" t="str">
        <f>VLOOKUP(G698,TCR!$E$2:$K$332,2,0)</f>
        <v>VENDV</v>
      </c>
      <c r="D698" s="179" t="str">
        <f>VLOOKUP(G698,TCR!$E$2:$K$332,3,0)</f>
        <v>Ricavi variabili commodity al PCE - Energia Elettrica</v>
      </c>
      <c r="E698" s="179" t="str">
        <f>VLOOKUP(G698,TCR!$E$2:$K$332,4,0)</f>
        <v>SCONV</v>
      </c>
      <c r="F698" s="179" t="str">
        <f>VLOOKUP(G698,TCR!$E$2:$K$332,5,0)</f>
        <v>Sconti Variabili</v>
      </c>
      <c r="G698" s="179" t="s">
        <v>32</v>
      </c>
      <c r="H698" s="179" t="str">
        <f>VLOOKUP(G698,TCR!$E$2:$K$332,7,0)</f>
        <v>sconti</v>
      </c>
      <c r="I698" s="137" t="str">
        <f t="shared" si="12"/>
        <v>414051#EE - SCONTO  ANNUALE EURO/CONSUMO</v>
      </c>
      <c r="J698" s="271" t="s">
        <v>11630</v>
      </c>
      <c r="K698" s="271" t="s">
        <v>3350</v>
      </c>
      <c r="L698" s="271" t="s">
        <v>11616</v>
      </c>
      <c r="M698" s="272"/>
    </row>
    <row r="699" spans="1:13" x14ac:dyDescent="0.2">
      <c r="A699" s="182" t="s">
        <v>12163</v>
      </c>
      <c r="B699" s="182">
        <v>44533</v>
      </c>
      <c r="C699" s="179" t="str">
        <f>VLOOKUP(G699,TCR!$E$2:$K$332,2,0)</f>
        <v>VENDV</v>
      </c>
      <c r="D699" s="179" t="str">
        <f>VLOOKUP(G699,TCR!$E$2:$K$332,3,0)</f>
        <v>Ricavi variabili commodity al PCE - Energia Elettrica</v>
      </c>
      <c r="E699" s="179" t="str">
        <f>VLOOKUP(G699,TCR!$E$2:$K$332,4,0)</f>
        <v>SCONV</v>
      </c>
      <c r="F699" s="179" t="str">
        <f>VLOOKUP(G699,TCR!$E$2:$K$332,5,0)</f>
        <v>Sconti Variabili</v>
      </c>
      <c r="G699" s="179" t="s">
        <v>32</v>
      </c>
      <c r="H699" s="179" t="str">
        <f>VLOOKUP(G699,TCR!$E$2:$K$332,7,0)</f>
        <v>sconti</v>
      </c>
      <c r="I699" s="137" t="str">
        <f t="shared" si="12"/>
        <v>414051#EE - SCONTO  BIENNALE EURO/CONSUMO</v>
      </c>
      <c r="J699" s="271" t="s">
        <v>11630</v>
      </c>
      <c r="K699" s="271" t="s">
        <v>3377</v>
      </c>
      <c r="L699" s="271" t="s">
        <v>11616</v>
      </c>
      <c r="M699" s="272"/>
    </row>
    <row r="700" spans="1:13" x14ac:dyDescent="0.2">
      <c r="A700" s="182" t="s">
        <v>12163</v>
      </c>
      <c r="B700" s="182">
        <v>44533</v>
      </c>
      <c r="C700" s="179" t="str">
        <f>VLOOKUP(G700,TCR!$E$2:$K$332,2,0)</f>
        <v>VENDV</v>
      </c>
      <c r="D700" s="179" t="str">
        <f>VLOOKUP(G700,TCR!$E$2:$K$332,3,0)</f>
        <v>Ricavi variabili commodity al PCE - Energia Elettrica</v>
      </c>
      <c r="E700" s="179" t="str">
        <f>VLOOKUP(G700,TCR!$E$2:$K$332,4,0)</f>
        <v>SCONV</v>
      </c>
      <c r="F700" s="179" t="str">
        <f>VLOOKUP(G700,TCR!$E$2:$K$332,5,0)</f>
        <v>Sconti Variabili</v>
      </c>
      <c r="G700" s="179" t="s">
        <v>10944</v>
      </c>
      <c r="H700" s="179" t="str">
        <f>VLOOKUP(G700,TCR!$E$2:$K$332,7,0)</f>
        <v>sconti perdite</v>
      </c>
      <c r="I700" s="137" t="str">
        <f t="shared" si="12"/>
        <v>414051#EE - SCONTO  PERDITE BIENNALE EURO/CONSUMO</v>
      </c>
      <c r="J700" s="271" t="s">
        <v>11630</v>
      </c>
      <c r="K700" s="271" t="s">
        <v>3722</v>
      </c>
      <c r="L700" s="271" t="s">
        <v>11616</v>
      </c>
      <c r="M700" s="272"/>
    </row>
    <row r="701" spans="1:13" x14ac:dyDescent="0.2">
      <c r="A701" s="182" t="s">
        <v>12163</v>
      </c>
      <c r="B701" s="182">
        <v>44533</v>
      </c>
      <c r="C701" s="179" t="str">
        <f>VLOOKUP(G701,TCR!$E$2:$K$332,2,0)</f>
        <v>VENDV</v>
      </c>
      <c r="D701" s="179" t="str">
        <f>VLOOKUP(G701,TCR!$E$2:$K$332,3,0)</f>
        <v>Ricavi variabili commodity al PCE - Energia Elettrica</v>
      </c>
      <c r="E701" s="179" t="str">
        <f>VLOOKUP(G701,TCR!$E$2:$K$332,4,0)</f>
        <v>SCONV</v>
      </c>
      <c r="F701" s="179" t="str">
        <f>VLOOKUP(G701,TCR!$E$2:$K$332,5,0)</f>
        <v>Sconti Variabili</v>
      </c>
      <c r="G701" s="179" t="s">
        <v>32</v>
      </c>
      <c r="H701" s="179" t="str">
        <f>VLOOKUP(G701,TCR!$E$2:$K$332,7,0)</f>
        <v>sconti</v>
      </c>
      <c r="I701" s="137" t="str">
        <f t="shared" si="12"/>
        <v>414051#EE - SCONTO DEL 1° ANNO EURO/CONSUMO</v>
      </c>
      <c r="J701" s="271" t="s">
        <v>11630</v>
      </c>
      <c r="K701" s="271" t="s">
        <v>3364</v>
      </c>
      <c r="L701" s="271" t="s">
        <v>11616</v>
      </c>
      <c r="M701" s="272"/>
    </row>
    <row r="702" spans="1:13" x14ac:dyDescent="0.2">
      <c r="A702" s="182" t="s">
        <v>12163</v>
      </c>
      <c r="B702" s="182">
        <v>44533</v>
      </c>
      <c r="C702" s="179" t="str">
        <f>VLOOKUP(G702,TCR!$E$2:$K$332,2,0)</f>
        <v>VENDV</v>
      </c>
      <c r="D702" s="179" t="str">
        <f>VLOOKUP(G702,TCR!$E$2:$K$332,3,0)</f>
        <v>Ricavi variabili commodity al PCE - Energia Elettrica</v>
      </c>
      <c r="E702" s="179" t="str">
        <f>VLOOKUP(G702,TCR!$E$2:$K$332,4,0)</f>
        <v>SCONV</v>
      </c>
      <c r="F702" s="179" t="str">
        <f>VLOOKUP(G702,TCR!$E$2:$K$332,5,0)</f>
        <v>Sconti Variabili</v>
      </c>
      <c r="G702" s="179" t="s">
        <v>10944</v>
      </c>
      <c r="H702" s="179" t="str">
        <f>VLOOKUP(G702,TCR!$E$2:$K$332,7,0)</f>
        <v>sconti perdite</v>
      </c>
      <c r="I702" s="137" t="str">
        <f t="shared" si="12"/>
        <v>414051#EE - SCONTO PERDITE AGGIUNTIVO EURO/CONSUMO</v>
      </c>
      <c r="J702" s="271" t="s">
        <v>11630</v>
      </c>
      <c r="K702" s="271" t="s">
        <v>3719</v>
      </c>
      <c r="L702" s="271" t="s">
        <v>11616</v>
      </c>
      <c r="M702" s="272"/>
    </row>
    <row r="703" spans="1:13" x14ac:dyDescent="0.2">
      <c r="A703" s="182" t="s">
        <v>12163</v>
      </c>
      <c r="B703" s="182">
        <v>44533</v>
      </c>
      <c r="C703" s="179" t="str">
        <f>VLOOKUP(G703,TCR!$E$2:$K$332,2,0)</f>
        <v>VENDV</v>
      </c>
      <c r="D703" s="179" t="str">
        <f>VLOOKUP(G703,TCR!$E$2:$K$332,3,0)</f>
        <v>Ricavi variabili commodity al PCE - Energia Elettrica</v>
      </c>
      <c r="E703" s="179" t="str">
        <f>VLOOKUP(G703,TCR!$E$2:$K$332,4,0)</f>
        <v>SCONV</v>
      </c>
      <c r="F703" s="179" t="str">
        <f>VLOOKUP(G703,TCR!$E$2:$K$332,5,0)</f>
        <v>Sconti Variabili</v>
      </c>
      <c r="G703" s="179" t="s">
        <v>10944</v>
      </c>
      <c r="H703" s="179" t="str">
        <f>VLOOKUP(G703,TCR!$E$2:$K$332,7,0)</f>
        <v>sconti perdite</v>
      </c>
      <c r="I703" s="137" t="str">
        <f t="shared" si="12"/>
        <v>414051#EE - SCONTO PERDITE ANNUALE EURO/CONSUMO</v>
      </c>
      <c r="J703" s="271" t="s">
        <v>11630</v>
      </c>
      <c r="K703" s="271" t="s">
        <v>3710</v>
      </c>
      <c r="L703" s="271" t="s">
        <v>11616</v>
      </c>
      <c r="M703" s="272"/>
    </row>
    <row r="704" spans="1:13" x14ac:dyDescent="0.2">
      <c r="A704" s="182" t="s">
        <v>12163</v>
      </c>
      <c r="B704" s="182">
        <v>44533</v>
      </c>
      <c r="C704" s="179" t="str">
        <f>VLOOKUP(G704,TCR!$E$2:$K$332,2,0)</f>
        <v>VENDV</v>
      </c>
      <c r="D704" s="179" t="str">
        <f>VLOOKUP(G704,TCR!$E$2:$K$332,3,0)</f>
        <v>Ricavi variabili commodity al PCE - Energia Elettrica</v>
      </c>
      <c r="E704" s="179" t="str">
        <f>VLOOKUP(G704,TCR!$E$2:$K$332,4,0)</f>
        <v>SCONV</v>
      </c>
      <c r="F704" s="179" t="str">
        <f>VLOOKUP(G704,TCR!$E$2:$K$332,5,0)</f>
        <v>Sconti Variabili</v>
      </c>
      <c r="G704" s="179" t="s">
        <v>10944</v>
      </c>
      <c r="H704" s="179" t="str">
        <f>VLOOKUP(G704,TCR!$E$2:$K$332,7,0)</f>
        <v>sconti perdite</v>
      </c>
      <c r="I704" s="137" t="str">
        <f t="shared" si="12"/>
        <v>414051#EE - SCONTO PERDITE DEL 1° ANNO EURO/CONSUMO</v>
      </c>
      <c r="J704" s="271" t="s">
        <v>11630</v>
      </c>
      <c r="K704" s="271" t="s">
        <v>3716</v>
      </c>
      <c r="L704" s="271" t="s">
        <v>11616</v>
      </c>
      <c r="M704" s="272"/>
    </row>
    <row r="705" spans="1:13" x14ac:dyDescent="0.2">
      <c r="A705" s="182" t="s">
        <v>12163</v>
      </c>
      <c r="B705" s="182">
        <v>44533</v>
      </c>
      <c r="C705" s="179" t="str">
        <f>VLOOKUP(G705,TCR!$E$2:$K$332,2,0)</f>
        <v>VENDF</v>
      </c>
      <c r="D705" s="179" t="str">
        <f>VLOOKUP(G705,TCR!$E$2:$K$332,3,0)</f>
        <v>Ricavi commodity - componente fissa Energia Elettrica</v>
      </c>
      <c r="E705" s="179" t="str">
        <f>VLOOKUP(G705,TCR!$E$2:$K$332,4,0)</f>
        <v>SCONF</v>
      </c>
      <c r="F705" s="179" t="str">
        <f>VLOOKUP(G705,TCR!$E$2:$K$332,5,0)</f>
        <v>Sconti Fissi</v>
      </c>
      <c r="G705" s="179" t="s">
        <v>11295</v>
      </c>
      <c r="H705" s="179" t="str">
        <f>VLOOKUP(G705,TCR!$E$2:$K$332,7,0)</f>
        <v>sconti una tantum</v>
      </c>
      <c r="I705" s="137" t="str">
        <f t="shared" si="12"/>
        <v>414051#EE - VOCE EE - SCONTO PER BONUS ANNUALE EASY WEB</v>
      </c>
      <c r="J705" s="271" t="s">
        <v>11630</v>
      </c>
      <c r="K705" s="271" t="s">
        <v>3329</v>
      </c>
      <c r="L705" s="271" t="s">
        <v>11616</v>
      </c>
      <c r="M705" s="272"/>
    </row>
    <row r="706" spans="1:13" x14ac:dyDescent="0.2">
      <c r="A706" s="182" t="s">
        <v>12163</v>
      </c>
      <c r="B706" s="182">
        <v>44533</v>
      </c>
      <c r="C706" s="179" t="str">
        <f>VLOOKUP(G706,TCR!$E$2:$K$332,2,0)</f>
        <v>VENDF</v>
      </c>
      <c r="D706" s="179" t="str">
        <f>VLOOKUP(G706,TCR!$E$2:$K$332,3,0)</f>
        <v>Ricavi commodity - componente fissa Energia Elettrica</v>
      </c>
      <c r="E706" s="179" t="str">
        <f>VLOOKUP(G706,TCR!$E$2:$K$332,4,0)</f>
        <v>SCONF</v>
      </c>
      <c r="F706" s="179" t="str">
        <f>VLOOKUP(G706,TCR!$E$2:$K$332,5,0)</f>
        <v>Sconti Fissi</v>
      </c>
      <c r="G706" s="179" t="s">
        <v>11295</v>
      </c>
      <c r="H706" s="179" t="str">
        <f>VLOOKUP(G706,TCR!$E$2:$K$332,7,0)</f>
        <v>sconti una tantum</v>
      </c>
      <c r="I706" s="137" t="str">
        <f t="shared" si="12"/>
        <v>414051#SCONTO PER BONUS BENVENUTO (EASY WEB)</v>
      </c>
      <c r="J706" s="271" t="s">
        <v>11630</v>
      </c>
      <c r="K706" s="271" t="s">
        <v>4029</v>
      </c>
      <c r="L706" s="271" t="s">
        <v>11616</v>
      </c>
      <c r="M706" s="272"/>
    </row>
    <row r="707" spans="1:13" x14ac:dyDescent="0.2">
      <c r="A707" s="182" t="s">
        <v>12163</v>
      </c>
      <c r="B707" s="182">
        <v>44533</v>
      </c>
      <c r="C707" s="179" t="str">
        <f>VLOOKUP(G707,TCR!$E$2:$K$332,2,0)</f>
        <v>VENDV</v>
      </c>
      <c r="D707" s="179" t="str">
        <f>VLOOKUP(G707,TCR!$E$2:$K$332,3,0)</f>
        <v>Ricavi variabili commodity al PCE - Energia Elettrica</v>
      </c>
      <c r="E707" s="179" t="str">
        <f>VLOOKUP(G707,TCR!$E$2:$K$332,4,0)</f>
        <v>SCONV</v>
      </c>
      <c r="F707" s="179" t="str">
        <f>VLOOKUP(G707,TCR!$E$2:$K$332,5,0)</f>
        <v>Sconti Variabili</v>
      </c>
      <c r="G707" s="179" t="s">
        <v>32</v>
      </c>
      <c r="H707" s="179" t="str">
        <f>VLOOKUP(G707,TCR!$E$2:$K$332,7,0)</f>
        <v>sconti</v>
      </c>
      <c r="I707" s="137" t="str">
        <f t="shared" si="12"/>
        <v>414051#SCONTO PERCENTUALE SU CONTRIBUTO AL CONSUMO ALL (1)</v>
      </c>
      <c r="J707" s="271" t="s">
        <v>11630</v>
      </c>
      <c r="K707" s="271" t="s">
        <v>3391</v>
      </c>
      <c r="L707" s="271" t="s">
        <v>11616</v>
      </c>
      <c r="M707" s="272"/>
    </row>
    <row r="708" spans="1:13" x14ac:dyDescent="0.2">
      <c r="A708" s="182" t="s">
        <v>12163</v>
      </c>
      <c r="B708" s="182">
        <v>44553</v>
      </c>
      <c r="C708" s="179" t="str">
        <f>VLOOKUP(G708,TCR!$E$2:$K$332,2,0)</f>
        <v>VENDV</v>
      </c>
      <c r="D708" s="179" t="str">
        <f>VLOOKUP(G708,TCR!$E$2:$K$332,3,0)</f>
        <v>Ricavi variabili commodity al PCE - Energia Elettrica</v>
      </c>
      <c r="E708" s="179" t="str">
        <f>VLOOKUP(G708,TCR!$E$2:$K$332,4,0)</f>
        <v>SCONV</v>
      </c>
      <c r="F708" s="179" t="str">
        <f>VLOOKUP(G708,TCR!$E$2:$K$332,5,0)</f>
        <v>Sconti Variabili</v>
      </c>
      <c r="G708" s="179" t="s">
        <v>32</v>
      </c>
      <c r="H708" s="179" t="str">
        <f>VLOOKUP(G708,TCR!$E$2:$K$332,7,0)</f>
        <v>sconti</v>
      </c>
      <c r="I708" s="137" t="str">
        <f t="shared" si="12"/>
        <v>414051#EE - VOCE EE - SCONTO AGGIUNTIVO SU CORRISPETTIVO ENERGIA</v>
      </c>
      <c r="J708" s="284" t="s">
        <v>11630</v>
      </c>
      <c r="K708" s="284" t="s">
        <v>4744</v>
      </c>
      <c r="L708" s="284" t="s">
        <v>11616</v>
      </c>
      <c r="M708" s="285"/>
    </row>
    <row r="709" spans="1:13" x14ac:dyDescent="0.2">
      <c r="A709" s="178" t="s">
        <v>12163</v>
      </c>
      <c r="B709" s="182">
        <v>44553</v>
      </c>
      <c r="C709" s="179" t="str">
        <f>VLOOKUP(G709,TCR!$E$2:$K$332,2,0)</f>
        <v>PCVF</v>
      </c>
      <c r="D709" s="179" t="str">
        <f>VLOOKUP(G709,TCR!$E$2:$K$332,3,0)</f>
        <v>Ricavi da componente fissa PCV</v>
      </c>
      <c r="E709" s="179" t="str">
        <f>VLOOKUP(G709,TCR!$E$2:$K$332,4,0)</f>
        <v>COMMF</v>
      </c>
      <c r="F709" s="179" t="str">
        <f>VLOOKUP(G709,TCR!$E$2:$K$332,5,0)</f>
        <v>Componente fissa Costi Commercializzazione</v>
      </c>
      <c r="G709" s="179" t="s">
        <v>189</v>
      </c>
      <c r="H709" s="179" t="str">
        <f>VLOOKUP(G709,TCR!$E$2:$K$332,7,0)</f>
        <v>PCV fissa</v>
      </c>
      <c r="I709" s="137" t="str">
        <f t="shared" si="12"/>
        <v>414052#QUOTA FISSA COMMERCIALIZZAZIONE VENDITA DOMESTICO (PCV) 582</v>
      </c>
      <c r="J709" s="284" t="s">
        <v>11676</v>
      </c>
      <c r="K709" s="284" t="s">
        <v>10559</v>
      </c>
      <c r="L709" s="284" t="s">
        <v>11616</v>
      </c>
      <c r="M709" s="285"/>
    </row>
    <row r="710" spans="1:13" x14ac:dyDescent="0.2">
      <c r="A710" s="296" t="s">
        <v>12163</v>
      </c>
      <c r="B710" s="296">
        <v>44742</v>
      </c>
      <c r="C710" s="179" t="str">
        <f>VLOOKUP(G710,TCR!$E$2:$K$332,2,0)</f>
        <v>TRASPV</v>
      </c>
      <c r="D710" s="179" t="str">
        <f>VLOOKUP(G710,TCR!$E$2:$K$332,3,0)</f>
        <v>Ricavi logistica primaria - Trasporto Energia Elettrica - variabile</v>
      </c>
      <c r="E710" s="179" t="str">
        <f>VLOOKUP(G710,TCR!$E$2:$K$332,4,0)</f>
        <v>DISPV</v>
      </c>
      <c r="F710" s="179" t="str">
        <f>VLOOKUP(G710,TCR!$E$2:$K$332,5,0)</f>
        <v>Dispacciamento variabile</v>
      </c>
      <c r="G710" s="179" t="s">
        <v>302</v>
      </c>
      <c r="H710" s="179" t="str">
        <f>VLOOKUP(G710,TCR!$E$2:$K$332,7,0)</f>
        <v>Art 44 Del 111/06</v>
      </c>
      <c r="I710" s="137" t="str">
        <f t="shared" si="12"/>
        <v>414051#NE_PRD_APPR_MSD PERDITE DISPACCIAMENTO - ART. 44 DEL. 111/06: APPROVV. RISORSE NEL MSD</v>
      </c>
      <c r="J710" s="284">
        <v>414051</v>
      </c>
      <c r="K710" s="284" t="s">
        <v>11718</v>
      </c>
      <c r="L710" s="284" t="s">
        <v>11616</v>
      </c>
    </row>
    <row r="711" spans="1:13" x14ac:dyDescent="0.2">
      <c r="A711" s="297" t="s">
        <v>12163</v>
      </c>
      <c r="B711" s="296">
        <v>44742</v>
      </c>
      <c r="C711" s="179" t="str">
        <f>VLOOKUP(G711,TCR!$E$2:$K$332,2,0)</f>
        <v>TRASPV</v>
      </c>
      <c r="D711" s="179" t="str">
        <f>VLOOKUP(G711,TCR!$E$2:$K$332,3,0)</f>
        <v>Ricavi logistica primaria - Trasporto Energia Elettrica - variabile</v>
      </c>
      <c r="E711" s="179" t="str">
        <f>VLOOKUP(G711,TCR!$E$2:$K$332,4,0)</f>
        <v>DISPV</v>
      </c>
      <c r="F711" s="179" t="str">
        <f>VLOOKUP(G711,TCR!$E$2:$K$332,5,0)</f>
        <v>Dispacciamento variabile</v>
      </c>
      <c r="G711" s="179" t="s">
        <v>11500</v>
      </c>
      <c r="H711" s="179" t="str">
        <f>VLOOKUP(G711,TCR!$E$2:$K$332,7,0)</f>
        <v>Perdite Art 48 Del 111/06</v>
      </c>
      <c r="I711" s="137" t="str">
        <f t="shared" si="12"/>
        <v>414051#NE_PRD_CAP_PROD PERDITE DISPACCIAMENTO - ART. 48 DEL. 111/06: DISPONIB. CAPACITA PRODUTTIVA</v>
      </c>
      <c r="J711" s="284">
        <v>414051</v>
      </c>
      <c r="K711" s="284" t="s">
        <v>11719</v>
      </c>
      <c r="L711" s="284" t="s">
        <v>11616</v>
      </c>
    </row>
    <row r="712" spans="1:13" x14ac:dyDescent="0.2">
      <c r="A712" s="296" t="s">
        <v>12163</v>
      </c>
      <c r="B712" s="296">
        <v>44742</v>
      </c>
      <c r="C712" s="71" t="str">
        <f>VLOOKUP(G712,TCR!$E$2:$K$332,2,0)</f>
        <v>PPVV</v>
      </c>
      <c r="D712" s="71" t="str">
        <f>VLOOKUP(G712,TCR!$E$2:$K$332,3,0)</f>
        <v>Partite Varie</v>
      </c>
      <c r="E712" s="71" t="str">
        <f>VLOOKUP(G712,TCR!$E$2:$K$332,4,0)</f>
        <v>DEPC</v>
      </c>
      <c r="F712" s="71" t="str">
        <f>VLOOKUP(G712,TCR!$E$2:$K$332,5,0)</f>
        <v>Deposito cauzionale</v>
      </c>
      <c r="G712" s="71" t="s">
        <v>371</v>
      </c>
      <c r="H712" s="71" t="str">
        <f>VLOOKUP(G712,TCR!$E$2:$K$332,7,0)</f>
        <v>Deposito cauzionale</v>
      </c>
      <c r="I712" s="137" t="str">
        <f t="shared" si="12"/>
        <v>414475#EE_INT_DEP_PREC EE - VOCE INTERESSI DI DEPOSITO CAUZIONALE ANNI PRECEDENTI</v>
      </c>
      <c r="J712" s="284">
        <v>414475</v>
      </c>
      <c r="K712" s="284" t="s">
        <v>13957</v>
      </c>
      <c r="L712" s="284" t="s">
        <v>11616</v>
      </c>
    </row>
    <row r="713" spans="1:13" x14ac:dyDescent="0.2">
      <c r="A713" s="297" t="s">
        <v>12163</v>
      </c>
      <c r="B713" s="296">
        <v>44742</v>
      </c>
      <c r="C713" s="71" t="str">
        <f>VLOOKUP(G713,TCR!$E$2:$K$332,2,0)</f>
        <v>PPVV</v>
      </c>
      <c r="D713" s="71" t="str">
        <f>VLOOKUP(G713,TCR!$E$2:$K$332,3,0)</f>
        <v>Partite Varie</v>
      </c>
      <c r="E713" s="71" t="str">
        <f>VLOOKUP(G713,TCR!$E$2:$K$332,4,0)</f>
        <v>DEPC</v>
      </c>
      <c r="F713" s="71" t="str">
        <f>VLOOKUP(G713,TCR!$E$2:$K$332,5,0)</f>
        <v>Deposito cauzionale</v>
      </c>
      <c r="G713" s="71" t="s">
        <v>371</v>
      </c>
      <c r="H713" s="71" t="str">
        <f>VLOOKUP(G713,TCR!$E$2:$K$332,7,0)</f>
        <v>Deposito cauzionale</v>
      </c>
      <c r="I713" s="137" t="str">
        <f t="shared" si="12"/>
        <v>414475#EE_VINTDEP EE - VOCE INTERESSI DEPOSITO CAUZIONALE</v>
      </c>
      <c r="J713" s="284">
        <v>414475</v>
      </c>
      <c r="K713" s="284" t="s">
        <v>13958</v>
      </c>
      <c r="L713" s="284" t="s">
        <v>11616</v>
      </c>
    </row>
    <row r="714" spans="1:13" x14ac:dyDescent="0.2">
      <c r="A714" s="296" t="s">
        <v>12163</v>
      </c>
      <c r="B714" s="296">
        <v>44742</v>
      </c>
      <c r="C714" s="121" t="str">
        <f>VLOOKUP(G714,TCR!$E$2:$K$332,2,0)</f>
        <v>GEFT</v>
      </c>
      <c r="D714" s="121" t="str">
        <f>VLOOKUP(G714,TCR!$E$2:$K$332,3,0)</f>
        <v>GESTIONE FINANAZA e TRIBUTI</v>
      </c>
      <c r="E714" s="121" t="str">
        <f>VLOOKUP(G714,TCR!$E$2:$K$332,4,0)</f>
        <v>GEFT</v>
      </c>
      <c r="F714" s="121" t="str">
        <f>VLOOKUP(G714,TCR!$E$2:$K$332,5,0)</f>
        <v>GESTIONE FINANAZA e TRIBUTI</v>
      </c>
      <c r="G714" s="121" t="s">
        <v>9704</v>
      </c>
      <c r="H714" s="121" t="str">
        <f>VLOOKUP(G714,TCR!$E$2:$K$332,7,0)</f>
        <v>Imposta di bollo</v>
      </c>
      <c r="I714" s="137" t="str">
        <f t="shared" si="12"/>
        <v>429100#82000 IMPOSTA DI BOLLO</v>
      </c>
      <c r="J714" s="284">
        <v>429100</v>
      </c>
      <c r="K714" s="284" t="s">
        <v>13959</v>
      </c>
      <c r="L714" s="284" t="s">
        <v>11616</v>
      </c>
    </row>
    <row r="715" spans="1:13" x14ac:dyDescent="0.2">
      <c r="A715" s="297" t="s">
        <v>12163</v>
      </c>
      <c r="B715" s="296">
        <v>44742</v>
      </c>
      <c r="C715" s="71" t="str">
        <f>VLOOKUP(G715,TCR!$E$2:$K$332,2,0)</f>
        <v>PPVV</v>
      </c>
      <c r="D715" s="71" t="str">
        <f>VLOOKUP(G715,TCR!$E$2:$K$332,3,0)</f>
        <v>Partite Varie</v>
      </c>
      <c r="E715" s="71" t="str">
        <f>VLOOKUP(G715,TCR!$E$2:$K$332,4,0)</f>
        <v>DEPC</v>
      </c>
      <c r="F715" s="71" t="str">
        <f>VLOOKUP(G715,TCR!$E$2:$K$332,5,0)</f>
        <v>Deposito cauzionale</v>
      </c>
      <c r="G715" s="71" t="s">
        <v>371</v>
      </c>
      <c r="H715" s="71" t="str">
        <f>VLOOKUP(G715,TCR!$E$2:$K$332,7,0)</f>
        <v>Deposito cauzionale</v>
      </c>
      <c r="I715" s="137" t="str">
        <f t="shared" si="12"/>
        <v>429100#EE_VDEPCAU EE - VOCE DEPOSITO CAUZIONALE</v>
      </c>
      <c r="J715" s="284">
        <v>429100</v>
      </c>
      <c r="K715" s="284" t="s">
        <v>13960</v>
      </c>
      <c r="L715" s="284" t="s">
        <v>11616</v>
      </c>
    </row>
    <row r="1145" spans="10:12" x14ac:dyDescent="0.2">
      <c r="J1145" s="137"/>
      <c r="K1145" s="137"/>
      <c r="L1145" s="137"/>
    </row>
    <row r="1146" spans="10:12" x14ac:dyDescent="0.2">
      <c r="J1146" s="137"/>
      <c r="K1146" s="137"/>
      <c r="L1146" s="137"/>
    </row>
    <row r="1147" spans="10:12" x14ac:dyDescent="0.2">
      <c r="J1147" s="137"/>
      <c r="K1147" s="137"/>
      <c r="L1147" s="137"/>
    </row>
    <row r="1148" spans="10:12" x14ac:dyDescent="0.2">
      <c r="J1148" s="137"/>
      <c r="K1148" s="137"/>
      <c r="L1148" s="137"/>
    </row>
    <row r="1149" spans="10:12" x14ac:dyDescent="0.2">
      <c r="J1149" s="137"/>
      <c r="K1149" s="137"/>
      <c r="L1149" s="137"/>
    </row>
    <row r="1150" spans="10:12" x14ac:dyDescent="0.2">
      <c r="J1150" s="137"/>
      <c r="K1150" s="137"/>
      <c r="L1150" s="137"/>
    </row>
    <row r="1151" spans="10:12" x14ac:dyDescent="0.2">
      <c r="J1151" s="137"/>
      <c r="K1151" s="137"/>
      <c r="L1151" s="137"/>
    </row>
    <row r="1152" spans="10:12" x14ac:dyDescent="0.2">
      <c r="J1152" s="137"/>
      <c r="K1152" s="137"/>
      <c r="L1152" s="137"/>
    </row>
    <row r="1153" spans="10:12" x14ac:dyDescent="0.2">
      <c r="J1153" s="137"/>
      <c r="K1153" s="137"/>
      <c r="L1153" s="137"/>
    </row>
    <row r="1154" spans="10:12" x14ac:dyDescent="0.2">
      <c r="J1154" s="137"/>
      <c r="K1154" s="137"/>
      <c r="L1154" s="137"/>
    </row>
    <row r="1155" spans="10:12" x14ac:dyDescent="0.2">
      <c r="J1155" s="137"/>
      <c r="K1155" s="137"/>
      <c r="L1155" s="137"/>
    </row>
    <row r="1156" spans="10:12" x14ac:dyDescent="0.2">
      <c r="J1156" s="137"/>
      <c r="K1156" s="137"/>
      <c r="L1156" s="137"/>
    </row>
    <row r="1157" spans="10:12" x14ac:dyDescent="0.2">
      <c r="J1157" s="137"/>
      <c r="K1157" s="137"/>
      <c r="L1157" s="137"/>
    </row>
    <row r="1158" spans="10:12" x14ac:dyDescent="0.2">
      <c r="J1158" s="137"/>
      <c r="K1158" s="137"/>
      <c r="L1158" s="137"/>
    </row>
    <row r="1159" spans="10:12" x14ac:dyDescent="0.2">
      <c r="J1159" s="137"/>
      <c r="K1159" s="137"/>
      <c r="L1159" s="137"/>
    </row>
    <row r="1160" spans="10:12" x14ac:dyDescent="0.2">
      <c r="J1160" s="137"/>
      <c r="K1160" s="137"/>
      <c r="L1160" s="137"/>
    </row>
    <row r="1161" spans="10:12" x14ac:dyDescent="0.2">
      <c r="J1161" s="137"/>
      <c r="K1161" s="137"/>
      <c r="L1161" s="137"/>
    </row>
    <row r="1162" spans="10:12" x14ac:dyDescent="0.2">
      <c r="J1162" s="137"/>
      <c r="K1162" s="137"/>
      <c r="L1162" s="137"/>
    </row>
    <row r="1163" spans="10:12" x14ac:dyDescent="0.2">
      <c r="J1163" s="137"/>
      <c r="K1163" s="137"/>
      <c r="L1163" s="137"/>
    </row>
    <row r="1164" spans="10:12" x14ac:dyDescent="0.2">
      <c r="J1164" s="137"/>
      <c r="K1164" s="137"/>
      <c r="L1164" s="137"/>
    </row>
    <row r="1165" spans="10:12" x14ac:dyDescent="0.2">
      <c r="J1165" s="137"/>
      <c r="K1165" s="137"/>
      <c r="L1165" s="137"/>
    </row>
    <row r="1166" spans="10:12" x14ac:dyDescent="0.2">
      <c r="J1166" s="137"/>
      <c r="K1166" s="137"/>
      <c r="L1166" s="137"/>
    </row>
    <row r="1167" spans="10:12" x14ac:dyDescent="0.2">
      <c r="J1167" s="137"/>
      <c r="K1167" s="137"/>
      <c r="L1167" s="137"/>
    </row>
    <row r="1168" spans="10:12" x14ac:dyDescent="0.2">
      <c r="J1168" s="137"/>
      <c r="K1168" s="137"/>
      <c r="L1168" s="137"/>
    </row>
    <row r="1169" spans="10:12" x14ac:dyDescent="0.2">
      <c r="J1169" s="137"/>
      <c r="K1169" s="137"/>
      <c r="L1169" s="137"/>
    </row>
    <row r="1170" spans="10:12" x14ac:dyDescent="0.2">
      <c r="J1170" s="137"/>
      <c r="K1170" s="137"/>
      <c r="L1170" s="137"/>
    </row>
    <row r="1171" spans="10:12" x14ac:dyDescent="0.2">
      <c r="J1171" s="137"/>
      <c r="K1171" s="137"/>
      <c r="L1171" s="137"/>
    </row>
    <row r="1172" spans="10:12" x14ac:dyDescent="0.2">
      <c r="J1172" s="137"/>
      <c r="K1172" s="137"/>
      <c r="L1172" s="137"/>
    </row>
    <row r="1173" spans="10:12" x14ac:dyDescent="0.2">
      <c r="J1173" s="137"/>
      <c r="K1173" s="137"/>
      <c r="L1173" s="137"/>
    </row>
    <row r="1174" spans="10:12" x14ac:dyDescent="0.2">
      <c r="J1174" s="137"/>
      <c r="K1174" s="137"/>
      <c r="L1174" s="137"/>
    </row>
    <row r="1175" spans="10:12" x14ac:dyDescent="0.2">
      <c r="J1175" s="137"/>
      <c r="K1175" s="137"/>
      <c r="L1175" s="137"/>
    </row>
    <row r="1176" spans="10:12" x14ac:dyDescent="0.2">
      <c r="J1176" s="137"/>
      <c r="K1176" s="137"/>
      <c r="L1176" s="137"/>
    </row>
    <row r="1177" spans="10:12" x14ac:dyDescent="0.2">
      <c r="J1177" s="137"/>
      <c r="K1177" s="137"/>
      <c r="L1177" s="137"/>
    </row>
    <row r="1178" spans="10:12" x14ac:dyDescent="0.2">
      <c r="J1178" s="137"/>
      <c r="K1178" s="137"/>
      <c r="L1178" s="137"/>
    </row>
    <row r="1179" spans="10:12" x14ac:dyDescent="0.2">
      <c r="J1179" s="137"/>
      <c r="K1179" s="137"/>
      <c r="L1179" s="137"/>
    </row>
    <row r="1180" spans="10:12" x14ac:dyDescent="0.2">
      <c r="J1180" s="137"/>
      <c r="K1180" s="137"/>
      <c r="L1180" s="137"/>
    </row>
    <row r="1181" spans="10:12" x14ac:dyDescent="0.2">
      <c r="J1181" s="137"/>
      <c r="K1181" s="137"/>
      <c r="L1181" s="137"/>
    </row>
    <row r="1182" spans="10:12" x14ac:dyDescent="0.2">
      <c r="J1182" s="137"/>
      <c r="K1182" s="137"/>
      <c r="L1182" s="137"/>
    </row>
    <row r="1183" spans="10:12" x14ac:dyDescent="0.2">
      <c r="J1183" s="137"/>
      <c r="K1183" s="137"/>
      <c r="L1183" s="137"/>
    </row>
    <row r="1184" spans="10:12" x14ac:dyDescent="0.2">
      <c r="J1184" s="137"/>
      <c r="K1184" s="137"/>
      <c r="L1184" s="137"/>
    </row>
    <row r="1185" spans="10:12" x14ac:dyDescent="0.2">
      <c r="J1185" s="137"/>
      <c r="K1185" s="137"/>
      <c r="L1185" s="137"/>
    </row>
    <row r="1186" spans="10:12" x14ac:dyDescent="0.2">
      <c r="J1186" s="137"/>
      <c r="K1186" s="137"/>
      <c r="L1186" s="137"/>
    </row>
    <row r="1187" spans="10:12" x14ac:dyDescent="0.2">
      <c r="J1187" s="137"/>
      <c r="K1187" s="137"/>
      <c r="L1187" s="137"/>
    </row>
    <row r="1188" spans="10:12" x14ac:dyDescent="0.2">
      <c r="J1188" s="137"/>
      <c r="K1188" s="137"/>
      <c r="L1188" s="137"/>
    </row>
    <row r="1189" spans="10:12" x14ac:dyDescent="0.2">
      <c r="J1189" s="137"/>
      <c r="K1189" s="137"/>
      <c r="L1189" s="137"/>
    </row>
    <row r="1190" spans="10:12" x14ac:dyDescent="0.2">
      <c r="J1190" s="137"/>
      <c r="K1190" s="137"/>
      <c r="L1190" s="137"/>
    </row>
    <row r="1191" spans="10:12" x14ac:dyDescent="0.2">
      <c r="J1191" s="137"/>
      <c r="K1191" s="137"/>
      <c r="L1191" s="137"/>
    </row>
    <row r="1192" spans="10:12" x14ac:dyDescent="0.2">
      <c r="J1192" s="137"/>
      <c r="K1192" s="137"/>
      <c r="L1192" s="137"/>
    </row>
    <row r="1193" spans="10:12" x14ac:dyDescent="0.2">
      <c r="J1193" s="137"/>
      <c r="K1193" s="137"/>
      <c r="L1193" s="137"/>
    </row>
    <row r="1194" spans="10:12" x14ac:dyDescent="0.2">
      <c r="J1194" s="137"/>
      <c r="K1194" s="137"/>
      <c r="L1194" s="137"/>
    </row>
    <row r="1195" spans="10:12" x14ac:dyDescent="0.2">
      <c r="J1195" s="137"/>
      <c r="K1195" s="137"/>
      <c r="L1195" s="137"/>
    </row>
    <row r="1196" spans="10:12" x14ac:dyDescent="0.2">
      <c r="J1196" s="137"/>
      <c r="K1196" s="137"/>
      <c r="L1196" s="137"/>
    </row>
    <row r="1197" spans="10:12" x14ac:dyDescent="0.2">
      <c r="J1197" s="137"/>
      <c r="K1197" s="137"/>
      <c r="L1197" s="137"/>
    </row>
    <row r="1198" spans="10:12" x14ac:dyDescent="0.2">
      <c r="J1198" s="137"/>
      <c r="K1198" s="137"/>
      <c r="L1198" s="137"/>
    </row>
    <row r="1199" spans="10:12" x14ac:dyDescent="0.2">
      <c r="J1199" s="137"/>
      <c r="K1199" s="137"/>
      <c r="L1199" s="137"/>
    </row>
    <row r="1200" spans="10:12" x14ac:dyDescent="0.2">
      <c r="J1200" s="137"/>
      <c r="K1200" s="137"/>
      <c r="L1200" s="137"/>
    </row>
    <row r="1201" spans="10:12" x14ac:dyDescent="0.2">
      <c r="J1201" s="137"/>
      <c r="K1201" s="137"/>
      <c r="L1201" s="137"/>
    </row>
    <row r="1202" spans="10:12" x14ac:dyDescent="0.2">
      <c r="J1202" s="137"/>
      <c r="K1202" s="137"/>
      <c r="L1202" s="137"/>
    </row>
    <row r="1203" spans="10:12" x14ac:dyDescent="0.2">
      <c r="J1203" s="137"/>
      <c r="K1203" s="137"/>
      <c r="L1203" s="137"/>
    </row>
    <row r="1204" spans="10:12" x14ac:dyDescent="0.2">
      <c r="J1204" s="137"/>
      <c r="K1204" s="137"/>
      <c r="L1204" s="137"/>
    </row>
    <row r="1205" spans="10:12" x14ac:dyDescent="0.2">
      <c r="J1205" s="137"/>
      <c r="K1205" s="137"/>
      <c r="L1205" s="137"/>
    </row>
    <row r="1206" spans="10:12" x14ac:dyDescent="0.2">
      <c r="J1206" s="137"/>
      <c r="K1206" s="137"/>
      <c r="L1206" s="137"/>
    </row>
    <row r="1207" spans="10:12" x14ac:dyDescent="0.2">
      <c r="J1207" s="137"/>
      <c r="K1207" s="137"/>
      <c r="L1207" s="137"/>
    </row>
    <row r="1208" spans="10:12" x14ac:dyDescent="0.2">
      <c r="J1208" s="137"/>
      <c r="K1208" s="137"/>
      <c r="L1208" s="137"/>
    </row>
    <row r="1209" spans="10:12" x14ac:dyDescent="0.2">
      <c r="J1209" s="137"/>
      <c r="K1209" s="137"/>
      <c r="L1209" s="137"/>
    </row>
    <row r="1210" spans="10:12" x14ac:dyDescent="0.2">
      <c r="J1210" s="137"/>
      <c r="K1210" s="137"/>
      <c r="L1210" s="137"/>
    </row>
    <row r="1211" spans="10:12" x14ac:dyDescent="0.2">
      <c r="J1211" s="137"/>
      <c r="K1211" s="137"/>
      <c r="L1211" s="137"/>
    </row>
    <row r="1212" spans="10:12" x14ac:dyDescent="0.2">
      <c r="J1212" s="137"/>
      <c r="K1212" s="137"/>
      <c r="L1212" s="137"/>
    </row>
    <row r="1213" spans="10:12" x14ac:dyDescent="0.2">
      <c r="J1213" s="137"/>
      <c r="K1213" s="137"/>
      <c r="L1213" s="137"/>
    </row>
    <row r="1214" spans="10:12" x14ac:dyDescent="0.2">
      <c r="J1214" s="137"/>
      <c r="K1214" s="137"/>
      <c r="L1214" s="137"/>
    </row>
    <row r="1215" spans="10:12" x14ac:dyDescent="0.2">
      <c r="J1215" s="137"/>
      <c r="K1215" s="137"/>
      <c r="L1215" s="137"/>
    </row>
    <row r="1216" spans="10:12" x14ac:dyDescent="0.2">
      <c r="J1216" s="137"/>
      <c r="K1216" s="137"/>
      <c r="L1216" s="137"/>
    </row>
    <row r="1217" spans="10:12" x14ac:dyDescent="0.2">
      <c r="J1217" s="137"/>
      <c r="K1217" s="137"/>
      <c r="L1217" s="137"/>
    </row>
    <row r="1218" spans="10:12" x14ac:dyDescent="0.2">
      <c r="J1218" s="137"/>
      <c r="K1218" s="137"/>
      <c r="L1218" s="137"/>
    </row>
    <row r="1219" spans="10:12" x14ac:dyDescent="0.2">
      <c r="J1219" s="137"/>
      <c r="K1219" s="137"/>
      <c r="L1219" s="137"/>
    </row>
    <row r="1220" spans="10:12" x14ac:dyDescent="0.2">
      <c r="J1220" s="137"/>
      <c r="K1220" s="137"/>
      <c r="L1220" s="137"/>
    </row>
    <row r="1221" spans="10:12" x14ac:dyDescent="0.2">
      <c r="J1221" s="137"/>
      <c r="K1221" s="137"/>
      <c r="L1221" s="137"/>
    </row>
    <row r="1222" spans="10:12" x14ac:dyDescent="0.2">
      <c r="J1222" s="137"/>
      <c r="K1222" s="137"/>
      <c r="L1222" s="137"/>
    </row>
    <row r="1223" spans="10:12" x14ac:dyDescent="0.2">
      <c r="J1223" s="137"/>
      <c r="K1223" s="137"/>
      <c r="L1223" s="137"/>
    </row>
    <row r="1224" spans="10:12" x14ac:dyDescent="0.2">
      <c r="J1224" s="137"/>
      <c r="K1224" s="137"/>
      <c r="L1224" s="137"/>
    </row>
    <row r="1225" spans="10:12" x14ac:dyDescent="0.2">
      <c r="J1225" s="137"/>
      <c r="K1225" s="137"/>
      <c r="L1225" s="137"/>
    </row>
    <row r="1226" spans="10:12" x14ac:dyDescent="0.2">
      <c r="J1226" s="137"/>
      <c r="K1226" s="137"/>
      <c r="L1226" s="137"/>
    </row>
    <row r="1227" spans="10:12" x14ac:dyDescent="0.2">
      <c r="J1227" s="137"/>
      <c r="K1227" s="137"/>
      <c r="L1227" s="137"/>
    </row>
    <row r="1228" spans="10:12" x14ac:dyDescent="0.2">
      <c r="J1228" s="137"/>
      <c r="K1228" s="137"/>
      <c r="L1228" s="137"/>
    </row>
    <row r="1229" spans="10:12" x14ac:dyDescent="0.2">
      <c r="J1229" s="137"/>
      <c r="K1229" s="137"/>
      <c r="L1229" s="137"/>
    </row>
    <row r="1230" spans="10:12" x14ac:dyDescent="0.2">
      <c r="J1230" s="137"/>
      <c r="K1230" s="137"/>
      <c r="L1230" s="137"/>
    </row>
    <row r="1231" spans="10:12" x14ac:dyDescent="0.2">
      <c r="J1231" s="137"/>
      <c r="K1231" s="137"/>
      <c r="L1231" s="137"/>
    </row>
    <row r="1232" spans="10:12" x14ac:dyDescent="0.2">
      <c r="J1232" s="137"/>
      <c r="K1232" s="137"/>
      <c r="L1232" s="137"/>
    </row>
    <row r="1233" spans="10:12" x14ac:dyDescent="0.2">
      <c r="J1233" s="137"/>
      <c r="K1233" s="137"/>
      <c r="L1233" s="137"/>
    </row>
    <row r="1234" spans="10:12" x14ac:dyDescent="0.2">
      <c r="J1234" s="137"/>
      <c r="K1234" s="137"/>
      <c r="L1234" s="137"/>
    </row>
    <row r="1235" spans="10:12" x14ac:dyDescent="0.2">
      <c r="J1235" s="137"/>
      <c r="K1235" s="137"/>
      <c r="L1235" s="137"/>
    </row>
    <row r="1236" spans="10:12" x14ac:dyDescent="0.2">
      <c r="J1236" s="137"/>
      <c r="K1236" s="137"/>
      <c r="L1236" s="137"/>
    </row>
    <row r="1237" spans="10:12" x14ac:dyDescent="0.2">
      <c r="J1237" s="137"/>
      <c r="K1237" s="137"/>
      <c r="L1237" s="137"/>
    </row>
    <row r="1238" spans="10:12" x14ac:dyDescent="0.2">
      <c r="J1238" s="137"/>
      <c r="K1238" s="137"/>
      <c r="L1238" s="137"/>
    </row>
    <row r="1239" spans="10:12" x14ac:dyDescent="0.2">
      <c r="J1239" s="137"/>
      <c r="K1239" s="137"/>
      <c r="L1239" s="137"/>
    </row>
    <row r="1240" spans="10:12" x14ac:dyDescent="0.2">
      <c r="J1240" s="137"/>
      <c r="K1240" s="137"/>
      <c r="L1240" s="137"/>
    </row>
    <row r="1241" spans="10:12" x14ac:dyDescent="0.2">
      <c r="J1241" s="137"/>
      <c r="K1241" s="137"/>
      <c r="L1241" s="137"/>
    </row>
    <row r="1242" spans="10:12" x14ac:dyDescent="0.2">
      <c r="J1242" s="137"/>
      <c r="K1242" s="137"/>
      <c r="L1242" s="137"/>
    </row>
    <row r="1243" spans="10:12" x14ac:dyDescent="0.2">
      <c r="J1243" s="137"/>
      <c r="K1243" s="137"/>
      <c r="L1243" s="137"/>
    </row>
    <row r="1244" spans="10:12" x14ac:dyDescent="0.2">
      <c r="J1244" s="137"/>
      <c r="K1244" s="137"/>
      <c r="L1244" s="137"/>
    </row>
    <row r="1245" spans="10:12" x14ac:dyDescent="0.2">
      <c r="J1245" s="137"/>
      <c r="K1245" s="137"/>
      <c r="L1245" s="137"/>
    </row>
    <row r="1246" spans="10:12" x14ac:dyDescent="0.2">
      <c r="J1246" s="137"/>
      <c r="K1246" s="137"/>
      <c r="L1246" s="137"/>
    </row>
    <row r="1247" spans="10:12" x14ac:dyDescent="0.2">
      <c r="J1247" s="137"/>
      <c r="K1247" s="137"/>
      <c r="L1247" s="137"/>
    </row>
    <row r="1248" spans="10:12" x14ac:dyDescent="0.2">
      <c r="J1248" s="137"/>
      <c r="K1248" s="137"/>
      <c r="L1248" s="137"/>
    </row>
    <row r="1249" spans="10:12" x14ac:dyDescent="0.2">
      <c r="J1249" s="137"/>
      <c r="K1249" s="137"/>
      <c r="L1249" s="137"/>
    </row>
    <row r="1250" spans="10:12" x14ac:dyDescent="0.2">
      <c r="J1250" s="137"/>
      <c r="K1250" s="137"/>
      <c r="L1250" s="137"/>
    </row>
    <row r="1251" spans="10:12" x14ac:dyDescent="0.2">
      <c r="J1251" s="137"/>
      <c r="K1251" s="137"/>
      <c r="L1251" s="137"/>
    </row>
    <row r="1252" spans="10:12" x14ac:dyDescent="0.2">
      <c r="J1252" s="137"/>
      <c r="K1252" s="137"/>
      <c r="L1252" s="137"/>
    </row>
    <row r="1253" spans="10:12" x14ac:dyDescent="0.2">
      <c r="J1253" s="137"/>
      <c r="K1253" s="137"/>
      <c r="L1253" s="137"/>
    </row>
    <row r="1254" spans="10:12" x14ac:dyDescent="0.2">
      <c r="J1254" s="137"/>
      <c r="K1254" s="137"/>
      <c r="L1254" s="137"/>
    </row>
    <row r="1255" spans="10:12" x14ac:dyDescent="0.2">
      <c r="J1255" s="137"/>
      <c r="K1255" s="137"/>
      <c r="L1255" s="137"/>
    </row>
    <row r="1256" spans="10:12" x14ac:dyDescent="0.2">
      <c r="J1256" s="137"/>
      <c r="K1256" s="137"/>
      <c r="L1256" s="137"/>
    </row>
    <row r="1257" spans="10:12" x14ac:dyDescent="0.2">
      <c r="J1257" s="137"/>
      <c r="K1257" s="137"/>
      <c r="L1257" s="137"/>
    </row>
    <row r="1258" spans="10:12" x14ac:dyDescent="0.2">
      <c r="J1258" s="137"/>
      <c r="K1258" s="137"/>
      <c r="L1258" s="137"/>
    </row>
    <row r="1259" spans="10:12" x14ac:dyDescent="0.2">
      <c r="J1259" s="137"/>
      <c r="K1259" s="137"/>
      <c r="L1259" s="137"/>
    </row>
    <row r="1260" spans="10:12" x14ac:dyDescent="0.2">
      <c r="J1260" s="137"/>
      <c r="K1260" s="137"/>
      <c r="L1260" s="137"/>
    </row>
    <row r="1261" spans="10:12" x14ac:dyDescent="0.2">
      <c r="J1261" s="137"/>
      <c r="K1261" s="137"/>
      <c r="L1261" s="137"/>
    </row>
    <row r="1262" spans="10:12" x14ac:dyDescent="0.2">
      <c r="J1262" s="137"/>
      <c r="K1262" s="137"/>
      <c r="L1262" s="137"/>
    </row>
    <row r="1263" spans="10:12" x14ac:dyDescent="0.2">
      <c r="J1263" s="137"/>
      <c r="K1263" s="137"/>
      <c r="L1263" s="137"/>
    </row>
    <row r="1264" spans="10:12" x14ac:dyDescent="0.2">
      <c r="J1264" s="137"/>
      <c r="K1264" s="137"/>
      <c r="L1264" s="137"/>
    </row>
    <row r="1265" spans="10:12" x14ac:dyDescent="0.2">
      <c r="J1265" s="137"/>
      <c r="K1265" s="137"/>
      <c r="L1265" s="137"/>
    </row>
    <row r="1266" spans="10:12" x14ac:dyDescent="0.2">
      <c r="J1266" s="137"/>
      <c r="K1266" s="137"/>
      <c r="L1266" s="137"/>
    </row>
    <row r="1267" spans="10:12" x14ac:dyDescent="0.2">
      <c r="J1267" s="137"/>
      <c r="K1267" s="137"/>
      <c r="L1267" s="137"/>
    </row>
    <row r="1268" spans="10:12" x14ac:dyDescent="0.2">
      <c r="J1268" s="137"/>
      <c r="K1268" s="137"/>
      <c r="L1268" s="137"/>
    </row>
    <row r="1269" spans="10:12" x14ac:dyDescent="0.2">
      <c r="J1269" s="137"/>
      <c r="K1269" s="137"/>
      <c r="L1269" s="137"/>
    </row>
    <row r="1270" spans="10:12" x14ac:dyDescent="0.2">
      <c r="J1270" s="137"/>
      <c r="K1270" s="137"/>
      <c r="L1270" s="137"/>
    </row>
    <row r="1271" spans="10:12" x14ac:dyDescent="0.2">
      <c r="J1271" s="137"/>
      <c r="K1271" s="137"/>
      <c r="L1271" s="137"/>
    </row>
    <row r="1272" spans="10:12" x14ac:dyDescent="0.2">
      <c r="J1272" s="137"/>
      <c r="K1272" s="137"/>
      <c r="L1272" s="137"/>
    </row>
    <row r="1273" spans="10:12" x14ac:dyDescent="0.2">
      <c r="J1273" s="137"/>
      <c r="K1273" s="137"/>
      <c r="L1273" s="137"/>
    </row>
    <row r="1274" spans="10:12" x14ac:dyDescent="0.2">
      <c r="J1274" s="137"/>
      <c r="K1274" s="137"/>
      <c r="L1274" s="137"/>
    </row>
    <row r="1275" spans="10:12" x14ac:dyDescent="0.2">
      <c r="J1275" s="137"/>
      <c r="K1275" s="137"/>
      <c r="L1275" s="137"/>
    </row>
    <row r="1276" spans="10:12" x14ac:dyDescent="0.2">
      <c r="J1276" s="137"/>
      <c r="K1276" s="137"/>
      <c r="L1276" s="137"/>
    </row>
    <row r="1277" spans="10:12" x14ac:dyDescent="0.2">
      <c r="J1277" s="137"/>
      <c r="K1277" s="137"/>
      <c r="L1277" s="137"/>
    </row>
    <row r="1278" spans="10:12" x14ac:dyDescent="0.2">
      <c r="J1278" s="137"/>
      <c r="K1278" s="137"/>
      <c r="L1278" s="137"/>
    </row>
    <row r="1279" spans="10:12" x14ac:dyDescent="0.2">
      <c r="J1279" s="137"/>
      <c r="K1279" s="137"/>
      <c r="L1279" s="137"/>
    </row>
    <row r="1280" spans="10:12" x14ac:dyDescent="0.2">
      <c r="J1280" s="137"/>
      <c r="K1280" s="137"/>
      <c r="L1280" s="137"/>
    </row>
    <row r="1281" spans="10:12" x14ac:dyDescent="0.2">
      <c r="J1281" s="137"/>
      <c r="K1281" s="137"/>
      <c r="L1281" s="137"/>
    </row>
    <row r="1282" spans="10:12" x14ac:dyDescent="0.2">
      <c r="J1282" s="137"/>
      <c r="K1282" s="137"/>
      <c r="L1282" s="137"/>
    </row>
    <row r="1283" spans="10:12" x14ac:dyDescent="0.2">
      <c r="J1283" s="137"/>
      <c r="K1283" s="137"/>
      <c r="L1283" s="137"/>
    </row>
    <row r="1284" spans="10:12" x14ac:dyDescent="0.2">
      <c r="J1284" s="137"/>
      <c r="K1284" s="137"/>
      <c r="L1284" s="137"/>
    </row>
    <row r="1285" spans="10:12" x14ac:dyDescent="0.2">
      <c r="J1285" s="137"/>
      <c r="K1285" s="137"/>
      <c r="L1285" s="137"/>
    </row>
    <row r="1286" spans="10:12" x14ac:dyDescent="0.2">
      <c r="J1286" s="137"/>
      <c r="K1286" s="137"/>
      <c r="L1286" s="137"/>
    </row>
    <row r="1287" spans="10:12" x14ac:dyDescent="0.2">
      <c r="J1287" s="137"/>
      <c r="K1287" s="137"/>
      <c r="L1287" s="137"/>
    </row>
    <row r="1288" spans="10:12" x14ac:dyDescent="0.2">
      <c r="J1288" s="137"/>
      <c r="K1288" s="137"/>
      <c r="L1288" s="137"/>
    </row>
    <row r="1289" spans="10:12" x14ac:dyDescent="0.2">
      <c r="J1289" s="137"/>
      <c r="K1289" s="137"/>
      <c r="L1289" s="137"/>
    </row>
    <row r="1290" spans="10:12" x14ac:dyDescent="0.2">
      <c r="J1290" s="137"/>
      <c r="K1290" s="137"/>
      <c r="L1290" s="137"/>
    </row>
    <row r="1291" spans="10:12" x14ac:dyDescent="0.2">
      <c r="J1291" s="137"/>
      <c r="K1291" s="137"/>
      <c r="L1291" s="137"/>
    </row>
    <row r="1292" spans="10:12" x14ac:dyDescent="0.2">
      <c r="J1292" s="137"/>
      <c r="K1292" s="137"/>
      <c r="L1292" s="137"/>
    </row>
    <row r="1293" spans="10:12" x14ac:dyDescent="0.2">
      <c r="J1293" s="137"/>
      <c r="K1293" s="137"/>
      <c r="L1293" s="137"/>
    </row>
    <row r="1294" spans="10:12" x14ac:dyDescent="0.2">
      <c r="J1294" s="137"/>
      <c r="K1294" s="137"/>
      <c r="L1294" s="137"/>
    </row>
    <row r="1295" spans="10:12" x14ac:dyDescent="0.2">
      <c r="J1295" s="137"/>
      <c r="K1295" s="137"/>
      <c r="L1295" s="137"/>
    </row>
    <row r="1296" spans="10:12" x14ac:dyDescent="0.2">
      <c r="J1296" s="137"/>
      <c r="K1296" s="137"/>
      <c r="L1296" s="137"/>
    </row>
    <row r="1297" spans="10:12" x14ac:dyDescent="0.2">
      <c r="J1297" s="137"/>
      <c r="K1297" s="137"/>
      <c r="L1297" s="137"/>
    </row>
    <row r="1298" spans="10:12" x14ac:dyDescent="0.2">
      <c r="J1298" s="137"/>
      <c r="K1298" s="137"/>
      <c r="L1298" s="137"/>
    </row>
    <row r="1299" spans="10:12" x14ac:dyDescent="0.2">
      <c r="J1299" s="137"/>
      <c r="K1299" s="137"/>
      <c r="L1299" s="137"/>
    </row>
    <row r="1300" spans="10:12" x14ac:dyDescent="0.2">
      <c r="J1300" s="137"/>
      <c r="K1300" s="137"/>
      <c r="L1300" s="137"/>
    </row>
    <row r="1301" spans="10:12" x14ac:dyDescent="0.2">
      <c r="J1301" s="137"/>
      <c r="K1301" s="137"/>
      <c r="L1301" s="137"/>
    </row>
    <row r="1302" spans="10:12" x14ac:dyDescent="0.2">
      <c r="J1302" s="137"/>
      <c r="K1302" s="137"/>
      <c r="L1302" s="137"/>
    </row>
    <row r="1303" spans="10:12" x14ac:dyDescent="0.2">
      <c r="J1303" s="137"/>
      <c r="K1303" s="137"/>
      <c r="L1303" s="137"/>
    </row>
    <row r="1304" spans="10:12" x14ac:dyDescent="0.2">
      <c r="J1304" s="137"/>
      <c r="K1304" s="137"/>
      <c r="L1304" s="137"/>
    </row>
    <row r="1305" spans="10:12" x14ac:dyDescent="0.2">
      <c r="J1305" s="137"/>
      <c r="K1305" s="137"/>
      <c r="L1305" s="137"/>
    </row>
    <row r="1306" spans="10:12" x14ac:dyDescent="0.2">
      <c r="J1306" s="137"/>
      <c r="K1306" s="137"/>
      <c r="L1306" s="137"/>
    </row>
    <row r="1307" spans="10:12" x14ac:dyDescent="0.2">
      <c r="J1307" s="137"/>
      <c r="K1307" s="137"/>
      <c r="L1307" s="137"/>
    </row>
    <row r="1308" spans="10:12" x14ac:dyDescent="0.2">
      <c r="J1308" s="137"/>
      <c r="K1308" s="137"/>
      <c r="L1308" s="137"/>
    </row>
    <row r="1309" spans="10:12" x14ac:dyDescent="0.2">
      <c r="J1309" s="137"/>
      <c r="K1309" s="137"/>
      <c r="L1309" s="137"/>
    </row>
    <row r="1310" spans="10:12" x14ac:dyDescent="0.2">
      <c r="J1310" s="137"/>
      <c r="K1310" s="137"/>
      <c r="L1310" s="137"/>
    </row>
    <row r="1311" spans="10:12" x14ac:dyDescent="0.2">
      <c r="J1311" s="137"/>
      <c r="K1311" s="137"/>
      <c r="L1311" s="137"/>
    </row>
    <row r="1312" spans="10:12" x14ac:dyDescent="0.2">
      <c r="J1312" s="137"/>
      <c r="K1312" s="137"/>
      <c r="L1312" s="137"/>
    </row>
    <row r="1313" spans="10:12" x14ac:dyDescent="0.2">
      <c r="J1313" s="137"/>
      <c r="K1313" s="137"/>
      <c r="L1313" s="137"/>
    </row>
    <row r="1314" spans="10:12" x14ac:dyDescent="0.2">
      <c r="J1314" s="137"/>
      <c r="K1314" s="137"/>
      <c r="L1314" s="137"/>
    </row>
    <row r="1315" spans="10:12" x14ac:dyDescent="0.2">
      <c r="J1315" s="137"/>
      <c r="K1315" s="137"/>
      <c r="L1315" s="137"/>
    </row>
    <row r="1316" spans="10:12" x14ac:dyDescent="0.2">
      <c r="J1316" s="137"/>
      <c r="K1316" s="137"/>
      <c r="L1316" s="137"/>
    </row>
    <row r="1317" spans="10:12" x14ac:dyDescent="0.2">
      <c r="J1317" s="137"/>
      <c r="K1317" s="137"/>
      <c r="L1317" s="137"/>
    </row>
    <row r="1318" spans="10:12" x14ac:dyDescent="0.2">
      <c r="J1318" s="137"/>
      <c r="K1318" s="137"/>
      <c r="L1318" s="137"/>
    </row>
    <row r="1319" spans="10:12" x14ac:dyDescent="0.2">
      <c r="J1319" s="137"/>
      <c r="K1319" s="137"/>
      <c r="L1319" s="137"/>
    </row>
    <row r="1320" spans="10:12" x14ac:dyDescent="0.2">
      <c r="J1320" s="137"/>
      <c r="K1320" s="137"/>
      <c r="L1320" s="137"/>
    </row>
    <row r="1321" spans="10:12" x14ac:dyDescent="0.2">
      <c r="J1321" s="137"/>
      <c r="K1321" s="137"/>
      <c r="L1321" s="137"/>
    </row>
    <row r="1322" spans="10:12" x14ac:dyDescent="0.2">
      <c r="J1322" s="137"/>
      <c r="K1322" s="137"/>
      <c r="L1322" s="137"/>
    </row>
    <row r="1323" spans="10:12" x14ac:dyDescent="0.2">
      <c r="J1323" s="137"/>
      <c r="K1323" s="137"/>
      <c r="L1323" s="137"/>
    </row>
    <row r="1324" spans="10:12" x14ac:dyDescent="0.2">
      <c r="J1324" s="137"/>
      <c r="K1324" s="137"/>
      <c r="L1324" s="137"/>
    </row>
    <row r="1325" spans="10:12" x14ac:dyDescent="0.2">
      <c r="J1325" s="137"/>
      <c r="K1325" s="137"/>
      <c r="L1325" s="137"/>
    </row>
    <row r="1326" spans="10:12" x14ac:dyDescent="0.2">
      <c r="J1326" s="137"/>
      <c r="K1326" s="137"/>
      <c r="L1326" s="137"/>
    </row>
    <row r="1327" spans="10:12" x14ac:dyDescent="0.2">
      <c r="J1327" s="137"/>
      <c r="K1327" s="137"/>
      <c r="L1327" s="137"/>
    </row>
    <row r="1328" spans="10:12" x14ac:dyDescent="0.2">
      <c r="J1328" s="137"/>
      <c r="K1328" s="137"/>
      <c r="L1328" s="137"/>
    </row>
    <row r="1329" spans="10:12" x14ac:dyDescent="0.2">
      <c r="J1329" s="137"/>
      <c r="K1329" s="137"/>
      <c r="L1329" s="137"/>
    </row>
    <row r="1330" spans="10:12" x14ac:dyDescent="0.2">
      <c r="J1330" s="137"/>
      <c r="K1330" s="137"/>
      <c r="L1330" s="137"/>
    </row>
    <row r="1331" spans="10:12" x14ac:dyDescent="0.2">
      <c r="J1331" s="137"/>
      <c r="K1331" s="137"/>
      <c r="L1331" s="137"/>
    </row>
    <row r="1332" spans="10:12" x14ac:dyDescent="0.2">
      <c r="J1332" s="137"/>
      <c r="K1332" s="137"/>
      <c r="L1332" s="137"/>
    </row>
    <row r="1333" spans="10:12" x14ac:dyDescent="0.2">
      <c r="J1333" s="137"/>
      <c r="K1333" s="137"/>
      <c r="L1333" s="137"/>
    </row>
    <row r="1334" spans="10:12" x14ac:dyDescent="0.2">
      <c r="J1334" s="137"/>
      <c r="K1334" s="137"/>
      <c r="L1334" s="137"/>
    </row>
    <row r="1335" spans="10:12" x14ac:dyDescent="0.2">
      <c r="J1335" s="137"/>
      <c r="K1335" s="137"/>
      <c r="L1335" s="137"/>
    </row>
    <row r="1336" spans="10:12" x14ac:dyDescent="0.2">
      <c r="J1336" s="137"/>
      <c r="K1336" s="137"/>
      <c r="L1336" s="137"/>
    </row>
    <row r="1337" spans="10:12" x14ac:dyDescent="0.2">
      <c r="J1337" s="137"/>
      <c r="K1337" s="137"/>
      <c r="L1337" s="137"/>
    </row>
  </sheetData>
  <autoFilter ref="A1:M715" xr:uid="{368042DD-B774-4CE0-ADAF-8073DF3BF230}"/>
  <conditionalFormatting sqref="I716:I1048576 I1 I3:I608">
    <cfRule type="duplicateValues" dxfId="28" priority="17"/>
  </conditionalFormatting>
  <conditionalFormatting sqref="I2">
    <cfRule type="duplicateValues" dxfId="27" priority="16"/>
  </conditionalFormatting>
  <conditionalFormatting sqref="I716:I1048576 I1:I608">
    <cfRule type="duplicateValues" dxfId="26" priority="13"/>
    <cfRule type="duplicateValues" dxfId="25" priority="14"/>
    <cfRule type="duplicateValues" dxfId="24" priority="15"/>
  </conditionalFormatting>
  <conditionalFormatting sqref="I609:I615">
    <cfRule type="duplicateValues" dxfId="23" priority="12"/>
  </conditionalFormatting>
  <conditionalFormatting sqref="I609:I615">
    <cfRule type="duplicateValues" dxfId="22" priority="9"/>
    <cfRule type="duplicateValues" dxfId="21" priority="10"/>
    <cfRule type="duplicateValues" dxfId="20" priority="11"/>
  </conditionalFormatting>
  <conditionalFormatting sqref="I616:I634">
    <cfRule type="duplicateValues" dxfId="19" priority="141"/>
  </conditionalFormatting>
  <conditionalFormatting sqref="I616:I634">
    <cfRule type="duplicateValues" dxfId="18" priority="143"/>
    <cfRule type="duplicateValues" dxfId="17" priority="144"/>
    <cfRule type="duplicateValues" dxfId="16" priority="145"/>
  </conditionalFormatting>
  <conditionalFormatting sqref="I635:I715">
    <cfRule type="duplicateValues" dxfId="15" priority="1"/>
  </conditionalFormatting>
  <conditionalFormatting sqref="I635:I715">
    <cfRule type="duplicateValues" dxfId="14" priority="2"/>
    <cfRule type="duplicateValues" dxfId="13" priority="3"/>
    <cfRule type="duplicateValues" dxfId="12" priority="4"/>
  </conditionalFormatting>
  <dataValidations count="17">
    <dataValidation type="list" allowBlank="1" showInputMessage="1" showErrorMessage="1" sqref="G349:G353 G327:G339 G346 G342:G344 G361:G364 G518 G527:G528 G535 G633 G692" xr:uid="{00000000-0002-0000-0300-000000000000}">
      <formula1>$H$3:$H$91</formula1>
    </dataValidation>
    <dataValidation type="list" allowBlank="1" showInputMessage="1" showErrorMessage="1" sqref="G121:G122 G12 G212 G133 G129:G130 G36:G43 G3:G5 G322 G287 G253:G254 G282:G284 G280 G127 G154:G165 G167:G177 G179:G210 G109:G111 G78:G87 G67:G69 G65 G292 G318 G17:G30 G49:G61 G71:G73 G89:G95 G113:G114 G138:G151 G219:G228 G618 G620:G623 G641:G646 G667 G673:G674 G690" xr:uid="{00000000-0002-0000-0300-000001000000}">
      <formula1>#REF!</formula1>
    </dataValidation>
    <dataValidation type="list" allowBlank="1" showInputMessage="1" showErrorMessage="1" sqref="G398 G406:G407 G411:G413 G416 G464 G466 G476 G516:G517 G520:G521 G524 G529 G534" xr:uid="{00000000-0002-0000-0300-000002000000}">
      <formula1>$H$2:$H$109</formula1>
    </dataValidation>
    <dataValidation type="list" allowBlank="1" showInputMessage="1" showErrorMessage="1" sqref="G365 G242:G245 G97:G100 G62 G66 G74:G76 G234 G106:G107 G230:G231 G103:G104" xr:uid="{00000000-0002-0000-0300-000003000000}">
      <formula1>$J$3:$J$942</formula1>
    </dataValidation>
    <dataValidation type="list" allowBlank="1" showInputMessage="1" showErrorMessage="1" sqref="G326 G403 G373 G123:G126 G9:G10 G15 G246 G33 G135:G137 G152:G153 G128 G211 G132" xr:uid="{00000000-0002-0000-0300-000004000000}">
      <formula1>$J$1:$J$942</formula1>
    </dataValidation>
    <dataValidation type="list" allowBlank="1" showInputMessage="1" showErrorMessage="1" sqref="G367" xr:uid="{00000000-0002-0000-0300-000005000000}">
      <formula1>$J$1:$J$1017</formula1>
    </dataValidation>
    <dataValidation type="list" allowBlank="1" showInputMessage="1" showErrorMessage="1" sqref="G368 G612 G610 G513 G510 G478 G708" xr:uid="{00000000-0002-0000-0300-000006000000}">
      <formula1>$J$2:$J$1017</formula1>
    </dataValidation>
    <dataValidation type="list" allowBlank="1" showInputMessage="1" showErrorMessage="1" sqref="G371 G617 G614 G599 G530:G532 G525 G511:G512 G509 G481 G479 G467:G470 G465 G448 G425:G428 G423 G417 G404 G374:G375" xr:uid="{00000000-0002-0000-0300-000007000000}">
      <formula1>$J$2:$J$1019</formula1>
    </dataValidation>
    <dataValidation type="list" allowBlank="1" showInputMessage="1" showErrorMessage="1" sqref="G376:G390 G533 G480 G496:G505 G492 G483:G489 G463 G461 G458 G456 G453 G429:G443 G471:G473 G424 G421 G410" xr:uid="{00000000-0002-0000-0300-000008000000}">
      <formula1>$J$1:$J$1019</formula1>
    </dataValidation>
    <dataValidation type="list" allowBlank="1" showInputMessage="1" showErrorMessage="1" sqref="G394 G454 G419:G420 G399" xr:uid="{00000000-0002-0000-0300-000009000000}">
      <formula1>$J$1:$J$1014</formula1>
    </dataValidation>
    <dataValidation type="list" allowBlank="1" showInputMessage="1" showErrorMessage="1" sqref="G418" xr:uid="{00000000-0002-0000-0300-00000A000000}">
      <formula1>$J$2:$J$995</formula1>
    </dataValidation>
    <dataValidation type="list" allowBlank="1" showInputMessage="1" showErrorMessage="1" sqref="G459" xr:uid="{00000000-0002-0000-0300-00000B000000}">
      <formula1>$I$3:$I$981</formula1>
    </dataValidation>
    <dataValidation type="list" allowBlank="1" showInputMessage="1" showErrorMessage="1" sqref="G523" xr:uid="{00000000-0002-0000-0300-00000C000000}">
      <formula1>$J$2:$J$1022</formula1>
    </dataValidation>
    <dataValidation type="list" allowBlank="1" showInputMessage="1" showErrorMessage="1" sqref="G541" xr:uid="{00000000-0002-0000-0300-00000D000000}">
      <formula1>$J$1:$J$1022</formula1>
    </dataValidation>
    <dataValidation type="list" allowBlank="1" showInputMessage="1" showErrorMessage="1" sqref="G604" xr:uid="{B021AC1C-A839-46D7-92A5-DC08B7E729C6}">
      <formula1>$J$1:$J$1040</formula1>
    </dataValidation>
    <dataValidation type="list" allowBlank="1" showInputMessage="1" showErrorMessage="1" sqref="G606" xr:uid="{0D32D37C-1955-425B-A9FC-DC58FFED5419}">
      <formula1>$J$2:$J$1040</formula1>
    </dataValidation>
    <dataValidation type="list" allowBlank="1" showInputMessage="1" showErrorMessage="1" sqref="G611 G615" xr:uid="{FFEB2132-7E0B-4A7F-B107-C665401E18A9}">
      <formula1>$I$3:$I$1002</formula1>
    </dataValidation>
  </dataValidation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51F8D-6442-4423-8C8B-9DAAB9627092}">
  <dimension ref="A1:W1287"/>
  <sheetViews>
    <sheetView tabSelected="1" zoomScaleNormal="100" zoomScaleSheetLayoutView="110" workbookViewId="0">
      <pane ySplit="1" topLeftCell="A1265" activePane="bottomLeft" state="frozen"/>
      <selection activeCell="J1" sqref="J1"/>
      <selection pane="bottomLeft" sqref="A1:XFD1"/>
    </sheetView>
  </sheetViews>
  <sheetFormatPr defaultColWidth="145.42578125" defaultRowHeight="12.75" x14ac:dyDescent="0.2"/>
  <cols>
    <col min="1" max="1" width="7.7109375" style="3" bestFit="1" customWidth="1"/>
    <col min="2" max="2" width="10.5703125" style="3" bestFit="1" customWidth="1"/>
    <col min="3" max="3" width="10.7109375" style="3" bestFit="1" customWidth="1"/>
    <col min="4" max="4" width="56.85546875" style="3" bestFit="1" customWidth="1"/>
    <col min="5" max="5" width="10.7109375" style="3" bestFit="1" customWidth="1"/>
    <col min="6" max="6" width="40.42578125" style="3" bestFit="1" customWidth="1"/>
    <col min="7" max="7" width="15" style="3" bestFit="1" customWidth="1"/>
    <col min="8" max="8" width="29.140625" style="3" bestFit="1" customWidth="1"/>
    <col min="9" max="9" width="44.42578125" style="3" bestFit="1" customWidth="1"/>
    <col min="10" max="10" width="11.85546875" style="3" bestFit="1" customWidth="1"/>
    <col min="11" max="11" width="22.28515625" style="3" bestFit="1" customWidth="1"/>
    <col min="12" max="12" width="54.7109375" style="3" customWidth="1"/>
    <col min="13" max="13" width="15.7109375" style="3" bestFit="1" customWidth="1"/>
    <col min="14" max="14" width="23.28515625" style="3" bestFit="1" customWidth="1"/>
    <col min="15" max="15" width="28.85546875" style="3" bestFit="1" customWidth="1"/>
    <col min="16" max="16" width="17.140625" style="3" bestFit="1" customWidth="1"/>
    <col min="17" max="17" width="22.42578125" style="3" bestFit="1" customWidth="1"/>
    <col min="18" max="18" width="14.140625" style="3" bestFit="1" customWidth="1"/>
    <col min="19" max="19" width="14.28515625" style="3" bestFit="1" customWidth="1"/>
    <col min="20" max="20" width="21.42578125" style="3" bestFit="1" customWidth="1"/>
    <col min="21" max="21" width="10.140625" style="3" bestFit="1" customWidth="1"/>
    <col min="22" max="22" width="15.85546875" style="3" bestFit="1" customWidth="1"/>
    <col min="23" max="23" width="40.28515625" style="3" customWidth="1"/>
    <col min="24" max="16384" width="145.42578125" style="3"/>
  </cols>
  <sheetData>
    <row r="1" spans="1:22" x14ac:dyDescent="0.2">
      <c r="A1" s="2" t="s">
        <v>57</v>
      </c>
      <c r="B1" s="2" t="s">
        <v>0</v>
      </c>
      <c r="C1" s="2" t="s">
        <v>9</v>
      </c>
      <c r="D1" s="2" t="s">
        <v>9</v>
      </c>
      <c r="E1" s="2" t="s">
        <v>10</v>
      </c>
      <c r="F1" s="2" t="s">
        <v>10</v>
      </c>
      <c r="G1" s="109" t="s">
        <v>84</v>
      </c>
      <c r="H1" s="2" t="s">
        <v>11</v>
      </c>
      <c r="I1" s="96" t="s">
        <v>12</v>
      </c>
      <c r="J1" s="96" t="s">
        <v>402</v>
      </c>
      <c r="K1" s="96" t="s">
        <v>403</v>
      </c>
      <c r="L1" s="96" t="s">
        <v>404</v>
      </c>
      <c r="M1" s="96" t="s">
        <v>405</v>
      </c>
      <c r="N1" s="96" t="s">
        <v>406</v>
      </c>
      <c r="O1" s="96" t="s">
        <v>407</v>
      </c>
      <c r="P1" s="96" t="s">
        <v>408</v>
      </c>
      <c r="Q1" s="96" t="s">
        <v>409</v>
      </c>
      <c r="R1" s="96" t="s">
        <v>84</v>
      </c>
      <c r="S1" s="96" t="s">
        <v>410</v>
      </c>
      <c r="T1" s="96" t="s">
        <v>333</v>
      </c>
      <c r="U1" s="96" t="s">
        <v>412</v>
      </c>
      <c r="V1" s="96" t="s">
        <v>9725</v>
      </c>
    </row>
    <row r="2" spans="1:22" x14ac:dyDescent="0.2">
      <c r="A2" s="139"/>
      <c r="B2" s="182"/>
      <c r="C2" s="140" t="str">
        <f>VLOOKUP(G2,TCR!$E$2:$K$332,2,0)</f>
        <v>GEN</v>
      </c>
      <c r="D2" s="140" t="str">
        <f>VLOOKUP(G2,TCR!$E$2:$K$332,3,0)</f>
        <v>Livello Generico</v>
      </c>
      <c r="E2" s="140" t="str">
        <f>VLOOKUP(G2,TCR!$E$2:$K$332,4,0)</f>
        <v>GEN</v>
      </c>
      <c r="F2" s="140" t="str">
        <f>VLOOKUP(G2,TCR!$E$2:$K$332,5,0)</f>
        <v>Livello Generico</v>
      </c>
      <c r="G2" s="140" t="s">
        <v>13109</v>
      </c>
      <c r="H2" s="140" t="str">
        <f>VLOOKUP(G2,TCR!$E$2:$K$332,7,0)</f>
        <v>Arrotondamenti</v>
      </c>
      <c r="I2" s="137" t="str">
        <f>IF(LEFT($G2,7)="CONSUMO","XE#CONSUMO",CONCATENATE($V2,"#",$K2,"#",$N2,"#",$Q2,"#",$V2) )</f>
        <v>XE#ARR_MIGRBM_VAT0#ADAC#A#XE</v>
      </c>
      <c r="J2" s="137" t="str">
        <f>IF(SUBSTITUTE(K2,"_VAT","") = K2,"N","S")</f>
        <v>S</v>
      </c>
      <c r="K2" s="231" t="s">
        <v>12651</v>
      </c>
      <c r="L2" s="231" t="s">
        <v>12902</v>
      </c>
      <c r="M2" s="134"/>
      <c r="N2" s="134" t="s">
        <v>12735</v>
      </c>
      <c r="O2" s="134"/>
      <c r="P2" s="134"/>
      <c r="Q2" s="134" t="s">
        <v>11109</v>
      </c>
      <c r="R2" s="134"/>
      <c r="S2" s="134"/>
      <c r="T2" s="134"/>
      <c r="U2" s="137" t="s">
        <v>12913</v>
      </c>
      <c r="V2" s="137" t="str">
        <f t="shared" ref="V2:V14" si="0">U2</f>
        <v>XE</v>
      </c>
    </row>
    <row r="3" spans="1:22" s="10" customFormat="1" x14ac:dyDescent="0.2">
      <c r="A3" s="139"/>
      <c r="B3" s="182"/>
      <c r="C3" s="179" t="str">
        <f>VLOOKUP(G3,TCR!$E$2:$K$332,2,0)</f>
        <v>GEN</v>
      </c>
      <c r="D3" s="179" t="str">
        <f>VLOOKUP(G3,TCR!$E$2:$K$332,3,0)</f>
        <v>Livello Generico</v>
      </c>
      <c r="E3" s="179" t="str">
        <f>VLOOKUP(G3,TCR!$E$2:$K$332,4,0)</f>
        <v>GEN</v>
      </c>
      <c r="F3" s="179" t="str">
        <f>VLOOKUP(G3,TCR!$E$2:$K$332,5,0)</f>
        <v>Livello Generico</v>
      </c>
      <c r="G3" s="180" t="s">
        <v>13109</v>
      </c>
      <c r="H3" s="179" t="str">
        <f>VLOOKUP(G3,TCR!$E$2:$K$332,7,0)</f>
        <v>Arrotondamenti</v>
      </c>
      <c r="I3" s="137" t="str">
        <f t="shared" ref="I3:I66" si="1">IF(LEFT($G3,7)="CONSUMO","XE#CONSUMO",CONCATENATE($V3,"#",$K3,"#",$N3,"#",$Q3,"#",$V3) )</f>
        <v>XE#ARR_MIGRBM_VAT10#ADAC#A#XE</v>
      </c>
      <c r="J3" s="137" t="str">
        <f t="shared" ref="J3:J66" si="2">IF(SUBSTITUTE(K3,"_VAT","") = K3,"N","S")</f>
        <v>S</v>
      </c>
      <c r="K3" s="231" t="s">
        <v>12652</v>
      </c>
      <c r="L3" s="231" t="s">
        <v>12902</v>
      </c>
      <c r="M3" s="134"/>
      <c r="N3" s="134" t="s">
        <v>12735</v>
      </c>
      <c r="O3" s="134"/>
      <c r="P3" s="134"/>
      <c r="Q3" s="134" t="s">
        <v>11109</v>
      </c>
      <c r="R3" s="134"/>
      <c r="S3" s="134"/>
      <c r="T3" s="134"/>
      <c r="U3" s="137" t="s">
        <v>12913</v>
      </c>
      <c r="V3" s="137" t="str">
        <f t="shared" si="0"/>
        <v>XE</v>
      </c>
    </row>
    <row r="4" spans="1:22" s="10" customFormat="1" x14ac:dyDescent="0.2">
      <c r="A4" s="139"/>
      <c r="B4" s="182"/>
      <c r="C4" s="181" t="str">
        <f>VLOOKUP(G4,TCR!$E$2:$K$332,2,0)</f>
        <v>GEN</v>
      </c>
      <c r="D4" s="181" t="str">
        <f>VLOOKUP(G4,TCR!$E$2:$K$332,3,0)</f>
        <v>Livello Generico</v>
      </c>
      <c r="E4" s="181" t="str">
        <f>VLOOKUP(G4,TCR!$E$2:$K$332,4,0)</f>
        <v>GEN</v>
      </c>
      <c r="F4" s="181" t="str">
        <f>VLOOKUP(G4,TCR!$E$2:$K$332,5,0)</f>
        <v>Livello Generico</v>
      </c>
      <c r="G4" s="180" t="s">
        <v>13109</v>
      </c>
      <c r="H4" s="181" t="str">
        <f>VLOOKUP(G4,TCR!$E$2:$K$332,7,0)</f>
        <v>Arrotondamenti</v>
      </c>
      <c r="I4" s="137" t="str">
        <f t="shared" si="1"/>
        <v>XE#ARR_MIGRBM_VAT21#ADAC#A#XE</v>
      </c>
      <c r="J4" s="137" t="str">
        <f t="shared" si="2"/>
        <v>S</v>
      </c>
      <c r="K4" s="231" t="s">
        <v>12653</v>
      </c>
      <c r="L4" s="231" t="s">
        <v>12902</v>
      </c>
      <c r="M4" s="134"/>
      <c r="N4" s="134" t="s">
        <v>12735</v>
      </c>
      <c r="O4" s="134"/>
      <c r="P4" s="134"/>
      <c r="Q4" s="134" t="s">
        <v>11109</v>
      </c>
      <c r="R4" s="134"/>
      <c r="S4" s="134"/>
      <c r="T4" s="134"/>
      <c r="U4" s="137" t="s">
        <v>12913</v>
      </c>
      <c r="V4" s="137" t="str">
        <f t="shared" si="0"/>
        <v>XE</v>
      </c>
    </row>
    <row r="5" spans="1:22" s="10" customFormat="1" x14ac:dyDescent="0.2">
      <c r="A5" s="139"/>
      <c r="B5" s="182"/>
      <c r="C5" s="140" t="str">
        <f>VLOOKUP(G5,TCR!$E$2:$K$332,2,0)</f>
        <v>GEN</v>
      </c>
      <c r="D5" s="140" t="str">
        <f>VLOOKUP(G5,TCR!$E$2:$K$332,3,0)</f>
        <v>Livello Generico</v>
      </c>
      <c r="E5" s="140" t="str">
        <f>VLOOKUP(G5,TCR!$E$2:$K$332,4,0)</f>
        <v>GEN</v>
      </c>
      <c r="F5" s="140" t="str">
        <f>VLOOKUP(G5,TCR!$E$2:$K$332,5,0)</f>
        <v>Livello Generico</v>
      </c>
      <c r="G5" s="180" t="s">
        <v>13109</v>
      </c>
      <c r="H5" s="140" t="str">
        <f>VLOOKUP(G5,TCR!$E$2:$K$332,7,0)</f>
        <v>Arrotondamenti</v>
      </c>
      <c r="I5" s="137" t="str">
        <f t="shared" si="1"/>
        <v>XE#ARR_MIGRBM_VAT22#ADAC#A#XE</v>
      </c>
      <c r="J5" s="137" t="str">
        <f t="shared" si="2"/>
        <v>S</v>
      </c>
      <c r="K5" s="231" t="s">
        <v>12654</v>
      </c>
      <c r="L5" s="231" t="s">
        <v>12902</v>
      </c>
      <c r="M5" s="134"/>
      <c r="N5" s="134" t="s">
        <v>12735</v>
      </c>
      <c r="O5" s="134"/>
      <c r="P5" s="134"/>
      <c r="Q5" s="134" t="s">
        <v>11109</v>
      </c>
      <c r="R5" s="134"/>
      <c r="S5" s="134"/>
      <c r="T5" s="134"/>
      <c r="U5" s="137" t="s">
        <v>12913</v>
      </c>
      <c r="V5" s="137" t="str">
        <f t="shared" si="0"/>
        <v>XE</v>
      </c>
    </row>
    <row r="6" spans="1:22" s="10" customFormat="1" x14ac:dyDescent="0.2">
      <c r="A6" s="139"/>
      <c r="B6" s="182"/>
      <c r="C6" s="140" t="str">
        <f>VLOOKUP(G6,TCR!$E$2:$K$332,2,0)</f>
        <v>IMPO</v>
      </c>
      <c r="D6" s="140" t="str">
        <f>VLOOKUP(G6,TCR!$E$2:$K$332,3,0)</f>
        <v>IMPOSTE</v>
      </c>
      <c r="E6" s="140" t="str">
        <f>VLOOKUP(G6,TCR!$E$2:$K$332,4,0)</f>
        <v>IMER</v>
      </c>
      <c r="F6" s="140" t="str">
        <f>VLOOKUP(G6,TCR!$E$2:$K$332,5,0)</f>
        <v>Imposta erariale</v>
      </c>
      <c r="G6" s="180" t="s">
        <v>39</v>
      </c>
      <c r="H6" s="140" t="str">
        <f>VLOOKUP(G6,TCR!$E$2:$K$332,7,0)</f>
        <v>Imposta erariale</v>
      </c>
      <c r="I6" s="137" t="str">
        <f t="shared" si="1"/>
        <v>XE#IMPADD_ELE#IMP#I#XE</v>
      </c>
      <c r="J6" s="137" t="str">
        <f t="shared" si="2"/>
        <v>N</v>
      </c>
      <c r="K6" s="134" t="s">
        <v>12655</v>
      </c>
      <c r="L6" s="134" t="s">
        <v>12903</v>
      </c>
      <c r="M6" s="134"/>
      <c r="N6" s="134" t="s">
        <v>12712</v>
      </c>
      <c r="O6" s="134"/>
      <c r="P6" s="134"/>
      <c r="Q6" s="134" t="s">
        <v>12744</v>
      </c>
      <c r="R6" s="134"/>
      <c r="S6" s="134"/>
      <c r="T6" s="134"/>
      <c r="U6" s="137" t="s">
        <v>12913</v>
      </c>
      <c r="V6" s="137" t="str">
        <f t="shared" si="0"/>
        <v>XE</v>
      </c>
    </row>
    <row r="7" spans="1:22" s="10" customFormat="1" ht="36" x14ac:dyDescent="0.2">
      <c r="A7" s="139"/>
      <c r="B7" s="182"/>
      <c r="C7" s="140" t="str">
        <f>VLOOKUP(G7,TCR!$E$2:$K$332,2,0)</f>
        <v>PPVV</v>
      </c>
      <c r="D7" s="140" t="str">
        <f>VLOOKUP(G7,TCR!$E$2:$K$332,3,0)</f>
        <v>Partite Varie</v>
      </c>
      <c r="E7" s="140" t="str">
        <f>VLOOKUP(G7,TCR!$E$2:$K$332,4,0)</f>
        <v>IND</v>
      </c>
      <c r="F7" s="140" t="str">
        <f>VLOOKUP(G7,TCR!$E$2:$K$332,5,0)</f>
        <v>Indennizzi</v>
      </c>
      <c r="G7" s="180" t="s">
        <v>13113</v>
      </c>
      <c r="H7" s="140" t="str">
        <f>VLOOKUP(G7,TCR!$E$2:$K$332,7,0)</f>
        <v>Indennizzi venditore</v>
      </c>
      <c r="I7" s="137" t="str">
        <f t="shared" si="1"/>
        <v>XE#IND_D100#IND_D100#A#XE</v>
      </c>
      <c r="J7" s="137" t="str">
        <f t="shared" si="2"/>
        <v>N</v>
      </c>
      <c r="K7" s="224" t="s">
        <v>12920</v>
      </c>
      <c r="L7" s="224" t="s">
        <v>12921</v>
      </c>
      <c r="M7" s="134"/>
      <c r="N7" s="224" t="s">
        <v>12920</v>
      </c>
      <c r="O7" s="134"/>
      <c r="P7" s="134"/>
      <c r="Q7" s="224" t="s">
        <v>11109</v>
      </c>
      <c r="R7" s="134"/>
      <c r="S7" s="134"/>
      <c r="T7" s="134"/>
      <c r="U7" s="137" t="s">
        <v>12913</v>
      </c>
      <c r="V7" s="137" t="str">
        <f t="shared" si="0"/>
        <v>XE</v>
      </c>
    </row>
    <row r="8" spans="1:22" s="10" customFormat="1" ht="36" x14ac:dyDescent="0.2">
      <c r="A8" s="139"/>
      <c r="B8" s="182"/>
      <c r="C8" s="140" t="str">
        <f>VLOOKUP(G8,TCR!$E$2:$K$332,2,0)</f>
        <v>PPVV</v>
      </c>
      <c r="D8" s="140" t="str">
        <f>VLOOKUP(G8,TCR!$E$2:$K$332,3,0)</f>
        <v>Partite Varie</v>
      </c>
      <c r="E8" s="140" t="str">
        <f>VLOOKUP(G8,TCR!$E$2:$K$332,4,0)</f>
        <v>IND</v>
      </c>
      <c r="F8" s="140" t="str">
        <f>VLOOKUP(G8,TCR!$E$2:$K$332,5,0)</f>
        <v>Indennizzi</v>
      </c>
      <c r="G8" s="180" t="s">
        <v>13113</v>
      </c>
      <c r="H8" s="140" t="str">
        <f>VLOOKUP(G8,TCR!$E$2:$K$332,7,0)</f>
        <v>Indennizzi venditore</v>
      </c>
      <c r="I8" s="137" t="str">
        <f t="shared" si="1"/>
        <v>XE#IND_TIF#IND_TIF#A#XE</v>
      </c>
      <c r="J8" s="137" t="str">
        <f t="shared" si="2"/>
        <v>N</v>
      </c>
      <c r="K8" s="224" t="s">
        <v>12922</v>
      </c>
      <c r="L8" s="224" t="s">
        <v>12923</v>
      </c>
      <c r="M8" s="134"/>
      <c r="N8" s="224" t="s">
        <v>12922</v>
      </c>
      <c r="O8" s="134"/>
      <c r="P8" s="134"/>
      <c r="Q8" s="224" t="s">
        <v>11109</v>
      </c>
      <c r="R8" s="134"/>
      <c r="S8" s="134"/>
      <c r="T8" s="134"/>
      <c r="U8" s="137" t="s">
        <v>12913</v>
      </c>
      <c r="V8" s="137" t="str">
        <f t="shared" si="0"/>
        <v>XE</v>
      </c>
    </row>
    <row r="9" spans="1:22" x14ac:dyDescent="0.2">
      <c r="A9" s="139"/>
      <c r="B9" s="182"/>
      <c r="C9" s="140" t="str">
        <f>VLOOKUP(G9,TCR!$E$2:$K$332,2,0)</f>
        <v>DISTF</v>
      </c>
      <c r="D9" s="140" t="str">
        <f>VLOOKUP(G9,TCR!$E$2:$K$332,3,0)</f>
        <v>Ricavi logistica secondaria - distribuzione Energia Elettrica - fisso</v>
      </c>
      <c r="E9" s="140" t="str">
        <f>VLOOKUP(G9,TCR!$E$2:$K$332,4,0)</f>
        <v>CTS</v>
      </c>
      <c r="F9" s="140" t="str">
        <f>VLOOKUP(G9,TCR!$E$2:$K$332,5,0)</f>
        <v>CTS</v>
      </c>
      <c r="G9" s="71" t="s">
        <v>102</v>
      </c>
      <c r="H9" s="140" t="str">
        <f>VLOOKUP(G9,TCR!$E$2:$K$332,7,0)</f>
        <v>CTS</v>
      </c>
      <c r="I9" s="137" t="str">
        <f t="shared" si="1"/>
        <v>XE#CTS#MIG_ADAC#A#XE</v>
      </c>
      <c r="J9" s="137" t="str">
        <f t="shared" si="2"/>
        <v>N</v>
      </c>
      <c r="K9" s="224" t="s">
        <v>102</v>
      </c>
      <c r="L9" s="224" t="s">
        <v>12924</v>
      </c>
      <c r="M9" s="134"/>
      <c r="N9" s="224" t="s">
        <v>12925</v>
      </c>
      <c r="O9" s="134"/>
      <c r="P9" s="134"/>
      <c r="Q9" s="224" t="s">
        <v>11109</v>
      </c>
      <c r="R9" s="134"/>
      <c r="S9" s="134"/>
      <c r="T9" s="134"/>
      <c r="U9" s="137" t="s">
        <v>12913</v>
      </c>
      <c r="V9" s="137" t="str">
        <f t="shared" si="0"/>
        <v>XE</v>
      </c>
    </row>
    <row r="10" spans="1:22" x14ac:dyDescent="0.2">
      <c r="A10" s="139"/>
      <c r="B10" s="182"/>
      <c r="C10" s="140" t="str">
        <f>VLOOKUP(G10,TCR!$E$2:$K$332,2,0)</f>
        <v>GEFT</v>
      </c>
      <c r="D10" s="140" t="str">
        <f>VLOOKUP(G10,TCR!$E$2:$K$332,3,0)</f>
        <v>GESTIONE FINANAZA e TRIBUTI</v>
      </c>
      <c r="E10" s="140" t="str">
        <f>VLOOKUP(G10,TCR!$E$2:$K$332,4,0)</f>
        <v>GEFT</v>
      </c>
      <c r="F10" s="140" t="str">
        <f>VLOOKUP(G10,TCR!$E$2:$K$332,5,0)</f>
        <v>GESTIONE FINANAZA e TRIBUTI</v>
      </c>
      <c r="G10" s="180" t="s">
        <v>13095</v>
      </c>
      <c r="H10" s="140" t="str">
        <f>VLOOKUP(G10,TCR!$E$2:$K$332,7,0)</f>
        <v>Recupero Debito Credito</v>
      </c>
      <c r="I10" s="137" t="str">
        <f t="shared" si="1"/>
        <v>XE#RIP_DEBITO#MIG_ADAC#A#XE</v>
      </c>
      <c r="J10" s="137" t="str">
        <f t="shared" si="2"/>
        <v>N</v>
      </c>
      <c r="K10" s="224" t="s">
        <v>12964</v>
      </c>
      <c r="L10" s="224" t="s">
        <v>2376</v>
      </c>
      <c r="M10" s="134"/>
      <c r="N10" s="224" t="s">
        <v>12925</v>
      </c>
      <c r="O10" s="134"/>
      <c r="P10" s="134"/>
      <c r="Q10" s="224" t="s">
        <v>11109</v>
      </c>
      <c r="R10" s="134"/>
      <c r="S10" s="134"/>
      <c r="T10" s="134"/>
      <c r="U10" s="137" t="s">
        <v>12913</v>
      </c>
      <c r="V10" s="137" t="str">
        <f t="shared" si="0"/>
        <v>XE</v>
      </c>
    </row>
    <row r="11" spans="1:22" ht="36" x14ac:dyDescent="0.2">
      <c r="A11" s="139"/>
      <c r="B11" s="182"/>
      <c r="C11" s="111" t="str">
        <f>VLOOKUP(G11,TCR!$E$2:$K$332,2,0)</f>
        <v>PPVV</v>
      </c>
      <c r="D11" s="111" t="str">
        <f>VLOOKUP(G11,TCR!$E$2:$K$332,3,0)</f>
        <v>Partite Varie</v>
      </c>
      <c r="E11" s="111" t="str">
        <f>VLOOKUP(G11,TCR!$E$2:$K$332,4,0)</f>
        <v>IND</v>
      </c>
      <c r="F11" s="111" t="str">
        <f>VLOOKUP(G11,TCR!$E$2:$K$332,5,0)</f>
        <v>Indennizzi</v>
      </c>
      <c r="G11" s="204" t="s">
        <v>13113</v>
      </c>
      <c r="H11" s="111" t="str">
        <f>VLOOKUP(G11,TCR!$E$2:$K$332,7,0)</f>
        <v>Indennizzi venditore</v>
      </c>
      <c r="I11" s="137" t="str">
        <f t="shared" si="1"/>
        <v>XE#IND_TIF#MIG_IND_TIF#A#XE</v>
      </c>
      <c r="J11" s="137" t="str">
        <f t="shared" si="2"/>
        <v>N</v>
      </c>
      <c r="K11" s="224" t="s">
        <v>12922</v>
      </c>
      <c r="L11" s="224" t="s">
        <v>12923</v>
      </c>
      <c r="M11" s="134"/>
      <c r="N11" s="224" t="s">
        <v>12942</v>
      </c>
      <c r="O11" s="134"/>
      <c r="P11" s="134"/>
      <c r="Q11" s="224" t="s">
        <v>11109</v>
      </c>
      <c r="R11" s="134"/>
      <c r="S11" s="134"/>
      <c r="T11" s="134"/>
      <c r="U11" s="137" t="s">
        <v>12913</v>
      </c>
      <c r="V11" s="137" t="str">
        <f t="shared" si="0"/>
        <v>XE</v>
      </c>
    </row>
    <row r="12" spans="1:22" x14ac:dyDescent="0.2">
      <c r="A12" s="139"/>
      <c r="B12" s="182"/>
      <c r="C12" s="71" t="str">
        <f>VLOOKUP(G12,TCR!$E$2:$K$332,2,0)</f>
        <v>LAVO</v>
      </c>
      <c r="D12" s="71" t="str">
        <f>VLOOKUP(G12,TCR!$E$2:$K$332,3,0)</f>
        <v>Lavori</v>
      </c>
      <c r="E12" s="71" t="str">
        <f>VLOOKUP(G12,TCR!$E$2:$K$332,4,0)</f>
        <v>LAVO</v>
      </c>
      <c r="F12" s="71" t="str">
        <f>VLOOKUP(G12,TCR!$E$2:$K$332,5,0)</f>
        <v>Lavori</v>
      </c>
      <c r="G12" s="71" t="s">
        <v>328</v>
      </c>
      <c r="H12" s="71" t="str">
        <f>VLOOKUP(G12,TCR!$E$2:$K$332,7,0)</f>
        <v>spese lavori</v>
      </c>
      <c r="I12" s="137" t="str">
        <f t="shared" si="1"/>
        <v>XE#S_PW_008#MIG_LAV#A#XE</v>
      </c>
      <c r="J12" s="137" t="str">
        <f t="shared" si="2"/>
        <v>N</v>
      </c>
      <c r="K12" s="224" t="s">
        <v>12972</v>
      </c>
      <c r="L12" s="224" t="s">
        <v>10803</v>
      </c>
      <c r="M12" s="134"/>
      <c r="N12" s="224" t="s">
        <v>12943</v>
      </c>
      <c r="O12" s="134"/>
      <c r="P12" s="134"/>
      <c r="Q12" s="224" t="s">
        <v>11109</v>
      </c>
      <c r="R12" s="134"/>
      <c r="S12" s="134"/>
      <c r="T12" s="134"/>
      <c r="U12" s="137" t="s">
        <v>12913</v>
      </c>
      <c r="V12" s="137" t="str">
        <f t="shared" si="0"/>
        <v>XE</v>
      </c>
    </row>
    <row r="13" spans="1:22" x14ac:dyDescent="0.2">
      <c r="A13" s="139"/>
      <c r="B13" s="182"/>
      <c r="C13" s="71" t="str">
        <f>VLOOKUP(G13,TCR!$E$2:$K$332,2,0)</f>
        <v>LAVO</v>
      </c>
      <c r="D13" s="71" t="str">
        <f>VLOOKUP(G13,TCR!$E$2:$K$332,3,0)</f>
        <v>Lavori</v>
      </c>
      <c r="E13" s="71" t="str">
        <f>VLOOKUP(G13,TCR!$E$2:$K$332,4,0)</f>
        <v>LAVO</v>
      </c>
      <c r="F13" s="71" t="str">
        <f>VLOOKUP(G13,TCR!$E$2:$K$332,5,0)</f>
        <v>Lavori</v>
      </c>
      <c r="G13" s="71" t="s">
        <v>116</v>
      </c>
      <c r="H13" s="71" t="str">
        <f>VLOOKUP(G13,TCR!$E$2:$K$332,7,0)</f>
        <v>attivazioni</v>
      </c>
      <c r="I13" s="137" t="str">
        <f t="shared" si="1"/>
        <v>XE#CORR_ATT#MIG_LAV#A#XE</v>
      </c>
      <c r="J13" s="137" t="str">
        <f t="shared" si="2"/>
        <v>N</v>
      </c>
      <c r="K13" s="224" t="s">
        <v>12973</v>
      </c>
      <c r="L13" s="224" t="s">
        <v>10785</v>
      </c>
      <c r="M13" s="134"/>
      <c r="N13" s="224" t="s">
        <v>12943</v>
      </c>
      <c r="O13" s="134"/>
      <c r="P13" s="134"/>
      <c r="Q13" s="224" t="s">
        <v>11109</v>
      </c>
      <c r="R13" s="134"/>
      <c r="S13" s="134"/>
      <c r="T13" s="134"/>
      <c r="U13" s="137" t="s">
        <v>12913</v>
      </c>
      <c r="V13" s="137" t="str">
        <f t="shared" si="0"/>
        <v>XE</v>
      </c>
    </row>
    <row r="14" spans="1:22" x14ac:dyDescent="0.2">
      <c r="A14" s="139"/>
      <c r="B14" s="182"/>
      <c r="C14" s="140" t="str">
        <f>VLOOKUP(G14,TCR!$E$2:$K$332,2,0)</f>
        <v>PPVV</v>
      </c>
      <c r="D14" s="140" t="str">
        <f>VLOOKUP(G14,TCR!$E$2:$K$332,3,0)</f>
        <v>Partite Varie</v>
      </c>
      <c r="E14" s="140" t="str">
        <f>VLOOKUP(G14,TCR!$E$2:$K$332,4,0)</f>
        <v>PVSP</v>
      </c>
      <c r="F14" s="140" t="str">
        <f>VLOOKUP(G14,TCR!$E$2:$K$332,5,0)</f>
        <v>Recupero spese sollecito e spese legali</v>
      </c>
      <c r="G14" s="180" t="s">
        <v>37</v>
      </c>
      <c r="H14" s="140" t="str">
        <f>VLOOKUP(G14,TCR!$E$2:$K$332,7,0)</f>
        <v>spese sollecito</v>
      </c>
      <c r="I14" s="137" t="str">
        <f t="shared" si="1"/>
        <v>XE#ADVAR_11543#MIG_LAV#A#XE</v>
      </c>
      <c r="J14" s="137" t="str">
        <f t="shared" si="2"/>
        <v>N</v>
      </c>
      <c r="K14" s="224" t="s">
        <v>12974</v>
      </c>
      <c r="L14" s="224" t="s">
        <v>2389</v>
      </c>
      <c r="M14" s="134"/>
      <c r="N14" s="224" t="s">
        <v>12943</v>
      </c>
      <c r="O14" s="134"/>
      <c r="P14" s="134"/>
      <c r="Q14" s="224" t="s">
        <v>11109</v>
      </c>
      <c r="R14" s="134"/>
      <c r="S14" s="134"/>
      <c r="T14" s="134"/>
      <c r="U14" s="137" t="s">
        <v>12913</v>
      </c>
      <c r="V14" s="137" t="str">
        <f t="shared" si="0"/>
        <v>XE</v>
      </c>
    </row>
    <row r="15" spans="1:22" x14ac:dyDescent="0.2">
      <c r="A15" s="178"/>
      <c r="B15" s="178"/>
      <c r="C15" s="25" t="str">
        <f>VLOOKUP(G15,TCR!$E$2:$K$332,2,0)</f>
        <v>CONSUMO</v>
      </c>
      <c r="D15" s="25" t="str">
        <f>VLOOKUP(G15,TCR!$E$2:$K$332,3,0)</f>
        <v>Energia attiva in kWh</v>
      </c>
      <c r="E15" s="25" t="str">
        <f>VLOOKUP(G15,TCR!$E$2:$K$332,4,0)</f>
        <v>CONSUMO</v>
      </c>
      <c r="F15" s="25" t="str">
        <f>VLOOKUP(G15,TCR!$E$2:$K$332,5,0)</f>
        <v>Energia attiva in kWh</v>
      </c>
      <c r="G15" s="25" t="s">
        <v>83</v>
      </c>
      <c r="H15" s="25" t="str">
        <f>VLOOKUP(G15,TCR!$E$2:$K$332,7,0)</f>
        <v>Energia attiva</v>
      </c>
      <c r="I15" s="137" t="str">
        <f t="shared" si="1"/>
        <v>XE#CONSUMO</v>
      </c>
      <c r="J15" s="137" t="str">
        <f t="shared" si="2"/>
        <v>N</v>
      </c>
      <c r="K15" s="137"/>
      <c r="L15" s="137"/>
      <c r="M15" s="137"/>
      <c r="N15" s="137"/>
      <c r="O15" s="137"/>
      <c r="P15" s="137"/>
      <c r="Q15" s="137"/>
      <c r="R15" s="137"/>
      <c r="S15" s="137"/>
      <c r="T15" s="137"/>
      <c r="U15" s="137"/>
      <c r="V15" s="137"/>
    </row>
    <row r="16" spans="1:22" x14ac:dyDescent="0.2">
      <c r="A16" s="178"/>
      <c r="B16" s="178"/>
      <c r="C16" s="179" t="str">
        <f>VLOOKUP(G16,TCR!$E$2:$K$332,2,0)</f>
        <v>TRASPF</v>
      </c>
      <c r="D16" s="179" t="str">
        <f>VLOOKUP(G16,TCR!$E$2:$K$332,3,0)</f>
        <v>Ricavi logistica primaria - Trasporto Energia Elettrica - fisso</v>
      </c>
      <c r="E16" s="179" t="str">
        <f>VLOOKUP(G16,TCR!$E$2:$K$332,4,0)</f>
        <v>DISPF</v>
      </c>
      <c r="F16" s="179" t="str">
        <f>VLOOKUP(G16,TCR!$E$2:$K$332,5,0)</f>
        <v>Dispacciamento fisso</v>
      </c>
      <c r="G16" s="179" t="s">
        <v>173</v>
      </c>
      <c r="H16" s="179" t="str">
        <f>VLOOKUP(G16,TCR!$E$2:$K$332,7,0)</f>
        <v>DISP bt quota fissa</v>
      </c>
      <c r="I16" s="137" t="str">
        <f t="shared" si="1"/>
        <v>XE#DISPBT_FIX#PCV_BTA4#PCV#XE</v>
      </c>
      <c r="J16" s="137" t="str">
        <f t="shared" si="2"/>
        <v>N</v>
      </c>
      <c r="K16" s="137" t="s">
        <v>12498</v>
      </c>
      <c r="L16" s="137" t="s">
        <v>12746</v>
      </c>
      <c r="M16" s="137"/>
      <c r="N16" s="137" t="s">
        <v>12663</v>
      </c>
      <c r="O16" s="137"/>
      <c r="P16" s="137"/>
      <c r="Q16" s="137" t="s">
        <v>12739</v>
      </c>
      <c r="R16" s="137"/>
      <c r="S16" s="137"/>
      <c r="T16" s="137"/>
      <c r="U16" s="137" t="s">
        <v>12913</v>
      </c>
      <c r="V16" s="137" t="str">
        <f t="shared" ref="V16:V79" si="3">U16</f>
        <v>XE</v>
      </c>
    </row>
    <row r="17" spans="1:22" x14ac:dyDescent="0.2">
      <c r="A17" s="178"/>
      <c r="B17" s="178"/>
      <c r="C17" s="179" t="str">
        <f>VLOOKUP(G17,TCR!$E$2:$K$332,2,0)</f>
        <v>TRASPF</v>
      </c>
      <c r="D17" s="179" t="str">
        <f>VLOOKUP(G17,TCR!$E$2:$K$332,3,0)</f>
        <v>Ricavi logistica primaria - Trasporto Energia Elettrica - fisso</v>
      </c>
      <c r="E17" s="179" t="str">
        <f>VLOOKUP(G17,TCR!$E$2:$K$332,4,0)</f>
        <v>DISPF</v>
      </c>
      <c r="F17" s="179" t="str">
        <f>VLOOKUP(G17,TCR!$E$2:$K$332,5,0)</f>
        <v>Dispacciamento fisso</v>
      </c>
      <c r="G17" s="179" t="s">
        <v>173</v>
      </c>
      <c r="H17" s="179" t="str">
        <f>VLOOKUP(G17,TCR!$E$2:$K$332,7,0)</f>
        <v>DISP bt quota fissa</v>
      </c>
      <c r="I17" s="137" t="str">
        <f t="shared" si="1"/>
        <v>XE#DISPBT_FIX#PCV_BTA2#PCV#XE</v>
      </c>
      <c r="J17" s="137" t="str">
        <f t="shared" si="2"/>
        <v>N</v>
      </c>
      <c r="K17" s="137" t="s">
        <v>12498</v>
      </c>
      <c r="L17" s="137" t="s">
        <v>12746</v>
      </c>
      <c r="M17" s="137"/>
      <c r="N17" s="137" t="s">
        <v>12664</v>
      </c>
      <c r="O17" s="137"/>
      <c r="P17" s="137"/>
      <c r="Q17" s="137" t="s">
        <v>12739</v>
      </c>
      <c r="R17" s="137"/>
      <c r="S17" s="137"/>
      <c r="T17" s="137"/>
      <c r="U17" s="137" t="s">
        <v>12913</v>
      </c>
      <c r="V17" s="137" t="str">
        <f t="shared" si="3"/>
        <v>XE</v>
      </c>
    </row>
    <row r="18" spans="1:22" x14ac:dyDescent="0.2">
      <c r="A18" s="178"/>
      <c r="B18" s="178"/>
      <c r="C18" s="179" t="str">
        <f>VLOOKUP(G18,TCR!$E$2:$K$332,2,0)</f>
        <v>TRASPF</v>
      </c>
      <c r="D18" s="179" t="str">
        <f>VLOOKUP(G18,TCR!$E$2:$K$332,3,0)</f>
        <v>Ricavi logistica primaria - Trasporto Energia Elettrica - fisso</v>
      </c>
      <c r="E18" s="179" t="str">
        <f>VLOOKUP(G18,TCR!$E$2:$K$332,4,0)</f>
        <v>DISPF</v>
      </c>
      <c r="F18" s="179" t="str">
        <f>VLOOKUP(G18,TCR!$E$2:$K$332,5,0)</f>
        <v>Dispacciamento fisso</v>
      </c>
      <c r="G18" s="179" t="s">
        <v>173</v>
      </c>
      <c r="H18" s="179" t="str">
        <f>VLOOKUP(G18,TCR!$E$2:$K$332,7,0)</f>
        <v>DISP bt quota fissa</v>
      </c>
      <c r="I18" s="137" t="str">
        <f t="shared" si="1"/>
        <v>XE#DISPBT_FIX#PCV_BTA3#PCV#XE</v>
      </c>
      <c r="J18" s="137" t="str">
        <f t="shared" si="2"/>
        <v>N</v>
      </c>
      <c r="K18" s="137" t="s">
        <v>12498</v>
      </c>
      <c r="L18" s="137" t="s">
        <v>12746</v>
      </c>
      <c r="M18" s="137"/>
      <c r="N18" s="137" t="s">
        <v>12665</v>
      </c>
      <c r="O18" s="137"/>
      <c r="P18" s="137"/>
      <c r="Q18" s="137" t="s">
        <v>12739</v>
      </c>
      <c r="R18" s="137"/>
      <c r="S18" s="137"/>
      <c r="T18" s="137"/>
      <c r="U18" s="137" t="s">
        <v>12913</v>
      </c>
      <c r="V18" s="137" t="str">
        <f t="shared" si="3"/>
        <v>XE</v>
      </c>
    </row>
    <row r="19" spans="1:22" x14ac:dyDescent="0.2">
      <c r="A19" s="178"/>
      <c r="B19" s="178"/>
      <c r="C19" s="179" t="str">
        <f>VLOOKUP(G19,TCR!$E$2:$K$332,2,0)</f>
        <v>TRASPF</v>
      </c>
      <c r="D19" s="179" t="str">
        <f>VLOOKUP(G19,TCR!$E$2:$K$332,3,0)</f>
        <v>Ricavi logistica primaria - Trasporto Energia Elettrica - fisso</v>
      </c>
      <c r="E19" s="179" t="str">
        <f>VLOOKUP(G19,TCR!$E$2:$K$332,4,0)</f>
        <v>DISPF</v>
      </c>
      <c r="F19" s="179" t="str">
        <f>VLOOKUP(G19,TCR!$E$2:$K$332,5,0)</f>
        <v>Dispacciamento fisso</v>
      </c>
      <c r="G19" s="179" t="s">
        <v>173</v>
      </c>
      <c r="H19" s="179" t="str">
        <f>VLOOKUP(G19,TCR!$E$2:$K$332,7,0)</f>
        <v>DISP bt quota fissa</v>
      </c>
      <c r="I19" s="137" t="str">
        <f t="shared" si="1"/>
        <v>XE#DISPBT_FIX#PCV_BTA6#PCV#XE</v>
      </c>
      <c r="J19" s="137" t="str">
        <f t="shared" si="2"/>
        <v>N</v>
      </c>
      <c r="K19" s="223" t="s">
        <v>12498</v>
      </c>
      <c r="L19" s="232" t="s">
        <v>12746</v>
      </c>
      <c r="M19" s="232"/>
      <c r="N19" s="232" t="s">
        <v>12666</v>
      </c>
      <c r="O19" s="232"/>
      <c r="P19" s="232"/>
      <c r="Q19" s="232" t="s">
        <v>12739</v>
      </c>
      <c r="R19" s="232"/>
      <c r="S19" s="232"/>
      <c r="T19" s="232"/>
      <c r="U19" s="137" t="s">
        <v>12913</v>
      </c>
      <c r="V19" s="137" t="str">
        <f t="shared" si="3"/>
        <v>XE</v>
      </c>
    </row>
    <row r="20" spans="1:22" x14ac:dyDescent="0.2">
      <c r="A20" s="178"/>
      <c r="B20" s="178"/>
      <c r="C20" s="179" t="str">
        <f>VLOOKUP(G20,TCR!$E$2:$K$332,2,0)</f>
        <v>TRASPF</v>
      </c>
      <c r="D20" s="179" t="str">
        <f>VLOOKUP(G20,TCR!$E$2:$K$332,3,0)</f>
        <v>Ricavi logistica primaria - Trasporto Energia Elettrica - fisso</v>
      </c>
      <c r="E20" s="179" t="str">
        <f>VLOOKUP(G20,TCR!$E$2:$K$332,4,0)</f>
        <v>DISPF</v>
      </c>
      <c r="F20" s="179" t="str">
        <f>VLOOKUP(G20,TCR!$E$2:$K$332,5,0)</f>
        <v>Dispacciamento fisso</v>
      </c>
      <c r="G20" s="179" t="s">
        <v>173</v>
      </c>
      <c r="H20" s="179" t="str">
        <f>VLOOKUP(G20,TCR!$E$2:$K$332,7,0)</f>
        <v>DISP bt quota fissa</v>
      </c>
      <c r="I20" s="137" t="str">
        <f t="shared" si="1"/>
        <v>XE#DISPBT_FIX#PCV_BTA5#PCV#XE</v>
      </c>
      <c r="J20" s="137" t="str">
        <f t="shared" si="2"/>
        <v>N</v>
      </c>
      <c r="K20" s="223" t="s">
        <v>12498</v>
      </c>
      <c r="L20" s="232" t="s">
        <v>12746</v>
      </c>
      <c r="M20" s="232"/>
      <c r="N20" s="232" t="s">
        <v>12667</v>
      </c>
      <c r="O20" s="232"/>
      <c r="P20" s="232"/>
      <c r="Q20" s="232" t="s">
        <v>12739</v>
      </c>
      <c r="R20" s="232"/>
      <c r="S20" s="232"/>
      <c r="T20" s="232"/>
      <c r="U20" s="137" t="s">
        <v>12913</v>
      </c>
      <c r="V20" s="137" t="str">
        <f t="shared" si="3"/>
        <v>XE</v>
      </c>
    </row>
    <row r="21" spans="1:22" x14ac:dyDescent="0.2">
      <c r="A21" s="178"/>
      <c r="B21" s="178"/>
      <c r="C21" s="179" t="str">
        <f>VLOOKUP(G21,TCR!$E$2:$K$332,2,0)</f>
        <v>TRASPF</v>
      </c>
      <c r="D21" s="179" t="str">
        <f>VLOOKUP(G21,TCR!$E$2:$K$332,3,0)</f>
        <v>Ricavi logistica primaria - Trasporto Energia Elettrica - fisso</v>
      </c>
      <c r="E21" s="179" t="str">
        <f>VLOOKUP(G21,TCR!$E$2:$K$332,4,0)</f>
        <v>DISPF</v>
      </c>
      <c r="F21" s="179" t="str">
        <f>VLOOKUP(G21,TCR!$E$2:$K$332,5,0)</f>
        <v>Dispacciamento fisso</v>
      </c>
      <c r="G21" s="179" t="s">
        <v>173</v>
      </c>
      <c r="H21" s="179" t="str">
        <f>VLOOKUP(G21,TCR!$E$2:$K$332,7,0)</f>
        <v>DISP bt quota fissa</v>
      </c>
      <c r="I21" s="137" t="str">
        <f t="shared" si="1"/>
        <v>XE#DISPBT_FIX#PCV_BTA1#PCV#XE</v>
      </c>
      <c r="J21" s="137" t="str">
        <f t="shared" si="2"/>
        <v>N</v>
      </c>
      <c r="K21" s="223" t="s">
        <v>12498</v>
      </c>
      <c r="L21" s="232" t="s">
        <v>12746</v>
      </c>
      <c r="M21" s="232"/>
      <c r="N21" s="232" t="s">
        <v>12668</v>
      </c>
      <c r="O21" s="232"/>
      <c r="P21" s="232"/>
      <c r="Q21" s="232" t="s">
        <v>12739</v>
      </c>
      <c r="R21" s="232"/>
      <c r="S21" s="232"/>
      <c r="T21" s="232"/>
      <c r="U21" s="137" t="s">
        <v>12913</v>
      </c>
      <c r="V21" s="137" t="str">
        <f t="shared" si="3"/>
        <v>XE</v>
      </c>
    </row>
    <row r="22" spans="1:22" x14ac:dyDescent="0.2">
      <c r="A22" s="178"/>
      <c r="B22" s="178"/>
      <c r="C22" s="179" t="str">
        <f>VLOOKUP(G22,TCR!$E$2:$K$332,2,0)</f>
        <v>TRASPF</v>
      </c>
      <c r="D22" s="179" t="str">
        <f>VLOOKUP(G22,TCR!$E$2:$K$332,3,0)</f>
        <v>Ricavi logistica primaria - Trasporto Energia Elettrica - fisso</v>
      </c>
      <c r="E22" s="179" t="str">
        <f>VLOOKUP(G22,TCR!$E$2:$K$332,4,0)</f>
        <v>DISPF</v>
      </c>
      <c r="F22" s="179" t="str">
        <f>VLOOKUP(G22,TCR!$E$2:$K$332,5,0)</f>
        <v>Dispacciamento fisso</v>
      </c>
      <c r="G22" s="179" t="s">
        <v>9521</v>
      </c>
      <c r="H22" s="179" t="str">
        <f>VLOOKUP(G22,TCR!$E$2:$K$332,7,0)</f>
        <v>Art 36 Del 111/06</v>
      </c>
      <c r="I22" s="137" t="str">
        <f t="shared" si="1"/>
        <v>XE#MIS_FIX#MIS#O_D#XE</v>
      </c>
      <c r="J22" s="137" t="str">
        <f t="shared" si="2"/>
        <v>N</v>
      </c>
      <c r="K22" s="223" t="s">
        <v>12499</v>
      </c>
      <c r="L22" s="232" t="s">
        <v>12747</v>
      </c>
      <c r="M22" s="232"/>
      <c r="N22" s="232" t="s">
        <v>103</v>
      </c>
      <c r="O22" s="232"/>
      <c r="P22" s="232"/>
      <c r="Q22" s="232" t="s">
        <v>12740</v>
      </c>
      <c r="R22" s="232"/>
      <c r="S22" s="232"/>
      <c r="T22" s="232"/>
      <c r="U22" s="137" t="s">
        <v>12913</v>
      </c>
      <c r="V22" s="137" t="str">
        <f t="shared" si="3"/>
        <v>XE</v>
      </c>
    </row>
    <row r="23" spans="1:22" x14ac:dyDescent="0.2">
      <c r="A23" s="178"/>
      <c r="B23" s="178"/>
      <c r="C23" s="179" t="str">
        <f>VLOOKUP(G23,TCR!$E$2:$K$332,2,0)</f>
        <v>TRASPF</v>
      </c>
      <c r="D23" s="179" t="str">
        <f>VLOOKUP(G23,TCR!$E$2:$K$332,3,0)</f>
        <v>Ricavi logistica primaria - Trasporto Energia Elettrica - fisso</v>
      </c>
      <c r="E23" s="179" t="str">
        <f>VLOOKUP(G23,TCR!$E$2:$K$332,4,0)</f>
        <v>DISPF</v>
      </c>
      <c r="F23" s="179" t="str">
        <f>VLOOKUP(G23,TCR!$E$2:$K$332,5,0)</f>
        <v>Dispacciamento fisso</v>
      </c>
      <c r="G23" s="179" t="s">
        <v>9521</v>
      </c>
      <c r="H23" s="179" t="str">
        <f>VLOOKUP(G23,TCR!$E$2:$K$332,7,0)</f>
        <v>Art 36 Del 111/06</v>
      </c>
      <c r="I23" s="137" t="str">
        <f t="shared" si="1"/>
        <v>XE#MIS_FIX_NO#MIS#O_D#XE</v>
      </c>
      <c r="J23" s="137" t="str">
        <f t="shared" si="2"/>
        <v>N</v>
      </c>
      <c r="K23" s="223" t="s">
        <v>12500</v>
      </c>
      <c r="L23" s="232" t="s">
        <v>12748</v>
      </c>
      <c r="M23" s="232"/>
      <c r="N23" s="232" t="s">
        <v>103</v>
      </c>
      <c r="O23" s="232"/>
      <c r="P23" s="232"/>
      <c r="Q23" s="232" t="s">
        <v>12740</v>
      </c>
      <c r="R23" s="232"/>
      <c r="S23" s="232"/>
      <c r="T23" s="232"/>
      <c r="U23" s="137" t="s">
        <v>12913</v>
      </c>
      <c r="V23" s="137" t="str">
        <f t="shared" si="3"/>
        <v>XE</v>
      </c>
    </row>
    <row r="24" spans="1:22" x14ac:dyDescent="0.2">
      <c r="A24" s="178"/>
      <c r="B24" s="178"/>
      <c r="C24" s="121" t="str">
        <f>VLOOKUP(G24,TCR!$E$2:$K$332,2,0)</f>
        <v>TRASPV</v>
      </c>
      <c r="D24" s="121" t="str">
        <f>VLOOKUP(G24,TCR!$E$2:$K$332,3,0)</f>
        <v>Ricavi logistica primaria - Trasporto Energia Elettrica - variabile</v>
      </c>
      <c r="E24" s="121" t="str">
        <f>VLOOKUP(G24,TCR!$E$2:$K$332,4,0)</f>
        <v>DISPV</v>
      </c>
      <c r="F24" s="121" t="str">
        <f>VLOOKUP(G24,TCR!$E$2:$K$332,5,0)</f>
        <v>Dispacciamento variabile</v>
      </c>
      <c r="G24" s="121" t="s">
        <v>11500</v>
      </c>
      <c r="H24" s="121" t="str">
        <f>VLOOKUP(G24,TCR!$E$2:$K$332,7,0)</f>
        <v>Perdite Art 48 Del 111/06</v>
      </c>
      <c r="I24" s="137" t="str">
        <f t="shared" si="1"/>
        <v>XE#PERD_CD_48#OD_CD#O_D#XE</v>
      </c>
      <c r="J24" s="137" t="str">
        <f t="shared" si="2"/>
        <v>N</v>
      </c>
      <c r="K24" s="223" t="s">
        <v>12501</v>
      </c>
      <c r="L24" s="232" t="s">
        <v>12749</v>
      </c>
      <c r="M24" s="232"/>
      <c r="N24" s="232" t="s">
        <v>12669</v>
      </c>
      <c r="O24" s="232"/>
      <c r="P24" s="232"/>
      <c r="Q24" s="232" t="s">
        <v>12740</v>
      </c>
      <c r="R24" s="232"/>
      <c r="S24" s="232"/>
      <c r="T24" s="232"/>
      <c r="U24" s="137" t="s">
        <v>12913</v>
      </c>
      <c r="V24" s="137" t="str">
        <f t="shared" si="3"/>
        <v>XE</v>
      </c>
    </row>
    <row r="25" spans="1:22" x14ac:dyDescent="0.2">
      <c r="A25" s="178"/>
      <c r="B25" s="178"/>
      <c r="C25" s="179" t="str">
        <f>VLOOKUP(G25,TCR!$E$2:$K$332,2,0)</f>
        <v>TRASPV</v>
      </c>
      <c r="D25" s="179" t="str">
        <f>VLOOKUP(G25,TCR!$E$2:$K$332,3,0)</f>
        <v>Ricavi logistica primaria - Trasporto Energia Elettrica - variabile</v>
      </c>
      <c r="E25" s="179" t="str">
        <f>VLOOKUP(G25,TCR!$E$2:$K$332,4,0)</f>
        <v>DISPV</v>
      </c>
      <c r="F25" s="179" t="str">
        <f>VLOOKUP(G25,TCR!$E$2:$K$332,5,0)</f>
        <v>Dispacciamento variabile</v>
      </c>
      <c r="G25" s="179" t="s">
        <v>11505</v>
      </c>
      <c r="H25" s="179" t="str">
        <f>VLOOKUP(G25,TCR!$E$2:$K$332,7,0)</f>
        <v>Perdite Art 73 Del 111/06</v>
      </c>
      <c r="I25" s="137" t="str">
        <f t="shared" si="1"/>
        <v>XE#PERD_INT_73#OD_INT#O_D#XE</v>
      </c>
      <c r="J25" s="137" t="str">
        <f t="shared" si="2"/>
        <v>N</v>
      </c>
      <c r="K25" s="223" t="s">
        <v>12502</v>
      </c>
      <c r="L25" s="232" t="s">
        <v>12750</v>
      </c>
      <c r="M25" s="232"/>
      <c r="N25" s="232" t="s">
        <v>12670</v>
      </c>
      <c r="O25" s="232"/>
      <c r="P25" s="232"/>
      <c r="Q25" s="232" t="s">
        <v>12740</v>
      </c>
      <c r="R25" s="232"/>
      <c r="S25" s="232"/>
      <c r="T25" s="232"/>
      <c r="U25" s="137" t="s">
        <v>12913</v>
      </c>
      <c r="V25" s="137" t="str">
        <f t="shared" si="3"/>
        <v>XE</v>
      </c>
    </row>
    <row r="26" spans="1:22" x14ac:dyDescent="0.2">
      <c r="A26" s="178"/>
      <c r="B26" s="178"/>
      <c r="C26" s="179" t="str">
        <f>VLOOKUP(G26,TCR!$E$2:$K$332,2,0)</f>
        <v>TRASPV</v>
      </c>
      <c r="D26" s="179" t="str">
        <f>VLOOKUP(G26,TCR!$E$2:$K$332,3,0)</f>
        <v>Ricavi logistica primaria - Trasporto Energia Elettrica - variabile</v>
      </c>
      <c r="E26" s="179" t="str">
        <f>VLOOKUP(G26,TCR!$E$2:$K$332,4,0)</f>
        <v>DISPV</v>
      </c>
      <c r="F26" s="179" t="str">
        <f>VLOOKUP(G26,TCR!$E$2:$K$332,5,0)</f>
        <v>Dispacciamento variabile</v>
      </c>
      <c r="G26" s="179" t="s">
        <v>11503</v>
      </c>
      <c r="H26" s="179" t="str">
        <f>VLOOKUP(G26,TCR!$E$2:$K$332,7,0)</f>
        <v>Perdite Art 25 bis TIS</v>
      </c>
      <c r="I26" s="137" t="str">
        <f t="shared" si="1"/>
        <v>XE#PERD_OD_25bis#OD_OD#O_D#XE</v>
      </c>
      <c r="J26" s="137" t="str">
        <f t="shared" si="2"/>
        <v>N</v>
      </c>
      <c r="K26" s="223" t="s">
        <v>12503</v>
      </c>
      <c r="L26" s="232" t="s">
        <v>12751</v>
      </c>
      <c r="M26" s="232"/>
      <c r="N26" s="232" t="s">
        <v>12671</v>
      </c>
      <c r="O26" s="232"/>
      <c r="P26" s="232"/>
      <c r="Q26" s="232" t="s">
        <v>12740</v>
      </c>
      <c r="R26" s="232"/>
      <c r="S26" s="232"/>
      <c r="T26" s="232"/>
      <c r="U26" s="137" t="s">
        <v>12913</v>
      </c>
      <c r="V26" s="137" t="str">
        <f t="shared" si="3"/>
        <v>XE</v>
      </c>
    </row>
    <row r="27" spans="1:22" x14ac:dyDescent="0.2">
      <c r="A27" s="178"/>
      <c r="B27" s="178"/>
      <c r="C27" s="179" t="str">
        <f>VLOOKUP(G27,TCR!$E$2:$K$332,2,0)</f>
        <v>TRASPV</v>
      </c>
      <c r="D27" s="179" t="str">
        <f>VLOOKUP(G27,TCR!$E$2:$K$332,3,0)</f>
        <v>Ricavi logistica primaria - Trasporto Energia Elettrica - variabile</v>
      </c>
      <c r="E27" s="179" t="str">
        <f>VLOOKUP(G27,TCR!$E$2:$K$332,4,0)</f>
        <v>DISPV</v>
      </c>
      <c r="F27" s="179" t="str">
        <f>VLOOKUP(G27,TCR!$E$2:$K$332,5,0)</f>
        <v>Dispacciamento variabile</v>
      </c>
      <c r="G27" s="179" t="s">
        <v>11506</v>
      </c>
      <c r="H27" s="179" t="str">
        <f>VLOOKUP(G27,TCR!$E$2:$K$332,7,0)</f>
        <v>Perdite Art 44 Del 111/06</v>
      </c>
      <c r="I27" s="137" t="str">
        <f t="shared" si="1"/>
        <v>XE#PERD_OD_44#OD_OD#O_D#XE</v>
      </c>
      <c r="J27" s="137" t="str">
        <f t="shared" si="2"/>
        <v>N</v>
      </c>
      <c r="K27" s="223" t="s">
        <v>12504</v>
      </c>
      <c r="L27" s="232" t="s">
        <v>12752</v>
      </c>
      <c r="M27" s="232"/>
      <c r="N27" s="232" t="s">
        <v>12671</v>
      </c>
      <c r="O27" s="232"/>
      <c r="P27" s="232"/>
      <c r="Q27" s="232" t="s">
        <v>12740</v>
      </c>
      <c r="R27" s="232"/>
      <c r="S27" s="232"/>
      <c r="T27" s="232"/>
      <c r="U27" s="137" t="s">
        <v>12913</v>
      </c>
      <c r="V27" s="137" t="str">
        <f t="shared" si="3"/>
        <v>XE</v>
      </c>
    </row>
    <row r="28" spans="1:22" x14ac:dyDescent="0.2">
      <c r="A28" s="178"/>
      <c r="B28" s="178"/>
      <c r="C28" s="179" t="str">
        <f>VLOOKUP(G28,TCR!$E$2:$K$332,2,0)</f>
        <v>TRASPV</v>
      </c>
      <c r="D28" s="179" t="str">
        <f>VLOOKUP(G28,TCR!$E$2:$K$332,3,0)</f>
        <v>Ricavi logistica primaria - Trasporto Energia Elettrica - variabile</v>
      </c>
      <c r="E28" s="179" t="str">
        <f>VLOOKUP(G28,TCR!$E$2:$K$332,4,0)</f>
        <v>DISPV</v>
      </c>
      <c r="F28" s="179" t="str">
        <f>VLOOKUP(G28,TCR!$E$2:$K$332,5,0)</f>
        <v>Dispacciamento variabile</v>
      </c>
      <c r="G28" s="179" t="s">
        <v>11502</v>
      </c>
      <c r="H28" s="179" t="str">
        <f>VLOOKUP(G28,TCR!$E$2:$K$332,7,0)</f>
        <v>Perdite Art 44 bis Del 111/06</v>
      </c>
      <c r="I28" s="137" t="str">
        <f t="shared" si="1"/>
        <v>XE#PERD_OD_44bis#OD_OD#O_D#XE</v>
      </c>
      <c r="J28" s="137" t="str">
        <f t="shared" si="2"/>
        <v>N</v>
      </c>
      <c r="K28" s="223" t="s">
        <v>12505</v>
      </c>
      <c r="L28" s="232" t="s">
        <v>12753</v>
      </c>
      <c r="M28" s="232"/>
      <c r="N28" s="232" t="s">
        <v>12671</v>
      </c>
      <c r="O28" s="232"/>
      <c r="P28" s="232"/>
      <c r="Q28" s="232" t="s">
        <v>12740</v>
      </c>
      <c r="R28" s="232"/>
      <c r="S28" s="232"/>
      <c r="T28" s="232"/>
      <c r="U28" s="137" t="s">
        <v>12913</v>
      </c>
      <c r="V28" s="137" t="str">
        <f t="shared" si="3"/>
        <v>XE</v>
      </c>
    </row>
    <row r="29" spans="1:22" x14ac:dyDescent="0.2">
      <c r="A29" s="178"/>
      <c r="B29" s="178"/>
      <c r="C29" s="179" t="str">
        <f>VLOOKUP(G29,TCR!$E$2:$K$332,2,0)</f>
        <v>TRASPV</v>
      </c>
      <c r="D29" s="179" t="str">
        <f>VLOOKUP(G29,TCR!$E$2:$K$332,3,0)</f>
        <v>Ricavi logistica primaria - Trasporto Energia Elettrica - variabile</v>
      </c>
      <c r="E29" s="179" t="str">
        <f>VLOOKUP(G29,TCR!$E$2:$K$332,4,0)</f>
        <v>DISPV</v>
      </c>
      <c r="F29" s="179" t="str">
        <f>VLOOKUP(G29,TCR!$E$2:$K$332,5,0)</f>
        <v>Dispacciamento variabile</v>
      </c>
      <c r="G29" s="179" t="s">
        <v>11501</v>
      </c>
      <c r="H29" s="179" t="str">
        <f>VLOOKUP(G29,TCR!$E$2:$K$332,7,0)</f>
        <v>Perdite Art 45 Del 111/06</v>
      </c>
      <c r="I29" s="137" t="str">
        <f t="shared" si="1"/>
        <v>XE#PERD_OD_45#OD_OD#O_D#XE</v>
      </c>
      <c r="J29" s="137" t="str">
        <f t="shared" si="2"/>
        <v>N</v>
      </c>
      <c r="K29" s="223" t="s">
        <v>12506</v>
      </c>
      <c r="L29" s="232" t="s">
        <v>12754</v>
      </c>
      <c r="M29" s="232"/>
      <c r="N29" s="232" t="s">
        <v>12671</v>
      </c>
      <c r="O29" s="232"/>
      <c r="P29" s="232"/>
      <c r="Q29" s="232" t="s">
        <v>12740</v>
      </c>
      <c r="R29" s="232"/>
      <c r="S29" s="232"/>
      <c r="T29" s="232"/>
      <c r="U29" s="137" t="s">
        <v>12913</v>
      </c>
      <c r="V29" s="137" t="str">
        <f t="shared" si="3"/>
        <v>XE</v>
      </c>
    </row>
    <row r="30" spans="1:22" x14ac:dyDescent="0.2">
      <c r="A30" s="178"/>
      <c r="B30" s="178"/>
      <c r="C30" s="179" t="str">
        <f>VLOOKUP(G30,TCR!$E$2:$K$332,2,0)</f>
        <v>TRASPV</v>
      </c>
      <c r="D30" s="179" t="str">
        <f>VLOOKUP(G30,TCR!$E$2:$K$332,3,0)</f>
        <v>Ricavi logistica primaria - Trasporto Energia Elettrica - variabile</v>
      </c>
      <c r="E30" s="179" t="str">
        <f>VLOOKUP(G30,TCR!$E$2:$K$332,4,0)</f>
        <v>DISPV</v>
      </c>
      <c r="F30" s="179" t="str">
        <f>VLOOKUP(G30,TCR!$E$2:$K$332,5,0)</f>
        <v>Dispacciamento variabile</v>
      </c>
      <c r="G30" s="179" t="s">
        <v>11504</v>
      </c>
      <c r="H30" s="179" t="str">
        <f>VLOOKUP(G30,TCR!$E$2:$K$332,7,0)</f>
        <v>Perdite Art 46 Del 111/06</v>
      </c>
      <c r="I30" s="137" t="str">
        <f t="shared" si="1"/>
        <v>XE#PERD_OD_46#OD_OD#O_D#XE</v>
      </c>
      <c r="J30" s="137" t="str">
        <f t="shared" si="2"/>
        <v>N</v>
      </c>
      <c r="K30" s="223" t="s">
        <v>12507</v>
      </c>
      <c r="L30" s="232" t="s">
        <v>12755</v>
      </c>
      <c r="M30" s="232"/>
      <c r="N30" s="232" t="s">
        <v>12671</v>
      </c>
      <c r="O30" s="232"/>
      <c r="P30" s="232"/>
      <c r="Q30" s="232" t="s">
        <v>12740</v>
      </c>
      <c r="R30" s="232"/>
      <c r="S30" s="232"/>
      <c r="T30" s="232"/>
      <c r="U30" s="137" t="s">
        <v>12913</v>
      </c>
      <c r="V30" s="137" t="str">
        <f t="shared" si="3"/>
        <v>XE</v>
      </c>
    </row>
    <row r="31" spans="1:22" x14ac:dyDescent="0.2">
      <c r="A31" s="178"/>
      <c r="B31" s="178"/>
      <c r="C31" s="179" t="str">
        <f>VLOOKUP(G31,TCR!$E$2:$K$332,2,0)</f>
        <v>TRASPV</v>
      </c>
      <c r="D31" s="179" t="str">
        <f>VLOOKUP(G31,TCR!$E$2:$K$332,3,0)</f>
        <v>Ricavi logistica primaria - Trasporto Energia Elettrica - variabile</v>
      </c>
      <c r="E31" s="179" t="str">
        <f>VLOOKUP(G31,TCR!$E$2:$K$332,4,0)</f>
        <v>DISPV</v>
      </c>
      <c r="F31" s="179" t="str">
        <f>VLOOKUP(G31,TCR!$E$2:$K$332,5,0)</f>
        <v>Dispacciamento variabile</v>
      </c>
      <c r="G31" s="179" t="s">
        <v>284</v>
      </c>
      <c r="H31" s="179" t="str">
        <f>VLOOKUP(G31,TCR!$E$2:$K$332,7,0)</f>
        <v>Art 48 Del 111/06</v>
      </c>
      <c r="I31" s="137" t="str">
        <f t="shared" si="1"/>
        <v>XE#CD_48#OD_CD#O_D#XE</v>
      </c>
      <c r="J31" s="137" t="str">
        <f t="shared" si="2"/>
        <v>N</v>
      </c>
      <c r="K31" s="223" t="s">
        <v>12508</v>
      </c>
      <c r="L31" s="232" t="s">
        <v>12756</v>
      </c>
      <c r="M31" s="232"/>
      <c r="N31" s="232" t="s">
        <v>12669</v>
      </c>
      <c r="O31" s="232"/>
      <c r="P31" s="232"/>
      <c r="Q31" s="232" t="s">
        <v>12740</v>
      </c>
      <c r="R31" s="232"/>
      <c r="S31" s="232"/>
      <c r="T31" s="232"/>
      <c r="U31" s="137" t="s">
        <v>12913</v>
      </c>
      <c r="V31" s="137" t="str">
        <f t="shared" si="3"/>
        <v>XE</v>
      </c>
    </row>
    <row r="32" spans="1:22" x14ac:dyDescent="0.2">
      <c r="A32" s="178"/>
      <c r="B32" s="178"/>
      <c r="C32" s="179" t="str">
        <f>VLOOKUP(G32,TCR!$E$2:$K$332,2,0)</f>
        <v>TRASPV</v>
      </c>
      <c r="D32" s="179" t="str">
        <f>VLOOKUP(G32,TCR!$E$2:$K$332,3,0)</f>
        <v>Ricavi logistica primaria - Trasporto Energia Elettrica - variabile</v>
      </c>
      <c r="E32" s="179" t="str">
        <f>VLOOKUP(G32,TCR!$E$2:$K$332,4,0)</f>
        <v>DISPV</v>
      </c>
      <c r="F32" s="179" t="str">
        <f>VLOOKUP(G32,TCR!$E$2:$K$332,5,0)</f>
        <v>Dispacciamento variabile</v>
      </c>
      <c r="G32" s="179" t="s">
        <v>174</v>
      </c>
      <c r="H32" s="179" t="str">
        <f>VLOOKUP(G32,TCR!$E$2:$K$332,7,0)</f>
        <v>DISP bt quota variabile</v>
      </c>
      <c r="I32" s="137" t="str">
        <f t="shared" si="1"/>
        <v>XE#DISPBT_VAR#PCV_BTIP#PCV#XE</v>
      </c>
      <c r="J32" s="137" t="str">
        <f t="shared" si="2"/>
        <v>N</v>
      </c>
      <c r="K32" s="153" t="s">
        <v>12509</v>
      </c>
      <c r="L32" s="10" t="s">
        <v>12757</v>
      </c>
      <c r="N32" s="3" t="s">
        <v>12672</v>
      </c>
      <c r="Q32" s="3" t="s">
        <v>12739</v>
      </c>
      <c r="U32" s="137" t="s">
        <v>12913</v>
      </c>
      <c r="V32" s="137" t="str">
        <f t="shared" si="3"/>
        <v>XE</v>
      </c>
    </row>
    <row r="33" spans="1:22" x14ac:dyDescent="0.2">
      <c r="A33" s="178"/>
      <c r="B33" s="178"/>
      <c r="C33" s="179" t="str">
        <f>VLOOKUP(G33,TCR!$E$2:$K$332,2,0)</f>
        <v>TRASPV</v>
      </c>
      <c r="D33" s="179" t="str">
        <f>VLOOKUP(G33,TCR!$E$2:$K$332,3,0)</f>
        <v>Ricavi logistica primaria - Trasporto Energia Elettrica - variabile</v>
      </c>
      <c r="E33" s="179" t="str">
        <f>VLOOKUP(G33,TCR!$E$2:$K$332,4,0)</f>
        <v>DISPV</v>
      </c>
      <c r="F33" s="179" t="str">
        <f>VLOOKUP(G33,TCR!$E$2:$K$332,5,0)</f>
        <v>Dispacciamento variabile</v>
      </c>
      <c r="G33" s="179" t="s">
        <v>299</v>
      </c>
      <c r="H33" s="179" t="str">
        <f>VLOOKUP(G33,TCR!$E$2:$K$332,7,0)</f>
        <v>Art 73 Del 111/06</v>
      </c>
      <c r="I33" s="137" t="str">
        <f t="shared" si="1"/>
        <v>XE#INT_73#OD_INT#O_D#XE</v>
      </c>
      <c r="J33" s="137" t="str">
        <f t="shared" si="2"/>
        <v>N</v>
      </c>
      <c r="K33" s="153" t="s">
        <v>12510</v>
      </c>
      <c r="L33" s="10" t="s">
        <v>12758</v>
      </c>
      <c r="N33" s="3" t="s">
        <v>12670</v>
      </c>
      <c r="Q33" s="3" t="s">
        <v>12740</v>
      </c>
      <c r="U33" s="137" t="s">
        <v>12913</v>
      </c>
      <c r="V33" s="137" t="str">
        <f t="shared" si="3"/>
        <v>XE</v>
      </c>
    </row>
    <row r="34" spans="1:22" x14ac:dyDescent="0.2">
      <c r="A34" s="178"/>
      <c r="B34" s="178"/>
      <c r="C34" s="179" t="str">
        <f>VLOOKUP(G34,TCR!$E$2:$K$332,2,0)</f>
        <v>TRASPV</v>
      </c>
      <c r="D34" s="179" t="str">
        <f>VLOOKUP(G34,TCR!$E$2:$K$332,3,0)</f>
        <v>Ricavi logistica primaria - Trasporto Energia Elettrica - variabile</v>
      </c>
      <c r="E34" s="179" t="str">
        <f>VLOOKUP(G34,TCR!$E$2:$K$332,4,0)</f>
        <v>DISPV</v>
      </c>
      <c r="F34" s="179" t="str">
        <f>VLOOKUP(G34,TCR!$E$2:$K$332,5,0)</f>
        <v>Dispacciamento variabile</v>
      </c>
      <c r="G34" s="179" t="s">
        <v>294</v>
      </c>
      <c r="H34" s="179" t="str">
        <f>VLOOKUP(G34,TCR!$E$2:$K$332,7,0)</f>
        <v>Art 25 bis TIS</v>
      </c>
      <c r="I34" s="137" t="str">
        <f t="shared" si="1"/>
        <v>XE#OD_25bis#OD_OD#O_D#XE</v>
      </c>
      <c r="J34" s="137" t="str">
        <f t="shared" si="2"/>
        <v>N</v>
      </c>
      <c r="K34" s="153" t="s">
        <v>12511</v>
      </c>
      <c r="L34" s="10" t="s">
        <v>12759</v>
      </c>
      <c r="N34" s="3" t="s">
        <v>12671</v>
      </c>
      <c r="Q34" s="3" t="s">
        <v>12740</v>
      </c>
      <c r="U34" s="137" t="s">
        <v>12913</v>
      </c>
      <c r="V34" s="137" t="str">
        <f t="shared" si="3"/>
        <v>XE</v>
      </c>
    </row>
    <row r="35" spans="1:22" x14ac:dyDescent="0.2">
      <c r="A35" s="178"/>
      <c r="B35" s="178"/>
      <c r="C35" s="179" t="str">
        <f>VLOOKUP(G35,TCR!$E$2:$K$332,2,0)</f>
        <v>TRASPV</v>
      </c>
      <c r="D35" s="179" t="str">
        <f>VLOOKUP(G35,TCR!$E$2:$K$332,3,0)</f>
        <v>Ricavi logistica primaria - Trasporto Energia Elettrica - variabile</v>
      </c>
      <c r="E35" s="179" t="str">
        <f>VLOOKUP(G35,TCR!$E$2:$K$332,4,0)</f>
        <v>DISPV</v>
      </c>
      <c r="F35" s="179" t="str">
        <f>VLOOKUP(G35,TCR!$E$2:$K$332,5,0)</f>
        <v>Dispacciamento variabile</v>
      </c>
      <c r="G35" s="179" t="s">
        <v>302</v>
      </c>
      <c r="H35" s="179" t="str">
        <f>VLOOKUP(G35,TCR!$E$2:$K$332,7,0)</f>
        <v>Art 44 Del 111/06</v>
      </c>
      <c r="I35" s="137" t="str">
        <f t="shared" si="1"/>
        <v>XE#OD_44#OD_OD#O_D#XE</v>
      </c>
      <c r="J35" s="137" t="str">
        <f t="shared" si="2"/>
        <v>N</v>
      </c>
      <c r="K35" s="153" t="s">
        <v>12512</v>
      </c>
      <c r="L35" s="10" t="s">
        <v>12760</v>
      </c>
      <c r="N35" s="3" t="s">
        <v>12671</v>
      </c>
      <c r="Q35" s="3" t="s">
        <v>12740</v>
      </c>
      <c r="U35" s="137" t="s">
        <v>12913</v>
      </c>
      <c r="V35" s="137" t="str">
        <f t="shared" si="3"/>
        <v>XE</v>
      </c>
    </row>
    <row r="36" spans="1:22" x14ac:dyDescent="0.2">
      <c r="A36" s="178"/>
      <c r="B36" s="178"/>
      <c r="C36" s="179" t="str">
        <f>VLOOKUP(G36,TCR!$E$2:$K$332,2,0)</f>
        <v>TRASPV</v>
      </c>
      <c r="D36" s="179" t="str">
        <f>VLOOKUP(G36,TCR!$E$2:$K$332,3,0)</f>
        <v>Ricavi logistica primaria - Trasporto Energia Elettrica - variabile</v>
      </c>
      <c r="E36" s="179" t="str">
        <f>VLOOKUP(G36,TCR!$E$2:$K$332,4,0)</f>
        <v>DISPV</v>
      </c>
      <c r="F36" s="179" t="str">
        <f>VLOOKUP(G36,TCR!$E$2:$K$332,5,0)</f>
        <v>Dispacciamento variabile</v>
      </c>
      <c r="G36" s="179" t="s">
        <v>290</v>
      </c>
      <c r="H36" s="179" t="str">
        <f>VLOOKUP(G36,TCR!$E$2:$K$332,7,0)</f>
        <v>Art 44 bis Del 111/06</v>
      </c>
      <c r="I36" s="137" t="str">
        <f t="shared" si="1"/>
        <v>XE#OD_44bis#OD_OD#O_D#XE</v>
      </c>
      <c r="J36" s="137" t="str">
        <f t="shared" si="2"/>
        <v>N</v>
      </c>
      <c r="K36" s="153" t="s">
        <v>12513</v>
      </c>
      <c r="L36" s="10" t="s">
        <v>12761</v>
      </c>
      <c r="N36" s="3" t="s">
        <v>12671</v>
      </c>
      <c r="Q36" s="3" t="s">
        <v>12740</v>
      </c>
      <c r="U36" s="137" t="s">
        <v>12913</v>
      </c>
      <c r="V36" s="137" t="str">
        <f t="shared" si="3"/>
        <v>XE</v>
      </c>
    </row>
    <row r="37" spans="1:22" x14ac:dyDescent="0.2">
      <c r="A37" s="178"/>
      <c r="B37" s="178"/>
      <c r="C37" s="179" t="str">
        <f>VLOOKUP(G37,TCR!$E$2:$K$332,2,0)</f>
        <v>TRASPV</v>
      </c>
      <c r="D37" s="179" t="str">
        <f>VLOOKUP(G37,TCR!$E$2:$K$332,3,0)</f>
        <v>Ricavi logistica primaria - Trasporto Energia Elettrica - variabile</v>
      </c>
      <c r="E37" s="179" t="str">
        <f>VLOOKUP(G37,TCR!$E$2:$K$332,4,0)</f>
        <v>DISPV</v>
      </c>
      <c r="F37" s="179" t="str">
        <f>VLOOKUP(G37,TCR!$E$2:$K$332,5,0)</f>
        <v>Dispacciamento variabile</v>
      </c>
      <c r="G37" s="179" t="s">
        <v>286</v>
      </c>
      <c r="H37" s="179" t="str">
        <f>VLOOKUP(G37,TCR!$E$2:$K$332,7,0)</f>
        <v>Art 45 Del 111/06</v>
      </c>
      <c r="I37" s="137" t="str">
        <f t="shared" si="1"/>
        <v>XE#OD_45#OD_OD#O_D#XE</v>
      </c>
      <c r="J37" s="137" t="str">
        <f t="shared" si="2"/>
        <v>N</v>
      </c>
      <c r="K37" s="153" t="s">
        <v>12514</v>
      </c>
      <c r="L37" s="10" t="s">
        <v>12762</v>
      </c>
      <c r="N37" s="3" t="s">
        <v>12671</v>
      </c>
      <c r="Q37" s="3" t="s">
        <v>12740</v>
      </c>
      <c r="U37" s="137" t="s">
        <v>12913</v>
      </c>
      <c r="V37" s="137" t="str">
        <f t="shared" si="3"/>
        <v>XE</v>
      </c>
    </row>
    <row r="38" spans="1:22" x14ac:dyDescent="0.2">
      <c r="A38" s="178"/>
      <c r="B38" s="178"/>
      <c r="C38" s="179" t="str">
        <f>VLOOKUP(G38,TCR!$E$2:$K$332,2,0)</f>
        <v>TRASPV</v>
      </c>
      <c r="D38" s="179" t="str">
        <f>VLOOKUP(G38,TCR!$E$2:$K$332,3,0)</f>
        <v>Ricavi logistica primaria - Trasporto Energia Elettrica - variabile</v>
      </c>
      <c r="E38" s="179" t="str">
        <f>VLOOKUP(G38,TCR!$E$2:$K$332,4,0)</f>
        <v>DISPV</v>
      </c>
      <c r="F38" s="179" t="str">
        <f>VLOOKUP(G38,TCR!$E$2:$K$332,5,0)</f>
        <v>Dispacciamento variabile</v>
      </c>
      <c r="G38" s="179" t="s">
        <v>296</v>
      </c>
      <c r="H38" s="179" t="str">
        <f>VLOOKUP(G38,TCR!$E$2:$K$332,7,0)</f>
        <v>Art 46 Del 111/06</v>
      </c>
      <c r="I38" s="137" t="str">
        <f t="shared" si="1"/>
        <v>XE#OD_46#OD_OD#O_D#XE</v>
      </c>
      <c r="J38" s="137" t="str">
        <f t="shared" si="2"/>
        <v>N</v>
      </c>
      <c r="K38" s="153" t="s">
        <v>12515</v>
      </c>
      <c r="L38" s="10" t="s">
        <v>12763</v>
      </c>
      <c r="N38" s="3" t="s">
        <v>12671</v>
      </c>
      <c r="Q38" s="3" t="s">
        <v>12740</v>
      </c>
      <c r="U38" s="137" t="s">
        <v>12913</v>
      </c>
      <c r="V38" s="137" t="str">
        <f t="shared" si="3"/>
        <v>XE</v>
      </c>
    </row>
    <row r="39" spans="1:22" x14ac:dyDescent="0.2">
      <c r="A39" s="178"/>
      <c r="B39" s="178"/>
      <c r="C39" s="179" t="str">
        <f>VLOOKUP(G39,TCR!$E$2:$K$332,2,0)</f>
        <v>DISTF</v>
      </c>
      <c r="D39" s="179" t="str">
        <f>VLOOKUP(G39,TCR!$E$2:$K$332,3,0)</f>
        <v>Ricavi logistica secondaria - distribuzione Energia Elettrica - fisso</v>
      </c>
      <c r="E39" s="179" t="str">
        <f>VLOOKUP(G39,TCR!$E$2:$K$332,4,0)</f>
        <v>QFDS</v>
      </c>
      <c r="F39" s="179" t="str">
        <f>VLOOKUP(G39,TCR!$E$2:$K$332,5,0)</f>
        <v>Quota fissa distribuzione</v>
      </c>
      <c r="G39" s="179" t="s">
        <v>2</v>
      </c>
      <c r="H39" s="179" t="str">
        <f>VLOOKUP(G39,TCR!$E$2:$K$332,7,0)</f>
        <v>Quota fissa dis</v>
      </c>
      <c r="I39" s="137" t="str">
        <f t="shared" si="1"/>
        <v>XE#C_FIX_C_TRASP#T_TRAS_BTA3#T#XE</v>
      </c>
      <c r="J39" s="137" t="str">
        <f t="shared" si="2"/>
        <v>N</v>
      </c>
      <c r="K39" s="153" t="s">
        <v>12516</v>
      </c>
      <c r="L39" s="10" t="s">
        <v>12764</v>
      </c>
      <c r="N39" s="3" t="s">
        <v>12673</v>
      </c>
      <c r="Q39" s="3" t="s">
        <v>12741</v>
      </c>
      <c r="U39" s="137" t="s">
        <v>12913</v>
      </c>
      <c r="V39" s="137" t="str">
        <f t="shared" si="3"/>
        <v>XE</v>
      </c>
    </row>
    <row r="40" spans="1:22" x14ac:dyDescent="0.2">
      <c r="A40" s="178"/>
      <c r="B40" s="178"/>
      <c r="C40" s="179" t="str">
        <f>VLOOKUP(G40,TCR!$E$2:$K$332,2,0)</f>
        <v>DISTF</v>
      </c>
      <c r="D40" s="179" t="str">
        <f>VLOOKUP(G40,TCR!$E$2:$K$332,3,0)</f>
        <v>Ricavi logistica secondaria - distribuzione Energia Elettrica - fisso</v>
      </c>
      <c r="E40" s="179" t="str">
        <f>VLOOKUP(G40,TCR!$E$2:$K$332,4,0)</f>
        <v>QFDS</v>
      </c>
      <c r="F40" s="179" t="str">
        <f>VLOOKUP(G40,TCR!$E$2:$K$332,5,0)</f>
        <v>Quota fissa distribuzione</v>
      </c>
      <c r="G40" s="179" t="s">
        <v>2</v>
      </c>
      <c r="H40" s="179" t="str">
        <f>VLOOKUP(G40,TCR!$E$2:$K$332,7,0)</f>
        <v>Quota fissa dis</v>
      </c>
      <c r="I40" s="137" t="str">
        <f t="shared" si="1"/>
        <v>XE#C_FIX_C_TRASP#T_TRAS_BTA2#T#XE</v>
      </c>
      <c r="J40" s="137" t="str">
        <f t="shared" si="2"/>
        <v>N</v>
      </c>
      <c r="K40" s="153" t="s">
        <v>12516</v>
      </c>
      <c r="L40" s="10" t="s">
        <v>12764</v>
      </c>
      <c r="N40" s="3" t="s">
        <v>12674</v>
      </c>
      <c r="Q40" s="3" t="s">
        <v>12741</v>
      </c>
      <c r="U40" s="137" t="s">
        <v>12913</v>
      </c>
      <c r="V40" s="137" t="str">
        <f t="shared" si="3"/>
        <v>XE</v>
      </c>
    </row>
    <row r="41" spans="1:22" ht="13.5" x14ac:dyDescent="0.2">
      <c r="A41" s="6"/>
      <c r="B41" s="6"/>
      <c r="C41" s="179" t="str">
        <f>VLOOKUP(G41,TCR!$E$2:$K$332,2,0)</f>
        <v>DISTF</v>
      </c>
      <c r="D41" s="179" t="str">
        <f>VLOOKUP(G41,TCR!$E$2:$K$332,3,0)</f>
        <v>Ricavi logistica secondaria - distribuzione Energia Elettrica - fisso</v>
      </c>
      <c r="E41" s="179" t="str">
        <f>VLOOKUP(G41,TCR!$E$2:$K$332,4,0)</f>
        <v>QFDS</v>
      </c>
      <c r="F41" s="179" t="str">
        <f>VLOOKUP(G41,TCR!$E$2:$K$332,5,0)</f>
        <v>Quota fissa distribuzione</v>
      </c>
      <c r="G41" s="179" t="s">
        <v>2</v>
      </c>
      <c r="H41" s="179" t="str">
        <f>VLOOKUP(G41,TCR!$E$2:$K$332,7,0)</f>
        <v>Quota fissa dis</v>
      </c>
      <c r="I41" s="137" t="str">
        <f t="shared" si="1"/>
        <v>XE#C_FIX_C_TRASP#T_TRAS_BTA6#T#XE</v>
      </c>
      <c r="J41" s="137" t="str">
        <f t="shared" si="2"/>
        <v>N</v>
      </c>
      <c r="K41" s="153" t="s">
        <v>12516</v>
      </c>
      <c r="L41" s="10" t="s">
        <v>12764</v>
      </c>
      <c r="N41" s="3" t="s">
        <v>12675</v>
      </c>
      <c r="Q41" s="3" t="s">
        <v>12741</v>
      </c>
      <c r="U41" s="137" t="s">
        <v>12913</v>
      </c>
      <c r="V41" s="137" t="str">
        <f t="shared" si="3"/>
        <v>XE</v>
      </c>
    </row>
    <row r="42" spans="1:22" x14ac:dyDescent="0.2">
      <c r="A42" s="178"/>
      <c r="B42" s="178"/>
      <c r="C42" s="179" t="str">
        <f>VLOOKUP(G42,TCR!$E$2:$K$332,2,0)</f>
        <v>DISTF</v>
      </c>
      <c r="D42" s="179" t="str">
        <f>VLOOKUP(G42,TCR!$E$2:$K$332,3,0)</f>
        <v>Ricavi logistica secondaria - distribuzione Energia Elettrica - fisso</v>
      </c>
      <c r="E42" s="179" t="str">
        <f>VLOOKUP(G42,TCR!$E$2:$K$332,4,0)</f>
        <v>QFDS</v>
      </c>
      <c r="F42" s="179" t="str">
        <f>VLOOKUP(G42,TCR!$E$2:$K$332,5,0)</f>
        <v>Quota fissa distribuzione</v>
      </c>
      <c r="G42" s="179" t="s">
        <v>2</v>
      </c>
      <c r="H42" s="179" t="str">
        <f>VLOOKUP(G42,TCR!$E$2:$K$332,7,0)</f>
        <v>Quota fissa dis</v>
      </c>
      <c r="I42" s="137" t="str">
        <f t="shared" si="1"/>
        <v>XE#C_FIX_C_TRASP#T_TRAS_MTA2#T#XE</v>
      </c>
      <c r="J42" s="137" t="str">
        <f t="shared" si="2"/>
        <v>N</v>
      </c>
      <c r="K42" s="153" t="s">
        <v>12516</v>
      </c>
      <c r="L42" s="10" t="s">
        <v>12764</v>
      </c>
      <c r="N42" s="3" t="s">
        <v>12676</v>
      </c>
      <c r="Q42" s="3" t="s">
        <v>12741</v>
      </c>
      <c r="U42" s="137" t="s">
        <v>12913</v>
      </c>
      <c r="V42" s="137" t="str">
        <f t="shared" si="3"/>
        <v>XE</v>
      </c>
    </row>
    <row r="43" spans="1:22" x14ac:dyDescent="0.2">
      <c r="A43" s="178"/>
      <c r="B43" s="178"/>
      <c r="C43" s="179" t="str">
        <f>VLOOKUP(G43,TCR!$E$2:$K$332,2,0)</f>
        <v>DISTF</v>
      </c>
      <c r="D43" s="179" t="str">
        <f>VLOOKUP(G43,TCR!$E$2:$K$332,3,0)</f>
        <v>Ricavi logistica secondaria - distribuzione Energia Elettrica - fisso</v>
      </c>
      <c r="E43" s="179" t="str">
        <f>VLOOKUP(G43,TCR!$E$2:$K$332,4,0)</f>
        <v>QFDS</v>
      </c>
      <c r="F43" s="179" t="str">
        <f>VLOOKUP(G43,TCR!$E$2:$K$332,5,0)</f>
        <v>Quota fissa distribuzione</v>
      </c>
      <c r="G43" s="179" t="s">
        <v>2</v>
      </c>
      <c r="H43" s="179" t="str">
        <f>VLOOKUP(G43,TCR!$E$2:$K$332,7,0)</f>
        <v>Quota fissa dis</v>
      </c>
      <c r="I43" s="137" t="str">
        <f t="shared" si="1"/>
        <v>XE#C_FIX_C_TRASP#T_TRAS_MTA3#T#XE</v>
      </c>
      <c r="J43" s="137" t="str">
        <f t="shared" si="2"/>
        <v>N</v>
      </c>
      <c r="K43" s="153" t="s">
        <v>12516</v>
      </c>
      <c r="L43" s="10" t="s">
        <v>12764</v>
      </c>
      <c r="N43" s="3" t="s">
        <v>12677</v>
      </c>
      <c r="Q43" s="3" t="s">
        <v>12741</v>
      </c>
      <c r="U43" s="137" t="s">
        <v>12913</v>
      </c>
      <c r="V43" s="137" t="str">
        <f t="shared" si="3"/>
        <v>XE</v>
      </c>
    </row>
    <row r="44" spans="1:22" x14ac:dyDescent="0.2">
      <c r="A44" s="178"/>
      <c r="B44" s="178"/>
      <c r="C44" s="179" t="str">
        <f>VLOOKUP(G44,TCR!$E$2:$K$332,2,0)</f>
        <v>DISTF</v>
      </c>
      <c r="D44" s="179" t="str">
        <f>VLOOKUP(G44,TCR!$E$2:$K$332,3,0)</f>
        <v>Ricavi logistica secondaria - distribuzione Energia Elettrica - fisso</v>
      </c>
      <c r="E44" s="179" t="str">
        <f>VLOOKUP(G44,TCR!$E$2:$K$332,4,0)</f>
        <v>QFDS</v>
      </c>
      <c r="F44" s="179" t="str">
        <f>VLOOKUP(G44,TCR!$E$2:$K$332,5,0)</f>
        <v>Quota fissa distribuzione</v>
      </c>
      <c r="G44" s="179" t="s">
        <v>2</v>
      </c>
      <c r="H44" s="179" t="str">
        <f>VLOOKUP(G44,TCR!$E$2:$K$332,7,0)</f>
        <v>Quota fissa dis</v>
      </c>
      <c r="I44" s="137" t="str">
        <f t="shared" si="1"/>
        <v>XE#C_FIX_C_TRASP#T_TRAS_BTA5#T#XE</v>
      </c>
      <c r="J44" s="137" t="str">
        <f t="shared" si="2"/>
        <v>N</v>
      </c>
      <c r="K44" s="153" t="s">
        <v>12516</v>
      </c>
      <c r="L44" s="10" t="s">
        <v>12764</v>
      </c>
      <c r="N44" s="3" t="s">
        <v>12678</v>
      </c>
      <c r="Q44" s="3" t="s">
        <v>12741</v>
      </c>
      <c r="U44" s="137" t="s">
        <v>12913</v>
      </c>
      <c r="V44" s="137" t="str">
        <f t="shared" si="3"/>
        <v>XE</v>
      </c>
    </row>
    <row r="45" spans="1:22" x14ac:dyDescent="0.2">
      <c r="A45" s="178"/>
      <c r="B45" s="178"/>
      <c r="C45" s="179" t="str">
        <f>VLOOKUP(G45,TCR!$E$2:$K$332,2,0)</f>
        <v>DISTF</v>
      </c>
      <c r="D45" s="179" t="str">
        <f>VLOOKUP(G45,TCR!$E$2:$K$332,3,0)</f>
        <v>Ricavi logistica secondaria - distribuzione Energia Elettrica - fisso</v>
      </c>
      <c r="E45" s="179" t="str">
        <f>VLOOKUP(G45,TCR!$E$2:$K$332,4,0)</f>
        <v>QFDS</v>
      </c>
      <c r="F45" s="179" t="str">
        <f>VLOOKUP(G45,TCR!$E$2:$K$332,5,0)</f>
        <v>Quota fissa distribuzione</v>
      </c>
      <c r="G45" s="179" t="s">
        <v>2</v>
      </c>
      <c r="H45" s="179" t="str">
        <f>VLOOKUP(G45,TCR!$E$2:$K$332,7,0)</f>
        <v>Quota fissa dis</v>
      </c>
      <c r="I45" s="137" t="str">
        <f t="shared" si="1"/>
        <v>XE#C_FIX_C_TRASP#T_TRAS_BTA4#T#XE</v>
      </c>
      <c r="J45" s="137" t="str">
        <f t="shared" si="2"/>
        <v>N</v>
      </c>
      <c r="K45" s="153" t="s">
        <v>12516</v>
      </c>
      <c r="L45" s="10" t="s">
        <v>12764</v>
      </c>
      <c r="N45" s="3" t="s">
        <v>12679</v>
      </c>
      <c r="Q45" s="3" t="s">
        <v>12741</v>
      </c>
      <c r="U45" s="137" t="s">
        <v>12913</v>
      </c>
      <c r="V45" s="137" t="str">
        <f t="shared" si="3"/>
        <v>XE</v>
      </c>
    </row>
    <row r="46" spans="1:22" x14ac:dyDescent="0.2">
      <c r="A46" s="139"/>
      <c r="B46" s="178"/>
      <c r="C46" s="179" t="str">
        <f>VLOOKUP(G46,TCR!$E$2:$K$332,2,0)</f>
        <v>DISTF</v>
      </c>
      <c r="D46" s="179" t="str">
        <f>VLOOKUP(G46,TCR!$E$2:$K$332,3,0)</f>
        <v>Ricavi logistica secondaria - distribuzione Energia Elettrica - fisso</v>
      </c>
      <c r="E46" s="179" t="str">
        <f>VLOOKUP(G46,TCR!$E$2:$K$332,4,0)</f>
        <v>QFDS</v>
      </c>
      <c r="F46" s="179" t="str">
        <f>VLOOKUP(G46,TCR!$E$2:$K$332,5,0)</f>
        <v>Quota fissa distribuzione</v>
      </c>
      <c r="G46" s="179" t="s">
        <v>2</v>
      </c>
      <c r="H46" s="179" t="str">
        <f>VLOOKUP(G46,TCR!$E$2:$K$332,7,0)</f>
        <v>Quota fissa dis</v>
      </c>
      <c r="I46" s="137" t="str">
        <f t="shared" si="1"/>
        <v>XE#C_FIX_C_TRASP#T_TRAS_MTA1#T#XE</v>
      </c>
      <c r="J46" s="137" t="str">
        <f t="shared" si="2"/>
        <v>N</v>
      </c>
      <c r="K46" s="153" t="s">
        <v>12516</v>
      </c>
      <c r="L46" s="10" t="s">
        <v>12764</v>
      </c>
      <c r="N46" s="3" t="s">
        <v>12680</v>
      </c>
      <c r="Q46" s="3" t="s">
        <v>12741</v>
      </c>
      <c r="U46" s="137" t="s">
        <v>12913</v>
      </c>
      <c r="V46" s="137" t="str">
        <f t="shared" si="3"/>
        <v>XE</v>
      </c>
    </row>
    <row r="47" spans="1:22" x14ac:dyDescent="0.2">
      <c r="A47" s="178"/>
      <c r="B47" s="178"/>
      <c r="C47" s="179" t="str">
        <f>VLOOKUP(G47,TCR!$E$2:$K$332,2,0)</f>
        <v>DISTF</v>
      </c>
      <c r="D47" s="179" t="str">
        <f>VLOOKUP(G47,TCR!$E$2:$K$332,3,0)</f>
        <v>Ricavi logistica secondaria - distribuzione Energia Elettrica - fisso</v>
      </c>
      <c r="E47" s="179" t="str">
        <f>VLOOKUP(G47,TCR!$E$2:$K$332,4,0)</f>
        <v>QFDS</v>
      </c>
      <c r="F47" s="179" t="str">
        <f>VLOOKUP(G47,TCR!$E$2:$K$332,5,0)</f>
        <v>Quota fissa distribuzione</v>
      </c>
      <c r="G47" s="179" t="s">
        <v>2</v>
      </c>
      <c r="H47" s="179" t="str">
        <f>VLOOKUP(G47,TCR!$E$2:$K$332,7,0)</f>
        <v>Quota fissa dis</v>
      </c>
      <c r="I47" s="137" t="str">
        <f t="shared" si="1"/>
        <v>XE#C_FIX_C_TRASP#T_TRAS_ALTA#T#XE</v>
      </c>
      <c r="J47" s="137" t="str">
        <f t="shared" si="2"/>
        <v>N</v>
      </c>
      <c r="K47" s="153" t="s">
        <v>12516</v>
      </c>
      <c r="L47" s="10" t="s">
        <v>12764</v>
      </c>
      <c r="N47" s="3" t="s">
        <v>12681</v>
      </c>
      <c r="Q47" s="3" t="s">
        <v>12741</v>
      </c>
      <c r="U47" s="137" t="s">
        <v>12913</v>
      </c>
      <c r="V47" s="137" t="str">
        <f t="shared" si="3"/>
        <v>XE</v>
      </c>
    </row>
    <row r="48" spans="1:22" x14ac:dyDescent="0.2">
      <c r="A48" s="178"/>
      <c r="B48" s="178"/>
      <c r="C48" s="179" t="str">
        <f>VLOOKUP(G48,TCR!$E$2:$K$332,2,0)</f>
        <v>DISTF</v>
      </c>
      <c r="D48" s="179" t="str">
        <f>VLOOKUP(G48,TCR!$E$2:$K$332,3,0)</f>
        <v>Ricavi logistica secondaria - distribuzione Energia Elettrica - fisso</v>
      </c>
      <c r="E48" s="179" t="str">
        <f>VLOOKUP(G48,TCR!$E$2:$K$332,4,0)</f>
        <v>QFDS</v>
      </c>
      <c r="F48" s="179" t="str">
        <f>VLOOKUP(G48,TCR!$E$2:$K$332,5,0)</f>
        <v>Quota fissa distribuzione</v>
      </c>
      <c r="G48" s="179" t="s">
        <v>2</v>
      </c>
      <c r="H48" s="179" t="str">
        <f>VLOOKUP(G48,TCR!$E$2:$K$332,7,0)</f>
        <v>Quota fissa dis</v>
      </c>
      <c r="I48" s="137" t="str">
        <f t="shared" si="1"/>
        <v>XE#C_FIX_C_TRASP#T_TRAS_BTA1#T#XE</v>
      </c>
      <c r="J48" s="137" t="str">
        <f t="shared" si="2"/>
        <v>N</v>
      </c>
      <c r="K48" s="153" t="s">
        <v>12516</v>
      </c>
      <c r="L48" s="10" t="s">
        <v>12764</v>
      </c>
      <c r="N48" s="3" t="s">
        <v>12682</v>
      </c>
      <c r="Q48" s="3" t="s">
        <v>12741</v>
      </c>
      <c r="U48" s="137" t="s">
        <v>12913</v>
      </c>
      <c r="V48" s="137" t="str">
        <f t="shared" si="3"/>
        <v>XE</v>
      </c>
    </row>
    <row r="49" spans="1:22" x14ac:dyDescent="0.2">
      <c r="A49" s="178"/>
      <c r="B49" s="178"/>
      <c r="C49" s="179" t="str">
        <f>VLOOKUP(G49,TCR!$E$2:$K$332,2,0)</f>
        <v>DISTF</v>
      </c>
      <c r="D49" s="179" t="str">
        <f>VLOOKUP(G49,TCR!$E$2:$K$332,3,0)</f>
        <v>Ricavi logistica secondaria - distribuzione Energia Elettrica - fisso</v>
      </c>
      <c r="E49" s="179" t="str">
        <f>VLOOKUP(G49,TCR!$E$2:$K$332,4,0)</f>
        <v>QFDS</v>
      </c>
      <c r="F49" s="179" t="str">
        <f>VLOOKUP(G49,TCR!$E$2:$K$332,5,0)</f>
        <v>Quota fissa distribuzione</v>
      </c>
      <c r="G49" s="179" t="s">
        <v>2</v>
      </c>
      <c r="H49" s="179" t="str">
        <f>VLOOKUP(G49,TCR!$E$2:$K$332,7,0)</f>
        <v>Quota fissa dis</v>
      </c>
      <c r="I49" s="137" t="str">
        <f t="shared" si="1"/>
        <v>XE#C_FIX_C_TRASP#T_TRAS_BTIP#T#XE</v>
      </c>
      <c r="J49" s="137" t="str">
        <f t="shared" si="2"/>
        <v>N</v>
      </c>
      <c r="K49" s="153" t="s">
        <v>12516</v>
      </c>
      <c r="L49" s="10" t="s">
        <v>12764</v>
      </c>
      <c r="N49" s="3" t="s">
        <v>12683</v>
      </c>
      <c r="Q49" s="3" t="s">
        <v>12741</v>
      </c>
      <c r="U49" s="137" t="s">
        <v>12913</v>
      </c>
      <c r="V49" s="137" t="str">
        <f t="shared" si="3"/>
        <v>XE</v>
      </c>
    </row>
    <row r="50" spans="1:22" x14ac:dyDescent="0.2">
      <c r="A50" s="178"/>
      <c r="B50" s="178"/>
      <c r="C50" s="179" t="str">
        <f>VLOOKUP(G50,TCR!$E$2:$K$332,2,0)</f>
        <v>DISTF</v>
      </c>
      <c r="D50" s="179" t="str">
        <f>VLOOKUP(G50,TCR!$E$2:$K$332,3,0)</f>
        <v>Ricavi logistica secondaria - distribuzione Energia Elettrica - fisso</v>
      </c>
      <c r="E50" s="179" t="str">
        <f>VLOOKUP(G50,TCR!$E$2:$K$332,4,0)</f>
        <v>QFDS</v>
      </c>
      <c r="F50" s="179" t="str">
        <f>VLOOKUP(G50,TCR!$E$2:$K$332,5,0)</f>
        <v>Quota fissa distribuzione</v>
      </c>
      <c r="G50" s="179" t="s">
        <v>2</v>
      </c>
      <c r="H50" s="179" t="str">
        <f>VLOOKUP(G50,TCR!$E$2:$K$332,7,0)</f>
        <v>Quota fissa dis</v>
      </c>
      <c r="I50" s="137" t="str">
        <f t="shared" si="1"/>
        <v>XE#C_FIX_O_UC6#T_OS_UC_ALTA#T_OS#XE</v>
      </c>
      <c r="J50" s="137" t="str">
        <f t="shared" si="2"/>
        <v>N</v>
      </c>
      <c r="K50" s="153" t="s">
        <v>12517</v>
      </c>
      <c r="L50" s="10" t="s">
        <v>12765</v>
      </c>
      <c r="N50" s="3" t="s">
        <v>12684</v>
      </c>
      <c r="Q50" s="3" t="s">
        <v>12742</v>
      </c>
      <c r="U50" s="137" t="s">
        <v>12913</v>
      </c>
      <c r="V50" s="137" t="str">
        <f t="shared" si="3"/>
        <v>XE</v>
      </c>
    </row>
    <row r="51" spans="1:22" x14ac:dyDescent="0.2">
      <c r="A51" s="178"/>
      <c r="B51" s="178"/>
      <c r="C51" s="179" t="str">
        <f>VLOOKUP(G51,TCR!$E$2:$K$332,2,0)</f>
        <v>DISTF</v>
      </c>
      <c r="D51" s="179" t="str">
        <f>VLOOKUP(G51,TCR!$E$2:$K$332,3,0)</f>
        <v>Ricavi logistica secondaria - distribuzione Energia Elettrica - fisso</v>
      </c>
      <c r="E51" s="179" t="str">
        <f>VLOOKUP(G51,TCR!$E$2:$K$332,4,0)</f>
        <v>QFDS</v>
      </c>
      <c r="F51" s="179" t="str">
        <f>VLOOKUP(G51,TCR!$E$2:$K$332,5,0)</f>
        <v>Quota fissa distribuzione</v>
      </c>
      <c r="G51" s="179" t="s">
        <v>2</v>
      </c>
      <c r="H51" s="179" t="str">
        <f>VLOOKUP(G51,TCR!$E$2:$K$332,7,0)</f>
        <v>Quota fissa dis</v>
      </c>
      <c r="I51" s="137" t="str">
        <f t="shared" si="1"/>
        <v>XE#C_FIX_O_UC6#T_OS_UC_BTA4#T_OS#XE</v>
      </c>
      <c r="J51" s="137" t="str">
        <f t="shared" si="2"/>
        <v>N</v>
      </c>
      <c r="K51" s="153" t="s">
        <v>12517</v>
      </c>
      <c r="L51" s="10" t="s">
        <v>12765</v>
      </c>
      <c r="N51" s="3" t="s">
        <v>12685</v>
      </c>
      <c r="Q51" s="3" t="s">
        <v>12742</v>
      </c>
      <c r="U51" s="137" t="s">
        <v>12913</v>
      </c>
      <c r="V51" s="137" t="str">
        <f t="shared" si="3"/>
        <v>XE</v>
      </c>
    </row>
    <row r="52" spans="1:22" x14ac:dyDescent="0.2">
      <c r="A52" s="178"/>
      <c r="B52" s="178"/>
      <c r="C52" s="179" t="str">
        <f>VLOOKUP(G52,TCR!$E$2:$K$332,2,0)</f>
        <v>DISTF</v>
      </c>
      <c r="D52" s="179" t="str">
        <f>VLOOKUP(G52,TCR!$E$2:$K$332,3,0)</f>
        <v>Ricavi logistica secondaria - distribuzione Energia Elettrica - fisso</v>
      </c>
      <c r="E52" s="179" t="str">
        <f>VLOOKUP(G52,TCR!$E$2:$K$332,4,0)</f>
        <v>QFDS</v>
      </c>
      <c r="F52" s="179" t="str">
        <f>VLOOKUP(G52,TCR!$E$2:$K$332,5,0)</f>
        <v>Quota fissa distribuzione</v>
      </c>
      <c r="G52" s="179" t="s">
        <v>2</v>
      </c>
      <c r="H52" s="179" t="str">
        <f>VLOOKUP(G52,TCR!$E$2:$K$332,7,0)</f>
        <v>Quota fissa dis</v>
      </c>
      <c r="I52" s="137" t="str">
        <f t="shared" si="1"/>
        <v>XE#C_FIX_O_UC6#T_OS_UC_BTA6#T_OS#XE</v>
      </c>
      <c r="J52" s="137" t="str">
        <f t="shared" si="2"/>
        <v>N</v>
      </c>
      <c r="K52" s="153" t="s">
        <v>12517</v>
      </c>
      <c r="L52" s="10" t="s">
        <v>12765</v>
      </c>
      <c r="N52" s="3" t="s">
        <v>12686</v>
      </c>
      <c r="Q52" s="3" t="s">
        <v>12742</v>
      </c>
      <c r="U52" s="137" t="s">
        <v>12913</v>
      </c>
      <c r="V52" s="137" t="str">
        <f t="shared" si="3"/>
        <v>XE</v>
      </c>
    </row>
    <row r="53" spans="1:22" x14ac:dyDescent="0.2">
      <c r="A53" s="178"/>
      <c r="B53" s="178"/>
      <c r="C53" s="179" t="str">
        <f>VLOOKUP(G53,TCR!$E$2:$K$332,2,0)</f>
        <v>DISTF</v>
      </c>
      <c r="D53" s="179" t="str">
        <f>VLOOKUP(G53,TCR!$E$2:$K$332,3,0)</f>
        <v>Ricavi logistica secondaria - distribuzione Energia Elettrica - fisso</v>
      </c>
      <c r="E53" s="179" t="str">
        <f>VLOOKUP(G53,TCR!$E$2:$K$332,4,0)</f>
        <v>QFDS</v>
      </c>
      <c r="F53" s="179" t="str">
        <f>VLOOKUP(G53,TCR!$E$2:$K$332,5,0)</f>
        <v>Quota fissa distribuzione</v>
      </c>
      <c r="G53" s="179" t="s">
        <v>2</v>
      </c>
      <c r="H53" s="179" t="str">
        <f>VLOOKUP(G53,TCR!$E$2:$K$332,7,0)</f>
        <v>Quota fissa dis</v>
      </c>
      <c r="I53" s="137" t="str">
        <f t="shared" si="1"/>
        <v>XE#C_FIX_O_UC6#T_OS_UC_BTA5#T_OS#XE</v>
      </c>
      <c r="J53" s="137" t="str">
        <f t="shared" si="2"/>
        <v>N</v>
      </c>
      <c r="K53" s="153" t="s">
        <v>12517</v>
      </c>
      <c r="L53" s="10" t="s">
        <v>12765</v>
      </c>
      <c r="N53" s="3" t="s">
        <v>12687</v>
      </c>
      <c r="Q53" s="3" t="s">
        <v>12742</v>
      </c>
      <c r="U53" s="137" t="s">
        <v>12913</v>
      </c>
      <c r="V53" s="137" t="str">
        <f t="shared" si="3"/>
        <v>XE</v>
      </c>
    </row>
    <row r="54" spans="1:22" x14ac:dyDescent="0.2">
      <c r="A54" s="178"/>
      <c r="B54" s="178"/>
      <c r="C54" s="179" t="str">
        <f>VLOOKUP(G54,TCR!$E$2:$K$332,2,0)</f>
        <v>DISTF</v>
      </c>
      <c r="D54" s="179" t="str">
        <f>VLOOKUP(G54,TCR!$E$2:$K$332,3,0)</f>
        <v>Ricavi logistica secondaria - distribuzione Energia Elettrica - fisso</v>
      </c>
      <c r="E54" s="179" t="str">
        <f>VLOOKUP(G54,TCR!$E$2:$K$332,4,0)</f>
        <v>QFDS</v>
      </c>
      <c r="F54" s="179" t="str">
        <f>VLOOKUP(G54,TCR!$E$2:$K$332,5,0)</f>
        <v>Quota fissa distribuzione</v>
      </c>
      <c r="G54" s="179" t="s">
        <v>2</v>
      </c>
      <c r="H54" s="179" t="str">
        <f>VLOOKUP(G54,TCR!$E$2:$K$332,7,0)</f>
        <v>Quota fissa dis</v>
      </c>
      <c r="I54" s="137" t="str">
        <f t="shared" si="1"/>
        <v>XE#C_FIX_O_UC6#T_OS_UC_MTA2#T_OS#XE</v>
      </c>
      <c r="J54" s="137" t="str">
        <f t="shared" si="2"/>
        <v>N</v>
      </c>
      <c r="K54" s="153" t="s">
        <v>12517</v>
      </c>
      <c r="L54" s="10" t="s">
        <v>12765</v>
      </c>
      <c r="N54" s="3" t="s">
        <v>12688</v>
      </c>
      <c r="Q54" s="3" t="s">
        <v>12742</v>
      </c>
      <c r="U54" s="137" t="s">
        <v>12913</v>
      </c>
      <c r="V54" s="137" t="str">
        <f t="shared" si="3"/>
        <v>XE</v>
      </c>
    </row>
    <row r="55" spans="1:22" x14ac:dyDescent="0.2">
      <c r="A55" s="178"/>
      <c r="B55" s="178"/>
      <c r="C55" s="179" t="str">
        <f>VLOOKUP(G55,TCR!$E$2:$K$332,2,0)</f>
        <v>DISTF</v>
      </c>
      <c r="D55" s="179" t="str">
        <f>VLOOKUP(G55,TCR!$E$2:$K$332,3,0)</f>
        <v>Ricavi logistica secondaria - distribuzione Energia Elettrica - fisso</v>
      </c>
      <c r="E55" s="179" t="str">
        <f>VLOOKUP(G55,TCR!$E$2:$K$332,4,0)</f>
        <v>QFDS</v>
      </c>
      <c r="F55" s="179" t="str">
        <f>VLOOKUP(G55,TCR!$E$2:$K$332,5,0)</f>
        <v>Quota fissa distribuzione</v>
      </c>
      <c r="G55" s="179" t="s">
        <v>2</v>
      </c>
      <c r="H55" s="179" t="str">
        <f>VLOOKUP(G55,TCR!$E$2:$K$332,7,0)</f>
        <v>Quota fissa dis</v>
      </c>
      <c r="I55" s="137" t="str">
        <f t="shared" si="1"/>
        <v>XE#C_FIX_O_UC6#T_OS_UC_BTA3#T_OS#XE</v>
      </c>
      <c r="J55" s="137" t="str">
        <f t="shared" si="2"/>
        <v>N</v>
      </c>
      <c r="K55" s="153" t="s">
        <v>12517</v>
      </c>
      <c r="L55" s="10" t="s">
        <v>12765</v>
      </c>
      <c r="N55" s="3" t="s">
        <v>12689</v>
      </c>
      <c r="Q55" s="3" t="s">
        <v>12742</v>
      </c>
      <c r="U55" s="137" t="s">
        <v>12913</v>
      </c>
      <c r="V55" s="137" t="str">
        <f t="shared" si="3"/>
        <v>XE</v>
      </c>
    </row>
    <row r="56" spans="1:22" x14ac:dyDescent="0.2">
      <c r="A56" s="178"/>
      <c r="B56" s="178"/>
      <c r="C56" s="179" t="str">
        <f>VLOOKUP(G56,TCR!$E$2:$K$332,2,0)</f>
        <v>DISTF</v>
      </c>
      <c r="D56" s="179" t="str">
        <f>VLOOKUP(G56,TCR!$E$2:$K$332,3,0)</f>
        <v>Ricavi logistica secondaria - distribuzione Energia Elettrica - fisso</v>
      </c>
      <c r="E56" s="179" t="str">
        <f>VLOOKUP(G56,TCR!$E$2:$K$332,4,0)</f>
        <v>QFDS</v>
      </c>
      <c r="F56" s="179" t="str">
        <f>VLOOKUP(G56,TCR!$E$2:$K$332,5,0)</f>
        <v>Quota fissa distribuzione</v>
      </c>
      <c r="G56" s="179" t="s">
        <v>2</v>
      </c>
      <c r="H56" s="179" t="str">
        <f>VLOOKUP(G56,TCR!$E$2:$K$332,7,0)</f>
        <v>Quota fissa dis</v>
      </c>
      <c r="I56" s="137" t="str">
        <f t="shared" si="1"/>
        <v>XE#C_FIX_O_UC6#T_OS_UC_BTA2#T_OS#XE</v>
      </c>
      <c r="J56" s="137" t="str">
        <f t="shared" si="2"/>
        <v>N</v>
      </c>
      <c r="K56" s="153" t="s">
        <v>12517</v>
      </c>
      <c r="L56" s="10" t="s">
        <v>12765</v>
      </c>
      <c r="N56" s="3" t="s">
        <v>12690</v>
      </c>
      <c r="Q56" s="3" t="s">
        <v>12742</v>
      </c>
      <c r="U56" s="137" t="s">
        <v>12913</v>
      </c>
      <c r="V56" s="137" t="str">
        <f t="shared" si="3"/>
        <v>XE</v>
      </c>
    </row>
    <row r="57" spans="1:22" x14ac:dyDescent="0.2">
      <c r="A57" s="178"/>
      <c r="B57" s="178"/>
      <c r="C57" s="179" t="str">
        <f>VLOOKUP(G57,TCR!$E$2:$K$332,2,0)</f>
        <v>DISTF</v>
      </c>
      <c r="D57" s="179" t="str">
        <f>VLOOKUP(G57,TCR!$E$2:$K$332,3,0)</f>
        <v>Ricavi logistica secondaria - distribuzione Energia Elettrica - fisso</v>
      </c>
      <c r="E57" s="179" t="str">
        <f>VLOOKUP(G57,TCR!$E$2:$K$332,4,0)</f>
        <v>QFDS</v>
      </c>
      <c r="F57" s="179" t="str">
        <f>VLOOKUP(G57,TCR!$E$2:$K$332,5,0)</f>
        <v>Quota fissa distribuzione</v>
      </c>
      <c r="G57" s="179" t="s">
        <v>2</v>
      </c>
      <c r="H57" s="179" t="str">
        <f>VLOOKUP(G57,TCR!$E$2:$K$332,7,0)</f>
        <v>Quota fissa dis</v>
      </c>
      <c r="I57" s="137" t="str">
        <f t="shared" si="1"/>
        <v>XE#C_FIX_O_UC6#T_OS_UC_MTA3#T_OS#XE</v>
      </c>
      <c r="J57" s="137" t="str">
        <f t="shared" si="2"/>
        <v>N</v>
      </c>
      <c r="K57" s="153" t="s">
        <v>12517</v>
      </c>
      <c r="L57" s="10" t="s">
        <v>12765</v>
      </c>
      <c r="N57" s="3" t="s">
        <v>12691</v>
      </c>
      <c r="Q57" s="3" t="s">
        <v>12742</v>
      </c>
      <c r="U57" s="137" t="s">
        <v>12913</v>
      </c>
      <c r="V57" s="137" t="str">
        <f t="shared" si="3"/>
        <v>XE</v>
      </c>
    </row>
    <row r="58" spans="1:22" x14ac:dyDescent="0.2">
      <c r="A58" s="178"/>
      <c r="B58" s="178"/>
      <c r="C58" s="179" t="str">
        <f>VLOOKUP(G58,TCR!$E$2:$K$332,2,0)</f>
        <v>DISTF</v>
      </c>
      <c r="D58" s="179" t="str">
        <f>VLOOKUP(G58,TCR!$E$2:$K$332,3,0)</f>
        <v>Ricavi logistica secondaria - distribuzione Energia Elettrica - fisso</v>
      </c>
      <c r="E58" s="179" t="str">
        <f>VLOOKUP(G58,TCR!$E$2:$K$332,4,0)</f>
        <v>QFDS</v>
      </c>
      <c r="F58" s="179" t="str">
        <f>VLOOKUP(G58,TCR!$E$2:$K$332,5,0)</f>
        <v>Quota fissa distribuzione</v>
      </c>
      <c r="G58" s="179" t="s">
        <v>2</v>
      </c>
      <c r="H58" s="179" t="str">
        <f>VLOOKUP(G58,TCR!$E$2:$K$332,7,0)</f>
        <v>Quota fissa dis</v>
      </c>
      <c r="I58" s="137" t="str">
        <f t="shared" si="1"/>
        <v>XE#C_FIX_O_UC6#T_OS_UC_MTA1#T_OS#XE</v>
      </c>
      <c r="J58" s="137" t="str">
        <f t="shared" si="2"/>
        <v>N</v>
      </c>
      <c r="K58" s="153" t="s">
        <v>12517</v>
      </c>
      <c r="L58" s="10" t="s">
        <v>12765</v>
      </c>
      <c r="N58" s="3" t="s">
        <v>12692</v>
      </c>
      <c r="Q58" s="3" t="s">
        <v>12742</v>
      </c>
      <c r="U58" s="137" t="s">
        <v>12913</v>
      </c>
      <c r="V58" s="137" t="str">
        <f t="shared" si="3"/>
        <v>XE</v>
      </c>
    </row>
    <row r="59" spans="1:22" x14ac:dyDescent="0.2">
      <c r="A59" s="178"/>
      <c r="B59" s="178"/>
      <c r="C59" s="179" t="str">
        <f>VLOOKUP(G59,TCR!$E$2:$K$332,2,0)</f>
        <v>DISTF</v>
      </c>
      <c r="D59" s="179" t="str">
        <f>VLOOKUP(G59,TCR!$E$2:$K$332,3,0)</f>
        <v>Ricavi logistica secondaria - distribuzione Energia Elettrica - fisso</v>
      </c>
      <c r="E59" s="179" t="str">
        <f>VLOOKUP(G59,TCR!$E$2:$K$332,4,0)</f>
        <v>QFDS</v>
      </c>
      <c r="F59" s="179" t="str">
        <f>VLOOKUP(G59,TCR!$E$2:$K$332,5,0)</f>
        <v>Quota fissa distribuzione</v>
      </c>
      <c r="G59" s="179" t="s">
        <v>2</v>
      </c>
      <c r="H59" s="179" t="str">
        <f>VLOOKUP(G59,TCR!$E$2:$K$332,7,0)</f>
        <v>Quota fissa dis</v>
      </c>
      <c r="I59" s="137" t="str">
        <f t="shared" si="1"/>
        <v>XE#C_FIX_O_UC6#T_OS_UC_BTA1#T_OS#XE</v>
      </c>
      <c r="J59" s="137" t="str">
        <f t="shared" si="2"/>
        <v>N</v>
      </c>
      <c r="K59" s="153" t="s">
        <v>12517</v>
      </c>
      <c r="L59" s="10" t="s">
        <v>12765</v>
      </c>
      <c r="N59" s="3" t="s">
        <v>12693</v>
      </c>
      <c r="Q59" s="3" t="s">
        <v>12742</v>
      </c>
      <c r="U59" s="137" t="s">
        <v>12913</v>
      </c>
      <c r="V59" s="137" t="str">
        <f t="shared" si="3"/>
        <v>XE</v>
      </c>
    </row>
    <row r="60" spans="1:22" x14ac:dyDescent="0.2">
      <c r="A60" s="178"/>
      <c r="B60" s="178"/>
      <c r="C60" s="179" t="str">
        <f>VLOOKUP(G60,TCR!$E$2:$K$332,2,0)</f>
        <v>DISTF</v>
      </c>
      <c r="D60" s="179" t="str">
        <f>VLOOKUP(G60,TCR!$E$2:$K$332,3,0)</f>
        <v>Ricavi logistica secondaria - distribuzione Energia Elettrica - fisso</v>
      </c>
      <c r="E60" s="179" t="str">
        <f>VLOOKUP(G60,TCR!$E$2:$K$332,4,0)</f>
        <v>QFDS</v>
      </c>
      <c r="F60" s="179" t="str">
        <f>VLOOKUP(G60,TCR!$E$2:$K$332,5,0)</f>
        <v>Quota fissa distribuzione</v>
      </c>
      <c r="G60" s="179" t="s">
        <v>2</v>
      </c>
      <c r="H60" s="179" t="str">
        <f>VLOOKUP(G60,TCR!$E$2:$K$332,7,0)</f>
        <v>Quota fissa dis</v>
      </c>
      <c r="I60" s="137" t="str">
        <f t="shared" si="1"/>
        <v>XE#C_FIX_O_UC6#T_OS_UC_BTIP#T_OS#XE</v>
      </c>
      <c r="J60" s="137" t="str">
        <f t="shared" si="2"/>
        <v>N</v>
      </c>
      <c r="K60" s="153" t="s">
        <v>12517</v>
      </c>
      <c r="L60" s="10" t="s">
        <v>12765</v>
      </c>
      <c r="N60" s="3" t="s">
        <v>12694</v>
      </c>
      <c r="Q60" s="3" t="s">
        <v>12742</v>
      </c>
      <c r="U60" s="137" t="s">
        <v>12913</v>
      </c>
      <c r="V60" s="137" t="str">
        <f t="shared" si="3"/>
        <v>XE</v>
      </c>
    </row>
    <row r="61" spans="1:22" x14ac:dyDescent="0.2">
      <c r="A61" s="178"/>
      <c r="B61" s="178"/>
      <c r="C61" s="179" t="str">
        <f>VLOOKUP(G61,TCR!$E$2:$K$332,2,0)</f>
        <v>DISTF</v>
      </c>
      <c r="D61" s="179" t="str">
        <f>VLOOKUP(G61,TCR!$E$2:$K$332,3,0)</f>
        <v>Ricavi logistica secondaria - distribuzione Energia Elettrica - fisso</v>
      </c>
      <c r="E61" s="179" t="str">
        <f>VLOOKUP(G61,TCR!$E$2:$K$332,4,0)</f>
        <v>QP</v>
      </c>
      <c r="F61" s="179" t="str">
        <f>VLOOKUP(G61,TCR!$E$2:$K$332,5,0)</f>
        <v>Potenza</v>
      </c>
      <c r="G61" s="179" t="s">
        <v>166</v>
      </c>
      <c r="H61" s="179" t="str">
        <f>VLOOKUP(G61,TCR!$E$2:$K$332,7,0)</f>
        <v>Quota fissa potenza</v>
      </c>
      <c r="I61" s="137" t="str">
        <f t="shared" si="1"/>
        <v>XE#Q_POT_C_TRAS#T_TRASM_BTA6#T#XE</v>
      </c>
      <c r="J61" s="137" t="str">
        <f t="shared" si="2"/>
        <v>N</v>
      </c>
      <c r="K61" s="153" t="s">
        <v>12518</v>
      </c>
      <c r="L61" s="10" t="s">
        <v>12766</v>
      </c>
      <c r="N61" s="3" t="s">
        <v>12695</v>
      </c>
      <c r="Q61" s="3" t="s">
        <v>12741</v>
      </c>
      <c r="U61" s="137" t="s">
        <v>12913</v>
      </c>
      <c r="V61" s="137" t="str">
        <f t="shared" si="3"/>
        <v>XE</v>
      </c>
    </row>
    <row r="62" spans="1:22" x14ac:dyDescent="0.2">
      <c r="A62" s="178"/>
      <c r="B62" s="178"/>
      <c r="C62" s="179" t="str">
        <f>VLOOKUP(G62,TCR!$E$2:$K$332,2,0)</f>
        <v>DISTF</v>
      </c>
      <c r="D62" s="179" t="str">
        <f>VLOOKUP(G62,TCR!$E$2:$K$332,3,0)</f>
        <v>Ricavi logistica secondaria - distribuzione Energia Elettrica - fisso</v>
      </c>
      <c r="E62" s="179" t="str">
        <f>VLOOKUP(G62,TCR!$E$2:$K$332,4,0)</f>
        <v>QP</v>
      </c>
      <c r="F62" s="179" t="str">
        <f>VLOOKUP(G62,TCR!$E$2:$K$332,5,0)</f>
        <v>Potenza</v>
      </c>
      <c r="G62" s="179" t="s">
        <v>166</v>
      </c>
      <c r="H62" s="179" t="str">
        <f>VLOOKUP(G62,TCR!$E$2:$K$332,7,0)</f>
        <v>Quota fissa potenza</v>
      </c>
      <c r="I62" s="137" t="str">
        <f t="shared" si="1"/>
        <v>XE#Q_POT_C_TRAS#T_TRASM_MTA2#T#XE</v>
      </c>
      <c r="J62" s="137" t="str">
        <f t="shared" si="2"/>
        <v>N</v>
      </c>
      <c r="K62" s="153" t="s">
        <v>12518</v>
      </c>
      <c r="L62" s="10" t="s">
        <v>12766</v>
      </c>
      <c r="N62" s="3" t="s">
        <v>12696</v>
      </c>
      <c r="Q62" s="3" t="s">
        <v>12741</v>
      </c>
      <c r="U62" s="137" t="s">
        <v>12913</v>
      </c>
      <c r="V62" s="137" t="str">
        <f t="shared" si="3"/>
        <v>XE</v>
      </c>
    </row>
    <row r="63" spans="1:22" x14ac:dyDescent="0.2">
      <c r="A63" s="178"/>
      <c r="B63" s="178"/>
      <c r="C63" s="179" t="str">
        <f>VLOOKUP(G63,TCR!$E$2:$K$332,2,0)</f>
        <v>DISTF</v>
      </c>
      <c r="D63" s="179" t="str">
        <f>VLOOKUP(G63,TCR!$E$2:$K$332,3,0)</f>
        <v>Ricavi logistica secondaria - distribuzione Energia Elettrica - fisso</v>
      </c>
      <c r="E63" s="179" t="str">
        <f>VLOOKUP(G63,TCR!$E$2:$K$332,4,0)</f>
        <v>QP</v>
      </c>
      <c r="F63" s="179" t="str">
        <f>VLOOKUP(G63,TCR!$E$2:$K$332,5,0)</f>
        <v>Potenza</v>
      </c>
      <c r="G63" s="179" t="s">
        <v>166</v>
      </c>
      <c r="H63" s="179" t="str">
        <f>VLOOKUP(G63,TCR!$E$2:$K$332,7,0)</f>
        <v>Quota fissa potenza</v>
      </c>
      <c r="I63" s="137" t="str">
        <f t="shared" si="1"/>
        <v>XE#Q_POT_C_TRAS#T_TRASM_BTA2#T#XE</v>
      </c>
      <c r="J63" s="137" t="str">
        <f t="shared" si="2"/>
        <v>N</v>
      </c>
      <c r="K63" s="153" t="s">
        <v>12518</v>
      </c>
      <c r="L63" s="10" t="s">
        <v>12766</v>
      </c>
      <c r="N63" s="3" t="s">
        <v>12697</v>
      </c>
      <c r="Q63" s="3" t="s">
        <v>12741</v>
      </c>
      <c r="U63" s="137" t="s">
        <v>12913</v>
      </c>
      <c r="V63" s="137" t="str">
        <f t="shared" si="3"/>
        <v>XE</v>
      </c>
    </row>
    <row r="64" spans="1:22" x14ac:dyDescent="0.2">
      <c r="A64" s="178"/>
      <c r="B64" s="178"/>
      <c r="C64" s="179" t="str">
        <f>VLOOKUP(G64,TCR!$E$2:$K$332,2,0)</f>
        <v>DISTF</v>
      </c>
      <c r="D64" s="179" t="str">
        <f>VLOOKUP(G64,TCR!$E$2:$K$332,3,0)</f>
        <v>Ricavi logistica secondaria - distribuzione Energia Elettrica - fisso</v>
      </c>
      <c r="E64" s="179" t="str">
        <f>VLOOKUP(G64,TCR!$E$2:$K$332,4,0)</f>
        <v>QP</v>
      </c>
      <c r="F64" s="179" t="str">
        <f>VLOOKUP(G64,TCR!$E$2:$K$332,5,0)</f>
        <v>Potenza</v>
      </c>
      <c r="G64" s="179" t="s">
        <v>166</v>
      </c>
      <c r="H64" s="179" t="str">
        <f>VLOOKUP(G64,TCR!$E$2:$K$332,7,0)</f>
        <v>Quota fissa potenza</v>
      </c>
      <c r="I64" s="137" t="str">
        <f t="shared" si="1"/>
        <v>XE#Q_POT_C_TRAS#T_TRASM_BTA3#T#XE</v>
      </c>
      <c r="J64" s="137" t="str">
        <f t="shared" si="2"/>
        <v>N</v>
      </c>
      <c r="K64" s="153" t="s">
        <v>12518</v>
      </c>
      <c r="L64" s="10" t="s">
        <v>12766</v>
      </c>
      <c r="N64" s="3" t="s">
        <v>12698</v>
      </c>
      <c r="Q64" s="3" t="s">
        <v>12741</v>
      </c>
      <c r="U64" s="137" t="s">
        <v>12913</v>
      </c>
      <c r="V64" s="137" t="str">
        <f t="shared" si="3"/>
        <v>XE</v>
      </c>
    </row>
    <row r="65" spans="1:22" x14ac:dyDescent="0.2">
      <c r="A65" s="178"/>
      <c r="B65" s="178"/>
      <c r="C65" s="179" t="str">
        <f>VLOOKUP(G65,TCR!$E$2:$K$332,2,0)</f>
        <v>DISTF</v>
      </c>
      <c r="D65" s="179" t="str">
        <f>VLOOKUP(G65,TCR!$E$2:$K$332,3,0)</f>
        <v>Ricavi logistica secondaria - distribuzione Energia Elettrica - fisso</v>
      </c>
      <c r="E65" s="179" t="str">
        <f>VLOOKUP(G65,TCR!$E$2:$K$332,4,0)</f>
        <v>QP</v>
      </c>
      <c r="F65" s="179" t="str">
        <f>VLOOKUP(G65,TCR!$E$2:$K$332,5,0)</f>
        <v>Potenza</v>
      </c>
      <c r="G65" s="179" t="s">
        <v>166</v>
      </c>
      <c r="H65" s="179" t="str">
        <f>VLOOKUP(G65,TCR!$E$2:$K$332,7,0)</f>
        <v>Quota fissa potenza</v>
      </c>
      <c r="I65" s="137" t="str">
        <f t="shared" si="1"/>
        <v>XE#Q_POT_C_TRAS#T_TRASM_BTA5#T#XE</v>
      </c>
      <c r="J65" s="137" t="str">
        <f t="shared" si="2"/>
        <v>N</v>
      </c>
      <c r="K65" s="153" t="s">
        <v>12518</v>
      </c>
      <c r="L65" s="10" t="s">
        <v>12766</v>
      </c>
      <c r="N65" s="3" t="s">
        <v>12699</v>
      </c>
      <c r="Q65" s="3" t="s">
        <v>12741</v>
      </c>
      <c r="U65" s="137" t="s">
        <v>12913</v>
      </c>
      <c r="V65" s="137" t="str">
        <f t="shared" si="3"/>
        <v>XE</v>
      </c>
    </row>
    <row r="66" spans="1:22" x14ac:dyDescent="0.2">
      <c r="A66" s="178"/>
      <c r="B66" s="178"/>
      <c r="C66" s="179" t="str">
        <f>VLOOKUP(G66,TCR!$E$2:$K$332,2,0)</f>
        <v>DISTF</v>
      </c>
      <c r="D66" s="179" t="str">
        <f>VLOOKUP(G66,TCR!$E$2:$K$332,3,0)</f>
        <v>Ricavi logistica secondaria - distribuzione Energia Elettrica - fisso</v>
      </c>
      <c r="E66" s="179" t="str">
        <f>VLOOKUP(G66,TCR!$E$2:$K$332,4,0)</f>
        <v>QP</v>
      </c>
      <c r="F66" s="179" t="str">
        <f>VLOOKUP(G66,TCR!$E$2:$K$332,5,0)</f>
        <v>Potenza</v>
      </c>
      <c r="G66" s="179" t="s">
        <v>166</v>
      </c>
      <c r="H66" s="179" t="str">
        <f>VLOOKUP(G66,TCR!$E$2:$K$332,7,0)</f>
        <v>Quota fissa potenza</v>
      </c>
      <c r="I66" s="137" t="str">
        <f t="shared" si="1"/>
        <v>XE#Q_POT_C_TRAS#T_TRASM_MTA3#T#XE</v>
      </c>
      <c r="J66" s="137" t="str">
        <f t="shared" si="2"/>
        <v>N</v>
      </c>
      <c r="K66" s="153" t="s">
        <v>12518</v>
      </c>
      <c r="L66" s="10" t="s">
        <v>12766</v>
      </c>
      <c r="N66" s="3" t="s">
        <v>12700</v>
      </c>
      <c r="Q66" s="3" t="s">
        <v>12741</v>
      </c>
      <c r="U66" s="137" t="s">
        <v>12913</v>
      </c>
      <c r="V66" s="137" t="str">
        <f t="shared" si="3"/>
        <v>XE</v>
      </c>
    </row>
    <row r="67" spans="1:22" x14ac:dyDescent="0.2">
      <c r="A67" s="178"/>
      <c r="B67" s="178"/>
      <c r="C67" s="179" t="str">
        <f>VLOOKUP(G67,TCR!$E$2:$K$332,2,0)</f>
        <v>DISTF</v>
      </c>
      <c r="D67" s="179" t="str">
        <f>VLOOKUP(G67,TCR!$E$2:$K$332,3,0)</f>
        <v>Ricavi logistica secondaria - distribuzione Energia Elettrica - fisso</v>
      </c>
      <c r="E67" s="179" t="str">
        <f>VLOOKUP(G67,TCR!$E$2:$K$332,4,0)</f>
        <v>QP</v>
      </c>
      <c r="F67" s="179" t="str">
        <f>VLOOKUP(G67,TCR!$E$2:$K$332,5,0)</f>
        <v>Potenza</v>
      </c>
      <c r="G67" s="179" t="s">
        <v>166</v>
      </c>
      <c r="H67" s="179" t="str">
        <f>VLOOKUP(G67,TCR!$E$2:$K$332,7,0)</f>
        <v>Quota fissa potenza</v>
      </c>
      <c r="I67" s="137" t="str">
        <f t="shared" ref="I67:I130" si="4">IF(LEFT($G67,7)="CONSUMO","XE#CONSUMO",CONCATENATE($V67,"#",$K67,"#",$N67,"#",$Q67,"#",$V67) )</f>
        <v>XE#Q_POT_C_TRAS#T_TRASM_BTA4#T#XE</v>
      </c>
      <c r="J67" s="137" t="str">
        <f t="shared" ref="J67:J130" si="5">IF(SUBSTITUTE(K67,"_VAT","") = K67,"N","S")</f>
        <v>N</v>
      </c>
      <c r="K67" s="153" t="s">
        <v>12518</v>
      </c>
      <c r="L67" s="10" t="s">
        <v>12766</v>
      </c>
      <c r="N67" s="3" t="s">
        <v>12701</v>
      </c>
      <c r="Q67" s="3" t="s">
        <v>12741</v>
      </c>
      <c r="U67" s="137" t="s">
        <v>12913</v>
      </c>
      <c r="V67" s="137" t="str">
        <f t="shared" si="3"/>
        <v>XE</v>
      </c>
    </row>
    <row r="68" spans="1:22" x14ac:dyDescent="0.2">
      <c r="A68" s="178"/>
      <c r="B68" s="178"/>
      <c r="C68" s="179" t="str">
        <f>VLOOKUP(G68,TCR!$E$2:$K$332,2,0)</f>
        <v>DISTF</v>
      </c>
      <c r="D68" s="179" t="str">
        <f>VLOOKUP(G68,TCR!$E$2:$K$332,3,0)</f>
        <v>Ricavi logistica secondaria - distribuzione Energia Elettrica - fisso</v>
      </c>
      <c r="E68" s="179" t="str">
        <f>VLOOKUP(G68,TCR!$E$2:$K$332,4,0)</f>
        <v>QP</v>
      </c>
      <c r="F68" s="179" t="str">
        <f>VLOOKUP(G68,TCR!$E$2:$K$332,5,0)</f>
        <v>Potenza</v>
      </c>
      <c r="G68" s="179" t="s">
        <v>166</v>
      </c>
      <c r="H68" s="179" t="str">
        <f>VLOOKUP(G68,TCR!$E$2:$K$332,7,0)</f>
        <v>Quota fissa potenza</v>
      </c>
      <c r="I68" s="137" t="str">
        <f t="shared" si="4"/>
        <v>XE#Q_POT_C_TRAS#T_TRASM_MTA1#T#XE</v>
      </c>
      <c r="J68" s="137" t="str">
        <f t="shared" si="5"/>
        <v>N</v>
      </c>
      <c r="K68" s="153" t="s">
        <v>12518</v>
      </c>
      <c r="L68" s="10" t="s">
        <v>12766</v>
      </c>
      <c r="N68" s="3" t="s">
        <v>12702</v>
      </c>
      <c r="Q68" s="3" t="s">
        <v>12741</v>
      </c>
      <c r="U68" s="137" t="s">
        <v>12913</v>
      </c>
      <c r="V68" s="137" t="str">
        <f t="shared" si="3"/>
        <v>XE</v>
      </c>
    </row>
    <row r="69" spans="1:22" x14ac:dyDescent="0.2">
      <c r="A69" s="178"/>
      <c r="B69" s="178"/>
      <c r="C69" s="179" t="str">
        <f>VLOOKUP(G69,TCR!$E$2:$K$332,2,0)</f>
        <v>DISTF</v>
      </c>
      <c r="D69" s="179" t="str">
        <f>VLOOKUP(G69,TCR!$E$2:$K$332,3,0)</f>
        <v>Ricavi logistica secondaria - distribuzione Energia Elettrica - fisso</v>
      </c>
      <c r="E69" s="179" t="str">
        <f>VLOOKUP(G69,TCR!$E$2:$K$332,4,0)</f>
        <v>QP</v>
      </c>
      <c r="F69" s="179" t="str">
        <f>VLOOKUP(G69,TCR!$E$2:$K$332,5,0)</f>
        <v>Potenza</v>
      </c>
      <c r="G69" s="179" t="s">
        <v>166</v>
      </c>
      <c r="H69" s="179" t="str">
        <f>VLOOKUP(G69,TCR!$E$2:$K$332,7,0)</f>
        <v>Quota fissa potenza</v>
      </c>
      <c r="I69" s="137" t="str">
        <f t="shared" si="4"/>
        <v>XE#Q_POT_C_TRAS#T_TRASM_ALTA#T#XE</v>
      </c>
      <c r="J69" s="137" t="str">
        <f t="shared" si="5"/>
        <v>N</v>
      </c>
      <c r="K69" s="153" t="s">
        <v>12518</v>
      </c>
      <c r="L69" s="10" t="s">
        <v>12766</v>
      </c>
      <c r="N69" s="3" t="s">
        <v>12703</v>
      </c>
      <c r="Q69" s="3" t="s">
        <v>12741</v>
      </c>
      <c r="U69" s="137" t="s">
        <v>12913</v>
      </c>
      <c r="V69" s="137" t="str">
        <f t="shared" si="3"/>
        <v>XE</v>
      </c>
    </row>
    <row r="70" spans="1:22" x14ac:dyDescent="0.2">
      <c r="A70" s="178"/>
      <c r="B70" s="178"/>
      <c r="C70" s="179" t="str">
        <f>VLOOKUP(G70,TCR!$E$2:$K$332,2,0)</f>
        <v>DISTF</v>
      </c>
      <c r="D70" s="179" t="str">
        <f>VLOOKUP(G70,TCR!$E$2:$K$332,3,0)</f>
        <v>Ricavi logistica secondaria - distribuzione Energia Elettrica - fisso</v>
      </c>
      <c r="E70" s="179" t="str">
        <f>VLOOKUP(G70,TCR!$E$2:$K$332,4,0)</f>
        <v>QP</v>
      </c>
      <c r="F70" s="179" t="str">
        <f>VLOOKUP(G70,TCR!$E$2:$K$332,5,0)</f>
        <v>Potenza</v>
      </c>
      <c r="G70" s="179" t="s">
        <v>166</v>
      </c>
      <c r="H70" s="179" t="str">
        <f>VLOOKUP(G70,TCR!$E$2:$K$332,7,0)</f>
        <v>Quota fissa potenza</v>
      </c>
      <c r="I70" s="137" t="str">
        <f t="shared" si="4"/>
        <v>XE#Q_POT_C_TRAS#T_TRASM_BTA1#T#XE</v>
      </c>
      <c r="J70" s="137" t="str">
        <f t="shared" si="5"/>
        <v>N</v>
      </c>
      <c r="K70" s="153" t="s">
        <v>12518</v>
      </c>
      <c r="L70" s="10" t="s">
        <v>12766</v>
      </c>
      <c r="N70" s="3" t="s">
        <v>12704</v>
      </c>
      <c r="Q70" s="3" t="s">
        <v>12741</v>
      </c>
      <c r="U70" s="137" t="s">
        <v>12913</v>
      </c>
      <c r="V70" s="137" t="str">
        <f t="shared" si="3"/>
        <v>XE</v>
      </c>
    </row>
    <row r="71" spans="1:22" x14ac:dyDescent="0.2">
      <c r="A71" s="178"/>
      <c r="B71" s="178"/>
      <c r="C71" s="179" t="str">
        <f>VLOOKUP(G71,TCR!$E$2:$K$332,2,0)</f>
        <v>DISTF</v>
      </c>
      <c r="D71" s="179" t="str">
        <f>VLOOKUP(G71,TCR!$E$2:$K$332,3,0)</f>
        <v>Ricavi logistica secondaria - distribuzione Energia Elettrica - fisso</v>
      </c>
      <c r="E71" s="179" t="str">
        <f>VLOOKUP(G71,TCR!$E$2:$K$332,4,0)</f>
        <v>QP</v>
      </c>
      <c r="F71" s="179" t="str">
        <f>VLOOKUP(G71,TCR!$E$2:$K$332,5,0)</f>
        <v>Potenza</v>
      </c>
      <c r="G71" s="179" t="s">
        <v>166</v>
      </c>
      <c r="H71" s="179" t="str">
        <f>VLOOKUP(G71,TCR!$E$2:$K$332,7,0)</f>
        <v>Quota fissa potenza</v>
      </c>
      <c r="I71" s="137" t="str">
        <f t="shared" si="4"/>
        <v>XE#Q_POT_C_TRAS#T_TRASM_BTIP#T#XE</v>
      </c>
      <c r="J71" s="137" t="str">
        <f t="shared" si="5"/>
        <v>N</v>
      </c>
      <c r="K71" s="153" t="s">
        <v>12518</v>
      </c>
      <c r="L71" s="10" t="s">
        <v>12766</v>
      </c>
      <c r="N71" s="3" t="s">
        <v>12705</v>
      </c>
      <c r="Q71" s="3" t="s">
        <v>12741</v>
      </c>
      <c r="U71" s="137" t="s">
        <v>12913</v>
      </c>
      <c r="V71" s="137" t="str">
        <f t="shared" si="3"/>
        <v>XE</v>
      </c>
    </row>
    <row r="72" spans="1:22" x14ac:dyDescent="0.2">
      <c r="A72" s="178"/>
      <c r="B72" s="178"/>
      <c r="C72" s="179" t="str">
        <f>VLOOKUP(G72,TCR!$E$2:$K$332,2,0)</f>
        <v>DISTF</v>
      </c>
      <c r="D72" s="179" t="str">
        <f>VLOOKUP(G72,TCR!$E$2:$K$332,3,0)</f>
        <v>Ricavi logistica secondaria - distribuzione Energia Elettrica - fisso</v>
      </c>
      <c r="E72" s="179" t="str">
        <f>VLOOKUP(G72,TCR!$E$2:$K$332,4,0)</f>
        <v>QP</v>
      </c>
      <c r="F72" s="179" t="str">
        <f>VLOOKUP(G72,TCR!$E$2:$K$332,5,0)</f>
        <v>Potenza</v>
      </c>
      <c r="G72" s="179" t="s">
        <v>166</v>
      </c>
      <c r="H72" s="179" t="str">
        <f>VLOOKUP(G72,TCR!$E$2:$K$332,7,0)</f>
        <v>Quota fissa potenza</v>
      </c>
      <c r="I72" s="137" t="str">
        <f t="shared" si="4"/>
        <v>XE#Q_POT_C_TRASP#T_TRAS_BTA6#T#XE</v>
      </c>
      <c r="J72" s="137" t="str">
        <f t="shared" si="5"/>
        <v>N</v>
      </c>
      <c r="K72" s="153" t="s">
        <v>12519</v>
      </c>
      <c r="L72" s="10" t="s">
        <v>12767</v>
      </c>
      <c r="N72" s="3" t="s">
        <v>12675</v>
      </c>
      <c r="Q72" s="3" t="s">
        <v>12741</v>
      </c>
      <c r="U72" s="137" t="s">
        <v>12913</v>
      </c>
      <c r="V72" s="137" t="str">
        <f t="shared" si="3"/>
        <v>XE</v>
      </c>
    </row>
    <row r="73" spans="1:22" x14ac:dyDescent="0.2">
      <c r="A73" s="178"/>
      <c r="B73" s="178"/>
      <c r="C73" s="179" t="str">
        <f>VLOOKUP(G73,TCR!$E$2:$K$332,2,0)</f>
        <v>DISTF</v>
      </c>
      <c r="D73" s="179" t="str">
        <f>VLOOKUP(G73,TCR!$E$2:$K$332,3,0)</f>
        <v>Ricavi logistica secondaria - distribuzione Energia Elettrica - fisso</v>
      </c>
      <c r="E73" s="179" t="str">
        <f>VLOOKUP(G73,TCR!$E$2:$K$332,4,0)</f>
        <v>QP</v>
      </c>
      <c r="F73" s="179" t="str">
        <f>VLOOKUP(G73,TCR!$E$2:$K$332,5,0)</f>
        <v>Potenza</v>
      </c>
      <c r="G73" s="179" t="s">
        <v>166</v>
      </c>
      <c r="H73" s="179" t="str">
        <f>VLOOKUP(G73,TCR!$E$2:$K$332,7,0)</f>
        <v>Quota fissa potenza</v>
      </c>
      <c r="I73" s="137" t="str">
        <f t="shared" si="4"/>
        <v>XE#Q_POT_C_TRASP#T_TRAS_MTA2#T#XE</v>
      </c>
      <c r="J73" s="137" t="str">
        <f t="shared" si="5"/>
        <v>N</v>
      </c>
      <c r="K73" s="153" t="s">
        <v>12519</v>
      </c>
      <c r="L73" s="10" t="s">
        <v>12767</v>
      </c>
      <c r="N73" s="3" t="s">
        <v>12676</v>
      </c>
      <c r="Q73" s="3" t="s">
        <v>12741</v>
      </c>
      <c r="U73" s="137" t="s">
        <v>12913</v>
      </c>
      <c r="V73" s="137" t="str">
        <f t="shared" si="3"/>
        <v>XE</v>
      </c>
    </row>
    <row r="74" spans="1:22" x14ac:dyDescent="0.2">
      <c r="A74" s="178"/>
      <c r="B74" s="178"/>
      <c r="C74" s="179" t="str">
        <f>VLOOKUP(G74,TCR!$E$2:$K$332,2,0)</f>
        <v>DISTF</v>
      </c>
      <c r="D74" s="179" t="str">
        <f>VLOOKUP(G74,TCR!$E$2:$K$332,3,0)</f>
        <v>Ricavi logistica secondaria - distribuzione Energia Elettrica - fisso</v>
      </c>
      <c r="E74" s="179" t="str">
        <f>VLOOKUP(G74,TCR!$E$2:$K$332,4,0)</f>
        <v>QP</v>
      </c>
      <c r="F74" s="179" t="str">
        <f>VLOOKUP(G74,TCR!$E$2:$K$332,5,0)</f>
        <v>Potenza</v>
      </c>
      <c r="G74" s="179" t="s">
        <v>166</v>
      </c>
      <c r="H74" s="179" t="str">
        <f>VLOOKUP(G74,TCR!$E$2:$K$332,7,0)</f>
        <v>Quota fissa potenza</v>
      </c>
      <c r="I74" s="137" t="str">
        <f t="shared" si="4"/>
        <v>XE#Q_POT_C_TRASP#T_TRAS_MTA3#T#XE</v>
      </c>
      <c r="J74" s="137" t="str">
        <f t="shared" si="5"/>
        <v>N</v>
      </c>
      <c r="K74" s="153" t="s">
        <v>12519</v>
      </c>
      <c r="L74" s="10" t="s">
        <v>12767</v>
      </c>
      <c r="N74" s="3" t="s">
        <v>12677</v>
      </c>
      <c r="Q74" s="3" t="s">
        <v>12741</v>
      </c>
      <c r="U74" s="137" t="s">
        <v>12913</v>
      </c>
      <c r="V74" s="137" t="str">
        <f t="shared" si="3"/>
        <v>XE</v>
      </c>
    </row>
    <row r="75" spans="1:22" x14ac:dyDescent="0.2">
      <c r="A75" s="178"/>
      <c r="B75" s="178"/>
      <c r="C75" s="179" t="str">
        <f>VLOOKUP(G75,TCR!$E$2:$K$332,2,0)</f>
        <v>DISTF</v>
      </c>
      <c r="D75" s="179" t="str">
        <f>VLOOKUP(G75,TCR!$E$2:$K$332,3,0)</f>
        <v>Ricavi logistica secondaria - distribuzione Energia Elettrica - fisso</v>
      </c>
      <c r="E75" s="179" t="str">
        <f>VLOOKUP(G75,TCR!$E$2:$K$332,4,0)</f>
        <v>QP</v>
      </c>
      <c r="F75" s="179" t="str">
        <f>VLOOKUP(G75,TCR!$E$2:$K$332,5,0)</f>
        <v>Potenza</v>
      </c>
      <c r="G75" s="179" t="s">
        <v>166</v>
      </c>
      <c r="H75" s="179" t="str">
        <f>VLOOKUP(G75,TCR!$E$2:$K$332,7,0)</f>
        <v>Quota fissa potenza</v>
      </c>
      <c r="I75" s="137" t="str">
        <f t="shared" si="4"/>
        <v>XE#Q_POT_C_TRASP#T_TRAS_MTA1#T#XE</v>
      </c>
      <c r="J75" s="137" t="str">
        <f t="shared" si="5"/>
        <v>N</v>
      </c>
      <c r="K75" s="153" t="s">
        <v>12519</v>
      </c>
      <c r="L75" s="10" t="s">
        <v>12767</v>
      </c>
      <c r="N75" s="3" t="s">
        <v>12680</v>
      </c>
      <c r="Q75" s="3" t="s">
        <v>12741</v>
      </c>
      <c r="U75" s="137" t="s">
        <v>12913</v>
      </c>
      <c r="V75" s="137" t="str">
        <f t="shared" si="3"/>
        <v>XE</v>
      </c>
    </row>
    <row r="76" spans="1:22" x14ac:dyDescent="0.2">
      <c r="A76" s="178"/>
      <c r="B76" s="178"/>
      <c r="C76" s="179" t="str">
        <f>VLOOKUP(G76,TCR!$E$2:$K$332,2,0)</f>
        <v>DISTF</v>
      </c>
      <c r="D76" s="179" t="str">
        <f>VLOOKUP(G76,TCR!$E$2:$K$332,3,0)</f>
        <v>Ricavi logistica secondaria - distribuzione Energia Elettrica - fisso</v>
      </c>
      <c r="E76" s="179" t="str">
        <f>VLOOKUP(G76,TCR!$E$2:$K$332,4,0)</f>
        <v>QP</v>
      </c>
      <c r="F76" s="179" t="str">
        <f>VLOOKUP(G76,TCR!$E$2:$K$332,5,0)</f>
        <v>Potenza</v>
      </c>
      <c r="G76" s="179" t="s">
        <v>166</v>
      </c>
      <c r="H76" s="179" t="str">
        <f>VLOOKUP(G76,TCR!$E$2:$K$332,7,0)</f>
        <v>Quota fissa potenza</v>
      </c>
      <c r="I76" s="137" t="str">
        <f t="shared" si="4"/>
        <v>XE#Q_POT_C_TRASP#T_TRAS_BTA2#T#XE</v>
      </c>
      <c r="J76" s="137" t="str">
        <f t="shared" si="5"/>
        <v>N</v>
      </c>
      <c r="K76" s="153" t="s">
        <v>12519</v>
      </c>
      <c r="L76" s="10" t="s">
        <v>12767</v>
      </c>
      <c r="N76" s="3" t="s">
        <v>12674</v>
      </c>
      <c r="Q76" s="3" t="s">
        <v>12741</v>
      </c>
      <c r="U76" s="137" t="s">
        <v>12913</v>
      </c>
      <c r="V76" s="137" t="str">
        <f t="shared" si="3"/>
        <v>XE</v>
      </c>
    </row>
    <row r="77" spans="1:22" x14ac:dyDescent="0.2">
      <c r="A77" s="178"/>
      <c r="B77" s="178"/>
      <c r="C77" s="179" t="str">
        <f>VLOOKUP(G77,TCR!$E$2:$K$332,2,0)</f>
        <v>DISTF</v>
      </c>
      <c r="D77" s="179" t="str">
        <f>VLOOKUP(G77,TCR!$E$2:$K$332,3,0)</f>
        <v>Ricavi logistica secondaria - distribuzione Energia Elettrica - fisso</v>
      </c>
      <c r="E77" s="179" t="str">
        <f>VLOOKUP(G77,TCR!$E$2:$K$332,4,0)</f>
        <v>QP</v>
      </c>
      <c r="F77" s="179" t="str">
        <f>VLOOKUP(G77,TCR!$E$2:$K$332,5,0)</f>
        <v>Potenza</v>
      </c>
      <c r="G77" s="179" t="s">
        <v>166</v>
      </c>
      <c r="H77" s="179" t="str">
        <f>VLOOKUP(G77,TCR!$E$2:$K$332,7,0)</f>
        <v>Quota fissa potenza</v>
      </c>
      <c r="I77" s="137" t="str">
        <f t="shared" si="4"/>
        <v>XE#Q_POT_C_TRASP#T_TRAS_BTA3#T#XE</v>
      </c>
      <c r="J77" s="137" t="str">
        <f t="shared" si="5"/>
        <v>N</v>
      </c>
      <c r="K77" s="153" t="s">
        <v>12519</v>
      </c>
      <c r="L77" s="10" t="s">
        <v>12767</v>
      </c>
      <c r="N77" s="3" t="s">
        <v>12673</v>
      </c>
      <c r="Q77" s="3" t="s">
        <v>12741</v>
      </c>
      <c r="U77" s="137" t="s">
        <v>12913</v>
      </c>
      <c r="V77" s="137" t="str">
        <f t="shared" si="3"/>
        <v>XE</v>
      </c>
    </row>
    <row r="78" spans="1:22" x14ac:dyDescent="0.2">
      <c r="A78" s="178"/>
      <c r="B78" s="178"/>
      <c r="C78" s="179" t="str">
        <f>VLOOKUP(G78,TCR!$E$2:$K$332,2,0)</f>
        <v>DISTF</v>
      </c>
      <c r="D78" s="179" t="str">
        <f>VLOOKUP(G78,TCR!$E$2:$K$332,3,0)</f>
        <v>Ricavi logistica secondaria - distribuzione Energia Elettrica - fisso</v>
      </c>
      <c r="E78" s="179" t="str">
        <f>VLOOKUP(G78,TCR!$E$2:$K$332,4,0)</f>
        <v>QP</v>
      </c>
      <c r="F78" s="179" t="str">
        <f>VLOOKUP(G78,TCR!$E$2:$K$332,5,0)</f>
        <v>Potenza</v>
      </c>
      <c r="G78" s="179" t="s">
        <v>166</v>
      </c>
      <c r="H78" s="179" t="str">
        <f>VLOOKUP(G78,TCR!$E$2:$K$332,7,0)</f>
        <v>Quota fissa potenza</v>
      </c>
      <c r="I78" s="137" t="str">
        <f t="shared" si="4"/>
        <v>XE#Q_POT_C_TRASP#T_TRAS_BTA4#T#XE</v>
      </c>
      <c r="J78" s="137" t="str">
        <f t="shared" si="5"/>
        <v>N</v>
      </c>
      <c r="K78" s="153" t="s">
        <v>12519</v>
      </c>
      <c r="L78" s="10" t="s">
        <v>12767</v>
      </c>
      <c r="N78" s="3" t="s">
        <v>12679</v>
      </c>
      <c r="Q78" s="3" t="s">
        <v>12741</v>
      </c>
      <c r="U78" s="137" t="s">
        <v>12913</v>
      </c>
      <c r="V78" s="137" t="str">
        <f t="shared" si="3"/>
        <v>XE</v>
      </c>
    </row>
    <row r="79" spans="1:22" x14ac:dyDescent="0.2">
      <c r="A79" s="178"/>
      <c r="B79" s="178"/>
      <c r="C79" s="179" t="str">
        <f>VLOOKUP(G79,TCR!$E$2:$K$332,2,0)</f>
        <v>DISTF</v>
      </c>
      <c r="D79" s="179" t="str">
        <f>VLOOKUP(G79,TCR!$E$2:$K$332,3,0)</f>
        <v>Ricavi logistica secondaria - distribuzione Energia Elettrica - fisso</v>
      </c>
      <c r="E79" s="179" t="str">
        <f>VLOOKUP(G79,TCR!$E$2:$K$332,4,0)</f>
        <v>QP</v>
      </c>
      <c r="F79" s="179" t="str">
        <f>VLOOKUP(G79,TCR!$E$2:$K$332,5,0)</f>
        <v>Potenza</v>
      </c>
      <c r="G79" s="179" t="s">
        <v>166</v>
      </c>
      <c r="H79" s="179" t="str">
        <f>VLOOKUP(G79,TCR!$E$2:$K$332,7,0)</f>
        <v>Quota fissa potenza</v>
      </c>
      <c r="I79" s="137" t="str">
        <f t="shared" si="4"/>
        <v>XE#Q_POT_C_TRASP#T_TRAS_BTA5#T#XE</v>
      </c>
      <c r="J79" s="137" t="str">
        <f t="shared" si="5"/>
        <v>N</v>
      </c>
      <c r="K79" s="153" t="s">
        <v>12519</v>
      </c>
      <c r="L79" s="10" t="s">
        <v>12767</v>
      </c>
      <c r="N79" s="3" t="s">
        <v>12678</v>
      </c>
      <c r="Q79" s="3" t="s">
        <v>12741</v>
      </c>
      <c r="U79" s="137" t="s">
        <v>12913</v>
      </c>
      <c r="V79" s="137" t="str">
        <f t="shared" si="3"/>
        <v>XE</v>
      </c>
    </row>
    <row r="80" spans="1:22" x14ac:dyDescent="0.2">
      <c r="A80" s="178"/>
      <c r="B80" s="178"/>
      <c r="C80" s="179" t="str">
        <f>VLOOKUP(G80,TCR!$E$2:$K$332,2,0)</f>
        <v>DISTF</v>
      </c>
      <c r="D80" s="179" t="str">
        <f>VLOOKUP(G80,TCR!$E$2:$K$332,3,0)</f>
        <v>Ricavi logistica secondaria - distribuzione Energia Elettrica - fisso</v>
      </c>
      <c r="E80" s="179" t="str">
        <f>VLOOKUP(G80,TCR!$E$2:$K$332,4,0)</f>
        <v>QP</v>
      </c>
      <c r="F80" s="179" t="str">
        <f>VLOOKUP(G80,TCR!$E$2:$K$332,5,0)</f>
        <v>Potenza</v>
      </c>
      <c r="G80" s="179" t="s">
        <v>166</v>
      </c>
      <c r="H80" s="179" t="str">
        <f>VLOOKUP(G80,TCR!$E$2:$K$332,7,0)</f>
        <v>Quota fissa potenza</v>
      </c>
      <c r="I80" s="137" t="str">
        <f t="shared" si="4"/>
        <v>XE#Q_POT_C_TRASP#T_TRAS_ALTA#T#XE</v>
      </c>
      <c r="J80" s="137" t="str">
        <f t="shared" si="5"/>
        <v>N</v>
      </c>
      <c r="K80" s="153" t="s">
        <v>12519</v>
      </c>
      <c r="L80" s="10" t="s">
        <v>12767</v>
      </c>
      <c r="N80" s="3" t="s">
        <v>12681</v>
      </c>
      <c r="Q80" s="3" t="s">
        <v>12741</v>
      </c>
      <c r="U80" s="137" t="s">
        <v>12913</v>
      </c>
      <c r="V80" s="137" t="str">
        <f t="shared" ref="V80:V143" si="6">U80</f>
        <v>XE</v>
      </c>
    </row>
    <row r="81" spans="1:22" x14ac:dyDescent="0.2">
      <c r="A81" s="178"/>
      <c r="B81" s="178"/>
      <c r="C81" s="179" t="str">
        <f>VLOOKUP(G81,TCR!$E$2:$K$332,2,0)</f>
        <v>DISTF</v>
      </c>
      <c r="D81" s="179" t="str">
        <f>VLOOKUP(G81,TCR!$E$2:$K$332,3,0)</f>
        <v>Ricavi logistica secondaria - distribuzione Energia Elettrica - fisso</v>
      </c>
      <c r="E81" s="179" t="str">
        <f>VLOOKUP(G81,TCR!$E$2:$K$332,4,0)</f>
        <v>QP</v>
      </c>
      <c r="F81" s="179" t="str">
        <f>VLOOKUP(G81,TCR!$E$2:$K$332,5,0)</f>
        <v>Potenza</v>
      </c>
      <c r="G81" s="179" t="s">
        <v>166</v>
      </c>
      <c r="H81" s="179" t="str">
        <f>VLOOKUP(G81,TCR!$E$2:$K$332,7,0)</f>
        <v>Quota fissa potenza</v>
      </c>
      <c r="I81" s="137" t="str">
        <f t="shared" si="4"/>
        <v>XE#Q_POT_C_TRASP#T_TRAS_BTA1#T#XE</v>
      </c>
      <c r="J81" s="137" t="str">
        <f t="shared" si="5"/>
        <v>N</v>
      </c>
      <c r="K81" s="153" t="s">
        <v>12519</v>
      </c>
      <c r="L81" s="10" t="s">
        <v>12767</v>
      </c>
      <c r="N81" s="3" t="s">
        <v>12682</v>
      </c>
      <c r="Q81" s="3" t="s">
        <v>12741</v>
      </c>
      <c r="U81" s="137" t="s">
        <v>12913</v>
      </c>
      <c r="V81" s="137" t="str">
        <f t="shared" si="6"/>
        <v>XE</v>
      </c>
    </row>
    <row r="82" spans="1:22" x14ac:dyDescent="0.2">
      <c r="A82" s="178"/>
      <c r="B82" s="178"/>
      <c r="C82" s="179" t="str">
        <f>VLOOKUP(G82,TCR!$E$2:$K$332,2,0)</f>
        <v>DISTF</v>
      </c>
      <c r="D82" s="179" t="str">
        <f>VLOOKUP(G82,TCR!$E$2:$K$332,3,0)</f>
        <v>Ricavi logistica secondaria - distribuzione Energia Elettrica - fisso</v>
      </c>
      <c r="E82" s="179" t="str">
        <f>VLOOKUP(G82,TCR!$E$2:$K$332,4,0)</f>
        <v>QP</v>
      </c>
      <c r="F82" s="179" t="str">
        <f>VLOOKUP(G82,TCR!$E$2:$K$332,5,0)</f>
        <v>Potenza</v>
      </c>
      <c r="G82" s="179" t="s">
        <v>166</v>
      </c>
      <c r="H82" s="179" t="str">
        <f>VLOOKUP(G82,TCR!$E$2:$K$332,7,0)</f>
        <v>Quota fissa potenza</v>
      </c>
      <c r="I82" s="137" t="str">
        <f t="shared" si="4"/>
        <v>XE#Q_POT_C_TRASP#T_TRAS_BTIP#T#XE</v>
      </c>
      <c r="J82" s="137" t="str">
        <f t="shared" si="5"/>
        <v>N</v>
      </c>
      <c r="K82" s="153" t="s">
        <v>12519</v>
      </c>
      <c r="L82" s="10" t="s">
        <v>12767</v>
      </c>
      <c r="N82" s="3" t="s">
        <v>12683</v>
      </c>
      <c r="Q82" s="3" t="s">
        <v>12741</v>
      </c>
      <c r="U82" s="137" t="s">
        <v>12913</v>
      </c>
      <c r="V82" s="137" t="str">
        <f t="shared" si="6"/>
        <v>XE</v>
      </c>
    </row>
    <row r="83" spans="1:22" x14ac:dyDescent="0.2">
      <c r="A83" s="178"/>
      <c r="B83" s="178"/>
      <c r="C83" s="179" t="str">
        <f>VLOOKUP(G83,TCR!$E$2:$K$332,2,0)</f>
        <v>DISTF</v>
      </c>
      <c r="D83" s="179" t="str">
        <f>VLOOKUP(G83,TCR!$E$2:$K$332,3,0)</f>
        <v>Ricavi logistica secondaria - distribuzione Energia Elettrica - fisso</v>
      </c>
      <c r="E83" s="179" t="str">
        <f>VLOOKUP(G83,TCR!$E$2:$K$332,4,0)</f>
        <v>QP</v>
      </c>
      <c r="F83" s="179" t="str">
        <f>VLOOKUP(G83,TCR!$E$2:$K$332,5,0)</f>
        <v>Potenza</v>
      </c>
      <c r="G83" s="179" t="s">
        <v>166</v>
      </c>
      <c r="H83" s="179" t="str">
        <f>VLOOKUP(G83,TCR!$E$2:$K$332,7,0)</f>
        <v>Quota fissa potenza</v>
      </c>
      <c r="I83" s="137" t="str">
        <f t="shared" si="4"/>
        <v>XE#Q_POT_O_UC6#T_OS_UC_ALTA#T_OS#XE</v>
      </c>
      <c r="J83" s="137" t="str">
        <f t="shared" si="5"/>
        <v>N</v>
      </c>
      <c r="K83" s="153" t="s">
        <v>12520</v>
      </c>
      <c r="L83" s="10" t="s">
        <v>12768</v>
      </c>
      <c r="N83" s="3" t="s">
        <v>12684</v>
      </c>
      <c r="Q83" s="3" t="s">
        <v>12742</v>
      </c>
      <c r="U83" s="137" t="s">
        <v>12913</v>
      </c>
      <c r="V83" s="137" t="str">
        <f t="shared" si="6"/>
        <v>XE</v>
      </c>
    </row>
    <row r="84" spans="1:22" x14ac:dyDescent="0.2">
      <c r="A84" s="178"/>
      <c r="B84" s="178"/>
      <c r="C84" s="179" t="str">
        <f>VLOOKUP(G84,TCR!$E$2:$K$332,2,0)</f>
        <v>DISTF</v>
      </c>
      <c r="D84" s="179" t="str">
        <f>VLOOKUP(G84,TCR!$E$2:$K$332,3,0)</f>
        <v>Ricavi logistica secondaria - distribuzione Energia Elettrica - fisso</v>
      </c>
      <c r="E84" s="179" t="str">
        <f>VLOOKUP(G84,TCR!$E$2:$K$332,4,0)</f>
        <v>QP</v>
      </c>
      <c r="F84" s="179" t="str">
        <f>VLOOKUP(G84,TCR!$E$2:$K$332,5,0)</f>
        <v>Potenza</v>
      </c>
      <c r="G84" s="179" t="s">
        <v>166</v>
      </c>
      <c r="H84" s="179" t="str">
        <f>VLOOKUP(G84,TCR!$E$2:$K$332,7,0)</f>
        <v>Quota fissa potenza</v>
      </c>
      <c r="I84" s="137" t="str">
        <f t="shared" si="4"/>
        <v>XE#Q_POT_O_UC6#T_OS_UC_BTA4#T_OS#XE</v>
      </c>
      <c r="J84" s="137" t="str">
        <f t="shared" si="5"/>
        <v>N</v>
      </c>
      <c r="K84" s="153" t="s">
        <v>12520</v>
      </c>
      <c r="L84" s="10" t="s">
        <v>12768</v>
      </c>
      <c r="N84" s="3" t="s">
        <v>12685</v>
      </c>
      <c r="Q84" s="3" t="s">
        <v>12742</v>
      </c>
      <c r="U84" s="137" t="s">
        <v>12913</v>
      </c>
      <c r="V84" s="137" t="str">
        <f t="shared" si="6"/>
        <v>XE</v>
      </c>
    </row>
    <row r="85" spans="1:22" x14ac:dyDescent="0.2">
      <c r="A85" s="178"/>
      <c r="B85" s="178"/>
      <c r="C85" s="179" t="str">
        <f>VLOOKUP(G85,TCR!$E$2:$K$332,2,0)</f>
        <v>DISTF</v>
      </c>
      <c r="D85" s="179" t="str">
        <f>VLOOKUP(G85,TCR!$E$2:$K$332,3,0)</f>
        <v>Ricavi logistica secondaria - distribuzione Energia Elettrica - fisso</v>
      </c>
      <c r="E85" s="179" t="str">
        <f>VLOOKUP(G85,TCR!$E$2:$K$332,4,0)</f>
        <v>QP</v>
      </c>
      <c r="F85" s="179" t="str">
        <f>VLOOKUP(G85,TCR!$E$2:$K$332,5,0)</f>
        <v>Potenza</v>
      </c>
      <c r="G85" s="179" t="s">
        <v>166</v>
      </c>
      <c r="H85" s="179" t="str">
        <f>VLOOKUP(G85,TCR!$E$2:$K$332,7,0)</f>
        <v>Quota fissa potenza</v>
      </c>
      <c r="I85" s="137" t="str">
        <f t="shared" si="4"/>
        <v>XE#Q_POT_O_UC6#T_OS_UC_BTA5#T_OS#XE</v>
      </c>
      <c r="J85" s="137" t="str">
        <f t="shared" si="5"/>
        <v>N</v>
      </c>
      <c r="K85" s="153" t="s">
        <v>12520</v>
      </c>
      <c r="L85" s="10" t="s">
        <v>12768</v>
      </c>
      <c r="N85" s="3" t="s">
        <v>12687</v>
      </c>
      <c r="Q85" s="3" t="s">
        <v>12742</v>
      </c>
      <c r="U85" s="137" t="s">
        <v>12913</v>
      </c>
      <c r="V85" s="137" t="str">
        <f t="shared" si="6"/>
        <v>XE</v>
      </c>
    </row>
    <row r="86" spans="1:22" x14ac:dyDescent="0.2">
      <c r="A86" s="139"/>
      <c r="B86" s="178"/>
      <c r="C86" s="179" t="str">
        <f>VLOOKUP(G86,TCR!$E$2:$K$332,2,0)</f>
        <v>DISTF</v>
      </c>
      <c r="D86" s="179" t="str">
        <f>VLOOKUP(G86,TCR!$E$2:$K$332,3,0)</f>
        <v>Ricavi logistica secondaria - distribuzione Energia Elettrica - fisso</v>
      </c>
      <c r="E86" s="179" t="str">
        <f>VLOOKUP(G86,TCR!$E$2:$K$332,4,0)</f>
        <v>QP</v>
      </c>
      <c r="F86" s="179" t="str">
        <f>VLOOKUP(G86,TCR!$E$2:$K$332,5,0)</f>
        <v>Potenza</v>
      </c>
      <c r="G86" s="179" t="s">
        <v>166</v>
      </c>
      <c r="H86" s="179" t="str">
        <f>VLOOKUP(G86,TCR!$E$2:$K$332,7,0)</f>
        <v>Quota fissa potenza</v>
      </c>
      <c r="I86" s="137" t="str">
        <f t="shared" si="4"/>
        <v>XE#Q_POT_O_UC6#T_OS_UC_BTA6#T_OS#XE</v>
      </c>
      <c r="J86" s="137" t="str">
        <f t="shared" si="5"/>
        <v>N</v>
      </c>
      <c r="K86" s="153" t="s">
        <v>12520</v>
      </c>
      <c r="L86" s="10" t="s">
        <v>12768</v>
      </c>
      <c r="N86" s="3" t="s">
        <v>12686</v>
      </c>
      <c r="Q86" s="3" t="s">
        <v>12742</v>
      </c>
      <c r="U86" s="137" t="s">
        <v>12913</v>
      </c>
      <c r="V86" s="137" t="str">
        <f t="shared" si="6"/>
        <v>XE</v>
      </c>
    </row>
    <row r="87" spans="1:22" x14ac:dyDescent="0.2">
      <c r="A87" s="178"/>
      <c r="B87" s="178"/>
      <c r="C87" s="179" t="str">
        <f>VLOOKUP(G87,TCR!$E$2:$K$332,2,0)</f>
        <v>DISTF</v>
      </c>
      <c r="D87" s="179" t="str">
        <f>VLOOKUP(G87,TCR!$E$2:$K$332,3,0)</f>
        <v>Ricavi logistica secondaria - distribuzione Energia Elettrica - fisso</v>
      </c>
      <c r="E87" s="179" t="str">
        <f>VLOOKUP(G87,TCR!$E$2:$K$332,4,0)</f>
        <v>QP</v>
      </c>
      <c r="F87" s="179" t="str">
        <f>VLOOKUP(G87,TCR!$E$2:$K$332,5,0)</f>
        <v>Potenza</v>
      </c>
      <c r="G87" s="179" t="s">
        <v>166</v>
      </c>
      <c r="H87" s="179" t="str">
        <f>VLOOKUP(G87,TCR!$E$2:$K$332,7,0)</f>
        <v>Quota fissa potenza</v>
      </c>
      <c r="I87" s="137" t="str">
        <f t="shared" si="4"/>
        <v>XE#Q_POT_O_UC6#T_OS_UC_BTA3#T_OS#XE</v>
      </c>
      <c r="J87" s="137" t="str">
        <f t="shared" si="5"/>
        <v>N</v>
      </c>
      <c r="K87" s="153" t="s">
        <v>12520</v>
      </c>
      <c r="L87" s="10" t="s">
        <v>12768</v>
      </c>
      <c r="N87" s="3" t="s">
        <v>12689</v>
      </c>
      <c r="Q87" s="3" t="s">
        <v>12742</v>
      </c>
      <c r="U87" s="137" t="s">
        <v>12913</v>
      </c>
      <c r="V87" s="137" t="str">
        <f t="shared" si="6"/>
        <v>XE</v>
      </c>
    </row>
    <row r="88" spans="1:22" x14ac:dyDescent="0.2">
      <c r="A88" s="178"/>
      <c r="B88" s="178"/>
      <c r="C88" s="179" t="str">
        <f>VLOOKUP(G88,TCR!$E$2:$K$332,2,0)</f>
        <v>DISTF</v>
      </c>
      <c r="D88" s="179" t="str">
        <f>VLOOKUP(G88,TCR!$E$2:$K$332,3,0)</f>
        <v>Ricavi logistica secondaria - distribuzione Energia Elettrica - fisso</v>
      </c>
      <c r="E88" s="179" t="str">
        <f>VLOOKUP(G88,TCR!$E$2:$K$332,4,0)</f>
        <v>QP</v>
      </c>
      <c r="F88" s="179" t="str">
        <f>VLOOKUP(G88,TCR!$E$2:$K$332,5,0)</f>
        <v>Potenza</v>
      </c>
      <c r="G88" s="179" t="s">
        <v>166</v>
      </c>
      <c r="H88" s="179" t="str">
        <f>VLOOKUP(G88,TCR!$E$2:$K$332,7,0)</f>
        <v>Quota fissa potenza</v>
      </c>
      <c r="I88" s="137" t="str">
        <f t="shared" si="4"/>
        <v>XE#Q_POT_O_UC6#T_OS_UC_MTA2#T_OS#XE</v>
      </c>
      <c r="J88" s="137" t="str">
        <f t="shared" si="5"/>
        <v>N</v>
      </c>
      <c r="K88" s="153" t="s">
        <v>12520</v>
      </c>
      <c r="L88" s="10" t="s">
        <v>12768</v>
      </c>
      <c r="N88" s="3" t="s">
        <v>12688</v>
      </c>
      <c r="Q88" s="3" t="s">
        <v>12742</v>
      </c>
      <c r="U88" s="137" t="s">
        <v>12913</v>
      </c>
      <c r="V88" s="137" t="str">
        <f t="shared" si="6"/>
        <v>XE</v>
      </c>
    </row>
    <row r="89" spans="1:22" x14ac:dyDescent="0.2">
      <c r="A89" s="178"/>
      <c r="B89" s="178"/>
      <c r="C89" s="179" t="str">
        <f>VLOOKUP(G89,TCR!$E$2:$K$332,2,0)</f>
        <v>DISTF</v>
      </c>
      <c r="D89" s="179" t="str">
        <f>VLOOKUP(G89,TCR!$E$2:$K$332,3,0)</f>
        <v>Ricavi logistica secondaria - distribuzione Energia Elettrica - fisso</v>
      </c>
      <c r="E89" s="179" t="str">
        <f>VLOOKUP(G89,TCR!$E$2:$K$332,4,0)</f>
        <v>QP</v>
      </c>
      <c r="F89" s="179" t="str">
        <f>VLOOKUP(G89,TCR!$E$2:$K$332,5,0)</f>
        <v>Potenza</v>
      </c>
      <c r="G89" s="179" t="s">
        <v>166</v>
      </c>
      <c r="H89" s="179" t="str">
        <f>VLOOKUP(G89,TCR!$E$2:$K$332,7,0)</f>
        <v>Quota fissa potenza</v>
      </c>
      <c r="I89" s="137" t="str">
        <f t="shared" si="4"/>
        <v>XE#Q_POT_O_UC6#T_OS_UC_BTA2#T_OS#XE</v>
      </c>
      <c r="J89" s="137" t="str">
        <f t="shared" si="5"/>
        <v>N</v>
      </c>
      <c r="K89" s="153" t="s">
        <v>12520</v>
      </c>
      <c r="L89" s="10" t="s">
        <v>12768</v>
      </c>
      <c r="N89" s="3" t="s">
        <v>12690</v>
      </c>
      <c r="Q89" s="3" t="s">
        <v>12742</v>
      </c>
      <c r="U89" s="137" t="s">
        <v>12913</v>
      </c>
      <c r="V89" s="137" t="str">
        <f t="shared" si="6"/>
        <v>XE</v>
      </c>
    </row>
    <row r="90" spans="1:22" x14ac:dyDescent="0.2">
      <c r="A90" s="178"/>
      <c r="B90" s="178"/>
      <c r="C90" s="179" t="str">
        <f>VLOOKUP(G90,TCR!$E$2:$K$332,2,0)</f>
        <v>DISTF</v>
      </c>
      <c r="D90" s="179" t="str">
        <f>VLOOKUP(G90,TCR!$E$2:$K$332,3,0)</f>
        <v>Ricavi logistica secondaria - distribuzione Energia Elettrica - fisso</v>
      </c>
      <c r="E90" s="179" t="str">
        <f>VLOOKUP(G90,TCR!$E$2:$K$332,4,0)</f>
        <v>QP</v>
      </c>
      <c r="F90" s="179" t="str">
        <f>VLOOKUP(G90,TCR!$E$2:$K$332,5,0)</f>
        <v>Potenza</v>
      </c>
      <c r="G90" s="179" t="s">
        <v>166</v>
      </c>
      <c r="H90" s="179" t="str">
        <f>VLOOKUP(G90,TCR!$E$2:$K$332,7,0)</f>
        <v>Quota fissa potenza</v>
      </c>
      <c r="I90" s="137" t="str">
        <f t="shared" si="4"/>
        <v>XE#Q_POT_O_UC6#T_OS_UC_MTA3#T_OS#XE</v>
      </c>
      <c r="J90" s="137" t="str">
        <f t="shared" si="5"/>
        <v>N</v>
      </c>
      <c r="K90" s="153" t="s">
        <v>12520</v>
      </c>
      <c r="L90" s="10" t="s">
        <v>12768</v>
      </c>
      <c r="N90" s="3" t="s">
        <v>12691</v>
      </c>
      <c r="Q90" s="3" t="s">
        <v>12742</v>
      </c>
      <c r="U90" s="137" t="s">
        <v>12913</v>
      </c>
      <c r="V90" s="137" t="str">
        <f t="shared" si="6"/>
        <v>XE</v>
      </c>
    </row>
    <row r="91" spans="1:22" x14ac:dyDescent="0.2">
      <c r="A91" s="178"/>
      <c r="B91" s="178"/>
      <c r="C91" s="179" t="str">
        <f>VLOOKUP(G91,TCR!$E$2:$K$332,2,0)</f>
        <v>DISTF</v>
      </c>
      <c r="D91" s="179" t="str">
        <f>VLOOKUP(G91,TCR!$E$2:$K$332,3,0)</f>
        <v>Ricavi logistica secondaria - distribuzione Energia Elettrica - fisso</v>
      </c>
      <c r="E91" s="179" t="str">
        <f>VLOOKUP(G91,TCR!$E$2:$K$332,4,0)</f>
        <v>QP</v>
      </c>
      <c r="F91" s="179" t="str">
        <f>VLOOKUP(G91,TCR!$E$2:$K$332,5,0)</f>
        <v>Potenza</v>
      </c>
      <c r="G91" s="179" t="s">
        <v>166</v>
      </c>
      <c r="H91" s="179" t="str">
        <f>VLOOKUP(G91,TCR!$E$2:$K$332,7,0)</f>
        <v>Quota fissa potenza</v>
      </c>
      <c r="I91" s="137" t="str">
        <f t="shared" si="4"/>
        <v>XE#Q_POT_O_UC6#T_OS_UC_MTA1#T_OS#XE</v>
      </c>
      <c r="J91" s="137" t="str">
        <f t="shared" si="5"/>
        <v>N</v>
      </c>
      <c r="K91" s="153" t="s">
        <v>12520</v>
      </c>
      <c r="L91" s="10" t="s">
        <v>12768</v>
      </c>
      <c r="N91" s="3" t="s">
        <v>12692</v>
      </c>
      <c r="Q91" s="3" t="s">
        <v>12742</v>
      </c>
      <c r="U91" s="137" t="s">
        <v>12913</v>
      </c>
      <c r="V91" s="137" t="str">
        <f t="shared" si="6"/>
        <v>XE</v>
      </c>
    </row>
    <row r="92" spans="1:22" x14ac:dyDescent="0.2">
      <c r="A92" s="178"/>
      <c r="B92" s="178"/>
      <c r="C92" s="179" t="str">
        <f>VLOOKUP(G92,TCR!$E$2:$K$332,2,0)</f>
        <v>DISTF</v>
      </c>
      <c r="D92" s="179" t="str">
        <f>VLOOKUP(G92,TCR!$E$2:$K$332,3,0)</f>
        <v>Ricavi logistica secondaria - distribuzione Energia Elettrica - fisso</v>
      </c>
      <c r="E92" s="179" t="str">
        <f>VLOOKUP(G92,TCR!$E$2:$K$332,4,0)</f>
        <v>QP</v>
      </c>
      <c r="F92" s="179" t="str">
        <f>VLOOKUP(G92,TCR!$E$2:$K$332,5,0)</f>
        <v>Potenza</v>
      </c>
      <c r="G92" s="179" t="s">
        <v>166</v>
      </c>
      <c r="H92" s="179" t="str">
        <f>VLOOKUP(G92,TCR!$E$2:$K$332,7,0)</f>
        <v>Quota fissa potenza</v>
      </c>
      <c r="I92" s="137" t="str">
        <f t="shared" si="4"/>
        <v>XE#Q_POT_O_UC6#T_OS_UC_BTA1#T_OS#XE</v>
      </c>
      <c r="J92" s="137" t="str">
        <f t="shared" si="5"/>
        <v>N</v>
      </c>
      <c r="K92" s="153" t="s">
        <v>12520</v>
      </c>
      <c r="L92" s="10" t="s">
        <v>12768</v>
      </c>
      <c r="N92" s="3" t="s">
        <v>12693</v>
      </c>
      <c r="Q92" s="3" t="s">
        <v>12742</v>
      </c>
      <c r="U92" s="137" t="s">
        <v>12913</v>
      </c>
      <c r="V92" s="137" t="str">
        <f t="shared" si="6"/>
        <v>XE</v>
      </c>
    </row>
    <row r="93" spans="1:22" x14ac:dyDescent="0.2">
      <c r="A93" s="178"/>
      <c r="B93" s="178"/>
      <c r="C93" s="179" t="str">
        <f>VLOOKUP(G93,TCR!$E$2:$K$332,2,0)</f>
        <v>DISTF</v>
      </c>
      <c r="D93" s="179" t="str">
        <f>VLOOKUP(G93,TCR!$E$2:$K$332,3,0)</f>
        <v>Ricavi logistica secondaria - distribuzione Energia Elettrica - fisso</v>
      </c>
      <c r="E93" s="179" t="str">
        <f>VLOOKUP(G93,TCR!$E$2:$K$332,4,0)</f>
        <v>QP</v>
      </c>
      <c r="F93" s="179" t="str">
        <f>VLOOKUP(G93,TCR!$E$2:$K$332,5,0)</f>
        <v>Potenza</v>
      </c>
      <c r="G93" s="179" t="s">
        <v>166</v>
      </c>
      <c r="H93" s="179" t="str">
        <f>VLOOKUP(G93,TCR!$E$2:$K$332,7,0)</f>
        <v>Quota fissa potenza</v>
      </c>
      <c r="I93" s="137" t="str">
        <f t="shared" si="4"/>
        <v>XE#Q_POT_O_UC6#T_OS_UC_BTIP#T_OS#XE</v>
      </c>
      <c r="J93" s="137" t="str">
        <f t="shared" si="5"/>
        <v>N</v>
      </c>
      <c r="K93" s="153" t="s">
        <v>12520</v>
      </c>
      <c r="L93" s="10" t="s">
        <v>12768</v>
      </c>
      <c r="N93" s="3" t="s">
        <v>12694</v>
      </c>
      <c r="Q93" s="3" t="s">
        <v>12742</v>
      </c>
      <c r="U93" s="137" t="s">
        <v>12913</v>
      </c>
      <c r="V93" s="137" t="str">
        <f t="shared" si="6"/>
        <v>XE</v>
      </c>
    </row>
    <row r="94" spans="1:22" x14ac:dyDescent="0.2">
      <c r="A94" s="139"/>
      <c r="B94" s="178"/>
      <c r="C94" s="179" t="str">
        <f>VLOOKUP(G94,TCR!$E$2:$K$332,2,0)</f>
        <v>DISTV</v>
      </c>
      <c r="D94" s="179" t="str">
        <f>VLOOKUP(G94,TCR!$E$2:$K$332,3,0)</f>
        <v>Ricavi logistica secondaria - distribuzione Energia Elettrica - variabile</v>
      </c>
      <c r="E94" s="179" t="str">
        <f>VLOOKUP(G94,TCR!$E$2:$K$332,4,0)</f>
        <v>CAUCMV</v>
      </c>
      <c r="F94" s="179" t="str">
        <f>VLOOKUP(G94,TCR!$E$2:$K$332,5,0)</f>
        <v>Componenti Variabili A, UC e MCT</v>
      </c>
      <c r="G94" s="179" t="s">
        <v>93</v>
      </c>
      <c r="H94" s="179" t="str">
        <f>VLOOKUP(G94,TCR!$E$2:$K$332,7,0)</f>
        <v>MCT</v>
      </c>
      <c r="I94" s="137" t="str">
        <f t="shared" si="4"/>
        <v>XE#Q_EN_O_MCT#T_OS_UC_BTA6#T_OS#XE</v>
      </c>
      <c r="J94" s="137" t="str">
        <f t="shared" si="5"/>
        <v>N</v>
      </c>
      <c r="K94" s="153" t="s">
        <v>12521</v>
      </c>
      <c r="L94" s="10" t="s">
        <v>12769</v>
      </c>
      <c r="N94" s="3" t="s">
        <v>12686</v>
      </c>
      <c r="Q94" s="3" t="s">
        <v>12742</v>
      </c>
      <c r="U94" s="137" t="s">
        <v>12913</v>
      </c>
      <c r="V94" s="137" t="str">
        <f t="shared" si="6"/>
        <v>XE</v>
      </c>
    </row>
    <row r="95" spans="1:22" x14ac:dyDescent="0.2">
      <c r="A95" s="178"/>
      <c r="B95" s="178"/>
      <c r="C95" s="179" t="str">
        <f>VLOOKUP(G95,TCR!$E$2:$K$332,2,0)</f>
        <v>DISTV</v>
      </c>
      <c r="D95" s="179" t="str">
        <f>VLOOKUP(G95,TCR!$E$2:$K$332,3,0)</f>
        <v>Ricavi logistica secondaria - distribuzione Energia Elettrica - variabile</v>
      </c>
      <c r="E95" s="179" t="str">
        <f>VLOOKUP(G95,TCR!$E$2:$K$332,4,0)</f>
        <v>CAUCMV</v>
      </c>
      <c r="F95" s="179" t="str">
        <f>VLOOKUP(G95,TCR!$E$2:$K$332,5,0)</f>
        <v>Componenti Variabili A, UC e MCT</v>
      </c>
      <c r="G95" s="179" t="s">
        <v>93</v>
      </c>
      <c r="H95" s="179" t="str">
        <f>VLOOKUP(G95,TCR!$E$2:$K$332,7,0)</f>
        <v>MCT</v>
      </c>
      <c r="I95" s="137" t="str">
        <f t="shared" si="4"/>
        <v>XE#Q_EN_O_MCT#T_OS_UC_MTA3#T_OS#XE</v>
      </c>
      <c r="J95" s="137" t="str">
        <f t="shared" si="5"/>
        <v>N</v>
      </c>
      <c r="K95" s="153" t="s">
        <v>12521</v>
      </c>
      <c r="L95" s="10" t="s">
        <v>12769</v>
      </c>
      <c r="N95" s="3" t="s">
        <v>12691</v>
      </c>
      <c r="Q95" s="3" t="s">
        <v>12742</v>
      </c>
      <c r="U95" s="137" t="s">
        <v>12913</v>
      </c>
      <c r="V95" s="137" t="str">
        <f t="shared" si="6"/>
        <v>XE</v>
      </c>
    </row>
    <row r="96" spans="1:22" x14ac:dyDescent="0.2">
      <c r="A96" s="178"/>
      <c r="B96" s="12"/>
      <c r="C96" s="179" t="str">
        <f>VLOOKUP(G96,TCR!$E$2:$K$332,2,0)</f>
        <v>DISTV</v>
      </c>
      <c r="D96" s="179" t="str">
        <f>VLOOKUP(G96,TCR!$E$2:$K$332,3,0)</f>
        <v>Ricavi logistica secondaria - distribuzione Energia Elettrica - variabile</v>
      </c>
      <c r="E96" s="179" t="str">
        <f>VLOOKUP(G96,TCR!$E$2:$K$332,4,0)</f>
        <v>CAUCMV</v>
      </c>
      <c r="F96" s="179" t="str">
        <f>VLOOKUP(G96,TCR!$E$2:$K$332,5,0)</f>
        <v>Componenti Variabili A, UC e MCT</v>
      </c>
      <c r="G96" s="179" t="s">
        <v>93</v>
      </c>
      <c r="H96" s="179" t="str">
        <f>VLOOKUP(G96,TCR!$E$2:$K$332,7,0)</f>
        <v>MCT</v>
      </c>
      <c r="I96" s="137" t="str">
        <f t="shared" si="4"/>
        <v>XE#Q_EN_O_MCT#T_OS_UC_BTA2#T_OS#XE</v>
      </c>
      <c r="J96" s="137" t="str">
        <f t="shared" si="5"/>
        <v>N</v>
      </c>
      <c r="K96" s="153" t="s">
        <v>12521</v>
      </c>
      <c r="L96" s="10" t="s">
        <v>12769</v>
      </c>
      <c r="N96" s="3" t="s">
        <v>12690</v>
      </c>
      <c r="Q96" s="3" t="s">
        <v>12742</v>
      </c>
      <c r="U96" s="137" t="s">
        <v>12913</v>
      </c>
      <c r="V96" s="137" t="str">
        <f t="shared" si="6"/>
        <v>XE</v>
      </c>
    </row>
    <row r="97" spans="1:22" x14ac:dyDescent="0.2">
      <c r="A97" s="178"/>
      <c r="B97" s="12"/>
      <c r="C97" s="179" t="str">
        <f>VLOOKUP(G97,TCR!$E$2:$K$332,2,0)</f>
        <v>DISTV</v>
      </c>
      <c r="D97" s="179" t="str">
        <f>VLOOKUP(G97,TCR!$E$2:$K$332,3,0)</f>
        <v>Ricavi logistica secondaria - distribuzione Energia Elettrica - variabile</v>
      </c>
      <c r="E97" s="179" t="str">
        <f>VLOOKUP(G97,TCR!$E$2:$K$332,4,0)</f>
        <v>CAUCMV</v>
      </c>
      <c r="F97" s="179" t="str">
        <f>VLOOKUP(G97,TCR!$E$2:$K$332,5,0)</f>
        <v>Componenti Variabili A, UC e MCT</v>
      </c>
      <c r="G97" s="179" t="s">
        <v>93</v>
      </c>
      <c r="H97" s="179" t="str">
        <f>VLOOKUP(G97,TCR!$E$2:$K$332,7,0)</f>
        <v>MCT</v>
      </c>
      <c r="I97" s="137" t="str">
        <f t="shared" si="4"/>
        <v>XE#Q_EN_O_MCT#T_OS_UC_BTA3#T_OS#XE</v>
      </c>
      <c r="J97" s="137" t="str">
        <f t="shared" si="5"/>
        <v>N</v>
      </c>
      <c r="K97" s="153" t="s">
        <v>12521</v>
      </c>
      <c r="L97" s="10" t="s">
        <v>12769</v>
      </c>
      <c r="N97" s="3" t="s">
        <v>12689</v>
      </c>
      <c r="Q97" s="3" t="s">
        <v>12742</v>
      </c>
      <c r="U97" s="137" t="s">
        <v>12913</v>
      </c>
      <c r="V97" s="137" t="str">
        <f t="shared" si="6"/>
        <v>XE</v>
      </c>
    </row>
    <row r="98" spans="1:22" x14ac:dyDescent="0.2">
      <c r="A98" s="139"/>
      <c r="B98" s="12"/>
      <c r="C98" s="179" t="str">
        <f>VLOOKUP(G98,TCR!$E$2:$K$332,2,0)</f>
        <v>DISTV</v>
      </c>
      <c r="D98" s="179" t="str">
        <f>VLOOKUP(G98,TCR!$E$2:$K$332,3,0)</f>
        <v>Ricavi logistica secondaria - distribuzione Energia Elettrica - variabile</v>
      </c>
      <c r="E98" s="179" t="str">
        <f>VLOOKUP(G98,TCR!$E$2:$K$332,4,0)</f>
        <v>CAUCMV</v>
      </c>
      <c r="F98" s="179" t="str">
        <f>VLOOKUP(G98,TCR!$E$2:$K$332,5,0)</f>
        <v>Componenti Variabili A, UC e MCT</v>
      </c>
      <c r="G98" s="179" t="s">
        <v>93</v>
      </c>
      <c r="H98" s="179" t="str">
        <f>VLOOKUP(G98,TCR!$E$2:$K$332,7,0)</f>
        <v>MCT</v>
      </c>
      <c r="I98" s="137" t="str">
        <f t="shared" si="4"/>
        <v>XE#Q_EN_O_MCT#T_OS_UC_MTA2#T_OS#XE</v>
      </c>
      <c r="J98" s="137" t="str">
        <f t="shared" si="5"/>
        <v>N</v>
      </c>
      <c r="K98" s="153" t="s">
        <v>12521</v>
      </c>
      <c r="L98" s="10" t="s">
        <v>12769</v>
      </c>
      <c r="N98" s="3" t="s">
        <v>12688</v>
      </c>
      <c r="Q98" s="3" t="s">
        <v>12742</v>
      </c>
      <c r="U98" s="137" t="s">
        <v>12913</v>
      </c>
      <c r="V98" s="137" t="str">
        <f t="shared" si="6"/>
        <v>XE</v>
      </c>
    </row>
    <row r="99" spans="1:22" x14ac:dyDescent="0.2">
      <c r="A99" s="178"/>
      <c r="B99" s="12"/>
      <c r="C99" s="179" t="str">
        <f>VLOOKUP(G99,TCR!$E$2:$K$332,2,0)</f>
        <v>DISTV</v>
      </c>
      <c r="D99" s="179" t="str">
        <f>VLOOKUP(G99,TCR!$E$2:$K$332,3,0)</f>
        <v>Ricavi logistica secondaria - distribuzione Energia Elettrica - variabile</v>
      </c>
      <c r="E99" s="179" t="str">
        <f>VLOOKUP(G99,TCR!$E$2:$K$332,4,0)</f>
        <v>CAUCMV</v>
      </c>
      <c r="F99" s="179" t="str">
        <f>VLOOKUP(G99,TCR!$E$2:$K$332,5,0)</f>
        <v>Componenti Variabili A, UC e MCT</v>
      </c>
      <c r="G99" s="179" t="s">
        <v>93</v>
      </c>
      <c r="H99" s="179" t="str">
        <f>VLOOKUP(G99,TCR!$E$2:$K$332,7,0)</f>
        <v>MCT</v>
      </c>
      <c r="I99" s="137" t="str">
        <f t="shared" si="4"/>
        <v>XE#Q_EN_O_MCT#T_OS_UC_BTA4#T_OS#XE</v>
      </c>
      <c r="J99" s="137" t="str">
        <f t="shared" si="5"/>
        <v>N</v>
      </c>
      <c r="K99" s="153" t="s">
        <v>12521</v>
      </c>
      <c r="L99" s="10" t="s">
        <v>12769</v>
      </c>
      <c r="N99" s="3" t="s">
        <v>12685</v>
      </c>
      <c r="Q99" s="3" t="s">
        <v>12742</v>
      </c>
      <c r="U99" s="137" t="s">
        <v>12913</v>
      </c>
      <c r="V99" s="137" t="str">
        <f t="shared" si="6"/>
        <v>XE</v>
      </c>
    </row>
    <row r="100" spans="1:22" x14ac:dyDescent="0.2">
      <c r="A100" s="178"/>
      <c r="B100" s="12"/>
      <c r="C100" s="179" t="str">
        <f>VLOOKUP(G100,TCR!$E$2:$K$332,2,0)</f>
        <v>DISTV</v>
      </c>
      <c r="D100" s="179" t="str">
        <f>VLOOKUP(G100,TCR!$E$2:$K$332,3,0)</f>
        <v>Ricavi logistica secondaria - distribuzione Energia Elettrica - variabile</v>
      </c>
      <c r="E100" s="179" t="str">
        <f>VLOOKUP(G100,TCR!$E$2:$K$332,4,0)</f>
        <v>CAUCMV</v>
      </c>
      <c r="F100" s="179" t="str">
        <f>VLOOKUP(G100,TCR!$E$2:$K$332,5,0)</f>
        <v>Componenti Variabili A, UC e MCT</v>
      </c>
      <c r="G100" s="179" t="s">
        <v>93</v>
      </c>
      <c r="H100" s="179" t="str">
        <f>VLOOKUP(G100,TCR!$E$2:$K$332,7,0)</f>
        <v>MCT</v>
      </c>
      <c r="I100" s="137" t="str">
        <f t="shared" si="4"/>
        <v>XE#Q_EN_O_MCT#T_OS_UC_BTA5#T_OS#XE</v>
      </c>
      <c r="J100" s="137" t="str">
        <f t="shared" si="5"/>
        <v>N</v>
      </c>
      <c r="K100" s="153" t="s">
        <v>12521</v>
      </c>
      <c r="L100" s="10" t="s">
        <v>12769</v>
      </c>
      <c r="N100" s="3" t="s">
        <v>12687</v>
      </c>
      <c r="Q100" s="3" t="s">
        <v>12742</v>
      </c>
      <c r="U100" s="137" t="s">
        <v>12913</v>
      </c>
      <c r="V100" s="137" t="str">
        <f t="shared" si="6"/>
        <v>XE</v>
      </c>
    </row>
    <row r="101" spans="1:22" x14ac:dyDescent="0.2">
      <c r="A101" s="178"/>
      <c r="B101" s="178"/>
      <c r="C101" s="179" t="str">
        <f>VLOOKUP(G101,TCR!$E$2:$K$332,2,0)</f>
        <v>DISTV</v>
      </c>
      <c r="D101" s="179" t="str">
        <f>VLOOKUP(G101,TCR!$E$2:$K$332,3,0)</f>
        <v>Ricavi logistica secondaria - distribuzione Energia Elettrica - variabile</v>
      </c>
      <c r="E101" s="179" t="str">
        <f>VLOOKUP(G101,TCR!$E$2:$K$332,4,0)</f>
        <v>CAUCMV</v>
      </c>
      <c r="F101" s="179" t="str">
        <f>VLOOKUP(G101,TCR!$E$2:$K$332,5,0)</f>
        <v>Componenti Variabili A, UC e MCT</v>
      </c>
      <c r="G101" s="179" t="s">
        <v>93</v>
      </c>
      <c r="H101" s="179" t="str">
        <f>VLOOKUP(G101,TCR!$E$2:$K$332,7,0)</f>
        <v>MCT</v>
      </c>
      <c r="I101" s="137" t="str">
        <f t="shared" si="4"/>
        <v>XE#Q_EN_O_MCT#T_OS_UC_BTA1#T_OS#XE</v>
      </c>
      <c r="J101" s="137" t="str">
        <f t="shared" si="5"/>
        <v>N</v>
      </c>
      <c r="K101" s="153" t="s">
        <v>12521</v>
      </c>
      <c r="L101" s="10" t="s">
        <v>12769</v>
      </c>
      <c r="N101" s="3" t="s">
        <v>12693</v>
      </c>
      <c r="Q101" s="3" t="s">
        <v>12742</v>
      </c>
      <c r="U101" s="137" t="s">
        <v>12913</v>
      </c>
      <c r="V101" s="137" t="str">
        <f t="shared" si="6"/>
        <v>XE</v>
      </c>
    </row>
    <row r="102" spans="1:22" x14ac:dyDescent="0.2">
      <c r="A102" s="178"/>
      <c r="B102" s="178"/>
      <c r="C102" s="179" t="str">
        <f>VLOOKUP(G102,TCR!$E$2:$K$332,2,0)</f>
        <v>DISTV</v>
      </c>
      <c r="D102" s="179" t="str">
        <f>VLOOKUP(G102,TCR!$E$2:$K$332,3,0)</f>
        <v>Ricavi logistica secondaria - distribuzione Energia Elettrica - variabile</v>
      </c>
      <c r="E102" s="179" t="str">
        <f>VLOOKUP(G102,TCR!$E$2:$K$332,4,0)</f>
        <v>CAUCMV</v>
      </c>
      <c r="F102" s="179" t="str">
        <f>VLOOKUP(G102,TCR!$E$2:$K$332,5,0)</f>
        <v>Componenti Variabili A, UC e MCT</v>
      </c>
      <c r="G102" s="179" t="s">
        <v>93</v>
      </c>
      <c r="H102" s="179" t="str">
        <f>VLOOKUP(G102,TCR!$E$2:$K$332,7,0)</f>
        <v>MCT</v>
      </c>
      <c r="I102" s="137" t="str">
        <f t="shared" si="4"/>
        <v>XE#Q_EN_O_MCT#T_OS_UC_MTA1#T_OS#XE</v>
      </c>
      <c r="J102" s="137" t="str">
        <f t="shared" si="5"/>
        <v>N</v>
      </c>
      <c r="K102" s="153" t="s">
        <v>12521</v>
      </c>
      <c r="L102" s="10" t="s">
        <v>12769</v>
      </c>
      <c r="N102" s="3" t="s">
        <v>12692</v>
      </c>
      <c r="Q102" s="3" t="s">
        <v>12742</v>
      </c>
      <c r="U102" s="137" t="s">
        <v>12913</v>
      </c>
      <c r="V102" s="137" t="str">
        <f t="shared" si="6"/>
        <v>XE</v>
      </c>
    </row>
    <row r="103" spans="1:22" x14ac:dyDescent="0.2">
      <c r="A103" s="178"/>
      <c r="B103" s="178"/>
      <c r="C103" s="179" t="str">
        <f>VLOOKUP(G103,TCR!$E$2:$K$332,2,0)</f>
        <v>DISTV</v>
      </c>
      <c r="D103" s="179" t="str">
        <f>VLOOKUP(G103,TCR!$E$2:$K$332,3,0)</f>
        <v>Ricavi logistica secondaria - distribuzione Energia Elettrica - variabile</v>
      </c>
      <c r="E103" s="179" t="str">
        <f>VLOOKUP(G103,TCR!$E$2:$K$332,4,0)</f>
        <v>CAUCMV</v>
      </c>
      <c r="F103" s="179" t="str">
        <f>VLOOKUP(G103,TCR!$E$2:$K$332,5,0)</f>
        <v>Componenti Variabili A, UC e MCT</v>
      </c>
      <c r="G103" s="179" t="s">
        <v>93</v>
      </c>
      <c r="H103" s="179" t="str">
        <f>VLOOKUP(G103,TCR!$E$2:$K$332,7,0)</f>
        <v>MCT</v>
      </c>
      <c r="I103" s="137" t="str">
        <f t="shared" si="4"/>
        <v>XE#Q_EN_O_MCT#T_OS_UC_ALTA#T_OS#XE</v>
      </c>
      <c r="J103" s="137" t="str">
        <f t="shared" si="5"/>
        <v>N</v>
      </c>
      <c r="K103" s="153" t="s">
        <v>12521</v>
      </c>
      <c r="L103" s="10" t="s">
        <v>12769</v>
      </c>
      <c r="N103" s="3" t="s">
        <v>12684</v>
      </c>
      <c r="Q103" s="3" t="s">
        <v>12742</v>
      </c>
      <c r="U103" s="137" t="s">
        <v>12913</v>
      </c>
      <c r="V103" s="137" t="str">
        <f t="shared" si="6"/>
        <v>XE</v>
      </c>
    </row>
    <row r="104" spans="1:22" x14ac:dyDescent="0.2">
      <c r="A104" s="178"/>
      <c r="B104" s="178"/>
      <c r="C104" s="179" t="str">
        <f>VLOOKUP(G104,TCR!$E$2:$K$332,2,0)</f>
        <v>DISTV</v>
      </c>
      <c r="D104" s="179" t="str">
        <f>VLOOKUP(G104,TCR!$E$2:$K$332,3,0)</f>
        <v>Ricavi logistica secondaria - distribuzione Energia Elettrica - variabile</v>
      </c>
      <c r="E104" s="179" t="str">
        <f>VLOOKUP(G104,TCR!$E$2:$K$332,4,0)</f>
        <v>CAUCMV</v>
      </c>
      <c r="F104" s="179" t="str">
        <f>VLOOKUP(G104,TCR!$E$2:$K$332,5,0)</f>
        <v>Componenti Variabili A, UC e MCT</v>
      </c>
      <c r="G104" s="179" t="s">
        <v>93</v>
      </c>
      <c r="H104" s="179" t="str">
        <f>VLOOKUP(G104,TCR!$E$2:$K$332,7,0)</f>
        <v>MCT</v>
      </c>
      <c r="I104" s="137" t="str">
        <f t="shared" si="4"/>
        <v>XE#Q_EN_O_MCT#T_OS_UC_BTIP#T_OS#XE</v>
      </c>
      <c r="J104" s="137" t="str">
        <f t="shared" si="5"/>
        <v>N</v>
      </c>
      <c r="K104" s="153" t="s">
        <v>12521</v>
      </c>
      <c r="L104" s="10" t="s">
        <v>12769</v>
      </c>
      <c r="N104" s="3" t="s">
        <v>12694</v>
      </c>
      <c r="Q104" s="3" t="s">
        <v>12742</v>
      </c>
      <c r="U104" s="137" t="s">
        <v>12913</v>
      </c>
      <c r="V104" s="137" t="str">
        <f t="shared" si="6"/>
        <v>XE</v>
      </c>
    </row>
    <row r="105" spans="1:22" x14ac:dyDescent="0.2">
      <c r="A105" s="178"/>
      <c r="B105" s="178"/>
      <c r="C105" s="179" t="str">
        <f>VLOOKUP(G105,TCR!$E$2:$K$332,2,0)</f>
        <v>DISTV</v>
      </c>
      <c r="D105" s="179" t="str">
        <f>VLOOKUP(G105,TCR!$E$2:$K$332,3,0)</f>
        <v>Ricavi logistica secondaria - distribuzione Energia Elettrica - variabile</v>
      </c>
      <c r="E105" s="179" t="str">
        <f>VLOOKUP(G105,TCR!$E$2:$K$332,4,0)</f>
        <v>CAUCMV</v>
      </c>
      <c r="F105" s="179" t="str">
        <f>VLOOKUP(G105,TCR!$E$2:$K$332,5,0)</f>
        <v>Componenti Variabili A, UC e MCT</v>
      </c>
      <c r="G105" s="179" t="s">
        <v>95</v>
      </c>
      <c r="H105" s="179" t="str">
        <f>VLOOKUP(G105,TCR!$E$2:$K$332,7,0)</f>
        <v>UC3</v>
      </c>
      <c r="I105" s="137" t="str">
        <f t="shared" si="4"/>
        <v>XE#Q_EN_O_UC3#T_OS_UC_MTA2#T_OS#XE</v>
      </c>
      <c r="J105" s="137" t="str">
        <f t="shared" si="5"/>
        <v>N</v>
      </c>
      <c r="K105" s="153" t="s">
        <v>12522</v>
      </c>
      <c r="L105" s="10" t="s">
        <v>12770</v>
      </c>
      <c r="N105" s="3" t="s">
        <v>12688</v>
      </c>
      <c r="Q105" s="3" t="s">
        <v>12742</v>
      </c>
      <c r="U105" s="137" t="s">
        <v>12913</v>
      </c>
      <c r="V105" s="137" t="str">
        <f t="shared" si="6"/>
        <v>XE</v>
      </c>
    </row>
    <row r="106" spans="1:22" x14ac:dyDescent="0.2">
      <c r="A106" s="178"/>
      <c r="B106" s="178"/>
      <c r="C106" s="179" t="str">
        <f>VLOOKUP(G106,TCR!$E$2:$K$332,2,0)</f>
        <v>DISTV</v>
      </c>
      <c r="D106" s="179" t="str">
        <f>VLOOKUP(G106,TCR!$E$2:$K$332,3,0)</f>
        <v>Ricavi logistica secondaria - distribuzione Energia Elettrica - variabile</v>
      </c>
      <c r="E106" s="179" t="str">
        <f>VLOOKUP(G106,TCR!$E$2:$K$332,4,0)</f>
        <v>CAUCMV</v>
      </c>
      <c r="F106" s="179" t="str">
        <f>VLOOKUP(G106,TCR!$E$2:$K$332,5,0)</f>
        <v>Componenti Variabili A, UC e MCT</v>
      </c>
      <c r="G106" s="179" t="s">
        <v>95</v>
      </c>
      <c r="H106" s="179" t="str">
        <f>VLOOKUP(G106,TCR!$E$2:$K$332,7,0)</f>
        <v>UC3</v>
      </c>
      <c r="I106" s="137" t="str">
        <f t="shared" si="4"/>
        <v>XE#Q_EN_O_UC3#T_OS_UC_BTA6#T_OS#XE</v>
      </c>
      <c r="J106" s="137" t="str">
        <f t="shared" si="5"/>
        <v>N</v>
      </c>
      <c r="K106" s="153" t="s">
        <v>12522</v>
      </c>
      <c r="L106" s="10" t="s">
        <v>12770</v>
      </c>
      <c r="N106" s="3" t="s">
        <v>12686</v>
      </c>
      <c r="Q106" s="3" t="s">
        <v>12742</v>
      </c>
      <c r="U106" s="137" t="s">
        <v>12913</v>
      </c>
      <c r="V106" s="137" t="str">
        <f t="shared" si="6"/>
        <v>XE</v>
      </c>
    </row>
    <row r="107" spans="1:22" x14ac:dyDescent="0.2">
      <c r="A107" s="178"/>
      <c r="B107" s="178"/>
      <c r="C107" s="179" t="str">
        <f>VLOOKUP(G107,TCR!$E$2:$K$332,2,0)</f>
        <v>DISTV</v>
      </c>
      <c r="D107" s="179" t="str">
        <f>VLOOKUP(G107,TCR!$E$2:$K$332,3,0)</f>
        <v>Ricavi logistica secondaria - distribuzione Energia Elettrica - variabile</v>
      </c>
      <c r="E107" s="179" t="str">
        <f>VLOOKUP(G107,TCR!$E$2:$K$332,4,0)</f>
        <v>CAUCMV</v>
      </c>
      <c r="F107" s="179" t="str">
        <f>VLOOKUP(G107,TCR!$E$2:$K$332,5,0)</f>
        <v>Componenti Variabili A, UC e MCT</v>
      </c>
      <c r="G107" s="179" t="s">
        <v>95</v>
      </c>
      <c r="H107" s="179" t="str">
        <f>VLOOKUP(G107,TCR!$E$2:$K$332,7,0)</f>
        <v>UC3</v>
      </c>
      <c r="I107" s="137" t="str">
        <f t="shared" si="4"/>
        <v>XE#Q_EN_O_UC3#T_OS_UC_BTA2#T_OS#XE</v>
      </c>
      <c r="J107" s="137" t="str">
        <f t="shared" si="5"/>
        <v>N</v>
      </c>
      <c r="K107" s="153" t="s">
        <v>12522</v>
      </c>
      <c r="L107" s="10" t="s">
        <v>12770</v>
      </c>
      <c r="N107" s="3" t="s">
        <v>12690</v>
      </c>
      <c r="Q107" s="3" t="s">
        <v>12742</v>
      </c>
      <c r="U107" s="137" t="s">
        <v>12913</v>
      </c>
      <c r="V107" s="137" t="str">
        <f t="shared" si="6"/>
        <v>XE</v>
      </c>
    </row>
    <row r="108" spans="1:22" x14ac:dyDescent="0.2">
      <c r="A108" s="178"/>
      <c r="B108" s="178"/>
      <c r="C108" s="179" t="str">
        <f>VLOOKUP(G108,TCR!$E$2:$K$332,2,0)</f>
        <v>DISTV</v>
      </c>
      <c r="D108" s="179" t="str">
        <f>VLOOKUP(G108,TCR!$E$2:$K$332,3,0)</f>
        <v>Ricavi logistica secondaria - distribuzione Energia Elettrica - variabile</v>
      </c>
      <c r="E108" s="179" t="str">
        <f>VLOOKUP(G108,TCR!$E$2:$K$332,4,0)</f>
        <v>CAUCMV</v>
      </c>
      <c r="F108" s="179" t="str">
        <f>VLOOKUP(G108,TCR!$E$2:$K$332,5,0)</f>
        <v>Componenti Variabili A, UC e MCT</v>
      </c>
      <c r="G108" s="179" t="s">
        <v>95</v>
      </c>
      <c r="H108" s="179" t="str">
        <f>VLOOKUP(G108,TCR!$E$2:$K$332,7,0)</f>
        <v>UC3</v>
      </c>
      <c r="I108" s="137" t="str">
        <f t="shared" si="4"/>
        <v>XE#Q_EN_O_UC3#T_OS_UC_BTA3#T_OS#XE</v>
      </c>
      <c r="J108" s="137" t="str">
        <f t="shared" si="5"/>
        <v>N</v>
      </c>
      <c r="K108" s="153" t="s">
        <v>12522</v>
      </c>
      <c r="L108" s="10" t="s">
        <v>12770</v>
      </c>
      <c r="N108" s="3" t="s">
        <v>12689</v>
      </c>
      <c r="Q108" s="3" t="s">
        <v>12742</v>
      </c>
      <c r="U108" s="137" t="s">
        <v>12913</v>
      </c>
      <c r="V108" s="137" t="str">
        <f t="shared" si="6"/>
        <v>XE</v>
      </c>
    </row>
    <row r="109" spans="1:22" x14ac:dyDescent="0.2">
      <c r="A109" s="178"/>
      <c r="B109" s="178"/>
      <c r="C109" s="179" t="str">
        <f>VLOOKUP(G109,TCR!$E$2:$K$332,2,0)</f>
        <v>DISTV</v>
      </c>
      <c r="D109" s="179" t="str">
        <f>VLOOKUP(G109,TCR!$E$2:$K$332,3,0)</f>
        <v>Ricavi logistica secondaria - distribuzione Energia Elettrica - variabile</v>
      </c>
      <c r="E109" s="179" t="str">
        <f>VLOOKUP(G109,TCR!$E$2:$K$332,4,0)</f>
        <v>CAUCMV</v>
      </c>
      <c r="F109" s="179" t="str">
        <f>VLOOKUP(G109,TCR!$E$2:$K$332,5,0)</f>
        <v>Componenti Variabili A, UC e MCT</v>
      </c>
      <c r="G109" s="179" t="s">
        <v>95</v>
      </c>
      <c r="H109" s="179" t="str">
        <f>VLOOKUP(G109,TCR!$E$2:$K$332,7,0)</f>
        <v>UC3</v>
      </c>
      <c r="I109" s="137" t="str">
        <f t="shared" si="4"/>
        <v>XE#Q_EN_O_UC3#T_OS_UC_BTA5#T_OS#XE</v>
      </c>
      <c r="J109" s="137" t="str">
        <f t="shared" si="5"/>
        <v>N</v>
      </c>
      <c r="K109" s="153" t="s">
        <v>12522</v>
      </c>
      <c r="L109" s="10" t="s">
        <v>12770</v>
      </c>
      <c r="N109" s="3" t="s">
        <v>12687</v>
      </c>
      <c r="Q109" s="3" t="s">
        <v>12742</v>
      </c>
      <c r="U109" s="137" t="s">
        <v>12913</v>
      </c>
      <c r="V109" s="137" t="str">
        <f t="shared" si="6"/>
        <v>XE</v>
      </c>
    </row>
    <row r="110" spans="1:22" x14ac:dyDescent="0.2">
      <c r="A110" s="178"/>
      <c r="B110" s="178"/>
      <c r="C110" s="179" t="str">
        <f>VLOOKUP(G110,TCR!$E$2:$K$332,2,0)</f>
        <v>DISTV</v>
      </c>
      <c r="D110" s="179" t="str">
        <f>VLOOKUP(G110,TCR!$E$2:$K$332,3,0)</f>
        <v>Ricavi logistica secondaria - distribuzione Energia Elettrica - variabile</v>
      </c>
      <c r="E110" s="179" t="str">
        <f>VLOOKUP(G110,TCR!$E$2:$K$332,4,0)</f>
        <v>CAUCMV</v>
      </c>
      <c r="F110" s="179" t="str">
        <f>VLOOKUP(G110,TCR!$E$2:$K$332,5,0)</f>
        <v>Componenti Variabili A, UC e MCT</v>
      </c>
      <c r="G110" s="179" t="s">
        <v>95</v>
      </c>
      <c r="H110" s="179" t="str">
        <f>VLOOKUP(G110,TCR!$E$2:$K$332,7,0)</f>
        <v>UC3</v>
      </c>
      <c r="I110" s="137" t="str">
        <f t="shared" si="4"/>
        <v>XE#Q_EN_O_UC3#T_OS_UC_MTA3#T_OS#XE</v>
      </c>
      <c r="J110" s="137" t="str">
        <f t="shared" si="5"/>
        <v>N</v>
      </c>
      <c r="K110" s="153" t="s">
        <v>12522</v>
      </c>
      <c r="L110" s="10" t="s">
        <v>12770</v>
      </c>
      <c r="N110" s="3" t="s">
        <v>12691</v>
      </c>
      <c r="Q110" s="3" t="s">
        <v>12742</v>
      </c>
      <c r="U110" s="137" t="s">
        <v>12913</v>
      </c>
      <c r="V110" s="137" t="str">
        <f t="shared" si="6"/>
        <v>XE</v>
      </c>
    </row>
    <row r="111" spans="1:22" x14ac:dyDescent="0.2">
      <c r="A111" s="178"/>
      <c r="B111" s="178"/>
      <c r="C111" s="179" t="str">
        <f>VLOOKUP(G111,TCR!$E$2:$K$332,2,0)</f>
        <v>DISTV</v>
      </c>
      <c r="D111" s="179" t="str">
        <f>VLOOKUP(G111,TCR!$E$2:$K$332,3,0)</f>
        <v>Ricavi logistica secondaria - distribuzione Energia Elettrica - variabile</v>
      </c>
      <c r="E111" s="179" t="str">
        <f>VLOOKUP(G111,TCR!$E$2:$K$332,4,0)</f>
        <v>CAUCMV</v>
      </c>
      <c r="F111" s="179" t="str">
        <f>VLOOKUP(G111,TCR!$E$2:$K$332,5,0)</f>
        <v>Componenti Variabili A, UC e MCT</v>
      </c>
      <c r="G111" s="179" t="s">
        <v>95</v>
      </c>
      <c r="H111" s="179" t="str">
        <f>VLOOKUP(G111,TCR!$E$2:$K$332,7,0)</f>
        <v>UC3</v>
      </c>
      <c r="I111" s="137" t="str">
        <f t="shared" si="4"/>
        <v>XE#Q_EN_O_UC3#T_OS_UC_BTA4#T_OS#XE</v>
      </c>
      <c r="J111" s="137" t="str">
        <f t="shared" si="5"/>
        <v>N</v>
      </c>
      <c r="K111" s="153" t="s">
        <v>12522</v>
      </c>
      <c r="L111" s="10" t="s">
        <v>12770</v>
      </c>
      <c r="N111" s="3" t="s">
        <v>12685</v>
      </c>
      <c r="Q111" s="3" t="s">
        <v>12742</v>
      </c>
      <c r="U111" s="137" t="s">
        <v>12913</v>
      </c>
      <c r="V111" s="137" t="str">
        <f t="shared" si="6"/>
        <v>XE</v>
      </c>
    </row>
    <row r="112" spans="1:22" x14ac:dyDescent="0.2">
      <c r="A112" s="178"/>
      <c r="B112" s="178"/>
      <c r="C112" s="179" t="str">
        <f>VLOOKUP(G112,TCR!$E$2:$K$332,2,0)</f>
        <v>DISTV</v>
      </c>
      <c r="D112" s="179" t="str">
        <f>VLOOKUP(G112,TCR!$E$2:$K$332,3,0)</f>
        <v>Ricavi logistica secondaria - distribuzione Energia Elettrica - variabile</v>
      </c>
      <c r="E112" s="179" t="str">
        <f>VLOOKUP(G112,TCR!$E$2:$K$332,4,0)</f>
        <v>CAUCMV</v>
      </c>
      <c r="F112" s="179" t="str">
        <f>VLOOKUP(G112,TCR!$E$2:$K$332,5,0)</f>
        <v>Componenti Variabili A, UC e MCT</v>
      </c>
      <c r="G112" s="179" t="s">
        <v>95</v>
      </c>
      <c r="H112" s="179" t="str">
        <f>VLOOKUP(G112,TCR!$E$2:$K$332,7,0)</f>
        <v>UC3</v>
      </c>
      <c r="I112" s="137" t="str">
        <f t="shared" si="4"/>
        <v>XE#Q_EN_O_UC3#T_OS_UC_MTA1#T_OS#XE</v>
      </c>
      <c r="J112" s="137" t="str">
        <f t="shared" si="5"/>
        <v>N</v>
      </c>
      <c r="K112" s="153" t="s">
        <v>12522</v>
      </c>
      <c r="L112" s="10" t="s">
        <v>12770</v>
      </c>
      <c r="N112" s="3" t="s">
        <v>12692</v>
      </c>
      <c r="Q112" s="3" t="s">
        <v>12742</v>
      </c>
      <c r="U112" s="137" t="s">
        <v>12913</v>
      </c>
      <c r="V112" s="137" t="str">
        <f t="shared" si="6"/>
        <v>XE</v>
      </c>
    </row>
    <row r="113" spans="1:22" x14ac:dyDescent="0.2">
      <c r="A113" s="178"/>
      <c r="B113" s="178"/>
      <c r="C113" s="179" t="str">
        <f>VLOOKUP(G113,TCR!$E$2:$K$332,2,0)</f>
        <v>DISTV</v>
      </c>
      <c r="D113" s="179" t="str">
        <f>VLOOKUP(G113,TCR!$E$2:$K$332,3,0)</f>
        <v>Ricavi logistica secondaria - distribuzione Energia Elettrica - variabile</v>
      </c>
      <c r="E113" s="179" t="str">
        <f>VLOOKUP(G113,TCR!$E$2:$K$332,4,0)</f>
        <v>CAUCMV</v>
      </c>
      <c r="F113" s="179" t="str">
        <f>VLOOKUP(G113,TCR!$E$2:$K$332,5,0)</f>
        <v>Componenti Variabili A, UC e MCT</v>
      </c>
      <c r="G113" s="179" t="s">
        <v>95</v>
      </c>
      <c r="H113" s="179" t="str">
        <f>VLOOKUP(G113,TCR!$E$2:$K$332,7,0)</f>
        <v>UC3</v>
      </c>
      <c r="I113" s="137" t="str">
        <f t="shared" si="4"/>
        <v>XE#Q_EN_O_UC3#T_OS_UC_ALTA#T_OS#XE</v>
      </c>
      <c r="J113" s="137" t="str">
        <f t="shared" si="5"/>
        <v>N</v>
      </c>
      <c r="K113" s="153" t="s">
        <v>12522</v>
      </c>
      <c r="L113" s="10" t="s">
        <v>12770</v>
      </c>
      <c r="N113" s="3" t="s">
        <v>12684</v>
      </c>
      <c r="Q113" s="3" t="s">
        <v>12742</v>
      </c>
      <c r="U113" s="137" t="s">
        <v>12913</v>
      </c>
      <c r="V113" s="137" t="str">
        <f t="shared" si="6"/>
        <v>XE</v>
      </c>
    </row>
    <row r="114" spans="1:22" x14ac:dyDescent="0.2">
      <c r="A114" s="178"/>
      <c r="B114" s="178"/>
      <c r="C114" s="179" t="str">
        <f>VLOOKUP(G114,TCR!$E$2:$K$332,2,0)</f>
        <v>DISTV</v>
      </c>
      <c r="D114" s="179" t="str">
        <f>VLOOKUP(G114,TCR!$E$2:$K$332,3,0)</f>
        <v>Ricavi logistica secondaria - distribuzione Energia Elettrica - variabile</v>
      </c>
      <c r="E114" s="179" t="str">
        <f>VLOOKUP(G114,TCR!$E$2:$K$332,4,0)</f>
        <v>CAUCMV</v>
      </c>
      <c r="F114" s="179" t="str">
        <f>VLOOKUP(G114,TCR!$E$2:$K$332,5,0)</f>
        <v>Componenti Variabili A, UC e MCT</v>
      </c>
      <c r="G114" s="179" t="s">
        <v>95</v>
      </c>
      <c r="H114" s="179" t="str">
        <f>VLOOKUP(G114,TCR!$E$2:$K$332,7,0)</f>
        <v>UC3</v>
      </c>
      <c r="I114" s="137" t="str">
        <f t="shared" si="4"/>
        <v>XE#Q_EN_O_UC3#T_OS_UC_BTA1#T_OS#XE</v>
      </c>
      <c r="J114" s="137" t="str">
        <f t="shared" si="5"/>
        <v>N</v>
      </c>
      <c r="K114" s="153" t="s">
        <v>12522</v>
      </c>
      <c r="L114" s="10" t="s">
        <v>12770</v>
      </c>
      <c r="N114" s="3" t="s">
        <v>12693</v>
      </c>
      <c r="Q114" s="3" t="s">
        <v>12742</v>
      </c>
      <c r="U114" s="137" t="s">
        <v>12913</v>
      </c>
      <c r="V114" s="137" t="str">
        <f t="shared" si="6"/>
        <v>XE</v>
      </c>
    </row>
    <row r="115" spans="1:22" x14ac:dyDescent="0.2">
      <c r="A115" s="178"/>
      <c r="B115" s="178"/>
      <c r="C115" s="179" t="str">
        <f>VLOOKUP(G115,TCR!$E$2:$K$332,2,0)</f>
        <v>DISTV</v>
      </c>
      <c r="D115" s="179" t="str">
        <f>VLOOKUP(G115,TCR!$E$2:$K$332,3,0)</f>
        <v>Ricavi logistica secondaria - distribuzione Energia Elettrica - variabile</v>
      </c>
      <c r="E115" s="179" t="str">
        <f>VLOOKUP(G115,TCR!$E$2:$K$332,4,0)</f>
        <v>CAUCMV</v>
      </c>
      <c r="F115" s="179" t="str">
        <f>VLOOKUP(G115,TCR!$E$2:$K$332,5,0)</f>
        <v>Componenti Variabili A, UC e MCT</v>
      </c>
      <c r="G115" s="179" t="s">
        <v>95</v>
      </c>
      <c r="H115" s="179" t="str">
        <f>VLOOKUP(G115,TCR!$E$2:$K$332,7,0)</f>
        <v>UC3</v>
      </c>
      <c r="I115" s="137" t="str">
        <f t="shared" si="4"/>
        <v>XE#Q_EN_O_UC3#T_OS_UC_BTIP#T_OS#XE</v>
      </c>
      <c r="J115" s="137" t="str">
        <f t="shared" si="5"/>
        <v>N</v>
      </c>
      <c r="K115" s="153" t="s">
        <v>12522</v>
      </c>
      <c r="L115" s="10" t="s">
        <v>12770</v>
      </c>
      <c r="N115" s="3" t="s">
        <v>12694</v>
      </c>
      <c r="Q115" s="3" t="s">
        <v>12742</v>
      </c>
      <c r="U115" s="137" t="s">
        <v>12913</v>
      </c>
      <c r="V115" s="137" t="str">
        <f t="shared" si="6"/>
        <v>XE</v>
      </c>
    </row>
    <row r="116" spans="1:22" x14ac:dyDescent="0.2">
      <c r="A116" s="178"/>
      <c r="B116" s="178"/>
      <c r="C116" s="179" t="str">
        <f>VLOOKUP(G116,TCR!$E$2:$K$332,2,0)</f>
        <v>DISTV</v>
      </c>
      <c r="D116" s="179" t="str">
        <f>VLOOKUP(G116,TCR!$E$2:$K$332,3,0)</f>
        <v>Ricavi logistica secondaria - distribuzione Energia Elettrica - variabile</v>
      </c>
      <c r="E116" s="179" t="str">
        <f>VLOOKUP(G116,TCR!$E$2:$K$332,4,0)</f>
        <v>CAUCMV</v>
      </c>
      <c r="F116" s="179" t="str">
        <f>VLOOKUP(G116,TCR!$E$2:$K$332,5,0)</f>
        <v>Componenti Variabili A, UC e MCT</v>
      </c>
      <c r="G116" s="179" t="s">
        <v>96</v>
      </c>
      <c r="H116" s="179" t="str">
        <f>VLOOKUP(G116,TCR!$E$2:$K$332,7,0)</f>
        <v>UC4</v>
      </c>
      <c r="I116" s="137" t="str">
        <f t="shared" si="4"/>
        <v>XE#Q_EN_O_UC4#T_OS_UC_BTA6#T_OS#XE</v>
      </c>
      <c r="J116" s="137" t="str">
        <f t="shared" si="5"/>
        <v>N</v>
      </c>
      <c r="K116" s="153" t="s">
        <v>12523</v>
      </c>
      <c r="L116" s="10" t="s">
        <v>12771</v>
      </c>
      <c r="N116" s="3" t="s">
        <v>12686</v>
      </c>
      <c r="Q116" s="3" t="s">
        <v>12742</v>
      </c>
      <c r="U116" s="137" t="s">
        <v>12913</v>
      </c>
      <c r="V116" s="137" t="str">
        <f t="shared" si="6"/>
        <v>XE</v>
      </c>
    </row>
    <row r="117" spans="1:22" x14ac:dyDescent="0.2">
      <c r="A117" s="178"/>
      <c r="B117" s="178"/>
      <c r="C117" s="179" t="str">
        <f>VLOOKUP(G117,TCR!$E$2:$K$332,2,0)</f>
        <v>DISTV</v>
      </c>
      <c r="D117" s="179" t="str">
        <f>VLOOKUP(G117,TCR!$E$2:$K$332,3,0)</f>
        <v>Ricavi logistica secondaria - distribuzione Energia Elettrica - variabile</v>
      </c>
      <c r="E117" s="179" t="str">
        <f>VLOOKUP(G117,TCR!$E$2:$K$332,4,0)</f>
        <v>CAUCMV</v>
      </c>
      <c r="F117" s="179" t="str">
        <f>VLOOKUP(G117,TCR!$E$2:$K$332,5,0)</f>
        <v>Componenti Variabili A, UC e MCT</v>
      </c>
      <c r="G117" s="179" t="s">
        <v>96</v>
      </c>
      <c r="H117" s="179" t="str">
        <f>VLOOKUP(G117,TCR!$E$2:$K$332,7,0)</f>
        <v>UC4</v>
      </c>
      <c r="I117" s="137" t="str">
        <f t="shared" si="4"/>
        <v>XE#Q_EN_O_UC4#T_OS_UC_MTA3#T_OS#XE</v>
      </c>
      <c r="J117" s="137" t="str">
        <f t="shared" si="5"/>
        <v>N</v>
      </c>
      <c r="K117" s="153" t="s">
        <v>12523</v>
      </c>
      <c r="L117" s="10" t="s">
        <v>12771</v>
      </c>
      <c r="N117" s="3" t="s">
        <v>12691</v>
      </c>
      <c r="Q117" s="3" t="s">
        <v>12742</v>
      </c>
      <c r="U117" s="137" t="s">
        <v>12913</v>
      </c>
      <c r="V117" s="137" t="str">
        <f t="shared" si="6"/>
        <v>XE</v>
      </c>
    </row>
    <row r="118" spans="1:22" x14ac:dyDescent="0.2">
      <c r="A118" s="178"/>
      <c r="B118" s="178"/>
      <c r="C118" s="179" t="str">
        <f>VLOOKUP(G118,TCR!$E$2:$K$332,2,0)</f>
        <v>DISTV</v>
      </c>
      <c r="D118" s="179" t="str">
        <f>VLOOKUP(G118,TCR!$E$2:$K$332,3,0)</f>
        <v>Ricavi logistica secondaria - distribuzione Energia Elettrica - variabile</v>
      </c>
      <c r="E118" s="179" t="str">
        <f>VLOOKUP(G118,TCR!$E$2:$K$332,4,0)</f>
        <v>CAUCMV</v>
      </c>
      <c r="F118" s="179" t="str">
        <f>VLOOKUP(G118,TCR!$E$2:$K$332,5,0)</f>
        <v>Componenti Variabili A, UC e MCT</v>
      </c>
      <c r="G118" s="179" t="s">
        <v>96</v>
      </c>
      <c r="H118" s="179" t="str">
        <f>VLOOKUP(G118,TCR!$E$2:$K$332,7,0)</f>
        <v>UC4</v>
      </c>
      <c r="I118" s="137" t="str">
        <f t="shared" si="4"/>
        <v>XE#Q_EN_O_UC4#T_OS_UC_BTA2#T_OS#XE</v>
      </c>
      <c r="J118" s="137" t="str">
        <f t="shared" si="5"/>
        <v>N</v>
      </c>
      <c r="K118" s="153" t="s">
        <v>12523</v>
      </c>
      <c r="L118" s="10" t="s">
        <v>12771</v>
      </c>
      <c r="N118" s="3" t="s">
        <v>12690</v>
      </c>
      <c r="Q118" s="3" t="s">
        <v>12742</v>
      </c>
      <c r="U118" s="137" t="s">
        <v>12913</v>
      </c>
      <c r="V118" s="137" t="str">
        <f t="shared" si="6"/>
        <v>XE</v>
      </c>
    </row>
    <row r="119" spans="1:22" x14ac:dyDescent="0.2">
      <c r="A119" s="178"/>
      <c r="B119" s="178"/>
      <c r="C119" s="179" t="str">
        <f>VLOOKUP(G119,TCR!$E$2:$K$332,2,0)</f>
        <v>DISTV</v>
      </c>
      <c r="D119" s="179" t="str">
        <f>VLOOKUP(G119,TCR!$E$2:$K$332,3,0)</f>
        <v>Ricavi logistica secondaria - distribuzione Energia Elettrica - variabile</v>
      </c>
      <c r="E119" s="179" t="str">
        <f>VLOOKUP(G119,TCR!$E$2:$K$332,4,0)</f>
        <v>CAUCMV</v>
      </c>
      <c r="F119" s="179" t="str">
        <f>VLOOKUP(G119,TCR!$E$2:$K$332,5,0)</f>
        <v>Componenti Variabili A, UC e MCT</v>
      </c>
      <c r="G119" s="179" t="s">
        <v>96</v>
      </c>
      <c r="H119" s="179" t="str">
        <f>VLOOKUP(G119,TCR!$E$2:$K$332,7,0)</f>
        <v>UC4</v>
      </c>
      <c r="I119" s="137" t="str">
        <f t="shared" si="4"/>
        <v>XE#Q_EN_O_UC4#T_OS_UC_BTA3#T_OS#XE</v>
      </c>
      <c r="J119" s="137" t="str">
        <f t="shared" si="5"/>
        <v>N</v>
      </c>
      <c r="K119" s="153" t="s">
        <v>12523</v>
      </c>
      <c r="L119" s="10" t="s">
        <v>12771</v>
      </c>
      <c r="N119" s="3" t="s">
        <v>12689</v>
      </c>
      <c r="Q119" s="3" t="s">
        <v>12742</v>
      </c>
      <c r="U119" s="137" t="s">
        <v>12913</v>
      </c>
      <c r="V119" s="137" t="str">
        <f t="shared" si="6"/>
        <v>XE</v>
      </c>
    </row>
    <row r="120" spans="1:22" x14ac:dyDescent="0.2">
      <c r="A120" s="178"/>
      <c r="B120" s="178"/>
      <c r="C120" s="179" t="str">
        <f>VLOOKUP(G120,TCR!$E$2:$K$332,2,0)</f>
        <v>DISTV</v>
      </c>
      <c r="D120" s="179" t="str">
        <f>VLOOKUP(G120,TCR!$E$2:$K$332,3,0)</f>
        <v>Ricavi logistica secondaria - distribuzione Energia Elettrica - variabile</v>
      </c>
      <c r="E120" s="179" t="str">
        <f>VLOOKUP(G120,TCR!$E$2:$K$332,4,0)</f>
        <v>CAUCMV</v>
      </c>
      <c r="F120" s="179" t="str">
        <f>VLOOKUP(G120,TCR!$E$2:$K$332,5,0)</f>
        <v>Componenti Variabili A, UC e MCT</v>
      </c>
      <c r="G120" s="179" t="s">
        <v>96</v>
      </c>
      <c r="H120" s="179" t="str">
        <f>VLOOKUP(G120,TCR!$E$2:$K$332,7,0)</f>
        <v>UC4</v>
      </c>
      <c r="I120" s="137" t="str">
        <f t="shared" si="4"/>
        <v>XE#Q_EN_O_UC4#T_OS_UC_MTA2#T_OS#XE</v>
      </c>
      <c r="J120" s="137" t="str">
        <f t="shared" si="5"/>
        <v>N</v>
      </c>
      <c r="K120" s="153" t="s">
        <v>12523</v>
      </c>
      <c r="L120" s="10" t="s">
        <v>12771</v>
      </c>
      <c r="N120" s="3" t="s">
        <v>12688</v>
      </c>
      <c r="Q120" s="3" t="s">
        <v>12742</v>
      </c>
      <c r="U120" s="137" t="s">
        <v>12913</v>
      </c>
      <c r="V120" s="137" t="str">
        <f t="shared" si="6"/>
        <v>XE</v>
      </c>
    </row>
    <row r="121" spans="1:22" x14ac:dyDescent="0.2">
      <c r="A121" s="178"/>
      <c r="B121" s="178"/>
      <c r="C121" s="179" t="str">
        <f>VLOOKUP(G121,TCR!$E$2:$K$332,2,0)</f>
        <v>DISTV</v>
      </c>
      <c r="D121" s="179" t="str">
        <f>VLOOKUP(G121,TCR!$E$2:$K$332,3,0)</f>
        <v>Ricavi logistica secondaria - distribuzione Energia Elettrica - variabile</v>
      </c>
      <c r="E121" s="179" t="str">
        <f>VLOOKUP(G121,TCR!$E$2:$K$332,4,0)</f>
        <v>CAUCMV</v>
      </c>
      <c r="F121" s="179" t="str">
        <f>VLOOKUP(G121,TCR!$E$2:$K$332,5,0)</f>
        <v>Componenti Variabili A, UC e MCT</v>
      </c>
      <c r="G121" s="179" t="s">
        <v>96</v>
      </c>
      <c r="H121" s="179" t="str">
        <f>VLOOKUP(G121,TCR!$E$2:$K$332,7,0)</f>
        <v>UC4</v>
      </c>
      <c r="I121" s="137" t="str">
        <f t="shared" si="4"/>
        <v>XE#Q_EN_O_UC4#T_OS_UC_BTA4#T_OS#XE</v>
      </c>
      <c r="J121" s="137" t="str">
        <f t="shared" si="5"/>
        <v>N</v>
      </c>
      <c r="K121" s="153" t="s">
        <v>12523</v>
      </c>
      <c r="L121" s="10" t="s">
        <v>12771</v>
      </c>
      <c r="N121" s="3" t="s">
        <v>12685</v>
      </c>
      <c r="Q121" s="3" t="s">
        <v>12742</v>
      </c>
      <c r="U121" s="137" t="s">
        <v>12913</v>
      </c>
      <c r="V121" s="137" t="str">
        <f t="shared" si="6"/>
        <v>XE</v>
      </c>
    </row>
    <row r="122" spans="1:22" x14ac:dyDescent="0.2">
      <c r="A122" s="178"/>
      <c r="B122" s="12"/>
      <c r="C122" s="179" t="str">
        <f>VLOOKUP(G122,TCR!$E$2:$K$332,2,0)</f>
        <v>DISTV</v>
      </c>
      <c r="D122" s="179" t="str">
        <f>VLOOKUP(G122,TCR!$E$2:$K$332,3,0)</f>
        <v>Ricavi logistica secondaria - distribuzione Energia Elettrica - variabile</v>
      </c>
      <c r="E122" s="179" t="str">
        <f>VLOOKUP(G122,TCR!$E$2:$K$332,4,0)</f>
        <v>CAUCMV</v>
      </c>
      <c r="F122" s="179" t="str">
        <f>VLOOKUP(G122,TCR!$E$2:$K$332,5,0)</f>
        <v>Componenti Variabili A, UC e MCT</v>
      </c>
      <c r="G122" s="179" t="s">
        <v>96</v>
      </c>
      <c r="H122" s="179" t="str">
        <f>VLOOKUP(G122,TCR!$E$2:$K$332,7,0)</f>
        <v>UC4</v>
      </c>
      <c r="I122" s="137" t="str">
        <f t="shared" si="4"/>
        <v>XE#Q_EN_O_UC4#T_OS_UC_BTA5#T_OS#XE</v>
      </c>
      <c r="J122" s="137" t="str">
        <f t="shared" si="5"/>
        <v>N</v>
      </c>
      <c r="K122" s="153" t="s">
        <v>12523</v>
      </c>
      <c r="L122" s="10" t="s">
        <v>12771</v>
      </c>
      <c r="N122" s="3" t="s">
        <v>12687</v>
      </c>
      <c r="Q122" s="3" t="s">
        <v>12742</v>
      </c>
      <c r="U122" s="137" t="s">
        <v>12913</v>
      </c>
      <c r="V122" s="137" t="str">
        <f t="shared" si="6"/>
        <v>XE</v>
      </c>
    </row>
    <row r="123" spans="1:22" x14ac:dyDescent="0.2">
      <c r="A123" s="178"/>
      <c r="B123" s="12"/>
      <c r="C123" s="179" t="str">
        <f>VLOOKUP(G123,TCR!$E$2:$K$332,2,0)</f>
        <v>DISTV</v>
      </c>
      <c r="D123" s="179" t="str">
        <f>VLOOKUP(G123,TCR!$E$2:$K$332,3,0)</f>
        <v>Ricavi logistica secondaria - distribuzione Energia Elettrica - variabile</v>
      </c>
      <c r="E123" s="179" t="str">
        <f>VLOOKUP(G123,TCR!$E$2:$K$332,4,0)</f>
        <v>CAUCMV</v>
      </c>
      <c r="F123" s="179" t="str">
        <f>VLOOKUP(G123,TCR!$E$2:$K$332,5,0)</f>
        <v>Componenti Variabili A, UC e MCT</v>
      </c>
      <c r="G123" s="179" t="s">
        <v>96</v>
      </c>
      <c r="H123" s="179" t="str">
        <f>VLOOKUP(G123,TCR!$E$2:$K$332,7,0)</f>
        <v>UC4</v>
      </c>
      <c r="I123" s="137" t="str">
        <f t="shared" si="4"/>
        <v>XE#Q_EN_O_UC4#T_OS_UC_BTA1#T_OS#XE</v>
      </c>
      <c r="J123" s="137" t="str">
        <f t="shared" si="5"/>
        <v>N</v>
      </c>
      <c r="K123" s="153" t="s">
        <v>12523</v>
      </c>
      <c r="L123" s="10" t="s">
        <v>12771</v>
      </c>
      <c r="N123" s="3" t="s">
        <v>12693</v>
      </c>
      <c r="Q123" s="3" t="s">
        <v>12742</v>
      </c>
      <c r="U123" s="137" t="s">
        <v>12913</v>
      </c>
      <c r="V123" s="137" t="str">
        <f t="shared" si="6"/>
        <v>XE</v>
      </c>
    </row>
    <row r="124" spans="1:22" x14ac:dyDescent="0.2">
      <c r="A124" s="178"/>
      <c r="B124" s="12"/>
      <c r="C124" s="179" t="str">
        <f>VLOOKUP(G124,TCR!$E$2:$K$332,2,0)</f>
        <v>DISTV</v>
      </c>
      <c r="D124" s="179" t="str">
        <f>VLOOKUP(G124,TCR!$E$2:$K$332,3,0)</f>
        <v>Ricavi logistica secondaria - distribuzione Energia Elettrica - variabile</v>
      </c>
      <c r="E124" s="179" t="str">
        <f>VLOOKUP(G124,TCR!$E$2:$K$332,4,0)</f>
        <v>CAUCMV</v>
      </c>
      <c r="F124" s="179" t="str">
        <f>VLOOKUP(G124,TCR!$E$2:$K$332,5,0)</f>
        <v>Componenti Variabili A, UC e MCT</v>
      </c>
      <c r="G124" s="179" t="s">
        <v>96</v>
      </c>
      <c r="H124" s="179" t="str">
        <f>VLOOKUP(G124,TCR!$E$2:$K$332,7,0)</f>
        <v>UC4</v>
      </c>
      <c r="I124" s="137" t="str">
        <f t="shared" si="4"/>
        <v>XE#Q_EN_O_UC4#T_OS_UC_MTA1#T_OS#XE</v>
      </c>
      <c r="J124" s="137" t="str">
        <f t="shared" si="5"/>
        <v>N</v>
      </c>
      <c r="K124" s="153" t="s">
        <v>12523</v>
      </c>
      <c r="L124" s="10" t="s">
        <v>12771</v>
      </c>
      <c r="N124" s="3" t="s">
        <v>12692</v>
      </c>
      <c r="Q124" s="3" t="s">
        <v>12742</v>
      </c>
      <c r="U124" s="137" t="s">
        <v>12913</v>
      </c>
      <c r="V124" s="137" t="str">
        <f t="shared" si="6"/>
        <v>XE</v>
      </c>
    </row>
    <row r="125" spans="1:22" x14ac:dyDescent="0.2">
      <c r="A125" s="178"/>
      <c r="B125" s="178"/>
      <c r="C125" s="179" t="str">
        <f>VLOOKUP(G125,TCR!$E$2:$K$332,2,0)</f>
        <v>DISTV</v>
      </c>
      <c r="D125" s="179" t="str">
        <f>VLOOKUP(G125,TCR!$E$2:$K$332,3,0)</f>
        <v>Ricavi logistica secondaria - distribuzione Energia Elettrica - variabile</v>
      </c>
      <c r="E125" s="179" t="str">
        <f>VLOOKUP(G125,TCR!$E$2:$K$332,4,0)</f>
        <v>CAUCMV</v>
      </c>
      <c r="F125" s="179" t="str">
        <f>VLOOKUP(G125,TCR!$E$2:$K$332,5,0)</f>
        <v>Componenti Variabili A, UC e MCT</v>
      </c>
      <c r="G125" s="179" t="s">
        <v>96</v>
      </c>
      <c r="H125" s="179" t="str">
        <f>VLOOKUP(G125,TCR!$E$2:$K$332,7,0)</f>
        <v>UC4</v>
      </c>
      <c r="I125" s="137" t="str">
        <f t="shared" si="4"/>
        <v>XE#Q_EN_O_UC4#T_OS_UC_ALTA#T_OS#XE</v>
      </c>
      <c r="J125" s="137" t="str">
        <f t="shared" si="5"/>
        <v>N</v>
      </c>
      <c r="K125" s="153" t="s">
        <v>12523</v>
      </c>
      <c r="L125" s="10" t="s">
        <v>12771</v>
      </c>
      <c r="N125" s="3" t="s">
        <v>12684</v>
      </c>
      <c r="Q125" s="3" t="s">
        <v>12742</v>
      </c>
      <c r="U125" s="137" t="s">
        <v>12913</v>
      </c>
      <c r="V125" s="137" t="str">
        <f t="shared" si="6"/>
        <v>XE</v>
      </c>
    </row>
    <row r="126" spans="1:22" x14ac:dyDescent="0.2">
      <c r="A126" s="178"/>
      <c r="B126" s="178"/>
      <c r="C126" s="179" t="str">
        <f>VLOOKUP(G126,TCR!$E$2:$K$332,2,0)</f>
        <v>DISTV</v>
      </c>
      <c r="D126" s="179" t="str">
        <f>VLOOKUP(G126,TCR!$E$2:$K$332,3,0)</f>
        <v>Ricavi logistica secondaria - distribuzione Energia Elettrica - variabile</v>
      </c>
      <c r="E126" s="179" t="str">
        <f>VLOOKUP(G126,TCR!$E$2:$K$332,4,0)</f>
        <v>CAUCMV</v>
      </c>
      <c r="F126" s="179" t="str">
        <f>VLOOKUP(G126,TCR!$E$2:$K$332,5,0)</f>
        <v>Componenti Variabili A, UC e MCT</v>
      </c>
      <c r="G126" s="179" t="s">
        <v>96</v>
      </c>
      <c r="H126" s="179" t="str">
        <f>VLOOKUP(G126,TCR!$E$2:$K$332,7,0)</f>
        <v>UC4</v>
      </c>
      <c r="I126" s="137" t="str">
        <f t="shared" si="4"/>
        <v>XE#Q_EN_O_UC4#T_OS_UC_BTIP#T_OS#XE</v>
      </c>
      <c r="J126" s="137" t="str">
        <f t="shared" si="5"/>
        <v>N</v>
      </c>
      <c r="K126" s="153" t="s">
        <v>12523</v>
      </c>
      <c r="L126" s="10" t="s">
        <v>12771</v>
      </c>
      <c r="N126" s="3" t="s">
        <v>12694</v>
      </c>
      <c r="Q126" s="3" t="s">
        <v>12742</v>
      </c>
      <c r="U126" s="137" t="s">
        <v>12913</v>
      </c>
      <c r="V126" s="137" t="str">
        <f t="shared" si="6"/>
        <v>XE</v>
      </c>
    </row>
    <row r="127" spans="1:22" x14ac:dyDescent="0.2">
      <c r="A127" s="178"/>
      <c r="B127" s="178"/>
      <c r="C127" s="179" t="str">
        <f>VLOOKUP(G127,TCR!$E$2:$K$332,2,0)</f>
        <v>DISTV</v>
      </c>
      <c r="D127" s="179" t="str">
        <f>VLOOKUP(G127,TCR!$E$2:$K$332,3,0)</f>
        <v>Ricavi logistica secondaria - distribuzione Energia Elettrica - variabile</v>
      </c>
      <c r="E127" s="179" t="str">
        <f>VLOOKUP(G127,TCR!$E$2:$K$332,4,0)</f>
        <v>CAUCMV</v>
      </c>
      <c r="F127" s="179" t="str">
        <f>VLOOKUP(G127,TCR!$E$2:$K$332,5,0)</f>
        <v>Componenti Variabili A, UC e MCT</v>
      </c>
      <c r="G127" s="179" t="s">
        <v>385</v>
      </c>
      <c r="H127" s="179" t="str">
        <f>VLOOKUP(G127,TCR!$E$2:$K$332,7,0)</f>
        <v>Quota AUC generica variabile</v>
      </c>
      <c r="I127" s="137" t="str">
        <f t="shared" si="4"/>
        <v>XE#Q_EN_O_UC6#T_OS_UC_MTA2#T_OS#XE</v>
      </c>
      <c r="J127" s="137" t="str">
        <f t="shared" si="5"/>
        <v>N</v>
      </c>
      <c r="K127" s="153" t="s">
        <v>12524</v>
      </c>
      <c r="L127" s="10" t="s">
        <v>12772</v>
      </c>
      <c r="N127" s="3" t="s">
        <v>12688</v>
      </c>
      <c r="Q127" s="3" t="s">
        <v>12742</v>
      </c>
      <c r="U127" s="137" t="s">
        <v>12913</v>
      </c>
      <c r="V127" s="137" t="str">
        <f t="shared" si="6"/>
        <v>XE</v>
      </c>
    </row>
    <row r="128" spans="1:22" x14ac:dyDescent="0.2">
      <c r="A128" s="139"/>
      <c r="B128" s="178"/>
      <c r="C128" s="179" t="str">
        <f>VLOOKUP(G128,TCR!$E$2:$K$332,2,0)</f>
        <v>DISTV</v>
      </c>
      <c r="D128" s="179" t="str">
        <f>VLOOKUP(G128,TCR!$E$2:$K$332,3,0)</f>
        <v>Ricavi logistica secondaria - distribuzione Energia Elettrica - variabile</v>
      </c>
      <c r="E128" s="179" t="str">
        <f>VLOOKUP(G128,TCR!$E$2:$K$332,4,0)</f>
        <v>CAUCMV</v>
      </c>
      <c r="F128" s="179" t="str">
        <f>VLOOKUP(G128,TCR!$E$2:$K$332,5,0)</f>
        <v>Componenti Variabili A, UC e MCT</v>
      </c>
      <c r="G128" s="179" t="s">
        <v>385</v>
      </c>
      <c r="H128" s="179" t="str">
        <f>VLOOKUP(G128,TCR!$E$2:$K$332,7,0)</f>
        <v>Quota AUC generica variabile</v>
      </c>
      <c r="I128" s="137" t="str">
        <f t="shared" si="4"/>
        <v>XE#Q_EN_O_UC6#T_OS_UC_BTA6#T_OS#XE</v>
      </c>
      <c r="J128" s="137" t="str">
        <f t="shared" si="5"/>
        <v>N</v>
      </c>
      <c r="K128" s="153" t="s">
        <v>12524</v>
      </c>
      <c r="L128" s="10" t="s">
        <v>12772</v>
      </c>
      <c r="N128" s="3" t="s">
        <v>12686</v>
      </c>
      <c r="Q128" s="3" t="s">
        <v>12742</v>
      </c>
      <c r="U128" s="137" t="s">
        <v>12913</v>
      </c>
      <c r="V128" s="137" t="str">
        <f t="shared" si="6"/>
        <v>XE</v>
      </c>
    </row>
    <row r="129" spans="1:22" x14ac:dyDescent="0.2">
      <c r="A129" s="178"/>
      <c r="B129" s="178"/>
      <c r="C129" s="179" t="str">
        <f>VLOOKUP(G129,TCR!$E$2:$K$332,2,0)</f>
        <v>DISTV</v>
      </c>
      <c r="D129" s="179" t="str">
        <f>VLOOKUP(G129,TCR!$E$2:$K$332,3,0)</f>
        <v>Ricavi logistica secondaria - distribuzione Energia Elettrica - variabile</v>
      </c>
      <c r="E129" s="179" t="str">
        <f>VLOOKUP(G129,TCR!$E$2:$K$332,4,0)</f>
        <v>CAUCMV</v>
      </c>
      <c r="F129" s="179" t="str">
        <f>VLOOKUP(G129,TCR!$E$2:$K$332,5,0)</f>
        <v>Componenti Variabili A, UC e MCT</v>
      </c>
      <c r="G129" s="179" t="s">
        <v>385</v>
      </c>
      <c r="H129" s="179" t="str">
        <f>VLOOKUP(G129,TCR!$E$2:$K$332,7,0)</f>
        <v>Quota AUC generica variabile</v>
      </c>
      <c r="I129" s="137" t="str">
        <f t="shared" si="4"/>
        <v>XE#Q_EN_O_UC6#T_OS_UC_BTA2#T_OS#XE</v>
      </c>
      <c r="J129" s="137" t="str">
        <f t="shared" si="5"/>
        <v>N</v>
      </c>
      <c r="K129" s="153" t="s">
        <v>12524</v>
      </c>
      <c r="L129" s="10" t="s">
        <v>12772</v>
      </c>
      <c r="N129" s="3" t="s">
        <v>12690</v>
      </c>
      <c r="Q129" s="3" t="s">
        <v>12742</v>
      </c>
      <c r="U129" s="137" t="s">
        <v>12913</v>
      </c>
      <c r="V129" s="137" t="str">
        <f t="shared" si="6"/>
        <v>XE</v>
      </c>
    </row>
    <row r="130" spans="1:22" x14ac:dyDescent="0.2">
      <c r="A130" s="178"/>
      <c r="B130" s="178"/>
      <c r="C130" s="179" t="str">
        <f>VLOOKUP(G130,TCR!$E$2:$K$332,2,0)</f>
        <v>DISTV</v>
      </c>
      <c r="D130" s="179" t="str">
        <f>VLOOKUP(G130,TCR!$E$2:$K$332,3,0)</f>
        <v>Ricavi logistica secondaria - distribuzione Energia Elettrica - variabile</v>
      </c>
      <c r="E130" s="179" t="str">
        <f>VLOOKUP(G130,TCR!$E$2:$K$332,4,0)</f>
        <v>CAUCMV</v>
      </c>
      <c r="F130" s="179" t="str">
        <f>VLOOKUP(G130,TCR!$E$2:$K$332,5,0)</f>
        <v>Componenti Variabili A, UC e MCT</v>
      </c>
      <c r="G130" s="179" t="s">
        <v>385</v>
      </c>
      <c r="H130" s="179" t="str">
        <f>VLOOKUP(G130,TCR!$E$2:$K$332,7,0)</f>
        <v>Quota AUC generica variabile</v>
      </c>
      <c r="I130" s="137" t="str">
        <f t="shared" si="4"/>
        <v>XE#Q_EN_O_UC6#T_OS_UC_BTA3#T_OS#XE</v>
      </c>
      <c r="J130" s="137" t="str">
        <f t="shared" si="5"/>
        <v>N</v>
      </c>
      <c r="K130" s="153" t="s">
        <v>12524</v>
      </c>
      <c r="L130" s="10" t="s">
        <v>12772</v>
      </c>
      <c r="N130" s="3" t="s">
        <v>12689</v>
      </c>
      <c r="Q130" s="3" t="s">
        <v>12742</v>
      </c>
      <c r="U130" s="137" t="s">
        <v>12913</v>
      </c>
      <c r="V130" s="137" t="str">
        <f t="shared" si="6"/>
        <v>XE</v>
      </c>
    </row>
    <row r="131" spans="1:22" x14ac:dyDescent="0.2">
      <c r="A131" s="178"/>
      <c r="B131" s="178"/>
      <c r="C131" s="179" t="str">
        <f>VLOOKUP(G131,TCR!$E$2:$K$332,2,0)</f>
        <v>DISTV</v>
      </c>
      <c r="D131" s="179" t="str">
        <f>VLOOKUP(G131,TCR!$E$2:$K$332,3,0)</f>
        <v>Ricavi logistica secondaria - distribuzione Energia Elettrica - variabile</v>
      </c>
      <c r="E131" s="179" t="str">
        <f>VLOOKUP(G131,TCR!$E$2:$K$332,4,0)</f>
        <v>CAUCMV</v>
      </c>
      <c r="F131" s="179" t="str">
        <f>VLOOKUP(G131,TCR!$E$2:$K$332,5,0)</f>
        <v>Componenti Variabili A, UC e MCT</v>
      </c>
      <c r="G131" s="179" t="s">
        <v>385</v>
      </c>
      <c r="H131" s="179" t="str">
        <f>VLOOKUP(G131,TCR!$E$2:$K$332,7,0)</f>
        <v>Quota AUC generica variabile</v>
      </c>
      <c r="I131" s="137" t="str">
        <f t="shared" ref="I131:I194" si="7">IF(LEFT($G131,7)="CONSUMO","XE#CONSUMO",CONCATENATE($V131,"#",$K131,"#",$N131,"#",$Q131,"#",$V131) )</f>
        <v>XE#Q_EN_O_UC6#T_OS_UC_BTA5#T_OS#XE</v>
      </c>
      <c r="J131" s="137" t="str">
        <f t="shared" ref="J131:J194" si="8">IF(SUBSTITUTE(K131,"_VAT","") = K131,"N","S")</f>
        <v>N</v>
      </c>
      <c r="K131" s="153" t="s">
        <v>12524</v>
      </c>
      <c r="L131" s="10" t="s">
        <v>12772</v>
      </c>
      <c r="N131" s="3" t="s">
        <v>12687</v>
      </c>
      <c r="Q131" s="3" t="s">
        <v>12742</v>
      </c>
      <c r="U131" s="137" t="s">
        <v>12913</v>
      </c>
      <c r="V131" s="137" t="str">
        <f t="shared" si="6"/>
        <v>XE</v>
      </c>
    </row>
    <row r="132" spans="1:22" x14ac:dyDescent="0.2">
      <c r="A132" s="178"/>
      <c r="B132" s="178"/>
      <c r="C132" s="179" t="str">
        <f>VLOOKUP(G132,TCR!$E$2:$K$332,2,0)</f>
        <v>DISTV</v>
      </c>
      <c r="D132" s="179" t="str">
        <f>VLOOKUP(G132,TCR!$E$2:$K$332,3,0)</f>
        <v>Ricavi logistica secondaria - distribuzione Energia Elettrica - variabile</v>
      </c>
      <c r="E132" s="179" t="str">
        <f>VLOOKUP(G132,TCR!$E$2:$K$332,4,0)</f>
        <v>CAUCMV</v>
      </c>
      <c r="F132" s="179" t="str">
        <f>VLOOKUP(G132,TCR!$E$2:$K$332,5,0)</f>
        <v>Componenti Variabili A, UC e MCT</v>
      </c>
      <c r="G132" s="179" t="s">
        <v>385</v>
      </c>
      <c r="H132" s="179" t="str">
        <f>VLOOKUP(G132,TCR!$E$2:$K$332,7,0)</f>
        <v>Quota AUC generica variabile</v>
      </c>
      <c r="I132" s="137" t="str">
        <f t="shared" si="7"/>
        <v>XE#Q_EN_O_UC6#T_OS_UC_MTA3#T_OS#XE</v>
      </c>
      <c r="J132" s="137" t="str">
        <f t="shared" si="8"/>
        <v>N</v>
      </c>
      <c r="K132" s="153" t="s">
        <v>12524</v>
      </c>
      <c r="L132" s="10" t="s">
        <v>12772</v>
      </c>
      <c r="N132" s="3" t="s">
        <v>12691</v>
      </c>
      <c r="Q132" s="3" t="s">
        <v>12742</v>
      </c>
      <c r="U132" s="137" t="s">
        <v>12913</v>
      </c>
      <c r="V132" s="137" t="str">
        <f t="shared" si="6"/>
        <v>XE</v>
      </c>
    </row>
    <row r="133" spans="1:22" x14ac:dyDescent="0.2">
      <c r="A133" s="178"/>
      <c r="B133" s="178"/>
      <c r="C133" s="179" t="str">
        <f>VLOOKUP(G133,TCR!$E$2:$K$332,2,0)</f>
        <v>DISTV</v>
      </c>
      <c r="D133" s="179" t="str">
        <f>VLOOKUP(G133,TCR!$E$2:$K$332,3,0)</f>
        <v>Ricavi logistica secondaria - distribuzione Energia Elettrica - variabile</v>
      </c>
      <c r="E133" s="179" t="str">
        <f>VLOOKUP(G133,TCR!$E$2:$K$332,4,0)</f>
        <v>CAUCMV</v>
      </c>
      <c r="F133" s="179" t="str">
        <f>VLOOKUP(G133,TCR!$E$2:$K$332,5,0)</f>
        <v>Componenti Variabili A, UC e MCT</v>
      </c>
      <c r="G133" s="179" t="s">
        <v>385</v>
      </c>
      <c r="H133" s="179" t="str">
        <f>VLOOKUP(G133,TCR!$E$2:$K$332,7,0)</f>
        <v>Quota AUC generica variabile</v>
      </c>
      <c r="I133" s="137" t="str">
        <f t="shared" si="7"/>
        <v>XE#Q_EN_O_UC6#T_OS_UC_BTA4#T_OS#XE</v>
      </c>
      <c r="J133" s="137" t="str">
        <f t="shared" si="8"/>
        <v>N</v>
      </c>
      <c r="K133" s="153" t="s">
        <v>12524</v>
      </c>
      <c r="L133" s="10" t="s">
        <v>12772</v>
      </c>
      <c r="N133" s="3" t="s">
        <v>12685</v>
      </c>
      <c r="Q133" s="3" t="s">
        <v>12742</v>
      </c>
      <c r="U133" s="137" t="s">
        <v>12913</v>
      </c>
      <c r="V133" s="137" t="str">
        <f t="shared" si="6"/>
        <v>XE</v>
      </c>
    </row>
    <row r="134" spans="1:22" x14ac:dyDescent="0.2">
      <c r="A134" s="178"/>
      <c r="B134" s="178"/>
      <c r="C134" s="179" t="str">
        <f>VLOOKUP(G134,TCR!$E$2:$K$332,2,0)</f>
        <v>DISTV</v>
      </c>
      <c r="D134" s="179" t="str">
        <f>VLOOKUP(G134,TCR!$E$2:$K$332,3,0)</f>
        <v>Ricavi logistica secondaria - distribuzione Energia Elettrica - variabile</v>
      </c>
      <c r="E134" s="179" t="str">
        <f>VLOOKUP(G134,TCR!$E$2:$K$332,4,0)</f>
        <v>CAUCMV</v>
      </c>
      <c r="F134" s="179" t="str">
        <f>VLOOKUP(G134,TCR!$E$2:$K$332,5,0)</f>
        <v>Componenti Variabili A, UC e MCT</v>
      </c>
      <c r="G134" s="179" t="s">
        <v>385</v>
      </c>
      <c r="H134" s="179" t="str">
        <f>VLOOKUP(G134,TCR!$E$2:$K$332,7,0)</f>
        <v>Quota AUC generica variabile</v>
      </c>
      <c r="I134" s="137" t="str">
        <f t="shared" si="7"/>
        <v>XE#Q_EN_O_UC6#T_OS_UC_MTA1#T_OS#XE</v>
      </c>
      <c r="J134" s="137" t="str">
        <f t="shared" si="8"/>
        <v>N</v>
      </c>
      <c r="K134" s="153" t="s">
        <v>12524</v>
      </c>
      <c r="L134" s="10" t="s">
        <v>12772</v>
      </c>
      <c r="N134" s="3" t="s">
        <v>12692</v>
      </c>
      <c r="Q134" s="3" t="s">
        <v>12742</v>
      </c>
      <c r="U134" s="137" t="s">
        <v>12913</v>
      </c>
      <c r="V134" s="137" t="str">
        <f t="shared" si="6"/>
        <v>XE</v>
      </c>
    </row>
    <row r="135" spans="1:22" x14ac:dyDescent="0.2">
      <c r="A135" s="178"/>
      <c r="B135" s="178"/>
      <c r="C135" s="179" t="str">
        <f>VLOOKUP(G135,TCR!$E$2:$K$332,2,0)</f>
        <v>DISTV</v>
      </c>
      <c r="D135" s="179" t="str">
        <f>VLOOKUP(G135,TCR!$E$2:$K$332,3,0)</f>
        <v>Ricavi logistica secondaria - distribuzione Energia Elettrica - variabile</v>
      </c>
      <c r="E135" s="179" t="str">
        <f>VLOOKUP(G135,TCR!$E$2:$K$332,4,0)</f>
        <v>CAUCMV</v>
      </c>
      <c r="F135" s="179" t="str">
        <f>VLOOKUP(G135,TCR!$E$2:$K$332,5,0)</f>
        <v>Componenti Variabili A, UC e MCT</v>
      </c>
      <c r="G135" s="179" t="s">
        <v>385</v>
      </c>
      <c r="H135" s="179" t="str">
        <f>VLOOKUP(G135,TCR!$E$2:$K$332,7,0)</f>
        <v>Quota AUC generica variabile</v>
      </c>
      <c r="I135" s="137" t="str">
        <f t="shared" si="7"/>
        <v>XE#Q_EN_O_UC6#T_OS_UC_ALTA#T_OS#XE</v>
      </c>
      <c r="J135" s="137" t="str">
        <f t="shared" si="8"/>
        <v>N</v>
      </c>
      <c r="K135" s="153" t="s">
        <v>12524</v>
      </c>
      <c r="L135" s="10" t="s">
        <v>12772</v>
      </c>
      <c r="N135" s="3" t="s">
        <v>12684</v>
      </c>
      <c r="Q135" s="3" t="s">
        <v>12742</v>
      </c>
      <c r="U135" s="137" t="s">
        <v>12913</v>
      </c>
      <c r="V135" s="137" t="str">
        <f t="shared" si="6"/>
        <v>XE</v>
      </c>
    </row>
    <row r="136" spans="1:22" x14ac:dyDescent="0.2">
      <c r="A136" s="178"/>
      <c r="B136" s="178"/>
      <c r="C136" s="179" t="str">
        <f>VLOOKUP(G136,TCR!$E$2:$K$332,2,0)</f>
        <v>DISTV</v>
      </c>
      <c r="D136" s="179" t="str">
        <f>VLOOKUP(G136,TCR!$E$2:$K$332,3,0)</f>
        <v>Ricavi logistica secondaria - distribuzione Energia Elettrica - variabile</v>
      </c>
      <c r="E136" s="179" t="str">
        <f>VLOOKUP(G136,TCR!$E$2:$K$332,4,0)</f>
        <v>CAUCMV</v>
      </c>
      <c r="F136" s="179" t="str">
        <f>VLOOKUP(G136,TCR!$E$2:$K$332,5,0)</f>
        <v>Componenti Variabili A, UC e MCT</v>
      </c>
      <c r="G136" s="179" t="s">
        <v>385</v>
      </c>
      <c r="H136" s="179" t="str">
        <f>VLOOKUP(G136,TCR!$E$2:$K$332,7,0)</f>
        <v>Quota AUC generica variabile</v>
      </c>
      <c r="I136" s="137" t="str">
        <f t="shared" si="7"/>
        <v>XE#Q_EN_O_UC6#T_OS_UC_BTA1#T_OS#XE</v>
      </c>
      <c r="J136" s="137" t="str">
        <f t="shared" si="8"/>
        <v>N</v>
      </c>
      <c r="K136" s="153" t="s">
        <v>12524</v>
      </c>
      <c r="L136" s="10" t="s">
        <v>12772</v>
      </c>
      <c r="N136" s="3" t="s">
        <v>12693</v>
      </c>
      <c r="Q136" s="3" t="s">
        <v>12742</v>
      </c>
      <c r="U136" s="137" t="s">
        <v>12913</v>
      </c>
      <c r="V136" s="137" t="str">
        <f t="shared" si="6"/>
        <v>XE</v>
      </c>
    </row>
    <row r="137" spans="1:22" x14ac:dyDescent="0.2">
      <c r="A137" s="178"/>
      <c r="B137" s="178"/>
      <c r="C137" s="179" t="str">
        <f>VLOOKUP(G137,TCR!$E$2:$K$332,2,0)</f>
        <v>DISTV</v>
      </c>
      <c r="D137" s="179" t="str">
        <f>VLOOKUP(G137,TCR!$E$2:$K$332,3,0)</f>
        <v>Ricavi logistica secondaria - distribuzione Energia Elettrica - variabile</v>
      </c>
      <c r="E137" s="179" t="str">
        <f>VLOOKUP(G137,TCR!$E$2:$K$332,4,0)</f>
        <v>CAUCMV</v>
      </c>
      <c r="F137" s="179" t="str">
        <f>VLOOKUP(G137,TCR!$E$2:$K$332,5,0)</f>
        <v>Componenti Variabili A, UC e MCT</v>
      </c>
      <c r="G137" s="179" t="s">
        <v>385</v>
      </c>
      <c r="H137" s="179" t="str">
        <f>VLOOKUP(G137,TCR!$E$2:$K$332,7,0)</f>
        <v>Quota AUC generica variabile</v>
      </c>
      <c r="I137" s="137" t="str">
        <f t="shared" si="7"/>
        <v>XE#Q_EN_O_UC6#T_OS_UC_BTIP#T_OS#XE</v>
      </c>
      <c r="J137" s="137" t="str">
        <f t="shared" si="8"/>
        <v>N</v>
      </c>
      <c r="K137" s="153" t="s">
        <v>12524</v>
      </c>
      <c r="L137" s="10" t="s">
        <v>12772</v>
      </c>
      <c r="N137" s="3" t="s">
        <v>12694</v>
      </c>
      <c r="Q137" s="3" t="s">
        <v>12742</v>
      </c>
      <c r="U137" s="137" t="s">
        <v>12913</v>
      </c>
      <c r="V137" s="137" t="str">
        <f t="shared" si="6"/>
        <v>XE</v>
      </c>
    </row>
    <row r="138" spans="1:22" x14ac:dyDescent="0.2">
      <c r="A138" s="178"/>
      <c r="B138" s="178"/>
      <c r="C138" s="179" t="str">
        <f>VLOOKUP(G138,TCR!$E$2:$K$332,2,0)</f>
        <v>DISTV</v>
      </c>
      <c r="D138" s="179" t="str">
        <f>VLOOKUP(G138,TCR!$E$2:$K$332,3,0)</f>
        <v>Ricavi logistica secondaria - distribuzione Energia Elettrica - variabile</v>
      </c>
      <c r="E138" s="179" t="str">
        <f>VLOOKUP(G138,TCR!$E$2:$K$332,4,0)</f>
        <v>CAUCMV</v>
      </c>
      <c r="F138" s="179" t="str">
        <f>VLOOKUP(G138,TCR!$E$2:$K$332,5,0)</f>
        <v>Componenti Variabili A, UC e MCT</v>
      </c>
      <c r="G138" s="179" t="s">
        <v>97</v>
      </c>
      <c r="H138" s="179" t="str">
        <f>VLOOKUP(G138,TCR!$E$2:$K$332,7,0)</f>
        <v>UC7</v>
      </c>
      <c r="I138" s="137" t="str">
        <f t="shared" si="7"/>
        <v>XE#Q_EN_O_UC7#T_OS_UC_BTA6#T_OS#XE</v>
      </c>
      <c r="J138" s="137" t="str">
        <f t="shared" si="8"/>
        <v>N</v>
      </c>
      <c r="K138" s="153" t="s">
        <v>12525</v>
      </c>
      <c r="L138" s="10" t="s">
        <v>12773</v>
      </c>
      <c r="N138" s="3" t="s">
        <v>12686</v>
      </c>
      <c r="Q138" s="3" t="s">
        <v>12742</v>
      </c>
      <c r="U138" s="137" t="s">
        <v>12913</v>
      </c>
      <c r="V138" s="137" t="str">
        <f t="shared" si="6"/>
        <v>XE</v>
      </c>
    </row>
    <row r="139" spans="1:22" x14ac:dyDescent="0.2">
      <c r="A139" s="178"/>
      <c r="B139" s="178"/>
      <c r="C139" s="179" t="str">
        <f>VLOOKUP(G139,TCR!$E$2:$K$332,2,0)</f>
        <v>DISTV</v>
      </c>
      <c r="D139" s="179" t="str">
        <f>VLOOKUP(G139,TCR!$E$2:$K$332,3,0)</f>
        <v>Ricavi logistica secondaria - distribuzione Energia Elettrica - variabile</v>
      </c>
      <c r="E139" s="179" t="str">
        <f>VLOOKUP(G139,TCR!$E$2:$K$332,4,0)</f>
        <v>CAUCMV</v>
      </c>
      <c r="F139" s="179" t="str">
        <f>VLOOKUP(G139,TCR!$E$2:$K$332,5,0)</f>
        <v>Componenti Variabili A, UC e MCT</v>
      </c>
      <c r="G139" s="179" t="s">
        <v>97</v>
      </c>
      <c r="H139" s="179" t="str">
        <f>VLOOKUP(G139,TCR!$E$2:$K$332,7,0)</f>
        <v>UC7</v>
      </c>
      <c r="I139" s="137" t="str">
        <f t="shared" si="7"/>
        <v>XE#Q_EN_O_UC7#T_OS_UC_MTA3#T_OS#XE</v>
      </c>
      <c r="J139" s="137" t="str">
        <f t="shared" si="8"/>
        <v>N</v>
      </c>
      <c r="K139" s="153" t="s">
        <v>12525</v>
      </c>
      <c r="L139" s="10" t="s">
        <v>12773</v>
      </c>
      <c r="N139" s="3" t="s">
        <v>12691</v>
      </c>
      <c r="Q139" s="3" t="s">
        <v>12742</v>
      </c>
      <c r="U139" s="137" t="s">
        <v>12913</v>
      </c>
      <c r="V139" s="137" t="str">
        <f t="shared" si="6"/>
        <v>XE</v>
      </c>
    </row>
    <row r="140" spans="1:22" x14ac:dyDescent="0.2">
      <c r="A140" s="178"/>
      <c r="B140" s="178"/>
      <c r="C140" s="179" t="str">
        <f>VLOOKUP(G140,TCR!$E$2:$K$332,2,0)</f>
        <v>DISTV</v>
      </c>
      <c r="D140" s="179" t="str">
        <f>VLOOKUP(G140,TCR!$E$2:$K$332,3,0)</f>
        <v>Ricavi logistica secondaria - distribuzione Energia Elettrica - variabile</v>
      </c>
      <c r="E140" s="179" t="str">
        <f>VLOOKUP(G140,TCR!$E$2:$K$332,4,0)</f>
        <v>CAUCMV</v>
      </c>
      <c r="F140" s="179" t="str">
        <f>VLOOKUP(G140,TCR!$E$2:$K$332,5,0)</f>
        <v>Componenti Variabili A, UC e MCT</v>
      </c>
      <c r="G140" s="179" t="s">
        <v>97</v>
      </c>
      <c r="H140" s="179" t="str">
        <f>VLOOKUP(G140,TCR!$E$2:$K$332,7,0)</f>
        <v>UC7</v>
      </c>
      <c r="I140" s="137" t="str">
        <f t="shared" si="7"/>
        <v>XE#Q_EN_O_UC7#T_OS_UC_BTA2#T_OS#XE</v>
      </c>
      <c r="J140" s="137" t="str">
        <f t="shared" si="8"/>
        <v>N</v>
      </c>
      <c r="K140" s="153" t="s">
        <v>12525</v>
      </c>
      <c r="L140" s="10" t="s">
        <v>12773</v>
      </c>
      <c r="N140" s="3" t="s">
        <v>12690</v>
      </c>
      <c r="Q140" s="3" t="s">
        <v>12742</v>
      </c>
      <c r="U140" s="137" t="s">
        <v>12913</v>
      </c>
      <c r="V140" s="137" t="str">
        <f t="shared" si="6"/>
        <v>XE</v>
      </c>
    </row>
    <row r="141" spans="1:22" x14ac:dyDescent="0.2">
      <c r="A141" s="178"/>
      <c r="B141" s="178"/>
      <c r="C141" s="179" t="str">
        <f>VLOOKUP(G141,TCR!$E$2:$K$332,2,0)</f>
        <v>DISTV</v>
      </c>
      <c r="D141" s="179" t="str">
        <f>VLOOKUP(G141,TCR!$E$2:$K$332,3,0)</f>
        <v>Ricavi logistica secondaria - distribuzione Energia Elettrica - variabile</v>
      </c>
      <c r="E141" s="179" t="str">
        <f>VLOOKUP(G141,TCR!$E$2:$K$332,4,0)</f>
        <v>CAUCMV</v>
      </c>
      <c r="F141" s="179" t="str">
        <f>VLOOKUP(G141,TCR!$E$2:$K$332,5,0)</f>
        <v>Componenti Variabili A, UC e MCT</v>
      </c>
      <c r="G141" s="179" t="s">
        <v>97</v>
      </c>
      <c r="H141" s="179" t="str">
        <f>VLOOKUP(G141,TCR!$E$2:$K$332,7,0)</f>
        <v>UC7</v>
      </c>
      <c r="I141" s="137" t="str">
        <f t="shared" si="7"/>
        <v>XE#Q_EN_O_UC7#T_OS_UC_BTA3#T_OS#XE</v>
      </c>
      <c r="J141" s="137" t="str">
        <f t="shared" si="8"/>
        <v>N</v>
      </c>
      <c r="K141" s="153" t="s">
        <v>12525</v>
      </c>
      <c r="L141" s="10" t="s">
        <v>12773</v>
      </c>
      <c r="N141" s="3" t="s">
        <v>12689</v>
      </c>
      <c r="Q141" s="3" t="s">
        <v>12742</v>
      </c>
      <c r="U141" s="137" t="s">
        <v>12913</v>
      </c>
      <c r="V141" s="137" t="str">
        <f t="shared" si="6"/>
        <v>XE</v>
      </c>
    </row>
    <row r="142" spans="1:22" x14ac:dyDescent="0.2">
      <c r="A142" s="178"/>
      <c r="B142" s="178"/>
      <c r="C142" s="179" t="str">
        <f>VLOOKUP(G142,TCR!$E$2:$K$332,2,0)</f>
        <v>DISTV</v>
      </c>
      <c r="D142" s="179" t="str">
        <f>VLOOKUP(G142,TCR!$E$2:$K$332,3,0)</f>
        <v>Ricavi logistica secondaria - distribuzione Energia Elettrica - variabile</v>
      </c>
      <c r="E142" s="179" t="str">
        <f>VLOOKUP(G142,TCR!$E$2:$K$332,4,0)</f>
        <v>CAUCMV</v>
      </c>
      <c r="F142" s="179" t="str">
        <f>VLOOKUP(G142,TCR!$E$2:$K$332,5,0)</f>
        <v>Componenti Variabili A, UC e MCT</v>
      </c>
      <c r="G142" s="179" t="s">
        <v>97</v>
      </c>
      <c r="H142" s="179" t="str">
        <f>VLOOKUP(G142,TCR!$E$2:$K$332,7,0)</f>
        <v>UC7</v>
      </c>
      <c r="I142" s="137" t="str">
        <f t="shared" si="7"/>
        <v>XE#Q_EN_O_UC7#T_OS_UC_MTA2#T_OS#XE</v>
      </c>
      <c r="J142" s="137" t="str">
        <f t="shared" si="8"/>
        <v>N</v>
      </c>
      <c r="K142" s="153" t="s">
        <v>12525</v>
      </c>
      <c r="L142" s="10" t="s">
        <v>12773</v>
      </c>
      <c r="N142" s="3" t="s">
        <v>12688</v>
      </c>
      <c r="Q142" s="3" t="s">
        <v>12742</v>
      </c>
      <c r="U142" s="137" t="s">
        <v>12913</v>
      </c>
      <c r="V142" s="137" t="str">
        <f t="shared" si="6"/>
        <v>XE</v>
      </c>
    </row>
    <row r="143" spans="1:22" x14ac:dyDescent="0.2">
      <c r="A143" s="178"/>
      <c r="B143" s="178"/>
      <c r="C143" s="179" t="str">
        <f>VLOOKUP(G143,TCR!$E$2:$K$332,2,0)</f>
        <v>DISTV</v>
      </c>
      <c r="D143" s="179" t="str">
        <f>VLOOKUP(G143,TCR!$E$2:$K$332,3,0)</f>
        <v>Ricavi logistica secondaria - distribuzione Energia Elettrica - variabile</v>
      </c>
      <c r="E143" s="179" t="str">
        <f>VLOOKUP(G143,TCR!$E$2:$K$332,4,0)</f>
        <v>CAUCMV</v>
      </c>
      <c r="F143" s="179" t="str">
        <f>VLOOKUP(G143,TCR!$E$2:$K$332,5,0)</f>
        <v>Componenti Variabili A, UC e MCT</v>
      </c>
      <c r="G143" s="179" t="s">
        <v>97</v>
      </c>
      <c r="H143" s="179" t="str">
        <f>VLOOKUP(G143,TCR!$E$2:$K$332,7,0)</f>
        <v>UC7</v>
      </c>
      <c r="I143" s="137" t="str">
        <f t="shared" si="7"/>
        <v>XE#Q_EN_O_UC7#T_OS_UC_BTA4#T_OS#XE</v>
      </c>
      <c r="J143" s="137" t="str">
        <f t="shared" si="8"/>
        <v>N</v>
      </c>
      <c r="K143" s="153" t="s">
        <v>12525</v>
      </c>
      <c r="L143" s="10" t="s">
        <v>12773</v>
      </c>
      <c r="N143" s="3" t="s">
        <v>12685</v>
      </c>
      <c r="Q143" s="3" t="s">
        <v>12742</v>
      </c>
      <c r="U143" s="137" t="s">
        <v>12913</v>
      </c>
      <c r="V143" s="137" t="str">
        <f t="shared" si="6"/>
        <v>XE</v>
      </c>
    </row>
    <row r="144" spans="1:22" x14ac:dyDescent="0.2">
      <c r="A144" s="178"/>
      <c r="B144" s="178"/>
      <c r="C144" s="179" t="str">
        <f>VLOOKUP(G144,TCR!$E$2:$K$332,2,0)</f>
        <v>DISTV</v>
      </c>
      <c r="D144" s="179" t="str">
        <f>VLOOKUP(G144,TCR!$E$2:$K$332,3,0)</f>
        <v>Ricavi logistica secondaria - distribuzione Energia Elettrica - variabile</v>
      </c>
      <c r="E144" s="179" t="str">
        <f>VLOOKUP(G144,TCR!$E$2:$K$332,4,0)</f>
        <v>CAUCMV</v>
      </c>
      <c r="F144" s="179" t="str">
        <f>VLOOKUP(G144,TCR!$E$2:$K$332,5,0)</f>
        <v>Componenti Variabili A, UC e MCT</v>
      </c>
      <c r="G144" s="179" t="s">
        <v>97</v>
      </c>
      <c r="H144" s="179" t="str">
        <f>VLOOKUP(G144,TCR!$E$2:$K$332,7,0)</f>
        <v>UC7</v>
      </c>
      <c r="I144" s="137" t="str">
        <f t="shared" si="7"/>
        <v>XE#Q_EN_O_UC7#T_OS_UC_BTA5#T_OS#XE</v>
      </c>
      <c r="J144" s="137" t="str">
        <f t="shared" si="8"/>
        <v>N</v>
      </c>
      <c r="K144" s="153" t="s">
        <v>12525</v>
      </c>
      <c r="L144" s="10" t="s">
        <v>12773</v>
      </c>
      <c r="N144" s="3" t="s">
        <v>12687</v>
      </c>
      <c r="Q144" s="3" t="s">
        <v>12742</v>
      </c>
      <c r="U144" s="137" t="s">
        <v>12913</v>
      </c>
      <c r="V144" s="137" t="str">
        <f t="shared" ref="V144:V207" si="9">U144</f>
        <v>XE</v>
      </c>
    </row>
    <row r="145" spans="1:22" x14ac:dyDescent="0.2">
      <c r="A145" s="178"/>
      <c r="B145" s="178"/>
      <c r="C145" s="179" t="str">
        <f>VLOOKUP(G145,TCR!$E$2:$K$332,2,0)</f>
        <v>DISTV</v>
      </c>
      <c r="D145" s="179" t="str">
        <f>VLOOKUP(G145,TCR!$E$2:$K$332,3,0)</f>
        <v>Ricavi logistica secondaria - distribuzione Energia Elettrica - variabile</v>
      </c>
      <c r="E145" s="179" t="str">
        <f>VLOOKUP(G145,TCR!$E$2:$K$332,4,0)</f>
        <v>CAUCMV</v>
      </c>
      <c r="F145" s="179" t="str">
        <f>VLOOKUP(G145,TCR!$E$2:$K$332,5,0)</f>
        <v>Componenti Variabili A, UC e MCT</v>
      </c>
      <c r="G145" s="179" t="s">
        <v>97</v>
      </c>
      <c r="H145" s="179" t="str">
        <f>VLOOKUP(G145,TCR!$E$2:$K$332,7,0)</f>
        <v>UC7</v>
      </c>
      <c r="I145" s="137" t="str">
        <f t="shared" si="7"/>
        <v>XE#Q_EN_O_UC7#T_OS_UC_BTA1#T_OS#XE</v>
      </c>
      <c r="J145" s="137" t="str">
        <f t="shared" si="8"/>
        <v>N</v>
      </c>
      <c r="K145" s="153" t="s">
        <v>12525</v>
      </c>
      <c r="L145" s="10" t="s">
        <v>12773</v>
      </c>
      <c r="N145" s="3" t="s">
        <v>12693</v>
      </c>
      <c r="Q145" s="3" t="s">
        <v>12742</v>
      </c>
      <c r="U145" s="137" t="s">
        <v>12913</v>
      </c>
      <c r="V145" s="137" t="str">
        <f t="shared" si="9"/>
        <v>XE</v>
      </c>
    </row>
    <row r="146" spans="1:22" x14ac:dyDescent="0.2">
      <c r="A146" s="178"/>
      <c r="B146" s="178"/>
      <c r="C146" s="179" t="str">
        <f>VLOOKUP(G146,TCR!$E$2:$K$332,2,0)</f>
        <v>DISTV</v>
      </c>
      <c r="D146" s="179" t="str">
        <f>VLOOKUP(G146,TCR!$E$2:$K$332,3,0)</f>
        <v>Ricavi logistica secondaria - distribuzione Energia Elettrica - variabile</v>
      </c>
      <c r="E146" s="179" t="str">
        <f>VLOOKUP(G146,TCR!$E$2:$K$332,4,0)</f>
        <v>CAUCMV</v>
      </c>
      <c r="F146" s="179" t="str">
        <f>VLOOKUP(G146,TCR!$E$2:$K$332,5,0)</f>
        <v>Componenti Variabili A, UC e MCT</v>
      </c>
      <c r="G146" s="179" t="s">
        <v>97</v>
      </c>
      <c r="H146" s="179" t="str">
        <f>VLOOKUP(G146,TCR!$E$2:$K$332,7,0)</f>
        <v>UC7</v>
      </c>
      <c r="I146" s="137" t="str">
        <f t="shared" si="7"/>
        <v>XE#Q_EN_O_UC7#T_OS_UC_MTA1#T_OS#XE</v>
      </c>
      <c r="J146" s="137" t="str">
        <f t="shared" si="8"/>
        <v>N</v>
      </c>
      <c r="K146" s="153" t="s">
        <v>12525</v>
      </c>
      <c r="L146" s="10" t="s">
        <v>12773</v>
      </c>
      <c r="N146" s="3" t="s">
        <v>12692</v>
      </c>
      <c r="Q146" s="3" t="s">
        <v>12742</v>
      </c>
      <c r="U146" s="137" t="s">
        <v>12913</v>
      </c>
      <c r="V146" s="137" t="str">
        <f t="shared" si="9"/>
        <v>XE</v>
      </c>
    </row>
    <row r="147" spans="1:22" x14ac:dyDescent="0.2">
      <c r="A147" s="178"/>
      <c r="B147" s="178"/>
      <c r="C147" s="179" t="str">
        <f>VLOOKUP(G147,TCR!$E$2:$K$332,2,0)</f>
        <v>DISTV</v>
      </c>
      <c r="D147" s="179" t="str">
        <f>VLOOKUP(G147,TCR!$E$2:$K$332,3,0)</f>
        <v>Ricavi logistica secondaria - distribuzione Energia Elettrica - variabile</v>
      </c>
      <c r="E147" s="179" t="str">
        <f>VLOOKUP(G147,TCR!$E$2:$K$332,4,0)</f>
        <v>CAUCMV</v>
      </c>
      <c r="F147" s="179" t="str">
        <f>VLOOKUP(G147,TCR!$E$2:$K$332,5,0)</f>
        <v>Componenti Variabili A, UC e MCT</v>
      </c>
      <c r="G147" s="179" t="s">
        <v>97</v>
      </c>
      <c r="H147" s="179" t="str">
        <f>VLOOKUP(G147,TCR!$E$2:$K$332,7,0)</f>
        <v>UC7</v>
      </c>
      <c r="I147" s="137" t="str">
        <f t="shared" si="7"/>
        <v>XE#Q_EN_O_UC7#T_OS_UC_ALTA#T_OS#XE</v>
      </c>
      <c r="J147" s="137" t="str">
        <f t="shared" si="8"/>
        <v>N</v>
      </c>
      <c r="K147" s="153" t="s">
        <v>12525</v>
      </c>
      <c r="L147" s="10" t="s">
        <v>12773</v>
      </c>
      <c r="N147" s="3" t="s">
        <v>12684</v>
      </c>
      <c r="Q147" s="3" t="s">
        <v>12742</v>
      </c>
      <c r="U147" s="137" t="s">
        <v>12913</v>
      </c>
      <c r="V147" s="137" t="str">
        <f t="shared" si="9"/>
        <v>XE</v>
      </c>
    </row>
    <row r="148" spans="1:22" x14ac:dyDescent="0.2">
      <c r="A148" s="178"/>
      <c r="B148" s="178"/>
      <c r="C148" s="179" t="str">
        <f>VLOOKUP(G148,TCR!$E$2:$K$332,2,0)</f>
        <v>DISTV</v>
      </c>
      <c r="D148" s="179" t="str">
        <f>VLOOKUP(G148,TCR!$E$2:$K$332,3,0)</f>
        <v>Ricavi logistica secondaria - distribuzione Energia Elettrica - variabile</v>
      </c>
      <c r="E148" s="179" t="str">
        <f>VLOOKUP(G148,TCR!$E$2:$K$332,4,0)</f>
        <v>CAUCMV</v>
      </c>
      <c r="F148" s="179" t="str">
        <f>VLOOKUP(G148,TCR!$E$2:$K$332,5,0)</f>
        <v>Componenti Variabili A, UC e MCT</v>
      </c>
      <c r="G148" s="179" t="s">
        <v>97</v>
      </c>
      <c r="H148" s="179" t="str">
        <f>VLOOKUP(G148,TCR!$E$2:$K$332,7,0)</f>
        <v>UC7</v>
      </c>
      <c r="I148" s="137" t="str">
        <f t="shared" si="7"/>
        <v>XE#Q_EN_O_UC7#T_OS_UC_BTIP#T_OS#XE</v>
      </c>
      <c r="J148" s="137" t="str">
        <f t="shared" si="8"/>
        <v>N</v>
      </c>
      <c r="K148" s="153" t="s">
        <v>12525</v>
      </c>
      <c r="L148" s="10" t="s">
        <v>12773</v>
      </c>
      <c r="N148" s="3" t="s">
        <v>12694</v>
      </c>
      <c r="Q148" s="3" t="s">
        <v>12742</v>
      </c>
      <c r="U148" s="137" t="s">
        <v>12913</v>
      </c>
      <c r="V148" s="137" t="str">
        <f t="shared" si="9"/>
        <v>XE</v>
      </c>
    </row>
    <row r="149" spans="1:22" x14ac:dyDescent="0.2">
      <c r="A149" s="178"/>
      <c r="B149" s="178"/>
      <c r="C149" s="179" t="str">
        <f>VLOOKUP(G149,TCR!$E$2:$K$332,2,0)</f>
        <v>DISTV</v>
      </c>
      <c r="D149" s="179" t="str">
        <f>VLOOKUP(G149,TCR!$E$2:$K$332,3,0)</f>
        <v>Ricavi logistica secondaria - distribuzione Energia Elettrica - variabile</v>
      </c>
      <c r="E149" s="179" t="str">
        <f>VLOOKUP(G149,TCR!$E$2:$K$332,4,0)</f>
        <v>QVA</v>
      </c>
      <c r="F149" s="179" t="str">
        <f>VLOOKUP(G149,TCR!$E$2:$K$332,5,0)</f>
        <v>Energia attiva</v>
      </c>
      <c r="G149" s="179" t="s">
        <v>4</v>
      </c>
      <c r="H149" s="179" t="str">
        <f>VLOOKUP(G149,TCR!$E$2:$K$332,7,0)</f>
        <v>Quota energia</v>
      </c>
      <c r="I149" s="137" t="str">
        <f t="shared" si="7"/>
        <v>XE#Q_EN_C_TRAS_F0#T_TRASM_BTA6#T#XE</v>
      </c>
      <c r="J149" s="137" t="str">
        <f t="shared" si="8"/>
        <v>N</v>
      </c>
      <c r="K149" s="153" t="s">
        <v>12526</v>
      </c>
      <c r="L149" s="10" t="s">
        <v>12774</v>
      </c>
      <c r="N149" s="3" t="s">
        <v>12695</v>
      </c>
      <c r="Q149" s="3" t="s">
        <v>12741</v>
      </c>
      <c r="U149" s="137" t="s">
        <v>12913</v>
      </c>
      <c r="V149" s="137" t="str">
        <f t="shared" si="9"/>
        <v>XE</v>
      </c>
    </row>
    <row r="150" spans="1:22" x14ac:dyDescent="0.2">
      <c r="A150" s="178"/>
      <c r="B150" s="178"/>
      <c r="C150" s="179" t="str">
        <f>VLOOKUP(G150,TCR!$E$2:$K$332,2,0)</f>
        <v>DISTV</v>
      </c>
      <c r="D150" s="179" t="str">
        <f>VLOOKUP(G150,TCR!$E$2:$K$332,3,0)</f>
        <v>Ricavi logistica secondaria - distribuzione Energia Elettrica - variabile</v>
      </c>
      <c r="E150" s="179" t="str">
        <f>VLOOKUP(G150,TCR!$E$2:$K$332,4,0)</f>
        <v>QVA</v>
      </c>
      <c r="F150" s="179" t="str">
        <f>VLOOKUP(G150,TCR!$E$2:$K$332,5,0)</f>
        <v>Energia attiva</v>
      </c>
      <c r="G150" s="179" t="s">
        <v>4</v>
      </c>
      <c r="H150" s="179" t="str">
        <f>VLOOKUP(G150,TCR!$E$2:$K$332,7,0)</f>
        <v>Quota energia</v>
      </c>
      <c r="I150" s="137" t="str">
        <f t="shared" si="7"/>
        <v>XE#Q_EN_C_TRAS_F0#T_TRASM_BTA3#T#XE</v>
      </c>
      <c r="J150" s="137" t="str">
        <f t="shared" si="8"/>
        <v>N</v>
      </c>
      <c r="K150" s="153" t="s">
        <v>12526</v>
      </c>
      <c r="L150" s="10" t="s">
        <v>12774</v>
      </c>
      <c r="N150" s="3" t="s">
        <v>12698</v>
      </c>
      <c r="Q150" s="3" t="s">
        <v>12741</v>
      </c>
      <c r="U150" s="137" t="s">
        <v>12913</v>
      </c>
      <c r="V150" s="137" t="str">
        <f t="shared" si="9"/>
        <v>XE</v>
      </c>
    </row>
    <row r="151" spans="1:22" x14ac:dyDescent="0.2">
      <c r="A151" s="178"/>
      <c r="B151" s="178"/>
      <c r="C151" s="179" t="str">
        <f>VLOOKUP(G151,TCR!$E$2:$K$332,2,0)</f>
        <v>DISTV</v>
      </c>
      <c r="D151" s="179" t="str">
        <f>VLOOKUP(G151,TCR!$E$2:$K$332,3,0)</f>
        <v>Ricavi logistica secondaria - distribuzione Energia Elettrica - variabile</v>
      </c>
      <c r="E151" s="179" t="str">
        <f>VLOOKUP(G151,TCR!$E$2:$K$332,4,0)</f>
        <v>QVA</v>
      </c>
      <c r="F151" s="179" t="str">
        <f>VLOOKUP(G151,TCR!$E$2:$K$332,5,0)</f>
        <v>Energia attiva</v>
      </c>
      <c r="G151" s="179" t="s">
        <v>4</v>
      </c>
      <c r="H151" s="179" t="str">
        <f>VLOOKUP(G151,TCR!$E$2:$K$332,7,0)</f>
        <v>Quota energia</v>
      </c>
      <c r="I151" s="137" t="str">
        <f t="shared" si="7"/>
        <v>XE#Q_EN_C_TRAS_F0#T_TRASM_MTA3#T#XE</v>
      </c>
      <c r="J151" s="137" t="str">
        <f t="shared" si="8"/>
        <v>N</v>
      </c>
      <c r="K151" s="153" t="s">
        <v>12526</v>
      </c>
      <c r="L151" s="10" t="s">
        <v>12774</v>
      </c>
      <c r="N151" s="3" t="s">
        <v>12700</v>
      </c>
      <c r="Q151" s="3" t="s">
        <v>12741</v>
      </c>
      <c r="U151" s="137" t="s">
        <v>12913</v>
      </c>
      <c r="V151" s="137" t="str">
        <f t="shared" si="9"/>
        <v>XE</v>
      </c>
    </row>
    <row r="152" spans="1:22" x14ac:dyDescent="0.2">
      <c r="A152" s="178"/>
      <c r="B152" s="178"/>
      <c r="C152" s="179" t="str">
        <f>VLOOKUP(G152,TCR!$E$2:$K$332,2,0)</f>
        <v>DISTV</v>
      </c>
      <c r="D152" s="179" t="str">
        <f>VLOOKUP(G152,TCR!$E$2:$K$332,3,0)</f>
        <v>Ricavi logistica secondaria - distribuzione Energia Elettrica - variabile</v>
      </c>
      <c r="E152" s="179" t="str">
        <f>VLOOKUP(G152,TCR!$E$2:$K$332,4,0)</f>
        <v>QVA</v>
      </c>
      <c r="F152" s="179" t="str">
        <f>VLOOKUP(G152,TCR!$E$2:$K$332,5,0)</f>
        <v>Energia attiva</v>
      </c>
      <c r="G152" s="179" t="s">
        <v>4</v>
      </c>
      <c r="H152" s="179" t="str">
        <f>VLOOKUP(G152,TCR!$E$2:$K$332,7,0)</f>
        <v>Quota energia</v>
      </c>
      <c r="I152" s="137" t="str">
        <f t="shared" si="7"/>
        <v>XE#Q_EN_C_TRAS_F0#T_TRASM_BTA2#T#XE</v>
      </c>
      <c r="J152" s="137" t="str">
        <f t="shared" si="8"/>
        <v>N</v>
      </c>
      <c r="K152" s="153" t="s">
        <v>12526</v>
      </c>
      <c r="L152" s="10" t="s">
        <v>12774</v>
      </c>
      <c r="N152" s="3" t="s">
        <v>12697</v>
      </c>
      <c r="Q152" s="3" t="s">
        <v>12741</v>
      </c>
      <c r="U152" s="137" t="s">
        <v>12913</v>
      </c>
      <c r="V152" s="137" t="str">
        <f t="shared" si="9"/>
        <v>XE</v>
      </c>
    </row>
    <row r="153" spans="1:22" x14ac:dyDescent="0.2">
      <c r="A153" s="178"/>
      <c r="B153" s="178"/>
      <c r="C153" s="179" t="str">
        <f>VLOOKUP(G153,TCR!$E$2:$K$332,2,0)</f>
        <v>DISTV</v>
      </c>
      <c r="D153" s="179" t="str">
        <f>VLOOKUP(G153,TCR!$E$2:$K$332,3,0)</f>
        <v>Ricavi logistica secondaria - distribuzione Energia Elettrica - variabile</v>
      </c>
      <c r="E153" s="179" t="str">
        <f>VLOOKUP(G153,TCR!$E$2:$K$332,4,0)</f>
        <v>QVA</v>
      </c>
      <c r="F153" s="179" t="str">
        <f>VLOOKUP(G153,TCR!$E$2:$K$332,5,0)</f>
        <v>Energia attiva</v>
      </c>
      <c r="G153" s="179" t="s">
        <v>4</v>
      </c>
      <c r="H153" s="179" t="str">
        <f>VLOOKUP(G153,TCR!$E$2:$K$332,7,0)</f>
        <v>Quota energia</v>
      </c>
      <c r="I153" s="137" t="str">
        <f t="shared" si="7"/>
        <v>XE#Q_EN_C_TRAS_F0#T_TRASM_MTA2#T#XE</v>
      </c>
      <c r="J153" s="137" t="str">
        <f t="shared" si="8"/>
        <v>N</v>
      </c>
      <c r="K153" s="153" t="s">
        <v>12526</v>
      </c>
      <c r="L153" s="10" t="s">
        <v>12774</v>
      </c>
      <c r="N153" s="3" t="s">
        <v>12696</v>
      </c>
      <c r="Q153" s="3" t="s">
        <v>12741</v>
      </c>
      <c r="U153" s="137" t="s">
        <v>12913</v>
      </c>
      <c r="V153" s="137" t="str">
        <f t="shared" si="9"/>
        <v>XE</v>
      </c>
    </row>
    <row r="154" spans="1:22" x14ac:dyDescent="0.2">
      <c r="A154" s="178"/>
      <c r="B154" s="178"/>
      <c r="C154" s="179" t="str">
        <f>VLOOKUP(G154,TCR!$E$2:$K$332,2,0)</f>
        <v>DISTV</v>
      </c>
      <c r="D154" s="179" t="str">
        <f>VLOOKUP(G154,TCR!$E$2:$K$332,3,0)</f>
        <v>Ricavi logistica secondaria - distribuzione Energia Elettrica - variabile</v>
      </c>
      <c r="E154" s="179" t="str">
        <f>VLOOKUP(G154,TCR!$E$2:$K$332,4,0)</f>
        <v>QVA</v>
      </c>
      <c r="F154" s="179" t="str">
        <f>VLOOKUP(G154,TCR!$E$2:$K$332,5,0)</f>
        <v>Energia attiva</v>
      </c>
      <c r="G154" s="179" t="s">
        <v>4</v>
      </c>
      <c r="H154" s="179" t="str">
        <f>VLOOKUP(G154,TCR!$E$2:$K$332,7,0)</f>
        <v>Quota energia</v>
      </c>
      <c r="I154" s="137" t="str">
        <f t="shared" si="7"/>
        <v>XE#Q_EN_C_TRAS_F0#T_TRASM_BTA4#T#XE</v>
      </c>
      <c r="J154" s="137" t="str">
        <f t="shared" si="8"/>
        <v>N</v>
      </c>
      <c r="K154" s="153" t="s">
        <v>12526</v>
      </c>
      <c r="L154" s="10" t="s">
        <v>12774</v>
      </c>
      <c r="N154" s="3" t="s">
        <v>12701</v>
      </c>
      <c r="Q154" s="3" t="s">
        <v>12741</v>
      </c>
      <c r="U154" s="137" t="s">
        <v>12913</v>
      </c>
      <c r="V154" s="137" t="str">
        <f t="shared" si="9"/>
        <v>XE</v>
      </c>
    </row>
    <row r="155" spans="1:22" x14ac:dyDescent="0.2">
      <c r="A155" s="178"/>
      <c r="B155" s="178"/>
      <c r="C155" s="179" t="str">
        <f>VLOOKUP(G155,TCR!$E$2:$K$332,2,0)</f>
        <v>DISTV</v>
      </c>
      <c r="D155" s="179" t="str">
        <f>VLOOKUP(G155,TCR!$E$2:$K$332,3,0)</f>
        <v>Ricavi logistica secondaria - distribuzione Energia Elettrica - variabile</v>
      </c>
      <c r="E155" s="179" t="str">
        <f>VLOOKUP(G155,TCR!$E$2:$K$332,4,0)</f>
        <v>QVA</v>
      </c>
      <c r="F155" s="179" t="str">
        <f>VLOOKUP(G155,TCR!$E$2:$K$332,5,0)</f>
        <v>Energia attiva</v>
      </c>
      <c r="G155" s="179" t="s">
        <v>4</v>
      </c>
      <c r="H155" s="179" t="str">
        <f>VLOOKUP(G155,TCR!$E$2:$K$332,7,0)</f>
        <v>Quota energia</v>
      </c>
      <c r="I155" s="137" t="str">
        <f t="shared" si="7"/>
        <v>XE#Q_EN_C_TRAS_F0#T_TRASM_BTA5#T#XE</v>
      </c>
      <c r="J155" s="137" t="str">
        <f t="shared" si="8"/>
        <v>N</v>
      </c>
      <c r="K155" s="153" t="s">
        <v>12526</v>
      </c>
      <c r="L155" s="10" t="s">
        <v>12774</v>
      </c>
      <c r="N155" s="3" t="s">
        <v>12699</v>
      </c>
      <c r="Q155" s="3" t="s">
        <v>12741</v>
      </c>
      <c r="U155" s="137" t="s">
        <v>12913</v>
      </c>
      <c r="V155" s="137" t="str">
        <f t="shared" si="9"/>
        <v>XE</v>
      </c>
    </row>
    <row r="156" spans="1:22" x14ac:dyDescent="0.2">
      <c r="A156" s="178"/>
      <c r="B156" s="178"/>
      <c r="C156" s="179" t="str">
        <f>VLOOKUP(G156,TCR!$E$2:$K$332,2,0)</f>
        <v>DISTV</v>
      </c>
      <c r="D156" s="179" t="str">
        <f>VLOOKUP(G156,TCR!$E$2:$K$332,3,0)</f>
        <v>Ricavi logistica secondaria - distribuzione Energia Elettrica - variabile</v>
      </c>
      <c r="E156" s="179" t="str">
        <f>VLOOKUP(G156,TCR!$E$2:$K$332,4,0)</f>
        <v>QVA</v>
      </c>
      <c r="F156" s="179" t="str">
        <f>VLOOKUP(G156,TCR!$E$2:$K$332,5,0)</f>
        <v>Energia attiva</v>
      </c>
      <c r="G156" s="179" t="s">
        <v>4</v>
      </c>
      <c r="H156" s="179" t="str">
        <f>VLOOKUP(G156,TCR!$E$2:$K$332,7,0)</f>
        <v>Quota energia</v>
      </c>
      <c r="I156" s="137" t="str">
        <f t="shared" si="7"/>
        <v>XE#Q_EN_C_TRAS_F0#T_TRASM_MTA1#T#XE</v>
      </c>
      <c r="J156" s="137" t="str">
        <f t="shared" si="8"/>
        <v>N</v>
      </c>
      <c r="K156" s="153" t="s">
        <v>12526</v>
      </c>
      <c r="L156" s="10" t="s">
        <v>12774</v>
      </c>
      <c r="N156" s="3" t="s">
        <v>12702</v>
      </c>
      <c r="Q156" s="3" t="s">
        <v>12741</v>
      </c>
      <c r="U156" s="137" t="s">
        <v>12913</v>
      </c>
      <c r="V156" s="137" t="str">
        <f t="shared" si="9"/>
        <v>XE</v>
      </c>
    </row>
    <row r="157" spans="1:22" x14ac:dyDescent="0.2">
      <c r="A157" s="178"/>
      <c r="B157" s="178"/>
      <c r="C157" s="179" t="str">
        <f>VLOOKUP(G157,TCR!$E$2:$K$332,2,0)</f>
        <v>DISTV</v>
      </c>
      <c r="D157" s="179" t="str">
        <f>VLOOKUP(G157,TCR!$E$2:$K$332,3,0)</f>
        <v>Ricavi logistica secondaria - distribuzione Energia Elettrica - variabile</v>
      </c>
      <c r="E157" s="179" t="str">
        <f>VLOOKUP(G157,TCR!$E$2:$K$332,4,0)</f>
        <v>QVA</v>
      </c>
      <c r="F157" s="179" t="str">
        <f>VLOOKUP(G157,TCR!$E$2:$K$332,5,0)</f>
        <v>Energia attiva</v>
      </c>
      <c r="G157" s="179" t="s">
        <v>4</v>
      </c>
      <c r="H157" s="179" t="str">
        <f>VLOOKUP(G157,TCR!$E$2:$K$332,7,0)</f>
        <v>Quota energia</v>
      </c>
      <c r="I157" s="137" t="str">
        <f t="shared" si="7"/>
        <v>XE#Q_EN_C_TRAS_F0#T_TRASM_ALTA#T#XE</v>
      </c>
      <c r="J157" s="137" t="str">
        <f t="shared" si="8"/>
        <v>N</v>
      </c>
      <c r="K157" s="153" t="s">
        <v>12526</v>
      </c>
      <c r="L157" s="10" t="s">
        <v>12774</v>
      </c>
      <c r="N157" s="3" t="s">
        <v>12703</v>
      </c>
      <c r="Q157" s="3" t="s">
        <v>12741</v>
      </c>
      <c r="U157" s="137" t="s">
        <v>12913</v>
      </c>
      <c r="V157" s="137" t="str">
        <f t="shared" si="9"/>
        <v>XE</v>
      </c>
    </row>
    <row r="158" spans="1:22" x14ac:dyDescent="0.2">
      <c r="A158" s="139"/>
      <c r="B158" s="139"/>
      <c r="C158" s="179" t="str">
        <f>VLOOKUP(G158,TCR!$E$2:$K$332,2,0)</f>
        <v>DISTV</v>
      </c>
      <c r="D158" s="179" t="str">
        <f>VLOOKUP(G158,TCR!$E$2:$K$332,3,0)</f>
        <v>Ricavi logistica secondaria - distribuzione Energia Elettrica - variabile</v>
      </c>
      <c r="E158" s="179" t="str">
        <f>VLOOKUP(G158,TCR!$E$2:$K$332,4,0)</f>
        <v>QVA</v>
      </c>
      <c r="F158" s="179" t="str">
        <f>VLOOKUP(G158,TCR!$E$2:$K$332,5,0)</f>
        <v>Energia attiva</v>
      </c>
      <c r="G158" s="179" t="s">
        <v>4</v>
      </c>
      <c r="H158" s="179" t="str">
        <f>VLOOKUP(G158,TCR!$E$2:$K$332,7,0)</f>
        <v>Quota energia</v>
      </c>
      <c r="I158" s="137" t="str">
        <f t="shared" si="7"/>
        <v>XE#Q_EN_C_TRAS_F0#T_TRASM_BTA1#T#XE</v>
      </c>
      <c r="J158" s="137" t="str">
        <f t="shared" si="8"/>
        <v>N</v>
      </c>
      <c r="K158" s="153" t="s">
        <v>12526</v>
      </c>
      <c r="L158" s="10" t="s">
        <v>12774</v>
      </c>
      <c r="N158" s="3" t="s">
        <v>12704</v>
      </c>
      <c r="Q158" s="3" t="s">
        <v>12741</v>
      </c>
      <c r="U158" s="137" t="s">
        <v>12913</v>
      </c>
      <c r="V158" s="137" t="str">
        <f t="shared" si="9"/>
        <v>XE</v>
      </c>
    </row>
    <row r="159" spans="1:22" x14ac:dyDescent="0.2">
      <c r="A159" s="178"/>
      <c r="B159" s="178"/>
      <c r="C159" s="179" t="str">
        <f>VLOOKUP(G159,TCR!$E$2:$K$332,2,0)</f>
        <v>DISTV</v>
      </c>
      <c r="D159" s="179" t="str">
        <f>VLOOKUP(G159,TCR!$E$2:$K$332,3,0)</f>
        <v>Ricavi logistica secondaria - distribuzione Energia Elettrica - variabile</v>
      </c>
      <c r="E159" s="179" t="str">
        <f>VLOOKUP(G159,TCR!$E$2:$K$332,4,0)</f>
        <v>QVA</v>
      </c>
      <c r="F159" s="179" t="str">
        <f>VLOOKUP(G159,TCR!$E$2:$K$332,5,0)</f>
        <v>Energia attiva</v>
      </c>
      <c r="G159" s="179" t="s">
        <v>4</v>
      </c>
      <c r="H159" s="179" t="str">
        <f>VLOOKUP(G159,TCR!$E$2:$K$332,7,0)</f>
        <v>Quota energia</v>
      </c>
      <c r="I159" s="137" t="str">
        <f t="shared" si="7"/>
        <v>XE#Q_EN_C_TRAS_F0#T_TRASM_BTIP#T#XE</v>
      </c>
      <c r="J159" s="137" t="str">
        <f t="shared" si="8"/>
        <v>N</v>
      </c>
      <c r="K159" s="153" t="s">
        <v>12526</v>
      </c>
      <c r="L159" s="10" t="s">
        <v>12774</v>
      </c>
      <c r="N159" s="3" t="s">
        <v>12705</v>
      </c>
      <c r="Q159" s="3" t="s">
        <v>12741</v>
      </c>
      <c r="U159" s="137" t="s">
        <v>12913</v>
      </c>
      <c r="V159" s="137" t="str">
        <f t="shared" si="9"/>
        <v>XE</v>
      </c>
    </row>
    <row r="160" spans="1:22" x14ac:dyDescent="0.2">
      <c r="A160" s="178"/>
      <c r="B160" s="178"/>
      <c r="C160" s="179" t="str">
        <f>VLOOKUP(G160,TCR!$E$2:$K$332,2,0)</f>
        <v>DISTV</v>
      </c>
      <c r="D160" s="179" t="str">
        <f>VLOOKUP(G160,TCR!$E$2:$K$332,3,0)</f>
        <v>Ricavi logistica secondaria - distribuzione Energia Elettrica - variabile</v>
      </c>
      <c r="E160" s="179" t="str">
        <f>VLOOKUP(G160,TCR!$E$2:$K$332,4,0)</f>
        <v>QVA</v>
      </c>
      <c r="F160" s="179" t="str">
        <f>VLOOKUP(G160,TCR!$E$2:$K$332,5,0)</f>
        <v>Energia attiva</v>
      </c>
      <c r="G160" s="179" t="s">
        <v>4</v>
      </c>
      <c r="H160" s="179" t="str">
        <f>VLOOKUP(G160,TCR!$E$2:$K$332,7,0)</f>
        <v>Quota energia</v>
      </c>
      <c r="I160" s="137" t="str">
        <f t="shared" si="7"/>
        <v>XE#Q_EN_C_TRASP#T_TRAS_MTA2#T#XE</v>
      </c>
      <c r="J160" s="137" t="str">
        <f t="shared" si="8"/>
        <v>N</v>
      </c>
      <c r="K160" s="153" t="s">
        <v>12527</v>
      </c>
      <c r="L160" s="10" t="s">
        <v>12775</v>
      </c>
      <c r="N160" s="3" t="s">
        <v>12676</v>
      </c>
      <c r="Q160" s="3" t="s">
        <v>12741</v>
      </c>
      <c r="U160" s="137" t="s">
        <v>12913</v>
      </c>
      <c r="V160" s="137" t="str">
        <f t="shared" si="9"/>
        <v>XE</v>
      </c>
    </row>
    <row r="161" spans="1:22" x14ac:dyDescent="0.2">
      <c r="A161" s="178"/>
      <c r="B161" s="178"/>
      <c r="C161" s="179" t="str">
        <f>VLOOKUP(G161,TCR!$E$2:$K$332,2,0)</f>
        <v>DISTV</v>
      </c>
      <c r="D161" s="179" t="str">
        <f>VLOOKUP(G161,TCR!$E$2:$K$332,3,0)</f>
        <v>Ricavi logistica secondaria - distribuzione Energia Elettrica - variabile</v>
      </c>
      <c r="E161" s="179" t="str">
        <f>VLOOKUP(G161,TCR!$E$2:$K$332,4,0)</f>
        <v>QVA</v>
      </c>
      <c r="F161" s="179" t="str">
        <f>VLOOKUP(G161,TCR!$E$2:$K$332,5,0)</f>
        <v>Energia attiva</v>
      </c>
      <c r="G161" s="179" t="s">
        <v>4</v>
      </c>
      <c r="H161" s="179" t="str">
        <f>VLOOKUP(G161,TCR!$E$2:$K$332,7,0)</f>
        <v>Quota energia</v>
      </c>
      <c r="I161" s="137" t="str">
        <f t="shared" si="7"/>
        <v>XE#Q_EN_C_TRASP#T_TRAS_BTA5#T#XE</v>
      </c>
      <c r="J161" s="137" t="str">
        <f t="shared" si="8"/>
        <v>N</v>
      </c>
      <c r="K161" s="153" t="s">
        <v>12527</v>
      </c>
      <c r="L161" s="10" t="s">
        <v>12775</v>
      </c>
      <c r="N161" s="3" t="s">
        <v>12678</v>
      </c>
      <c r="Q161" s="3" t="s">
        <v>12741</v>
      </c>
      <c r="U161" s="137" t="s">
        <v>12913</v>
      </c>
      <c r="V161" s="137" t="str">
        <f t="shared" si="9"/>
        <v>XE</v>
      </c>
    </row>
    <row r="162" spans="1:22" x14ac:dyDescent="0.2">
      <c r="A162" s="178"/>
      <c r="B162" s="178"/>
      <c r="C162" s="179" t="str">
        <f>VLOOKUP(G162,TCR!$E$2:$K$332,2,0)</f>
        <v>DISTV</v>
      </c>
      <c r="D162" s="179" t="str">
        <f>VLOOKUP(G162,TCR!$E$2:$K$332,3,0)</f>
        <v>Ricavi logistica secondaria - distribuzione Energia Elettrica - variabile</v>
      </c>
      <c r="E162" s="179" t="str">
        <f>VLOOKUP(G162,TCR!$E$2:$K$332,4,0)</f>
        <v>QVA</v>
      </c>
      <c r="F162" s="179" t="str">
        <f>VLOOKUP(G162,TCR!$E$2:$K$332,5,0)</f>
        <v>Energia attiva</v>
      </c>
      <c r="G162" s="179" t="s">
        <v>4</v>
      </c>
      <c r="H162" s="179" t="str">
        <f>VLOOKUP(G162,TCR!$E$2:$K$332,7,0)</f>
        <v>Quota energia</v>
      </c>
      <c r="I162" s="137" t="str">
        <f t="shared" si="7"/>
        <v>XE#Q_EN_C_TRASP#T_TRAS_BTA4#T#XE</v>
      </c>
      <c r="J162" s="137" t="str">
        <f t="shared" si="8"/>
        <v>N</v>
      </c>
      <c r="K162" s="153" t="s">
        <v>12527</v>
      </c>
      <c r="L162" s="10" t="s">
        <v>12775</v>
      </c>
      <c r="N162" s="3" t="s">
        <v>12679</v>
      </c>
      <c r="Q162" s="3" t="s">
        <v>12741</v>
      </c>
      <c r="U162" s="137" t="s">
        <v>12913</v>
      </c>
      <c r="V162" s="137" t="str">
        <f t="shared" si="9"/>
        <v>XE</v>
      </c>
    </row>
    <row r="163" spans="1:22" x14ac:dyDescent="0.2">
      <c r="A163" s="178"/>
      <c r="B163" s="178"/>
      <c r="C163" s="179" t="str">
        <f>VLOOKUP(G163,TCR!$E$2:$K$332,2,0)</f>
        <v>DISTV</v>
      </c>
      <c r="D163" s="179" t="str">
        <f>VLOOKUP(G163,TCR!$E$2:$K$332,3,0)</f>
        <v>Ricavi logistica secondaria - distribuzione Energia Elettrica - variabile</v>
      </c>
      <c r="E163" s="179" t="str">
        <f>VLOOKUP(G163,TCR!$E$2:$K$332,4,0)</f>
        <v>QVA</v>
      </c>
      <c r="F163" s="179" t="str">
        <f>VLOOKUP(G163,TCR!$E$2:$K$332,5,0)</f>
        <v>Energia attiva</v>
      </c>
      <c r="G163" s="179" t="s">
        <v>4</v>
      </c>
      <c r="H163" s="179" t="str">
        <f>VLOOKUP(G163,TCR!$E$2:$K$332,7,0)</f>
        <v>Quota energia</v>
      </c>
      <c r="I163" s="137" t="str">
        <f t="shared" si="7"/>
        <v>XE#Q_EN_C_TRASP#T_TRAS_MTA1#T#XE</v>
      </c>
      <c r="J163" s="137" t="str">
        <f t="shared" si="8"/>
        <v>N</v>
      </c>
      <c r="K163" s="153" t="s">
        <v>12527</v>
      </c>
      <c r="L163" s="10" t="s">
        <v>12775</v>
      </c>
      <c r="N163" s="3" t="s">
        <v>12680</v>
      </c>
      <c r="Q163" s="3" t="s">
        <v>12741</v>
      </c>
      <c r="U163" s="137" t="s">
        <v>12913</v>
      </c>
      <c r="V163" s="137" t="str">
        <f t="shared" si="9"/>
        <v>XE</v>
      </c>
    </row>
    <row r="164" spans="1:22" x14ac:dyDescent="0.2">
      <c r="A164" s="178"/>
      <c r="B164" s="178"/>
      <c r="C164" s="179" t="str">
        <f>VLOOKUP(G164,TCR!$E$2:$K$332,2,0)</f>
        <v>DISTV</v>
      </c>
      <c r="D164" s="179" t="str">
        <f>VLOOKUP(G164,TCR!$E$2:$K$332,3,0)</f>
        <v>Ricavi logistica secondaria - distribuzione Energia Elettrica - variabile</v>
      </c>
      <c r="E164" s="179" t="str">
        <f>VLOOKUP(G164,TCR!$E$2:$K$332,4,0)</f>
        <v>QVA</v>
      </c>
      <c r="F164" s="179" t="str">
        <f>VLOOKUP(G164,TCR!$E$2:$K$332,5,0)</f>
        <v>Energia attiva</v>
      </c>
      <c r="G164" s="179" t="s">
        <v>4</v>
      </c>
      <c r="H164" s="179" t="str">
        <f>VLOOKUP(G164,TCR!$E$2:$K$332,7,0)</f>
        <v>Quota energia</v>
      </c>
      <c r="I164" s="137" t="str">
        <f t="shared" si="7"/>
        <v>XE#Q_EN_C_TRASP#T_TRAS_BTA6#T#XE</v>
      </c>
      <c r="J164" s="137" t="str">
        <f t="shared" si="8"/>
        <v>N</v>
      </c>
      <c r="K164" s="153" t="s">
        <v>12527</v>
      </c>
      <c r="L164" s="10" t="s">
        <v>12775</v>
      </c>
      <c r="N164" s="3" t="s">
        <v>12675</v>
      </c>
      <c r="Q164" s="3" t="s">
        <v>12741</v>
      </c>
      <c r="U164" s="137" t="s">
        <v>12913</v>
      </c>
      <c r="V164" s="137" t="str">
        <f t="shared" si="9"/>
        <v>XE</v>
      </c>
    </row>
    <row r="165" spans="1:22" x14ac:dyDescent="0.2">
      <c r="A165" s="178"/>
      <c r="B165" s="178"/>
      <c r="C165" s="179" t="str">
        <f>VLOOKUP(G165,TCR!$E$2:$K$332,2,0)</f>
        <v>DISTV</v>
      </c>
      <c r="D165" s="179" t="str">
        <f>VLOOKUP(G165,TCR!$E$2:$K$332,3,0)</f>
        <v>Ricavi logistica secondaria - distribuzione Energia Elettrica - variabile</v>
      </c>
      <c r="E165" s="179" t="str">
        <f>VLOOKUP(G165,TCR!$E$2:$K$332,4,0)</f>
        <v>QVA</v>
      </c>
      <c r="F165" s="179" t="str">
        <f>VLOOKUP(G165,TCR!$E$2:$K$332,5,0)</f>
        <v>Energia attiva</v>
      </c>
      <c r="G165" s="179" t="s">
        <v>4</v>
      </c>
      <c r="H165" s="179" t="str">
        <f>VLOOKUP(G165,TCR!$E$2:$K$332,7,0)</f>
        <v>Quota energia</v>
      </c>
      <c r="I165" s="137" t="str">
        <f t="shared" si="7"/>
        <v>XE#Q_EN_C_TRASP#T_TRAS_BTA3#T#XE</v>
      </c>
      <c r="J165" s="137" t="str">
        <f t="shared" si="8"/>
        <v>N</v>
      </c>
      <c r="K165" s="153" t="s">
        <v>12527</v>
      </c>
      <c r="L165" s="10" t="s">
        <v>12775</v>
      </c>
      <c r="N165" s="3" t="s">
        <v>12673</v>
      </c>
      <c r="Q165" s="3" t="s">
        <v>12741</v>
      </c>
      <c r="U165" s="137" t="s">
        <v>12913</v>
      </c>
      <c r="V165" s="137" t="str">
        <f t="shared" si="9"/>
        <v>XE</v>
      </c>
    </row>
    <row r="166" spans="1:22" x14ac:dyDescent="0.2">
      <c r="A166" s="178"/>
      <c r="B166" s="178"/>
      <c r="C166" s="179" t="str">
        <f>VLOOKUP(G166,TCR!$E$2:$K$332,2,0)</f>
        <v>DISTV</v>
      </c>
      <c r="D166" s="179" t="str">
        <f>VLOOKUP(G166,TCR!$E$2:$K$332,3,0)</f>
        <v>Ricavi logistica secondaria - distribuzione Energia Elettrica - variabile</v>
      </c>
      <c r="E166" s="179" t="str">
        <f>VLOOKUP(G166,TCR!$E$2:$K$332,4,0)</f>
        <v>QVA</v>
      </c>
      <c r="F166" s="179" t="str">
        <f>VLOOKUP(G166,TCR!$E$2:$K$332,5,0)</f>
        <v>Energia attiva</v>
      </c>
      <c r="G166" s="179" t="s">
        <v>4</v>
      </c>
      <c r="H166" s="179" t="str">
        <f>VLOOKUP(G166,TCR!$E$2:$K$332,7,0)</f>
        <v>Quota energia</v>
      </c>
      <c r="I166" s="137" t="str">
        <f t="shared" si="7"/>
        <v>XE#Q_EN_C_TRASP#T_TRAS_MTA3#T#XE</v>
      </c>
      <c r="J166" s="137" t="str">
        <f t="shared" si="8"/>
        <v>N</v>
      </c>
      <c r="K166" s="153" t="s">
        <v>12527</v>
      </c>
      <c r="L166" s="10" t="s">
        <v>12775</v>
      </c>
      <c r="N166" s="3" t="s">
        <v>12677</v>
      </c>
      <c r="Q166" s="3" t="s">
        <v>12741</v>
      </c>
      <c r="U166" s="137" t="s">
        <v>12913</v>
      </c>
      <c r="V166" s="137" t="str">
        <f t="shared" si="9"/>
        <v>XE</v>
      </c>
    </row>
    <row r="167" spans="1:22" x14ac:dyDescent="0.2">
      <c r="A167" s="178"/>
      <c r="B167" s="178"/>
      <c r="C167" s="179" t="str">
        <f>VLOOKUP(G167,TCR!$E$2:$K$332,2,0)</f>
        <v>DISTV</v>
      </c>
      <c r="D167" s="179" t="str">
        <f>VLOOKUP(G167,TCR!$E$2:$K$332,3,0)</f>
        <v>Ricavi logistica secondaria - distribuzione Energia Elettrica - variabile</v>
      </c>
      <c r="E167" s="179" t="str">
        <f>VLOOKUP(G167,TCR!$E$2:$K$332,4,0)</f>
        <v>QVA</v>
      </c>
      <c r="F167" s="179" t="str">
        <f>VLOOKUP(G167,TCR!$E$2:$K$332,5,0)</f>
        <v>Energia attiva</v>
      </c>
      <c r="G167" s="179" t="s">
        <v>4</v>
      </c>
      <c r="H167" s="179" t="str">
        <f>VLOOKUP(G167,TCR!$E$2:$K$332,7,0)</f>
        <v>Quota energia</v>
      </c>
      <c r="I167" s="137" t="str">
        <f t="shared" si="7"/>
        <v>XE#Q_EN_C_TRASP#T_TRAS_BTA2#T#XE</v>
      </c>
      <c r="J167" s="137" t="str">
        <f t="shared" si="8"/>
        <v>N</v>
      </c>
      <c r="K167" s="153" t="s">
        <v>12527</v>
      </c>
      <c r="L167" s="10" t="s">
        <v>12775</v>
      </c>
      <c r="N167" s="3" t="s">
        <v>12674</v>
      </c>
      <c r="Q167" s="3" t="s">
        <v>12741</v>
      </c>
      <c r="U167" s="137" t="s">
        <v>12913</v>
      </c>
      <c r="V167" s="137" t="str">
        <f t="shared" si="9"/>
        <v>XE</v>
      </c>
    </row>
    <row r="168" spans="1:22" x14ac:dyDescent="0.2">
      <c r="A168" s="178"/>
      <c r="B168" s="178"/>
      <c r="C168" s="179" t="str">
        <f>VLOOKUP(G168,TCR!$E$2:$K$332,2,0)</f>
        <v>DISTV</v>
      </c>
      <c r="D168" s="179" t="str">
        <f>VLOOKUP(G168,TCR!$E$2:$K$332,3,0)</f>
        <v>Ricavi logistica secondaria - distribuzione Energia Elettrica - variabile</v>
      </c>
      <c r="E168" s="179" t="str">
        <f>VLOOKUP(G168,TCR!$E$2:$K$332,4,0)</f>
        <v>QVA</v>
      </c>
      <c r="F168" s="179" t="str">
        <f>VLOOKUP(G168,TCR!$E$2:$K$332,5,0)</f>
        <v>Energia attiva</v>
      </c>
      <c r="G168" s="179" t="s">
        <v>4</v>
      </c>
      <c r="H168" s="179" t="str">
        <f>VLOOKUP(G168,TCR!$E$2:$K$332,7,0)</f>
        <v>Quota energia</v>
      </c>
      <c r="I168" s="137" t="str">
        <f t="shared" si="7"/>
        <v>XE#Q_EN_C_TRASP#T_TRAS_ALTA#T#XE</v>
      </c>
      <c r="J168" s="137" t="str">
        <f t="shared" si="8"/>
        <v>N</v>
      </c>
      <c r="K168" s="153" t="s">
        <v>12527</v>
      </c>
      <c r="L168" s="10" t="s">
        <v>12775</v>
      </c>
      <c r="N168" s="3" t="s">
        <v>12681</v>
      </c>
      <c r="Q168" s="3" t="s">
        <v>12741</v>
      </c>
      <c r="U168" s="137" t="s">
        <v>12913</v>
      </c>
      <c r="V168" s="137" t="str">
        <f t="shared" si="9"/>
        <v>XE</v>
      </c>
    </row>
    <row r="169" spans="1:22" x14ac:dyDescent="0.2">
      <c r="A169" s="178"/>
      <c r="B169" s="178"/>
      <c r="C169" s="179" t="str">
        <f>VLOOKUP(G169,TCR!$E$2:$K$332,2,0)</f>
        <v>DISTV</v>
      </c>
      <c r="D169" s="179" t="str">
        <f>VLOOKUP(G169,TCR!$E$2:$K$332,3,0)</f>
        <v>Ricavi logistica secondaria - distribuzione Energia Elettrica - variabile</v>
      </c>
      <c r="E169" s="179" t="str">
        <f>VLOOKUP(G169,TCR!$E$2:$K$332,4,0)</f>
        <v>QVA</v>
      </c>
      <c r="F169" s="179" t="str">
        <f>VLOOKUP(G169,TCR!$E$2:$K$332,5,0)</f>
        <v>Energia attiva</v>
      </c>
      <c r="G169" s="179" t="s">
        <v>4</v>
      </c>
      <c r="H169" s="179" t="str">
        <f>VLOOKUP(G169,TCR!$E$2:$K$332,7,0)</f>
        <v>Quota energia</v>
      </c>
      <c r="I169" s="137" t="str">
        <f t="shared" si="7"/>
        <v>XE#Q_EN_C_TRASP#T_TRAS_BTA1#T#XE</v>
      </c>
      <c r="J169" s="137" t="str">
        <f t="shared" si="8"/>
        <v>N</v>
      </c>
      <c r="K169" s="153" t="s">
        <v>12527</v>
      </c>
      <c r="L169" s="10" t="s">
        <v>12775</v>
      </c>
      <c r="N169" s="3" t="s">
        <v>12682</v>
      </c>
      <c r="Q169" s="3" t="s">
        <v>12741</v>
      </c>
      <c r="U169" s="137" t="s">
        <v>12913</v>
      </c>
      <c r="V169" s="137" t="str">
        <f t="shared" si="9"/>
        <v>XE</v>
      </c>
    </row>
    <row r="170" spans="1:22" x14ac:dyDescent="0.2">
      <c r="A170" s="178"/>
      <c r="B170" s="178"/>
      <c r="C170" s="179" t="str">
        <f>VLOOKUP(G170,TCR!$E$2:$K$332,2,0)</f>
        <v>DISTV</v>
      </c>
      <c r="D170" s="179" t="str">
        <f>VLOOKUP(G170,TCR!$E$2:$K$332,3,0)</f>
        <v>Ricavi logistica secondaria - distribuzione Energia Elettrica - variabile</v>
      </c>
      <c r="E170" s="179" t="str">
        <f>VLOOKUP(G170,TCR!$E$2:$K$332,4,0)</f>
        <v>QVA</v>
      </c>
      <c r="F170" s="179" t="str">
        <f>VLOOKUP(G170,TCR!$E$2:$K$332,5,0)</f>
        <v>Energia attiva</v>
      </c>
      <c r="G170" s="179" t="s">
        <v>4</v>
      </c>
      <c r="H170" s="179" t="str">
        <f>VLOOKUP(G170,TCR!$E$2:$K$332,7,0)</f>
        <v>Quota energia</v>
      </c>
      <c r="I170" s="137" t="str">
        <f t="shared" si="7"/>
        <v>XE#Q_EN_C_TRASP#T_TRAS_BTIP#T#XE</v>
      </c>
      <c r="J170" s="137" t="str">
        <f t="shared" si="8"/>
        <v>N</v>
      </c>
      <c r="K170" s="153" t="s">
        <v>12527</v>
      </c>
      <c r="L170" s="10" t="s">
        <v>12775</v>
      </c>
      <c r="N170" s="3" t="s">
        <v>12683</v>
      </c>
      <c r="Q170" s="3" t="s">
        <v>12741</v>
      </c>
      <c r="U170" s="137" t="s">
        <v>12913</v>
      </c>
      <c r="V170" s="137" t="str">
        <f t="shared" si="9"/>
        <v>XE</v>
      </c>
    </row>
    <row r="171" spans="1:22" x14ac:dyDescent="0.2">
      <c r="A171" s="178"/>
      <c r="B171" s="178"/>
      <c r="C171" s="179" t="str">
        <f>VLOOKUP(G171,TCR!$E$2:$K$332,2,0)</f>
        <v>DISTV</v>
      </c>
      <c r="D171" s="179" t="str">
        <f>VLOOKUP(G171,TCR!$E$2:$K$332,3,0)</f>
        <v>Ricavi logistica secondaria - distribuzione Energia Elettrica - variabile</v>
      </c>
      <c r="E171" s="179" t="str">
        <f>VLOOKUP(G171,TCR!$E$2:$K$332,4,0)</f>
        <v>CAUCMV</v>
      </c>
      <c r="F171" s="179" t="str">
        <f>VLOOKUP(G171,TCR!$E$2:$K$332,5,0)</f>
        <v>Componenti Variabili A, UC e MCT</v>
      </c>
      <c r="G171" s="179" t="s">
        <v>99</v>
      </c>
      <c r="H171" s="179" t="str">
        <f>VLOOKUP(G171,TCR!$E$2:$K$332,7,0)</f>
        <v>AS</v>
      </c>
      <c r="I171" s="137" t="str">
        <f t="shared" si="7"/>
        <v>XE#Q_EN_O_AS#T_OS_A_BTIP#T_OS#XE</v>
      </c>
      <c r="J171" s="137" t="str">
        <f t="shared" si="8"/>
        <v>N</v>
      </c>
      <c r="K171" s="153" t="s">
        <v>12528</v>
      </c>
      <c r="L171" s="10" t="s">
        <v>12776</v>
      </c>
      <c r="N171" s="3" t="s">
        <v>12707</v>
      </c>
      <c r="Q171" s="3" t="s">
        <v>12742</v>
      </c>
      <c r="U171" s="137" t="s">
        <v>12913</v>
      </c>
      <c r="V171" s="137" t="str">
        <f t="shared" si="9"/>
        <v>XE</v>
      </c>
    </row>
    <row r="172" spans="1:22" x14ac:dyDescent="0.2">
      <c r="A172" s="178"/>
      <c r="B172" s="178"/>
      <c r="C172" s="179" t="str">
        <f>VLOOKUP(G172,TCR!$E$2:$K$332,2,0)</f>
        <v>VENDV</v>
      </c>
      <c r="D172" s="179" t="str">
        <f>VLOOKUP(G172,TCR!$E$2:$K$332,3,0)</f>
        <v>Ricavi variabili commodity al PCE - Energia Elettrica</v>
      </c>
      <c r="E172" s="179" t="str">
        <f>VLOOKUP(G172,TCR!$E$2:$K$332,4,0)</f>
        <v>SBI</v>
      </c>
      <c r="F172" s="179" t="str">
        <f>VLOOKUP(G172,TCR!$E$2:$K$332,5,0)</f>
        <v>Sbilanciamento</v>
      </c>
      <c r="G172" s="179" t="s">
        <v>5930</v>
      </c>
      <c r="H172" s="179" t="str">
        <f>VLOOKUP(G172,TCR!$E$2:$K$332,7,0)</f>
        <v>Sbilanciamento</v>
      </c>
      <c r="I172" s="137" t="str">
        <f t="shared" si="7"/>
        <v>XE#OD_SBIL#OD_OD#O_D#XE</v>
      </c>
      <c r="J172" s="137" t="str">
        <f t="shared" si="8"/>
        <v>N</v>
      </c>
      <c r="K172" s="153" t="s">
        <v>12529</v>
      </c>
      <c r="L172" s="10" t="s">
        <v>12777</v>
      </c>
      <c r="N172" s="3" t="s">
        <v>12671</v>
      </c>
      <c r="Q172" s="3" t="s">
        <v>12740</v>
      </c>
      <c r="U172" s="137" t="s">
        <v>12913</v>
      </c>
      <c r="V172" s="137" t="str">
        <f t="shared" si="9"/>
        <v>XE</v>
      </c>
    </row>
    <row r="173" spans="1:22" x14ac:dyDescent="0.2">
      <c r="A173" s="178"/>
      <c r="B173" s="178"/>
      <c r="C173" s="179" t="str">
        <f>VLOOKUP(G173,TCR!$E$2:$K$332,2,0)</f>
        <v>VENDV</v>
      </c>
      <c r="D173" s="179" t="str">
        <f>VLOOKUP(G173,TCR!$E$2:$K$332,3,0)</f>
        <v>Ricavi variabili commodity al PCE - Energia Elettrica</v>
      </c>
      <c r="E173" s="179" t="str">
        <f>VLOOKUP(G173,TCR!$E$2:$K$332,4,0)</f>
        <v>MTPRV</v>
      </c>
      <c r="F173" s="179" t="str">
        <f>VLOOKUP(G173,TCR!$E$2:$K$332,5,0)</f>
        <v>Materia prima variabile</v>
      </c>
      <c r="G173" s="179" t="s">
        <v>192</v>
      </c>
      <c r="H173" s="179" t="str">
        <f>VLOOKUP(G173,TCR!$E$2:$K$332,7,0)</f>
        <v>Perdite</v>
      </c>
      <c r="I173" s="137" t="str">
        <f t="shared" si="7"/>
        <v>XE#PERD_OD_SBIL#OD_OD#O_D#XE</v>
      </c>
      <c r="J173" s="137" t="str">
        <f t="shared" si="8"/>
        <v>N</v>
      </c>
      <c r="K173" s="153" t="s">
        <v>12530</v>
      </c>
      <c r="L173" s="10" t="s">
        <v>12778</v>
      </c>
      <c r="N173" s="3" t="s">
        <v>12671</v>
      </c>
      <c r="Q173" s="3" t="s">
        <v>12740</v>
      </c>
      <c r="U173" s="137" t="s">
        <v>12913</v>
      </c>
      <c r="V173" s="137" t="str">
        <f t="shared" si="9"/>
        <v>XE</v>
      </c>
    </row>
    <row r="174" spans="1:22" x14ac:dyDescent="0.2">
      <c r="A174" s="139"/>
      <c r="B174" s="178"/>
      <c r="C174" s="179" t="str">
        <f>VLOOKUP(G174,TCR!$E$2:$K$332,2,0)</f>
        <v>VENDV</v>
      </c>
      <c r="D174" s="179" t="str">
        <f>VLOOKUP(G174,TCR!$E$2:$K$332,3,0)</f>
        <v>Ricavi variabili commodity al PCE - Energia Elettrica</v>
      </c>
      <c r="E174" s="179" t="str">
        <f>VLOOKUP(G174,TCR!$E$2:$K$332,4,0)</f>
        <v>SCONV</v>
      </c>
      <c r="F174" s="179" t="str">
        <f>VLOOKUP(G174,TCR!$E$2:$K$332,5,0)</f>
        <v>Sconti Variabili</v>
      </c>
      <c r="G174" s="179" t="s">
        <v>10944</v>
      </c>
      <c r="H174" s="179" t="str">
        <f>VLOOKUP(G174,TCR!$E$2:$K$332,7,0)</f>
        <v>sconti perdite</v>
      </c>
      <c r="I174" s="137" t="str">
        <f t="shared" si="7"/>
        <v>XE#PERD_SC_SBIL#OD_OD#O_D#XE</v>
      </c>
      <c r="J174" s="137" t="str">
        <f t="shared" si="8"/>
        <v>N</v>
      </c>
      <c r="K174" s="153" t="s">
        <v>12531</v>
      </c>
      <c r="L174" s="10" t="s">
        <v>12779</v>
      </c>
      <c r="N174" s="3" t="s">
        <v>12671</v>
      </c>
      <c r="Q174" s="3" t="s">
        <v>12740</v>
      </c>
      <c r="U174" s="137" t="s">
        <v>12913</v>
      </c>
      <c r="V174" s="137" t="str">
        <f t="shared" si="9"/>
        <v>XE</v>
      </c>
    </row>
    <row r="175" spans="1:22" x14ac:dyDescent="0.2">
      <c r="A175" s="178"/>
      <c r="B175" s="178"/>
      <c r="C175" s="179" t="str">
        <f>VLOOKUP(G175,TCR!$E$2:$K$332,2,0)</f>
        <v>VENDV</v>
      </c>
      <c r="D175" s="179" t="str">
        <f>VLOOKUP(G175,TCR!$E$2:$K$332,3,0)</f>
        <v>Ricavi variabili commodity al PCE - Energia Elettrica</v>
      </c>
      <c r="E175" s="179" t="str">
        <f>VLOOKUP(G175,TCR!$E$2:$K$332,4,0)</f>
        <v>SBI</v>
      </c>
      <c r="F175" s="179" t="str">
        <f>VLOOKUP(G175,TCR!$E$2:$K$332,5,0)</f>
        <v>Sbilanciamento</v>
      </c>
      <c r="G175" s="179" t="s">
        <v>5930</v>
      </c>
      <c r="H175" s="179" t="str">
        <f>VLOOKUP(G175,TCR!$E$2:$K$332,7,0)</f>
        <v>Sbilanciamento</v>
      </c>
      <c r="I175" s="137" t="str">
        <f t="shared" si="7"/>
        <v>XE#SC_SBIL#OD_OD#O_D#XE</v>
      </c>
      <c r="J175" s="137" t="str">
        <f t="shared" si="8"/>
        <v>N</v>
      </c>
      <c r="K175" s="153" t="s">
        <v>12532</v>
      </c>
      <c r="L175" s="10" t="s">
        <v>12780</v>
      </c>
      <c r="N175" s="3" t="s">
        <v>12671</v>
      </c>
      <c r="Q175" s="3" t="s">
        <v>12740</v>
      </c>
      <c r="U175" s="137" t="s">
        <v>12913</v>
      </c>
      <c r="V175" s="137" t="str">
        <f t="shared" si="9"/>
        <v>XE</v>
      </c>
    </row>
    <row r="176" spans="1:22" x14ac:dyDescent="0.2">
      <c r="A176" s="178"/>
      <c r="B176" s="178"/>
      <c r="C176" s="179" t="str">
        <f>VLOOKUP(G176,TCR!$E$2:$K$332,2,0)</f>
        <v>VENDV</v>
      </c>
      <c r="D176" s="179" t="str">
        <f>VLOOKUP(G176,TCR!$E$2:$K$332,3,0)</f>
        <v>Ricavi variabili commodity al PCE - Energia Elettrica</v>
      </c>
      <c r="E176" s="179" t="str">
        <f>VLOOKUP(G176,TCR!$E$2:$K$332,4,0)</f>
        <v>SCONV</v>
      </c>
      <c r="F176" s="179" t="str">
        <f>VLOOKUP(G176,TCR!$E$2:$K$332,5,0)</f>
        <v>Sconti Variabili</v>
      </c>
      <c r="G176" s="179" t="s">
        <v>10944</v>
      </c>
      <c r="H176" s="179" t="str">
        <f>VLOOKUP(G176,TCR!$E$2:$K$332,7,0)</f>
        <v>sconti perdite</v>
      </c>
      <c r="I176" s="137" t="str">
        <f t="shared" si="7"/>
        <v>XE#PERD_SC_EF0#MIG_EE#E#XE</v>
      </c>
      <c r="J176" s="137" t="str">
        <f t="shared" si="8"/>
        <v>N</v>
      </c>
      <c r="K176" s="153" t="s">
        <v>12533</v>
      </c>
      <c r="L176" s="10" t="s">
        <v>12781</v>
      </c>
      <c r="N176" s="3" t="s">
        <v>12708</v>
      </c>
      <c r="Q176" s="3" t="s">
        <v>12743</v>
      </c>
      <c r="U176" s="137" t="s">
        <v>12913</v>
      </c>
      <c r="V176" s="137" t="str">
        <f t="shared" si="9"/>
        <v>XE</v>
      </c>
    </row>
    <row r="177" spans="1:22" x14ac:dyDescent="0.2">
      <c r="A177" s="178"/>
      <c r="B177" s="178"/>
      <c r="C177" s="179" t="str">
        <f>VLOOKUP(G177,TCR!$E$2:$K$332,2,0)</f>
        <v>VENDV</v>
      </c>
      <c r="D177" s="179" t="str">
        <f>VLOOKUP(G177,TCR!$E$2:$K$332,3,0)</f>
        <v>Ricavi variabili commodity al PCE - Energia Elettrica</v>
      </c>
      <c r="E177" s="179" t="str">
        <f>VLOOKUP(G177,TCR!$E$2:$K$332,4,0)</f>
        <v>SCONV</v>
      </c>
      <c r="F177" s="179" t="str">
        <f>VLOOKUP(G177,TCR!$E$2:$K$332,5,0)</f>
        <v>Sconti Variabili</v>
      </c>
      <c r="G177" s="179" t="s">
        <v>10944</v>
      </c>
      <c r="H177" s="179" t="str">
        <f>VLOOKUP(G177,TCR!$E$2:$K$332,7,0)</f>
        <v>sconti perdite</v>
      </c>
      <c r="I177" s="137" t="str">
        <f t="shared" si="7"/>
        <v>XE#PERD_SC_EF1#MIG_EE#E#XE</v>
      </c>
      <c r="J177" s="137" t="str">
        <f t="shared" si="8"/>
        <v>N</v>
      </c>
      <c r="K177" s="153" t="s">
        <v>12534</v>
      </c>
      <c r="L177" s="10" t="s">
        <v>12782</v>
      </c>
      <c r="N177" s="3" t="s">
        <v>12708</v>
      </c>
      <c r="Q177" s="3" t="s">
        <v>12743</v>
      </c>
      <c r="U177" s="137" t="s">
        <v>12913</v>
      </c>
      <c r="V177" s="137" t="str">
        <f t="shared" si="9"/>
        <v>XE</v>
      </c>
    </row>
    <row r="178" spans="1:22" x14ac:dyDescent="0.2">
      <c r="A178" s="178"/>
      <c r="B178" s="178"/>
      <c r="C178" s="179" t="str">
        <f>VLOOKUP(G178,TCR!$E$2:$K$332,2,0)</f>
        <v>VENDV</v>
      </c>
      <c r="D178" s="179" t="str">
        <f>VLOOKUP(G178,TCR!$E$2:$K$332,3,0)</f>
        <v>Ricavi variabili commodity al PCE - Energia Elettrica</v>
      </c>
      <c r="E178" s="179" t="str">
        <f>VLOOKUP(G178,TCR!$E$2:$K$332,4,0)</f>
        <v>SCONV</v>
      </c>
      <c r="F178" s="179" t="str">
        <f>VLOOKUP(G178,TCR!$E$2:$K$332,5,0)</f>
        <v>Sconti Variabili</v>
      </c>
      <c r="G178" s="179" t="s">
        <v>10944</v>
      </c>
      <c r="H178" s="179" t="str">
        <f>VLOOKUP(G178,TCR!$E$2:$K$332,7,0)</f>
        <v>sconti perdite</v>
      </c>
      <c r="I178" s="137" t="str">
        <f t="shared" si="7"/>
        <v>XE#PERD_SC_EF2#MIG_EE#E#XE</v>
      </c>
      <c r="J178" s="137" t="str">
        <f t="shared" si="8"/>
        <v>N</v>
      </c>
      <c r="K178" s="153" t="s">
        <v>12535</v>
      </c>
      <c r="L178" s="10" t="s">
        <v>12783</v>
      </c>
      <c r="N178" s="3" t="s">
        <v>12708</v>
      </c>
      <c r="Q178" s="3" t="s">
        <v>12743</v>
      </c>
      <c r="U178" s="137" t="s">
        <v>12913</v>
      </c>
      <c r="V178" s="137" t="str">
        <f t="shared" si="9"/>
        <v>XE</v>
      </c>
    </row>
    <row r="179" spans="1:22" x14ac:dyDescent="0.2">
      <c r="A179" s="178"/>
      <c r="B179" s="178"/>
      <c r="C179" s="179" t="str">
        <f>VLOOKUP(G179,TCR!$E$2:$K$332,2,0)</f>
        <v>VENDV</v>
      </c>
      <c r="D179" s="179" t="str">
        <f>VLOOKUP(G179,TCR!$E$2:$K$332,3,0)</f>
        <v>Ricavi variabili commodity al PCE - Energia Elettrica</v>
      </c>
      <c r="E179" s="179" t="str">
        <f>VLOOKUP(G179,TCR!$E$2:$K$332,4,0)</f>
        <v>SCONV</v>
      </c>
      <c r="F179" s="179" t="str">
        <f>VLOOKUP(G179,TCR!$E$2:$K$332,5,0)</f>
        <v>Sconti Variabili</v>
      </c>
      <c r="G179" s="179" t="s">
        <v>10944</v>
      </c>
      <c r="H179" s="179" t="str">
        <f>VLOOKUP(G179,TCR!$E$2:$K$332,7,0)</f>
        <v>sconti perdite</v>
      </c>
      <c r="I179" s="137" t="str">
        <f t="shared" si="7"/>
        <v>XE#PERD_SC_EF3#MIG_EE#E#XE</v>
      </c>
      <c r="J179" s="137" t="str">
        <f t="shared" si="8"/>
        <v>N</v>
      </c>
      <c r="K179" s="153" t="s">
        <v>12536</v>
      </c>
      <c r="L179" s="10" t="s">
        <v>12784</v>
      </c>
      <c r="N179" s="3" t="s">
        <v>12708</v>
      </c>
      <c r="Q179" s="3" t="s">
        <v>12743</v>
      </c>
      <c r="U179" s="137" t="s">
        <v>12913</v>
      </c>
      <c r="V179" s="137" t="str">
        <f t="shared" si="9"/>
        <v>XE</v>
      </c>
    </row>
    <row r="180" spans="1:22" x14ac:dyDescent="0.2">
      <c r="A180" s="178"/>
      <c r="B180" s="178"/>
      <c r="C180" s="179" t="str">
        <f>VLOOKUP(G180,TCR!$E$2:$K$332,2,0)</f>
        <v>VENDV</v>
      </c>
      <c r="D180" s="179" t="str">
        <f>VLOOKUP(G180,TCR!$E$2:$K$332,3,0)</f>
        <v>Ricavi variabili commodity al PCE - Energia Elettrica</v>
      </c>
      <c r="E180" s="179" t="str">
        <f>VLOOKUP(G180,TCR!$E$2:$K$332,4,0)</f>
        <v>SCONV</v>
      </c>
      <c r="F180" s="179" t="str">
        <f>VLOOKUP(G180,TCR!$E$2:$K$332,5,0)</f>
        <v>Sconti Variabili</v>
      </c>
      <c r="G180" s="179" t="s">
        <v>10944</v>
      </c>
      <c r="H180" s="179" t="str">
        <f>VLOOKUP(G180,TCR!$E$2:$K$332,7,0)</f>
        <v>sconti perdite</v>
      </c>
      <c r="I180" s="137" t="str">
        <f t="shared" si="7"/>
        <v>XE#PERD_SC_GOLD#MIG_EE#E#XE</v>
      </c>
      <c r="J180" s="137" t="str">
        <f t="shared" si="8"/>
        <v>N</v>
      </c>
      <c r="K180" s="153" t="s">
        <v>12537</v>
      </c>
      <c r="L180" s="10" t="s">
        <v>12785</v>
      </c>
      <c r="N180" s="3" t="s">
        <v>12708</v>
      </c>
      <c r="Q180" s="3" t="s">
        <v>12743</v>
      </c>
      <c r="U180" s="137" t="s">
        <v>12913</v>
      </c>
      <c r="V180" s="137" t="str">
        <f t="shared" si="9"/>
        <v>XE</v>
      </c>
    </row>
    <row r="181" spans="1:22" x14ac:dyDescent="0.2">
      <c r="A181" s="178"/>
      <c r="B181" s="178"/>
      <c r="C181" s="179" t="str">
        <f>VLOOKUP(G181,TCR!$E$2:$K$332,2,0)</f>
        <v>VENDV</v>
      </c>
      <c r="D181" s="179" t="str">
        <f>VLOOKUP(G181,TCR!$E$2:$K$332,3,0)</f>
        <v>Ricavi variabili commodity al PCE - Energia Elettrica</v>
      </c>
      <c r="E181" s="179" t="str">
        <f>VLOOKUP(G181,TCR!$E$2:$K$332,4,0)</f>
        <v>MTPRV</v>
      </c>
      <c r="F181" s="179" t="str">
        <f>VLOOKUP(G181,TCR!$E$2:$K$332,5,0)</f>
        <v>Materia prima variabile</v>
      </c>
      <c r="G181" s="179" t="s">
        <v>192</v>
      </c>
      <c r="H181" s="179" t="str">
        <f>VLOOKUP(G181,TCR!$E$2:$K$332,7,0)</f>
        <v>Perdite</v>
      </c>
      <c r="I181" s="137" t="str">
        <f t="shared" si="7"/>
        <v>XE#PERD_SPRD_PUNh#MIG_EE#E#XE</v>
      </c>
      <c r="J181" s="137" t="str">
        <f t="shared" si="8"/>
        <v>N</v>
      </c>
      <c r="K181" s="153" t="s">
        <v>12538</v>
      </c>
      <c r="L181" s="10" t="s">
        <v>12786</v>
      </c>
      <c r="N181" s="3" t="s">
        <v>12708</v>
      </c>
      <c r="Q181" s="3" t="s">
        <v>12743</v>
      </c>
      <c r="U181" s="137" t="s">
        <v>12913</v>
      </c>
      <c r="V181" s="137" t="str">
        <f t="shared" si="9"/>
        <v>XE</v>
      </c>
    </row>
    <row r="182" spans="1:22" x14ac:dyDescent="0.2">
      <c r="A182" s="178"/>
      <c r="B182" s="178"/>
      <c r="C182" s="179" t="str">
        <f>VLOOKUP(G182,TCR!$E$2:$K$332,2,0)</f>
        <v>VENDV</v>
      </c>
      <c r="D182" s="179" t="str">
        <f>VLOOKUP(G182,TCR!$E$2:$K$332,3,0)</f>
        <v>Ricavi variabili commodity al PCE - Energia Elettrica</v>
      </c>
      <c r="E182" s="179" t="str">
        <f>VLOOKUP(G182,TCR!$E$2:$K$332,4,0)</f>
        <v>MTPRV</v>
      </c>
      <c r="F182" s="179" t="str">
        <f>VLOOKUP(G182,TCR!$E$2:$K$332,5,0)</f>
        <v>Materia prima variabile</v>
      </c>
      <c r="G182" s="179" t="s">
        <v>192</v>
      </c>
      <c r="H182" s="179" t="str">
        <f>VLOOKUP(G182,TCR!$E$2:$K$332,7,0)</f>
        <v>Perdite</v>
      </c>
      <c r="I182" s="137" t="str">
        <f t="shared" si="7"/>
        <v>XE#PERD_SPRDF1_PUN3F#MIG_EE#E#XE</v>
      </c>
      <c r="J182" s="137" t="str">
        <f t="shared" si="8"/>
        <v>N</v>
      </c>
      <c r="K182" s="153" t="s">
        <v>12539</v>
      </c>
      <c r="L182" s="10" t="s">
        <v>12787</v>
      </c>
      <c r="N182" s="3" t="s">
        <v>12708</v>
      </c>
      <c r="Q182" s="3" t="s">
        <v>12743</v>
      </c>
      <c r="U182" s="137" t="s">
        <v>12913</v>
      </c>
      <c r="V182" s="137" t="str">
        <f t="shared" si="9"/>
        <v>XE</v>
      </c>
    </row>
    <row r="183" spans="1:22" x14ac:dyDescent="0.2">
      <c r="A183" s="178"/>
      <c r="B183" s="178"/>
      <c r="C183" s="179" t="str">
        <f>VLOOKUP(G183,TCR!$E$2:$K$332,2,0)</f>
        <v>VENDV</v>
      </c>
      <c r="D183" s="179" t="str">
        <f>VLOOKUP(G183,TCR!$E$2:$K$332,3,0)</f>
        <v>Ricavi variabili commodity al PCE - Energia Elettrica</v>
      </c>
      <c r="E183" s="179" t="str">
        <f>VLOOKUP(G183,TCR!$E$2:$K$332,4,0)</f>
        <v>MTPRV</v>
      </c>
      <c r="F183" s="179" t="str">
        <f>VLOOKUP(G183,TCR!$E$2:$K$332,5,0)</f>
        <v>Materia prima variabile</v>
      </c>
      <c r="G183" s="179" t="s">
        <v>192</v>
      </c>
      <c r="H183" s="179" t="str">
        <f>VLOOKUP(G183,TCR!$E$2:$K$332,7,0)</f>
        <v>Perdite</v>
      </c>
      <c r="I183" s="137" t="str">
        <f t="shared" si="7"/>
        <v>XE#PERD_SPRDF2_PUN3F#MIG_EE#E#XE</v>
      </c>
      <c r="J183" s="137" t="str">
        <f t="shared" si="8"/>
        <v>N</v>
      </c>
      <c r="K183" s="153" t="s">
        <v>12540</v>
      </c>
      <c r="L183" s="10" t="s">
        <v>12788</v>
      </c>
      <c r="N183" s="3" t="s">
        <v>12708</v>
      </c>
      <c r="Q183" s="3" t="s">
        <v>12743</v>
      </c>
      <c r="U183" s="137" t="s">
        <v>12913</v>
      </c>
      <c r="V183" s="137" t="str">
        <f t="shared" si="9"/>
        <v>XE</v>
      </c>
    </row>
    <row r="184" spans="1:22" x14ac:dyDescent="0.2">
      <c r="A184" s="178"/>
      <c r="B184" s="178"/>
      <c r="C184" s="179" t="str">
        <f>VLOOKUP(G184,TCR!$E$2:$K$332,2,0)</f>
        <v>VENDV</v>
      </c>
      <c r="D184" s="179" t="str">
        <f>VLOOKUP(G184,TCR!$E$2:$K$332,3,0)</f>
        <v>Ricavi variabili commodity al PCE - Energia Elettrica</v>
      </c>
      <c r="E184" s="179" t="str">
        <f>VLOOKUP(G184,TCR!$E$2:$K$332,4,0)</f>
        <v>MTPRV</v>
      </c>
      <c r="F184" s="179" t="str">
        <f>VLOOKUP(G184,TCR!$E$2:$K$332,5,0)</f>
        <v>Materia prima variabile</v>
      </c>
      <c r="G184" s="179" t="s">
        <v>192</v>
      </c>
      <c r="H184" s="179" t="str">
        <f>VLOOKUP(G184,TCR!$E$2:$K$332,7,0)</f>
        <v>Perdite</v>
      </c>
      <c r="I184" s="137" t="str">
        <f t="shared" si="7"/>
        <v>XE#PERD_SPRDF3_PUN3F#MIG_EE#E#XE</v>
      </c>
      <c r="J184" s="137" t="str">
        <f t="shared" si="8"/>
        <v>N</v>
      </c>
      <c r="K184" s="153" t="s">
        <v>12541</v>
      </c>
      <c r="L184" s="10" t="s">
        <v>12789</v>
      </c>
      <c r="N184" s="3" t="s">
        <v>12708</v>
      </c>
      <c r="Q184" s="3" t="s">
        <v>12743</v>
      </c>
      <c r="U184" s="137" t="s">
        <v>12913</v>
      </c>
      <c r="V184" s="137" t="str">
        <f t="shared" si="9"/>
        <v>XE</v>
      </c>
    </row>
    <row r="185" spans="1:22" x14ac:dyDescent="0.2">
      <c r="A185" s="178"/>
      <c r="B185" s="178"/>
      <c r="C185" s="179" t="str">
        <f>VLOOKUP(G185,TCR!$E$2:$K$332,2,0)</f>
        <v>VENDV</v>
      </c>
      <c r="D185" s="179" t="str">
        <f>VLOOKUP(G185,TCR!$E$2:$K$332,3,0)</f>
        <v>Ricavi variabili commodity al PCE - Energia Elettrica</v>
      </c>
      <c r="E185" s="179" t="str">
        <f>VLOOKUP(G185,TCR!$E$2:$K$332,4,0)</f>
        <v>SCONV</v>
      </c>
      <c r="F185" s="179" t="str">
        <f>VLOOKUP(G185,TCR!$E$2:$K$332,5,0)</f>
        <v>Sconti Variabili</v>
      </c>
      <c r="G185" s="179" t="s">
        <v>32</v>
      </c>
      <c r="H185" s="179" t="str">
        <f>VLOOKUP(G185,TCR!$E$2:$K$332,7,0)</f>
        <v>sconti</v>
      </c>
      <c r="I185" s="137" t="str">
        <f t="shared" si="7"/>
        <v>XE#SC_EF0#MIG_EE#E#XE</v>
      </c>
      <c r="J185" s="137" t="str">
        <f t="shared" si="8"/>
        <v>N</v>
      </c>
      <c r="K185" s="153" t="s">
        <v>12542</v>
      </c>
      <c r="L185" s="10" t="s">
        <v>12790</v>
      </c>
      <c r="N185" s="3" t="s">
        <v>12708</v>
      </c>
      <c r="Q185" s="3" t="s">
        <v>12743</v>
      </c>
      <c r="U185" s="137" t="s">
        <v>12913</v>
      </c>
      <c r="V185" s="137" t="str">
        <f t="shared" si="9"/>
        <v>XE</v>
      </c>
    </row>
    <row r="186" spans="1:22" x14ac:dyDescent="0.2">
      <c r="A186" s="178"/>
      <c r="B186" s="178"/>
      <c r="C186" s="179" t="str">
        <f>VLOOKUP(G186,TCR!$E$2:$K$332,2,0)</f>
        <v>VENDV</v>
      </c>
      <c r="D186" s="179" t="str">
        <f>VLOOKUP(G186,TCR!$E$2:$K$332,3,0)</f>
        <v>Ricavi variabili commodity al PCE - Energia Elettrica</v>
      </c>
      <c r="E186" s="179" t="str">
        <f>VLOOKUP(G186,TCR!$E$2:$K$332,4,0)</f>
        <v>SCONV</v>
      </c>
      <c r="F186" s="179" t="str">
        <f>VLOOKUP(G186,TCR!$E$2:$K$332,5,0)</f>
        <v>Sconti Variabili</v>
      </c>
      <c r="G186" s="179" t="s">
        <v>32</v>
      </c>
      <c r="H186" s="179" t="str">
        <f>VLOOKUP(G186,TCR!$E$2:$K$332,7,0)</f>
        <v>sconti</v>
      </c>
      <c r="I186" s="137" t="str">
        <f t="shared" si="7"/>
        <v>XE#SC_EF1#MIG_EE#E#XE</v>
      </c>
      <c r="J186" s="137" t="str">
        <f t="shared" si="8"/>
        <v>N</v>
      </c>
      <c r="K186" s="153" t="s">
        <v>12543</v>
      </c>
      <c r="L186" s="10" t="s">
        <v>12791</v>
      </c>
      <c r="N186" s="3" t="s">
        <v>12708</v>
      </c>
      <c r="Q186" s="3" t="s">
        <v>12743</v>
      </c>
      <c r="U186" s="137" t="s">
        <v>12913</v>
      </c>
      <c r="V186" s="137" t="str">
        <f t="shared" si="9"/>
        <v>XE</v>
      </c>
    </row>
    <row r="187" spans="1:22" x14ac:dyDescent="0.2">
      <c r="A187" s="139"/>
      <c r="B187" s="178"/>
      <c r="C187" s="179" t="str">
        <f>VLOOKUP(G187,TCR!$E$2:$K$332,2,0)</f>
        <v>VENDV</v>
      </c>
      <c r="D187" s="179" t="str">
        <f>VLOOKUP(G187,TCR!$E$2:$K$332,3,0)</f>
        <v>Ricavi variabili commodity al PCE - Energia Elettrica</v>
      </c>
      <c r="E187" s="179" t="str">
        <f>VLOOKUP(G187,TCR!$E$2:$K$332,4,0)</f>
        <v>SCONV</v>
      </c>
      <c r="F187" s="179" t="str">
        <f>VLOOKUP(G187,TCR!$E$2:$K$332,5,0)</f>
        <v>Sconti Variabili</v>
      </c>
      <c r="G187" s="179" t="s">
        <v>32</v>
      </c>
      <c r="H187" s="179" t="str">
        <f>VLOOKUP(G187,TCR!$E$2:$K$332,7,0)</f>
        <v>sconti</v>
      </c>
      <c r="I187" s="137" t="str">
        <f t="shared" si="7"/>
        <v>XE#SC_EF2#MIG_EE#E#XE</v>
      </c>
      <c r="J187" s="137" t="str">
        <f t="shared" si="8"/>
        <v>N</v>
      </c>
      <c r="K187" s="153" t="s">
        <v>12544</v>
      </c>
      <c r="L187" s="10" t="s">
        <v>12792</v>
      </c>
      <c r="N187" s="3" t="s">
        <v>12708</v>
      </c>
      <c r="Q187" s="3" t="s">
        <v>12743</v>
      </c>
      <c r="U187" s="137" t="s">
        <v>12913</v>
      </c>
      <c r="V187" s="137" t="str">
        <f t="shared" si="9"/>
        <v>XE</v>
      </c>
    </row>
    <row r="188" spans="1:22" x14ac:dyDescent="0.2">
      <c r="A188" s="178"/>
      <c r="B188" s="178"/>
      <c r="C188" s="179" t="str">
        <f>VLOOKUP(G188,TCR!$E$2:$K$332,2,0)</f>
        <v>VENDV</v>
      </c>
      <c r="D188" s="179" t="str">
        <f>VLOOKUP(G188,TCR!$E$2:$K$332,3,0)</f>
        <v>Ricavi variabili commodity al PCE - Energia Elettrica</v>
      </c>
      <c r="E188" s="179" t="str">
        <f>VLOOKUP(G188,TCR!$E$2:$K$332,4,0)</f>
        <v>SCONV</v>
      </c>
      <c r="F188" s="179" t="str">
        <f>VLOOKUP(G188,TCR!$E$2:$K$332,5,0)</f>
        <v>Sconti Variabili</v>
      </c>
      <c r="G188" s="179" t="s">
        <v>32</v>
      </c>
      <c r="H188" s="179" t="str">
        <f>VLOOKUP(G188,TCR!$E$2:$K$332,7,0)</f>
        <v>sconti</v>
      </c>
      <c r="I188" s="137" t="str">
        <f t="shared" si="7"/>
        <v>XE#SC_EF3#MIG_EE#E#XE</v>
      </c>
      <c r="J188" s="137" t="str">
        <f t="shared" si="8"/>
        <v>N</v>
      </c>
      <c r="K188" s="153" t="s">
        <v>12545</v>
      </c>
      <c r="L188" s="10" t="s">
        <v>12793</v>
      </c>
      <c r="N188" s="3" t="s">
        <v>12708</v>
      </c>
      <c r="Q188" s="3" t="s">
        <v>12743</v>
      </c>
      <c r="U188" s="137" t="s">
        <v>12913</v>
      </c>
      <c r="V188" s="137" t="str">
        <f t="shared" si="9"/>
        <v>XE</v>
      </c>
    </row>
    <row r="189" spans="1:22" x14ac:dyDescent="0.2">
      <c r="A189" s="178"/>
      <c r="B189" s="178"/>
      <c r="C189" s="179" t="str">
        <f>VLOOKUP(G189,TCR!$E$2:$K$332,2,0)</f>
        <v>VENDV</v>
      </c>
      <c r="D189" s="179" t="str">
        <f>VLOOKUP(G189,TCR!$E$2:$K$332,3,0)</f>
        <v>Ricavi variabili commodity al PCE - Energia Elettrica</v>
      </c>
      <c r="E189" s="179" t="str">
        <f>VLOOKUP(G189,TCR!$E$2:$K$332,4,0)</f>
        <v>SCONV</v>
      </c>
      <c r="F189" s="179" t="str">
        <f>VLOOKUP(G189,TCR!$E$2:$K$332,5,0)</f>
        <v>Sconti Variabili</v>
      </c>
      <c r="G189" s="179" t="s">
        <v>32</v>
      </c>
      <c r="H189" s="179" t="str">
        <f>VLOOKUP(G189,TCR!$E$2:$K$332,7,0)</f>
        <v>sconti</v>
      </c>
      <c r="I189" s="137" t="str">
        <f t="shared" si="7"/>
        <v>XE#SC_GOLD#MIG_EE#E#XE</v>
      </c>
      <c r="J189" s="137" t="str">
        <f t="shared" si="8"/>
        <v>N</v>
      </c>
      <c r="K189" s="153" t="s">
        <v>12546</v>
      </c>
      <c r="L189" s="10" t="s">
        <v>12794</v>
      </c>
      <c r="N189" s="3" t="s">
        <v>12708</v>
      </c>
      <c r="Q189" s="3" t="s">
        <v>12743</v>
      </c>
      <c r="U189" s="137" t="s">
        <v>12913</v>
      </c>
      <c r="V189" s="137" t="str">
        <f t="shared" si="9"/>
        <v>XE</v>
      </c>
    </row>
    <row r="190" spans="1:22" x14ac:dyDescent="0.2">
      <c r="A190" s="178"/>
      <c r="B190" s="178"/>
      <c r="C190" s="179" t="str">
        <f>VLOOKUP(G190,TCR!$E$2:$K$332,2,0)</f>
        <v>VENDF</v>
      </c>
      <c r="D190" s="179" t="str">
        <f>VLOOKUP(G190,TCR!$E$2:$K$332,3,0)</f>
        <v>Ricavi commodity - componente fissa Energia Elettrica</v>
      </c>
      <c r="E190" s="179" t="str">
        <f>VLOOKUP(G190,TCR!$E$2:$K$332,4,0)</f>
        <v>MTPRF</v>
      </c>
      <c r="F190" s="179" t="str">
        <f>VLOOKUP(G190,TCR!$E$2:$K$332,5,0)</f>
        <v>Materia prima fissa</v>
      </c>
      <c r="G190" s="179" t="s">
        <v>217</v>
      </c>
      <c r="H190" s="179" t="str">
        <f>VLOOKUP(G190,TCR!$E$2:$K$332,7,0)</f>
        <v>Materia prima altre voci fisse</v>
      </c>
      <c r="I190" s="137" t="str">
        <f t="shared" si="7"/>
        <v>XE#CANONE_FIX#MIG_EE#E#XE</v>
      </c>
      <c r="J190" s="137" t="str">
        <f t="shared" si="8"/>
        <v>N</v>
      </c>
      <c r="K190" s="153" t="s">
        <v>12547</v>
      </c>
      <c r="L190" s="10" t="s">
        <v>12795</v>
      </c>
      <c r="N190" s="3" t="s">
        <v>12708</v>
      </c>
      <c r="Q190" s="3" t="s">
        <v>12743</v>
      </c>
      <c r="U190" s="137" t="s">
        <v>12913</v>
      </c>
      <c r="V190" s="137" t="str">
        <f t="shared" si="9"/>
        <v>XE</v>
      </c>
    </row>
    <row r="191" spans="1:22" x14ac:dyDescent="0.2">
      <c r="A191" s="178"/>
      <c r="B191" s="178"/>
      <c r="C191" s="179" t="str">
        <f>VLOOKUP(G191,TCR!$E$2:$K$332,2,0)</f>
        <v>PCVF</v>
      </c>
      <c r="D191" s="179" t="str">
        <f>VLOOKUP(G191,TCR!$E$2:$K$332,3,0)</f>
        <v>Ricavi da componente fissa PCV</v>
      </c>
      <c r="E191" s="179" t="str">
        <f>VLOOKUP(G191,TCR!$E$2:$K$332,4,0)</f>
        <v>COMMF</v>
      </c>
      <c r="F191" s="179" t="str">
        <f>VLOOKUP(G191,TCR!$E$2:$K$332,5,0)</f>
        <v>Componente fissa Costi Commercializzazione</v>
      </c>
      <c r="G191" s="179" t="s">
        <v>189</v>
      </c>
      <c r="H191" s="179" t="str">
        <f>VLOOKUP(G191,TCR!$E$2:$K$332,7,0)</f>
        <v>PCV fissa</v>
      </c>
      <c r="I191" s="137" t="str">
        <f t="shared" si="7"/>
        <v>XE#PCV_FIX#PCV_BTA2#PCV#XE</v>
      </c>
      <c r="J191" s="137" t="str">
        <f t="shared" si="8"/>
        <v>N</v>
      </c>
      <c r="K191" s="153" t="s">
        <v>12548</v>
      </c>
      <c r="L191" s="10" t="s">
        <v>12796</v>
      </c>
      <c r="N191" s="3" t="s">
        <v>12664</v>
      </c>
      <c r="Q191" s="3" t="s">
        <v>12739</v>
      </c>
      <c r="U191" s="137" t="s">
        <v>12913</v>
      </c>
      <c r="V191" s="137" t="str">
        <f t="shared" si="9"/>
        <v>XE</v>
      </c>
    </row>
    <row r="192" spans="1:22" x14ac:dyDescent="0.2">
      <c r="A192" s="139"/>
      <c r="B192" s="178"/>
      <c r="C192" s="179" t="str">
        <f>VLOOKUP(G192,TCR!$E$2:$K$332,2,0)</f>
        <v>PCVF</v>
      </c>
      <c r="D192" s="179" t="str">
        <f>VLOOKUP(G192,TCR!$E$2:$K$332,3,0)</f>
        <v>Ricavi da componente fissa PCV</v>
      </c>
      <c r="E192" s="179" t="str">
        <f>VLOOKUP(G192,TCR!$E$2:$K$332,4,0)</f>
        <v>COMMF</v>
      </c>
      <c r="F192" s="179" t="str">
        <f>VLOOKUP(G192,TCR!$E$2:$K$332,5,0)</f>
        <v>Componente fissa Costi Commercializzazione</v>
      </c>
      <c r="G192" s="179" t="s">
        <v>189</v>
      </c>
      <c r="H192" s="179" t="str">
        <f>VLOOKUP(G192,TCR!$E$2:$K$332,7,0)</f>
        <v>PCV fissa</v>
      </c>
      <c r="I192" s="137" t="str">
        <f t="shared" si="7"/>
        <v>XE#PCV_FIX#PCV_BTA6#PCV#XE</v>
      </c>
      <c r="J192" s="137" t="str">
        <f t="shared" si="8"/>
        <v>N</v>
      </c>
      <c r="K192" s="153" t="s">
        <v>12548</v>
      </c>
      <c r="L192" s="10" t="s">
        <v>12796</v>
      </c>
      <c r="N192" s="3" t="s">
        <v>12666</v>
      </c>
      <c r="Q192" s="3" t="s">
        <v>12739</v>
      </c>
      <c r="U192" s="137" t="s">
        <v>12913</v>
      </c>
      <c r="V192" s="137" t="str">
        <f t="shared" si="9"/>
        <v>XE</v>
      </c>
    </row>
    <row r="193" spans="1:22" x14ac:dyDescent="0.2">
      <c r="A193" s="178"/>
      <c r="B193" s="178"/>
      <c r="C193" s="179" t="str">
        <f>VLOOKUP(G193,TCR!$E$2:$K$332,2,0)</f>
        <v>PCVF</v>
      </c>
      <c r="D193" s="179" t="str">
        <f>VLOOKUP(G193,TCR!$E$2:$K$332,3,0)</f>
        <v>Ricavi da componente fissa PCV</v>
      </c>
      <c r="E193" s="179" t="str">
        <f>VLOOKUP(G193,TCR!$E$2:$K$332,4,0)</f>
        <v>COMMF</v>
      </c>
      <c r="F193" s="179" t="str">
        <f>VLOOKUP(G193,TCR!$E$2:$K$332,5,0)</f>
        <v>Componente fissa Costi Commercializzazione</v>
      </c>
      <c r="G193" s="179" t="s">
        <v>189</v>
      </c>
      <c r="H193" s="179" t="str">
        <f>VLOOKUP(G193,TCR!$E$2:$K$332,7,0)</f>
        <v>PCV fissa</v>
      </c>
      <c r="I193" s="137" t="str">
        <f t="shared" si="7"/>
        <v>XE#PCV_FIX#PCV_BTA3#PCV#XE</v>
      </c>
      <c r="J193" s="137" t="str">
        <f t="shared" si="8"/>
        <v>N</v>
      </c>
      <c r="K193" s="153" t="s">
        <v>12548</v>
      </c>
      <c r="L193" s="10" t="s">
        <v>12796</v>
      </c>
      <c r="N193" s="3" t="s">
        <v>12665</v>
      </c>
      <c r="Q193" s="3" t="s">
        <v>12739</v>
      </c>
      <c r="U193" s="137" t="s">
        <v>12913</v>
      </c>
      <c r="V193" s="137" t="str">
        <f t="shared" si="9"/>
        <v>XE</v>
      </c>
    </row>
    <row r="194" spans="1:22" x14ac:dyDescent="0.2">
      <c r="A194" s="178"/>
      <c r="B194" s="178"/>
      <c r="C194" s="179" t="str">
        <f>VLOOKUP(G194,TCR!$E$2:$K$332,2,0)</f>
        <v>PCVF</v>
      </c>
      <c r="D194" s="179" t="str">
        <f>VLOOKUP(G194,TCR!$E$2:$K$332,3,0)</f>
        <v>Ricavi da componente fissa PCV</v>
      </c>
      <c r="E194" s="179" t="str">
        <f>VLOOKUP(G194,TCR!$E$2:$K$332,4,0)</f>
        <v>COMMF</v>
      </c>
      <c r="F194" s="179" t="str">
        <f>VLOOKUP(G194,TCR!$E$2:$K$332,5,0)</f>
        <v>Componente fissa Costi Commercializzazione</v>
      </c>
      <c r="G194" s="179" t="s">
        <v>189</v>
      </c>
      <c r="H194" s="179" t="str">
        <f>VLOOKUP(G194,TCR!$E$2:$K$332,7,0)</f>
        <v>PCV fissa</v>
      </c>
      <c r="I194" s="137" t="str">
        <f t="shared" si="7"/>
        <v>XE#PCV_FIX#PCV_BTA5#PCV#XE</v>
      </c>
      <c r="J194" s="137" t="str">
        <f t="shared" si="8"/>
        <v>N</v>
      </c>
      <c r="K194" s="153" t="s">
        <v>12548</v>
      </c>
      <c r="L194" s="10" t="s">
        <v>12796</v>
      </c>
      <c r="N194" s="3" t="s">
        <v>12667</v>
      </c>
      <c r="Q194" s="3" t="s">
        <v>12739</v>
      </c>
      <c r="U194" s="137" t="s">
        <v>12913</v>
      </c>
      <c r="V194" s="137" t="str">
        <f t="shared" si="9"/>
        <v>XE</v>
      </c>
    </row>
    <row r="195" spans="1:22" x14ac:dyDescent="0.2">
      <c r="A195" s="178"/>
      <c r="B195" s="178"/>
      <c r="C195" s="179" t="str">
        <f>VLOOKUP(G195,TCR!$E$2:$K$332,2,0)</f>
        <v>PCVF</v>
      </c>
      <c r="D195" s="179" t="str">
        <f>VLOOKUP(G195,TCR!$E$2:$K$332,3,0)</f>
        <v>Ricavi da componente fissa PCV</v>
      </c>
      <c r="E195" s="179" t="str">
        <f>VLOOKUP(G195,TCR!$E$2:$K$332,4,0)</f>
        <v>COMMF</v>
      </c>
      <c r="F195" s="179" t="str">
        <f>VLOOKUP(G195,TCR!$E$2:$K$332,5,0)</f>
        <v>Componente fissa Costi Commercializzazione</v>
      </c>
      <c r="G195" s="179" t="s">
        <v>189</v>
      </c>
      <c r="H195" s="179" t="str">
        <f>VLOOKUP(G195,TCR!$E$2:$K$332,7,0)</f>
        <v>PCV fissa</v>
      </c>
      <c r="I195" s="137" t="str">
        <f t="shared" ref="I195:I258" si="10">IF(LEFT($G195,7)="CONSUMO","XE#CONSUMO",CONCATENATE($V195,"#",$K195,"#",$N195,"#",$Q195,"#",$V195) )</f>
        <v>XE#PCV_FIX#PCV_BTA4#PCV#XE</v>
      </c>
      <c r="J195" s="137" t="str">
        <f t="shared" ref="J195:J258" si="11">IF(SUBSTITUTE(K195,"_VAT","") = K195,"N","S")</f>
        <v>N</v>
      </c>
      <c r="K195" s="153" t="s">
        <v>12548</v>
      </c>
      <c r="L195" s="10" t="s">
        <v>12796</v>
      </c>
      <c r="N195" s="3" t="s">
        <v>12663</v>
      </c>
      <c r="Q195" s="3" t="s">
        <v>12739</v>
      </c>
      <c r="U195" s="137" t="s">
        <v>12913</v>
      </c>
      <c r="V195" s="137" t="str">
        <f t="shared" si="9"/>
        <v>XE</v>
      </c>
    </row>
    <row r="196" spans="1:22" x14ac:dyDescent="0.2">
      <c r="A196" s="139"/>
      <c r="B196" s="178"/>
      <c r="C196" s="179" t="str">
        <f>VLOOKUP(G196,TCR!$E$2:$K$332,2,0)</f>
        <v>PCVF</v>
      </c>
      <c r="D196" s="179" t="str">
        <f>VLOOKUP(G196,TCR!$E$2:$K$332,3,0)</f>
        <v>Ricavi da componente fissa PCV</v>
      </c>
      <c r="E196" s="179" t="str">
        <f>VLOOKUP(G196,TCR!$E$2:$K$332,4,0)</f>
        <v>COMMF</v>
      </c>
      <c r="F196" s="179" t="str">
        <f>VLOOKUP(G196,TCR!$E$2:$K$332,5,0)</f>
        <v>Componente fissa Costi Commercializzazione</v>
      </c>
      <c r="G196" s="179" t="s">
        <v>189</v>
      </c>
      <c r="H196" s="179" t="str">
        <f>VLOOKUP(G196,TCR!$E$2:$K$332,7,0)</f>
        <v>PCV fissa</v>
      </c>
      <c r="I196" s="137" t="str">
        <f t="shared" si="10"/>
        <v>XE#PCV_FIX#PCV_BTA1#PCV#XE</v>
      </c>
      <c r="J196" s="137" t="str">
        <f t="shared" si="11"/>
        <v>N</v>
      </c>
      <c r="K196" s="153" t="s">
        <v>12548</v>
      </c>
      <c r="L196" s="10" t="s">
        <v>12796</v>
      </c>
      <c r="N196" s="3" t="s">
        <v>12668</v>
      </c>
      <c r="Q196" s="3" t="s">
        <v>12739</v>
      </c>
      <c r="U196" s="137" t="s">
        <v>12913</v>
      </c>
      <c r="V196" s="137" t="str">
        <f t="shared" si="9"/>
        <v>XE</v>
      </c>
    </row>
    <row r="197" spans="1:22" x14ac:dyDescent="0.2">
      <c r="A197" s="178"/>
      <c r="B197" s="178"/>
      <c r="C197" s="179" t="str">
        <f>VLOOKUP(G197,TCR!$E$2:$K$332,2,0)</f>
        <v>VENDV</v>
      </c>
      <c r="D197" s="179" t="str">
        <f>VLOOKUP(G197,TCR!$E$2:$K$332,3,0)</f>
        <v>Ricavi variabili commodity al PCE - Energia Elettrica</v>
      </c>
      <c r="E197" s="179" t="str">
        <f>VLOOKUP(G197,TCR!$E$2:$K$332,4,0)</f>
        <v>MTPRV</v>
      </c>
      <c r="F197" s="179" t="str">
        <f>VLOOKUP(G197,TCR!$E$2:$K$332,5,0)</f>
        <v>Materia prima variabile</v>
      </c>
      <c r="G197" s="179" t="s">
        <v>192</v>
      </c>
      <c r="H197" s="179" t="str">
        <f>VLOOKUP(G197,TCR!$E$2:$K$332,7,0)</f>
        <v>Perdite</v>
      </c>
      <c r="I197" s="137" t="str">
        <f t="shared" si="10"/>
        <v>XE#PERD_EF0_911_CON100#P_FIX_911_CON100#E#XE</v>
      </c>
      <c r="J197" s="137" t="str">
        <f t="shared" si="11"/>
        <v>N</v>
      </c>
      <c r="K197" s="153" t="s">
        <v>12549</v>
      </c>
      <c r="L197" s="10" t="s">
        <v>12797</v>
      </c>
      <c r="N197" s="3" t="s">
        <v>12709</v>
      </c>
      <c r="Q197" s="3" t="s">
        <v>12743</v>
      </c>
      <c r="U197" s="137" t="s">
        <v>12913</v>
      </c>
      <c r="V197" s="137" t="str">
        <f t="shared" si="9"/>
        <v>XE</v>
      </c>
    </row>
    <row r="198" spans="1:22" x14ac:dyDescent="0.2">
      <c r="A198" s="178"/>
      <c r="B198" s="178"/>
      <c r="C198" s="179" t="str">
        <f>VLOOKUP(G198,TCR!$E$2:$K$332,2,0)</f>
        <v>VENDV</v>
      </c>
      <c r="D198" s="179" t="str">
        <f>VLOOKUP(G198,TCR!$E$2:$K$332,3,0)</f>
        <v>Ricavi variabili commodity al PCE - Energia Elettrica</v>
      </c>
      <c r="E198" s="179" t="str">
        <f>VLOOKUP(G198,TCR!$E$2:$K$332,4,0)</f>
        <v>MTPRV</v>
      </c>
      <c r="F198" s="179" t="str">
        <f>VLOOKUP(G198,TCR!$E$2:$K$332,5,0)</f>
        <v>Materia prima variabile</v>
      </c>
      <c r="G198" s="179" t="s">
        <v>192</v>
      </c>
      <c r="H198" s="179" t="str">
        <f>VLOOKUP(G198,TCR!$E$2:$K$332,7,0)</f>
        <v>Perdite</v>
      </c>
      <c r="I198" s="137" t="str">
        <f t="shared" si="10"/>
        <v>XE#PERD_EF0_FIX#MIG_EE#E#XE</v>
      </c>
      <c r="J198" s="137" t="str">
        <f t="shared" si="11"/>
        <v>N</v>
      </c>
      <c r="K198" s="153" t="s">
        <v>12550</v>
      </c>
      <c r="L198" s="10" t="s">
        <v>12798</v>
      </c>
      <c r="N198" s="3" t="s">
        <v>12708</v>
      </c>
      <c r="Q198" s="3" t="s">
        <v>12743</v>
      </c>
      <c r="U198" s="137" t="s">
        <v>12913</v>
      </c>
      <c r="V198" s="137" t="str">
        <f t="shared" si="9"/>
        <v>XE</v>
      </c>
    </row>
    <row r="199" spans="1:22" x14ac:dyDescent="0.2">
      <c r="A199" s="178"/>
      <c r="B199" s="178"/>
      <c r="C199" s="179" t="str">
        <f>VLOOKUP(G199,TCR!$E$2:$K$332,2,0)</f>
        <v>VENDV</v>
      </c>
      <c r="D199" s="179" t="str">
        <f>VLOOKUP(G199,TCR!$E$2:$K$332,3,0)</f>
        <v>Ricavi variabili commodity al PCE - Energia Elettrica</v>
      </c>
      <c r="E199" s="179" t="str">
        <f>VLOOKUP(G199,TCR!$E$2:$K$332,4,0)</f>
        <v>MTPRV</v>
      </c>
      <c r="F199" s="179" t="str">
        <f>VLOOKUP(G199,TCR!$E$2:$K$332,5,0)</f>
        <v>Materia prima variabile</v>
      </c>
      <c r="G199" s="179" t="s">
        <v>192</v>
      </c>
      <c r="H199" s="179" t="str">
        <f>VLOOKUP(G199,TCR!$E$2:$K$332,7,0)</f>
        <v>Perdite</v>
      </c>
      <c r="I199" s="137" t="str">
        <f t="shared" si="10"/>
        <v>XE#PERD_EF0_PUN3F#P_FIX_PUN3F#E#XE</v>
      </c>
      <c r="J199" s="137" t="str">
        <f t="shared" si="11"/>
        <v>N</v>
      </c>
      <c r="K199" s="153" t="s">
        <v>12551</v>
      </c>
      <c r="L199" s="10" t="s">
        <v>12799</v>
      </c>
      <c r="N199" s="3" t="s">
        <v>12710</v>
      </c>
      <c r="Q199" s="3" t="s">
        <v>12743</v>
      </c>
      <c r="U199" s="137" t="s">
        <v>12913</v>
      </c>
      <c r="V199" s="137" t="str">
        <f t="shared" si="9"/>
        <v>XE</v>
      </c>
    </row>
    <row r="200" spans="1:22" ht="13.5" x14ac:dyDescent="0.2">
      <c r="A200" s="6"/>
      <c r="B200" s="178"/>
      <c r="C200" s="179" t="str">
        <f>VLOOKUP(G200,TCR!$E$2:$K$332,2,0)</f>
        <v>VENDV</v>
      </c>
      <c r="D200" s="179" t="str">
        <f>VLOOKUP(G200,TCR!$E$2:$K$332,3,0)</f>
        <v>Ricavi variabili commodity al PCE - Energia Elettrica</v>
      </c>
      <c r="E200" s="179" t="str">
        <f>VLOOKUP(G200,TCR!$E$2:$K$332,4,0)</f>
        <v>MTPRV</v>
      </c>
      <c r="F200" s="179" t="str">
        <f>VLOOKUP(G200,TCR!$E$2:$K$332,5,0)</f>
        <v>Materia prima variabile</v>
      </c>
      <c r="G200" s="179" t="s">
        <v>192</v>
      </c>
      <c r="H200" s="179" t="str">
        <f>VLOOKUP(G200,TCR!$E$2:$K$332,7,0)</f>
        <v>Perdite</v>
      </c>
      <c r="I200" s="137" t="str">
        <f t="shared" si="10"/>
        <v>XE#PERD_EF0_PUNBL#P_FIX_PUNBL#E#XE</v>
      </c>
      <c r="J200" s="137" t="str">
        <f t="shared" si="11"/>
        <v>N</v>
      </c>
      <c r="K200" s="153" t="s">
        <v>12552</v>
      </c>
      <c r="L200" s="10" t="s">
        <v>12800</v>
      </c>
      <c r="N200" s="3" t="s">
        <v>12711</v>
      </c>
      <c r="Q200" s="3" t="s">
        <v>12743</v>
      </c>
      <c r="U200" s="137" t="s">
        <v>12913</v>
      </c>
      <c r="V200" s="137" t="str">
        <f t="shared" si="9"/>
        <v>XE</v>
      </c>
    </row>
    <row r="201" spans="1:22" x14ac:dyDescent="0.2">
      <c r="A201" s="178"/>
      <c r="B201" s="178"/>
      <c r="C201" s="179" t="str">
        <f>VLOOKUP(G201,TCR!$E$2:$K$332,2,0)</f>
        <v>IMPO</v>
      </c>
      <c r="D201" s="179" t="str">
        <f>VLOOKUP(G201,TCR!$E$2:$K$332,3,0)</f>
        <v>IMPOSTE</v>
      </c>
      <c r="E201" s="179" t="str">
        <f>VLOOKUP(G201,TCR!$E$2:$K$332,4,0)</f>
        <v>IMER</v>
      </c>
      <c r="F201" s="179" t="str">
        <f>VLOOKUP(G201,TCR!$E$2:$K$332,5,0)</f>
        <v>Imposta erariale</v>
      </c>
      <c r="G201" s="179" t="s">
        <v>39</v>
      </c>
      <c r="H201" s="179" t="str">
        <f>VLOOKUP(G201,TCR!$E$2:$K$332,7,0)</f>
        <v>Imposta erariale</v>
      </c>
      <c r="I201" s="137" t="str">
        <f t="shared" si="10"/>
        <v>XE#IMPER_ELE#IMP#I#XE</v>
      </c>
      <c r="J201" s="137" t="str">
        <f t="shared" si="11"/>
        <v>N</v>
      </c>
      <c r="K201" s="153" t="s">
        <v>12553</v>
      </c>
      <c r="L201" s="10" t="s">
        <v>12801</v>
      </c>
      <c r="N201" s="3" t="s">
        <v>12712</v>
      </c>
      <c r="Q201" s="3" t="s">
        <v>12744</v>
      </c>
      <c r="U201" s="137" t="s">
        <v>12913</v>
      </c>
      <c r="V201" s="137" t="str">
        <f t="shared" si="9"/>
        <v>XE</v>
      </c>
    </row>
    <row r="202" spans="1:22" x14ac:dyDescent="0.2">
      <c r="A202" s="178"/>
      <c r="B202" s="178"/>
      <c r="C202" s="179" t="str">
        <f>VLOOKUP(G202,TCR!$E$2:$K$332,2,0)</f>
        <v>IMPO</v>
      </c>
      <c r="D202" s="179" t="str">
        <f>VLOOKUP(G202,TCR!$E$2:$K$332,3,0)</f>
        <v>IMPOSTE</v>
      </c>
      <c r="E202" s="179" t="str">
        <f>VLOOKUP(G202,TCR!$E$2:$K$332,4,0)</f>
        <v>IMER</v>
      </c>
      <c r="F202" s="179" t="str">
        <f>VLOOKUP(G202,TCR!$E$2:$K$332,5,0)</f>
        <v>Imposta erariale</v>
      </c>
      <c r="G202" s="179" t="s">
        <v>39</v>
      </c>
      <c r="H202" s="179" t="str">
        <f>VLOOKUP(G202,TCR!$E$2:$K$332,7,0)</f>
        <v>Imposta erariale</v>
      </c>
      <c r="I202" s="137" t="str">
        <f t="shared" si="10"/>
        <v>XE#IMPER_ESE#IMP#I#XE</v>
      </c>
      <c r="J202" s="137" t="str">
        <f t="shared" si="11"/>
        <v>N</v>
      </c>
      <c r="K202" s="153" t="s">
        <v>12554</v>
      </c>
      <c r="L202" s="10" t="s">
        <v>12802</v>
      </c>
      <c r="N202" s="3" t="s">
        <v>12712</v>
      </c>
      <c r="Q202" s="3" t="s">
        <v>12744</v>
      </c>
      <c r="U202" s="137" t="s">
        <v>12913</v>
      </c>
      <c r="V202" s="137" t="str">
        <f t="shared" si="9"/>
        <v>XE</v>
      </c>
    </row>
    <row r="203" spans="1:22" x14ac:dyDescent="0.2">
      <c r="A203" s="178"/>
      <c r="B203" s="178"/>
      <c r="C203" s="179" t="str">
        <f>VLOOKUP(G203,TCR!$E$2:$K$332,2,0)</f>
        <v>IMPO</v>
      </c>
      <c r="D203" s="179" t="str">
        <f>VLOOKUP(G203,TCR!$E$2:$K$332,3,0)</f>
        <v>IMPOSTE</v>
      </c>
      <c r="E203" s="179" t="str">
        <f>VLOOKUP(G203,TCR!$E$2:$K$332,4,0)</f>
        <v>IMER</v>
      </c>
      <c r="F203" s="179" t="str">
        <f>VLOOKUP(G203,TCR!$E$2:$K$332,5,0)</f>
        <v>Imposta erariale</v>
      </c>
      <c r="G203" s="179" t="s">
        <v>39</v>
      </c>
      <c r="H203" s="179" t="str">
        <f>VLOOKUP(G203,TCR!$E$2:$K$332,7,0)</f>
        <v>Imposta erariale</v>
      </c>
      <c r="I203" s="137" t="str">
        <f t="shared" si="10"/>
        <v>XE#IMPER_FIX#IMP#I#XE</v>
      </c>
      <c r="J203" s="137" t="str">
        <f t="shared" si="11"/>
        <v>N</v>
      </c>
      <c r="K203" s="153" t="s">
        <v>12555</v>
      </c>
      <c r="L203" s="10" t="s">
        <v>12803</v>
      </c>
      <c r="N203" s="3" t="s">
        <v>12712</v>
      </c>
      <c r="Q203" s="3" t="s">
        <v>12744</v>
      </c>
      <c r="U203" s="137" t="s">
        <v>12913</v>
      </c>
      <c r="V203" s="137" t="str">
        <f t="shared" si="9"/>
        <v>XE</v>
      </c>
    </row>
    <row r="204" spans="1:22" x14ac:dyDescent="0.2">
      <c r="A204" s="178"/>
      <c r="B204" s="178"/>
      <c r="C204" s="179" t="str">
        <f>VLOOKUP(G204,TCR!$E$2:$K$332,2,0)</f>
        <v>IMPO</v>
      </c>
      <c r="D204" s="179" t="str">
        <f>VLOOKUP(G204,TCR!$E$2:$K$332,3,0)</f>
        <v>IMPOSTE</v>
      </c>
      <c r="E204" s="179" t="str">
        <f>VLOOKUP(G204,TCR!$E$2:$K$332,4,0)</f>
        <v>IMER</v>
      </c>
      <c r="F204" s="179" t="str">
        <f>VLOOKUP(G204,TCR!$E$2:$K$332,5,0)</f>
        <v>Imposta erariale</v>
      </c>
      <c r="G204" s="179" t="s">
        <v>39</v>
      </c>
      <c r="H204" s="179" t="str">
        <f>VLOOKUP(G204,TCR!$E$2:$K$332,7,0)</f>
        <v>Imposta erariale</v>
      </c>
      <c r="I204" s="137" t="str">
        <f t="shared" si="10"/>
        <v>XE#IMPER_SDA#IMP#I#XE</v>
      </c>
      <c r="J204" s="137" t="str">
        <f t="shared" si="11"/>
        <v>N</v>
      </c>
      <c r="K204" s="153" t="s">
        <v>12556</v>
      </c>
      <c r="L204" s="10" t="s">
        <v>12804</v>
      </c>
      <c r="N204" s="3" t="s">
        <v>12712</v>
      </c>
      <c r="Q204" s="3" t="s">
        <v>12744</v>
      </c>
      <c r="U204" s="137" t="s">
        <v>12913</v>
      </c>
      <c r="V204" s="137" t="str">
        <f t="shared" si="9"/>
        <v>XE</v>
      </c>
    </row>
    <row r="205" spans="1:22" x14ac:dyDescent="0.2">
      <c r="A205" s="178"/>
      <c r="B205" s="178"/>
      <c r="C205" s="179" t="str">
        <f>VLOOKUP(G205,TCR!$E$2:$K$332,2,0)</f>
        <v>DISTF</v>
      </c>
      <c r="D205" s="179" t="str">
        <f>VLOOKUP(G205,TCR!$E$2:$K$332,3,0)</f>
        <v>Ricavi logistica secondaria - distribuzione Energia Elettrica - fisso</v>
      </c>
      <c r="E205" s="179" t="str">
        <f>VLOOKUP(G205,TCR!$E$2:$K$332,4,0)</f>
        <v>QMISF</v>
      </c>
      <c r="F205" s="179" t="str">
        <f>VLOOKUP(G205,TCR!$E$2:$K$332,5,0)</f>
        <v>MIS fissa</v>
      </c>
      <c r="G205" s="179" t="s">
        <v>3</v>
      </c>
      <c r="H205" s="179" t="str">
        <f>VLOOKUP(G205,TCR!$E$2:$K$332,7,0)</f>
        <v>Quota fissa mis</v>
      </c>
      <c r="I205" s="137" t="str">
        <f t="shared" si="10"/>
        <v>XE#C_FIX_C_MIS#T_MIS_BTA4#T#XE</v>
      </c>
      <c r="J205" s="137" t="str">
        <f t="shared" si="11"/>
        <v>N</v>
      </c>
      <c r="K205" s="153" t="s">
        <v>12557</v>
      </c>
      <c r="L205" s="10" t="s">
        <v>12805</v>
      </c>
      <c r="N205" s="3" t="s">
        <v>12713</v>
      </c>
      <c r="Q205" s="3" t="s">
        <v>12741</v>
      </c>
      <c r="U205" s="137" t="s">
        <v>12913</v>
      </c>
      <c r="V205" s="137" t="str">
        <f t="shared" si="9"/>
        <v>XE</v>
      </c>
    </row>
    <row r="206" spans="1:22" x14ac:dyDescent="0.2">
      <c r="A206" s="178"/>
      <c r="B206" s="178"/>
      <c r="C206" s="179" t="str">
        <f>VLOOKUP(G206,TCR!$E$2:$K$332,2,0)</f>
        <v>DISTF</v>
      </c>
      <c r="D206" s="179" t="str">
        <f>VLOOKUP(G206,TCR!$E$2:$K$332,3,0)</f>
        <v>Ricavi logistica secondaria - distribuzione Energia Elettrica - fisso</v>
      </c>
      <c r="E206" s="179" t="str">
        <f>VLOOKUP(G206,TCR!$E$2:$K$332,4,0)</f>
        <v>QMISF</v>
      </c>
      <c r="F206" s="179" t="str">
        <f>VLOOKUP(G206,TCR!$E$2:$K$332,5,0)</f>
        <v>MIS fissa</v>
      </c>
      <c r="G206" s="179" t="s">
        <v>3</v>
      </c>
      <c r="H206" s="179" t="str">
        <f>VLOOKUP(G206,TCR!$E$2:$K$332,7,0)</f>
        <v>Quota fissa mis</v>
      </c>
      <c r="I206" s="137" t="str">
        <f t="shared" si="10"/>
        <v>XE#C_FIX_C_MIS#T_MIS_BTA3#T#XE</v>
      </c>
      <c r="J206" s="137" t="str">
        <f t="shared" si="11"/>
        <v>N</v>
      </c>
      <c r="K206" s="153" t="s">
        <v>12557</v>
      </c>
      <c r="L206" s="10" t="s">
        <v>12805</v>
      </c>
      <c r="N206" s="3" t="s">
        <v>12714</v>
      </c>
      <c r="Q206" s="3" t="s">
        <v>12741</v>
      </c>
      <c r="U206" s="137" t="s">
        <v>12913</v>
      </c>
      <c r="V206" s="137" t="str">
        <f t="shared" si="9"/>
        <v>XE</v>
      </c>
    </row>
    <row r="207" spans="1:22" x14ac:dyDescent="0.2">
      <c r="A207" s="178"/>
      <c r="B207" s="178"/>
      <c r="C207" s="179" t="str">
        <f>VLOOKUP(G207,TCR!$E$2:$K$332,2,0)</f>
        <v>DISTF</v>
      </c>
      <c r="D207" s="179" t="str">
        <f>VLOOKUP(G207,TCR!$E$2:$K$332,3,0)</f>
        <v>Ricavi logistica secondaria - distribuzione Energia Elettrica - fisso</v>
      </c>
      <c r="E207" s="179" t="str">
        <f>VLOOKUP(G207,TCR!$E$2:$K$332,4,0)</f>
        <v>QMISF</v>
      </c>
      <c r="F207" s="179" t="str">
        <f>VLOOKUP(G207,TCR!$E$2:$K$332,5,0)</f>
        <v>MIS fissa</v>
      </c>
      <c r="G207" s="179" t="s">
        <v>3</v>
      </c>
      <c r="H207" s="179" t="str">
        <f>VLOOKUP(G207,TCR!$E$2:$K$332,7,0)</f>
        <v>Quota fissa mis</v>
      </c>
      <c r="I207" s="137" t="str">
        <f t="shared" si="10"/>
        <v>XE#C_FIX_C_MIS#T_MIS_MTA2#T#XE</v>
      </c>
      <c r="J207" s="137" t="str">
        <f t="shared" si="11"/>
        <v>N</v>
      </c>
      <c r="K207" s="153" t="s">
        <v>12557</v>
      </c>
      <c r="L207" s="10" t="s">
        <v>12805</v>
      </c>
      <c r="N207" s="3" t="s">
        <v>12715</v>
      </c>
      <c r="Q207" s="3" t="s">
        <v>12741</v>
      </c>
      <c r="U207" s="137" t="s">
        <v>12913</v>
      </c>
      <c r="V207" s="137" t="str">
        <f t="shared" si="9"/>
        <v>XE</v>
      </c>
    </row>
    <row r="208" spans="1:22" x14ac:dyDescent="0.2">
      <c r="A208" s="178"/>
      <c r="B208" s="178"/>
      <c r="C208" s="179" t="str">
        <f>VLOOKUP(G208,TCR!$E$2:$K$332,2,0)</f>
        <v>DISTF</v>
      </c>
      <c r="D208" s="179" t="str">
        <f>VLOOKUP(G208,TCR!$E$2:$K$332,3,0)</f>
        <v>Ricavi logistica secondaria - distribuzione Energia Elettrica - fisso</v>
      </c>
      <c r="E208" s="179" t="str">
        <f>VLOOKUP(G208,TCR!$E$2:$K$332,4,0)</f>
        <v>QMISF</v>
      </c>
      <c r="F208" s="179" t="str">
        <f>VLOOKUP(G208,TCR!$E$2:$K$332,5,0)</f>
        <v>MIS fissa</v>
      </c>
      <c r="G208" s="179" t="s">
        <v>3</v>
      </c>
      <c r="H208" s="179" t="str">
        <f>VLOOKUP(G208,TCR!$E$2:$K$332,7,0)</f>
        <v>Quota fissa mis</v>
      </c>
      <c r="I208" s="137" t="str">
        <f t="shared" si="10"/>
        <v>XE#C_FIX_C_MIS#T_MIS_BTA6#T#XE</v>
      </c>
      <c r="J208" s="137" t="str">
        <f t="shared" si="11"/>
        <v>N</v>
      </c>
      <c r="K208" s="153" t="s">
        <v>12557</v>
      </c>
      <c r="L208" s="10" t="s">
        <v>12805</v>
      </c>
      <c r="N208" s="3" t="s">
        <v>12716</v>
      </c>
      <c r="Q208" s="3" t="s">
        <v>12741</v>
      </c>
      <c r="U208" s="137" t="s">
        <v>12913</v>
      </c>
      <c r="V208" s="137" t="str">
        <f t="shared" ref="V208:V271" si="12">U208</f>
        <v>XE</v>
      </c>
    </row>
    <row r="209" spans="1:22" x14ac:dyDescent="0.2">
      <c r="A209" s="19"/>
      <c r="B209" s="178"/>
      <c r="C209" s="179" t="str">
        <f>VLOOKUP(G209,TCR!$E$2:$K$332,2,0)</f>
        <v>DISTF</v>
      </c>
      <c r="D209" s="179" t="str">
        <f>VLOOKUP(G209,TCR!$E$2:$K$332,3,0)</f>
        <v>Ricavi logistica secondaria - distribuzione Energia Elettrica - fisso</v>
      </c>
      <c r="E209" s="179" t="str">
        <f>VLOOKUP(G209,TCR!$E$2:$K$332,4,0)</f>
        <v>QMISF</v>
      </c>
      <c r="F209" s="179" t="str">
        <f>VLOOKUP(G209,TCR!$E$2:$K$332,5,0)</f>
        <v>MIS fissa</v>
      </c>
      <c r="G209" s="179" t="s">
        <v>3</v>
      </c>
      <c r="H209" s="179" t="str">
        <f>VLOOKUP(G209,TCR!$E$2:$K$332,7,0)</f>
        <v>Quota fissa mis</v>
      </c>
      <c r="I209" s="137" t="str">
        <f t="shared" si="10"/>
        <v>XE#C_FIX_C_MIS#T_MIS_MTA3#T#XE</v>
      </c>
      <c r="J209" s="137" t="str">
        <f t="shared" si="11"/>
        <v>N</v>
      </c>
      <c r="K209" s="153" t="s">
        <v>12557</v>
      </c>
      <c r="L209" s="10" t="s">
        <v>12805</v>
      </c>
      <c r="N209" s="3" t="s">
        <v>12717</v>
      </c>
      <c r="Q209" s="3" t="s">
        <v>12741</v>
      </c>
      <c r="U209" s="137" t="s">
        <v>12913</v>
      </c>
      <c r="V209" s="137" t="str">
        <f t="shared" si="12"/>
        <v>XE</v>
      </c>
    </row>
    <row r="210" spans="1:22" x14ac:dyDescent="0.2">
      <c r="A210" s="12"/>
      <c r="B210" s="178"/>
      <c r="C210" s="179" t="str">
        <f>VLOOKUP(G210,TCR!$E$2:$K$332,2,0)</f>
        <v>DISTF</v>
      </c>
      <c r="D210" s="179" t="str">
        <f>VLOOKUP(G210,TCR!$E$2:$K$332,3,0)</f>
        <v>Ricavi logistica secondaria - distribuzione Energia Elettrica - fisso</v>
      </c>
      <c r="E210" s="179" t="str">
        <f>VLOOKUP(G210,TCR!$E$2:$K$332,4,0)</f>
        <v>QMISF</v>
      </c>
      <c r="F210" s="179" t="str">
        <f>VLOOKUP(G210,TCR!$E$2:$K$332,5,0)</f>
        <v>MIS fissa</v>
      </c>
      <c r="G210" s="179" t="s">
        <v>3</v>
      </c>
      <c r="H210" s="179" t="str">
        <f>VLOOKUP(G210,TCR!$E$2:$K$332,7,0)</f>
        <v>Quota fissa mis</v>
      </c>
      <c r="I210" s="137" t="str">
        <f t="shared" si="10"/>
        <v>XE#C_FIX_C_MIS#T_MIS_BTA5#T#XE</v>
      </c>
      <c r="J210" s="137" t="str">
        <f t="shared" si="11"/>
        <v>N</v>
      </c>
      <c r="K210" s="153" t="s">
        <v>12557</v>
      </c>
      <c r="L210" s="10" t="s">
        <v>12805</v>
      </c>
      <c r="N210" s="3" t="s">
        <v>12718</v>
      </c>
      <c r="Q210" s="3" t="s">
        <v>12741</v>
      </c>
      <c r="U210" s="137" t="s">
        <v>12913</v>
      </c>
      <c r="V210" s="137" t="str">
        <f t="shared" si="12"/>
        <v>XE</v>
      </c>
    </row>
    <row r="211" spans="1:22" x14ac:dyDescent="0.2">
      <c r="A211" s="12"/>
      <c r="B211" s="178"/>
      <c r="C211" s="179" t="str">
        <f>VLOOKUP(G211,TCR!$E$2:$K$332,2,0)</f>
        <v>DISTF</v>
      </c>
      <c r="D211" s="179" t="str">
        <f>VLOOKUP(G211,TCR!$E$2:$K$332,3,0)</f>
        <v>Ricavi logistica secondaria - distribuzione Energia Elettrica - fisso</v>
      </c>
      <c r="E211" s="179" t="str">
        <f>VLOOKUP(G211,TCR!$E$2:$K$332,4,0)</f>
        <v>QMISF</v>
      </c>
      <c r="F211" s="179" t="str">
        <f>VLOOKUP(G211,TCR!$E$2:$K$332,5,0)</f>
        <v>MIS fissa</v>
      </c>
      <c r="G211" s="179" t="s">
        <v>3</v>
      </c>
      <c r="H211" s="179" t="str">
        <f>VLOOKUP(G211,TCR!$E$2:$K$332,7,0)</f>
        <v>Quota fissa mis</v>
      </c>
      <c r="I211" s="137" t="str">
        <f t="shared" si="10"/>
        <v>XE#C_FIX_C_MIS#T_MIS_MTA1#T#XE</v>
      </c>
      <c r="J211" s="137" t="str">
        <f t="shared" si="11"/>
        <v>N</v>
      </c>
      <c r="K211" s="153" t="s">
        <v>12557</v>
      </c>
      <c r="L211" s="10" t="s">
        <v>12805</v>
      </c>
      <c r="N211" s="3" t="s">
        <v>12719</v>
      </c>
      <c r="Q211" s="3" t="s">
        <v>12741</v>
      </c>
      <c r="U211" s="137" t="s">
        <v>12913</v>
      </c>
      <c r="V211" s="137" t="str">
        <f t="shared" si="12"/>
        <v>XE</v>
      </c>
    </row>
    <row r="212" spans="1:22" x14ac:dyDescent="0.2">
      <c r="A212" s="178"/>
      <c r="B212" s="178"/>
      <c r="C212" s="179" t="str">
        <f>VLOOKUP(G212,TCR!$E$2:$K$332,2,0)</f>
        <v>DISTF</v>
      </c>
      <c r="D212" s="179" t="str">
        <f>VLOOKUP(G212,TCR!$E$2:$K$332,3,0)</f>
        <v>Ricavi logistica secondaria - distribuzione Energia Elettrica - fisso</v>
      </c>
      <c r="E212" s="179" t="str">
        <f>VLOOKUP(G212,TCR!$E$2:$K$332,4,0)</f>
        <v>QMISF</v>
      </c>
      <c r="F212" s="179" t="str">
        <f>VLOOKUP(G212,TCR!$E$2:$K$332,5,0)</f>
        <v>MIS fissa</v>
      </c>
      <c r="G212" s="179" t="s">
        <v>3</v>
      </c>
      <c r="H212" s="179" t="str">
        <f>VLOOKUP(G212,TCR!$E$2:$K$332,7,0)</f>
        <v>Quota fissa mis</v>
      </c>
      <c r="I212" s="137" t="str">
        <f t="shared" si="10"/>
        <v>XE#C_FIX_C_MIS#T_MIS_BTA2#T#XE</v>
      </c>
      <c r="J212" s="137" t="str">
        <f t="shared" si="11"/>
        <v>N</v>
      </c>
      <c r="K212" s="153" t="s">
        <v>12557</v>
      </c>
      <c r="L212" s="10" t="s">
        <v>12805</v>
      </c>
      <c r="N212" s="3" t="s">
        <v>12720</v>
      </c>
      <c r="Q212" s="3" t="s">
        <v>12741</v>
      </c>
      <c r="U212" s="137" t="s">
        <v>12913</v>
      </c>
      <c r="V212" s="137" t="str">
        <f t="shared" si="12"/>
        <v>XE</v>
      </c>
    </row>
    <row r="213" spans="1:22" x14ac:dyDescent="0.2">
      <c r="A213" s="178"/>
      <c r="B213" s="178"/>
      <c r="C213" s="179" t="str">
        <f>VLOOKUP(G213,TCR!$E$2:$K$332,2,0)</f>
        <v>DISTF</v>
      </c>
      <c r="D213" s="179" t="str">
        <f>VLOOKUP(G213,TCR!$E$2:$K$332,3,0)</f>
        <v>Ricavi logistica secondaria - distribuzione Energia Elettrica - fisso</v>
      </c>
      <c r="E213" s="179" t="str">
        <f>VLOOKUP(G213,TCR!$E$2:$K$332,4,0)</f>
        <v>QMISF</v>
      </c>
      <c r="F213" s="179" t="str">
        <f>VLOOKUP(G213,TCR!$E$2:$K$332,5,0)</f>
        <v>MIS fissa</v>
      </c>
      <c r="G213" s="179" t="s">
        <v>3</v>
      </c>
      <c r="H213" s="179" t="str">
        <f>VLOOKUP(G213,TCR!$E$2:$K$332,7,0)</f>
        <v>Quota fissa mis</v>
      </c>
      <c r="I213" s="137" t="str">
        <f t="shared" si="10"/>
        <v>XE#C_FIX_C_MIS#T_MIS_ALTA#T#XE</v>
      </c>
      <c r="J213" s="137" t="str">
        <f t="shared" si="11"/>
        <v>N</v>
      </c>
      <c r="K213" s="153" t="s">
        <v>12557</v>
      </c>
      <c r="L213" s="10" t="s">
        <v>12805</v>
      </c>
      <c r="N213" s="3" t="s">
        <v>12721</v>
      </c>
      <c r="Q213" s="3" t="s">
        <v>12741</v>
      </c>
      <c r="U213" s="137" t="s">
        <v>12913</v>
      </c>
      <c r="V213" s="137" t="str">
        <f t="shared" si="12"/>
        <v>XE</v>
      </c>
    </row>
    <row r="214" spans="1:22" x14ac:dyDescent="0.2">
      <c r="A214" s="178"/>
      <c r="B214" s="178"/>
      <c r="C214" s="179" t="str">
        <f>VLOOKUP(G214,TCR!$E$2:$K$332,2,0)</f>
        <v>DISTF</v>
      </c>
      <c r="D214" s="179" t="str">
        <f>VLOOKUP(G214,TCR!$E$2:$K$332,3,0)</f>
        <v>Ricavi logistica secondaria - distribuzione Energia Elettrica - fisso</v>
      </c>
      <c r="E214" s="179" t="str">
        <f>VLOOKUP(G214,TCR!$E$2:$K$332,4,0)</f>
        <v>QMISF</v>
      </c>
      <c r="F214" s="179" t="str">
        <f>VLOOKUP(G214,TCR!$E$2:$K$332,5,0)</f>
        <v>MIS fissa</v>
      </c>
      <c r="G214" s="179" t="s">
        <v>3</v>
      </c>
      <c r="H214" s="179" t="str">
        <f>VLOOKUP(G214,TCR!$E$2:$K$332,7,0)</f>
        <v>Quota fissa mis</v>
      </c>
      <c r="I214" s="137" t="str">
        <f t="shared" si="10"/>
        <v>XE#C_FIX_C_MIS#T_MIS_BTA1#T#XE</v>
      </c>
      <c r="J214" s="137" t="str">
        <f t="shared" si="11"/>
        <v>N</v>
      </c>
      <c r="K214" s="153" t="s">
        <v>12557</v>
      </c>
      <c r="L214" s="10" t="s">
        <v>12805</v>
      </c>
      <c r="N214" s="3" t="s">
        <v>12722</v>
      </c>
      <c r="Q214" s="3" t="s">
        <v>12741</v>
      </c>
      <c r="U214" s="137" t="s">
        <v>12913</v>
      </c>
      <c r="V214" s="137" t="str">
        <f t="shared" si="12"/>
        <v>XE</v>
      </c>
    </row>
    <row r="215" spans="1:22" x14ac:dyDescent="0.2">
      <c r="A215" s="178"/>
      <c r="B215" s="178"/>
      <c r="C215" s="179" t="str">
        <f>VLOOKUP(G215,TCR!$E$2:$K$332,2,0)</f>
        <v>DISTF</v>
      </c>
      <c r="D215" s="179" t="str">
        <f>VLOOKUP(G215,TCR!$E$2:$K$332,3,0)</f>
        <v>Ricavi logistica secondaria - distribuzione Energia Elettrica - fisso</v>
      </c>
      <c r="E215" s="179" t="str">
        <f>VLOOKUP(G215,TCR!$E$2:$K$332,4,0)</f>
        <v>QMISF</v>
      </c>
      <c r="F215" s="179" t="str">
        <f>VLOOKUP(G215,TCR!$E$2:$K$332,5,0)</f>
        <v>MIS fissa</v>
      </c>
      <c r="G215" s="179" t="s">
        <v>3</v>
      </c>
      <c r="H215" s="179" t="str">
        <f>VLOOKUP(G215,TCR!$E$2:$K$332,7,0)</f>
        <v>Quota fissa mis</v>
      </c>
      <c r="I215" s="137" t="str">
        <f t="shared" si="10"/>
        <v>XE#C_FIX_C_MIS#T_MIS_BTIP#T#XE</v>
      </c>
      <c r="J215" s="137" t="str">
        <f t="shared" si="11"/>
        <v>N</v>
      </c>
      <c r="K215" s="153" t="s">
        <v>12557</v>
      </c>
      <c r="L215" s="10" t="s">
        <v>12805</v>
      </c>
      <c r="N215" s="3" t="s">
        <v>12723</v>
      </c>
      <c r="Q215" s="3" t="s">
        <v>12741</v>
      </c>
      <c r="U215" s="137" t="s">
        <v>12913</v>
      </c>
      <c r="V215" s="137" t="str">
        <f t="shared" si="12"/>
        <v>XE</v>
      </c>
    </row>
    <row r="216" spans="1:22" x14ac:dyDescent="0.2">
      <c r="A216" s="178"/>
      <c r="B216" s="178"/>
      <c r="C216" s="179" t="str">
        <f>VLOOKUP(G216,TCR!$E$2:$K$332,2,0)</f>
        <v>DISTV</v>
      </c>
      <c r="D216" s="179" t="str">
        <f>VLOOKUP(G216,TCR!$E$2:$K$332,3,0)</f>
        <v>Ricavi logistica secondaria - distribuzione Energia Elettrica - variabile</v>
      </c>
      <c r="E216" s="179" t="str">
        <f>VLOOKUP(G216,TCR!$E$2:$K$332,4,0)</f>
        <v>QVA</v>
      </c>
      <c r="F216" s="179" t="str">
        <f>VLOOKUP(G216,TCR!$E$2:$K$332,5,0)</f>
        <v>Energia attiva</v>
      </c>
      <c r="G216" s="179" t="s">
        <v>314</v>
      </c>
      <c r="H216" s="179" t="str">
        <f>VLOOKUP(G216,TCR!$E$2:$K$332,7,0)</f>
        <v>componente generica dsb variabile</v>
      </c>
      <c r="I216" s="137" t="str">
        <f t="shared" si="10"/>
        <v>XE#Q_EN_C_MIS#T_MIS_MTA2#T#XE</v>
      </c>
      <c r="J216" s="137" t="str">
        <f t="shared" si="11"/>
        <v>N</v>
      </c>
      <c r="K216" s="153" t="s">
        <v>12558</v>
      </c>
      <c r="L216" s="10" t="s">
        <v>12806</v>
      </c>
      <c r="N216" s="3" t="s">
        <v>12715</v>
      </c>
      <c r="Q216" s="3" t="s">
        <v>12741</v>
      </c>
      <c r="U216" s="137" t="s">
        <v>12913</v>
      </c>
      <c r="V216" s="137" t="str">
        <f t="shared" si="12"/>
        <v>XE</v>
      </c>
    </row>
    <row r="217" spans="1:22" x14ac:dyDescent="0.2">
      <c r="A217" s="178"/>
      <c r="B217" s="178"/>
      <c r="C217" s="179" t="str">
        <f>VLOOKUP(G217,TCR!$E$2:$K$332,2,0)</f>
        <v>DISTV</v>
      </c>
      <c r="D217" s="179" t="str">
        <f>VLOOKUP(G217,TCR!$E$2:$K$332,3,0)</f>
        <v>Ricavi logistica secondaria - distribuzione Energia Elettrica - variabile</v>
      </c>
      <c r="E217" s="179" t="str">
        <f>VLOOKUP(G217,TCR!$E$2:$K$332,4,0)</f>
        <v>QVA</v>
      </c>
      <c r="F217" s="179" t="str">
        <f>VLOOKUP(G217,TCR!$E$2:$K$332,5,0)</f>
        <v>Energia attiva</v>
      </c>
      <c r="G217" s="179" t="s">
        <v>314</v>
      </c>
      <c r="H217" s="179" t="str">
        <f>VLOOKUP(G217,TCR!$E$2:$K$332,7,0)</f>
        <v>componente generica dsb variabile</v>
      </c>
      <c r="I217" s="137" t="str">
        <f t="shared" si="10"/>
        <v>XE#Q_EN_C_MIS#T_MIS_BTA5#T#XE</v>
      </c>
      <c r="J217" s="137" t="str">
        <f t="shared" si="11"/>
        <v>N</v>
      </c>
      <c r="K217" s="153" t="s">
        <v>12558</v>
      </c>
      <c r="L217" s="10" t="s">
        <v>12806</v>
      </c>
      <c r="N217" s="3" t="s">
        <v>12718</v>
      </c>
      <c r="Q217" s="3" t="s">
        <v>12741</v>
      </c>
      <c r="U217" s="137" t="s">
        <v>12913</v>
      </c>
      <c r="V217" s="137" t="str">
        <f t="shared" si="12"/>
        <v>XE</v>
      </c>
    </row>
    <row r="218" spans="1:22" x14ac:dyDescent="0.2">
      <c r="A218" s="178"/>
      <c r="B218" s="178"/>
      <c r="C218" s="179" t="str">
        <f>VLOOKUP(G218,TCR!$E$2:$K$332,2,0)</f>
        <v>DISTV</v>
      </c>
      <c r="D218" s="179" t="str">
        <f>VLOOKUP(G218,TCR!$E$2:$K$332,3,0)</f>
        <v>Ricavi logistica secondaria - distribuzione Energia Elettrica - variabile</v>
      </c>
      <c r="E218" s="179" t="str">
        <f>VLOOKUP(G218,TCR!$E$2:$K$332,4,0)</f>
        <v>QVA</v>
      </c>
      <c r="F218" s="179" t="str">
        <f>VLOOKUP(G218,TCR!$E$2:$K$332,5,0)</f>
        <v>Energia attiva</v>
      </c>
      <c r="G218" s="179" t="s">
        <v>314</v>
      </c>
      <c r="H218" s="179" t="str">
        <f>VLOOKUP(G218,TCR!$E$2:$K$332,7,0)</f>
        <v>componente generica dsb variabile</v>
      </c>
      <c r="I218" s="137" t="str">
        <f t="shared" si="10"/>
        <v>XE#Q_EN_C_MIS#T_MIS_BTA4#T#XE</v>
      </c>
      <c r="J218" s="137" t="str">
        <f t="shared" si="11"/>
        <v>N</v>
      </c>
      <c r="K218" s="153" t="s">
        <v>12558</v>
      </c>
      <c r="L218" s="10" t="s">
        <v>12806</v>
      </c>
      <c r="N218" s="3" t="s">
        <v>12713</v>
      </c>
      <c r="Q218" s="3" t="s">
        <v>12741</v>
      </c>
      <c r="U218" s="137" t="s">
        <v>12913</v>
      </c>
      <c r="V218" s="137" t="str">
        <f t="shared" si="12"/>
        <v>XE</v>
      </c>
    </row>
    <row r="219" spans="1:22" x14ac:dyDescent="0.2">
      <c r="A219" s="178"/>
      <c r="B219" s="178"/>
      <c r="C219" s="179" t="str">
        <f>VLOOKUP(G219,TCR!$E$2:$K$332,2,0)</f>
        <v>DISTV</v>
      </c>
      <c r="D219" s="179" t="str">
        <f>VLOOKUP(G219,TCR!$E$2:$K$332,3,0)</f>
        <v>Ricavi logistica secondaria - distribuzione Energia Elettrica - variabile</v>
      </c>
      <c r="E219" s="179" t="str">
        <f>VLOOKUP(G219,TCR!$E$2:$K$332,4,0)</f>
        <v>QVA</v>
      </c>
      <c r="F219" s="179" t="str">
        <f>VLOOKUP(G219,TCR!$E$2:$K$332,5,0)</f>
        <v>Energia attiva</v>
      </c>
      <c r="G219" s="179" t="s">
        <v>314</v>
      </c>
      <c r="H219" s="179" t="str">
        <f>VLOOKUP(G219,TCR!$E$2:$K$332,7,0)</f>
        <v>componente generica dsb variabile</v>
      </c>
      <c r="I219" s="137" t="str">
        <f t="shared" si="10"/>
        <v>XE#Q_EN_C_MIS#T_MIS_MTA1#T#XE</v>
      </c>
      <c r="J219" s="137" t="str">
        <f t="shared" si="11"/>
        <v>N</v>
      </c>
      <c r="K219" s="153" t="s">
        <v>12558</v>
      </c>
      <c r="L219" s="10" t="s">
        <v>12806</v>
      </c>
      <c r="N219" s="3" t="s">
        <v>12719</v>
      </c>
      <c r="Q219" s="3" t="s">
        <v>12741</v>
      </c>
      <c r="U219" s="137" t="s">
        <v>12913</v>
      </c>
      <c r="V219" s="137" t="str">
        <f t="shared" si="12"/>
        <v>XE</v>
      </c>
    </row>
    <row r="220" spans="1:22" x14ac:dyDescent="0.2">
      <c r="A220" s="178"/>
      <c r="B220" s="178"/>
      <c r="C220" s="179" t="str">
        <f>VLOOKUP(G220,TCR!$E$2:$K$332,2,0)</f>
        <v>DISTV</v>
      </c>
      <c r="D220" s="179" t="str">
        <f>VLOOKUP(G220,TCR!$E$2:$K$332,3,0)</f>
        <v>Ricavi logistica secondaria - distribuzione Energia Elettrica - variabile</v>
      </c>
      <c r="E220" s="179" t="str">
        <f>VLOOKUP(G220,TCR!$E$2:$K$332,4,0)</f>
        <v>QVA</v>
      </c>
      <c r="F220" s="179" t="str">
        <f>VLOOKUP(G220,TCR!$E$2:$K$332,5,0)</f>
        <v>Energia attiva</v>
      </c>
      <c r="G220" s="179" t="s">
        <v>314</v>
      </c>
      <c r="H220" s="179" t="str">
        <f>VLOOKUP(G220,TCR!$E$2:$K$332,7,0)</f>
        <v>componente generica dsb variabile</v>
      </c>
      <c r="I220" s="137" t="str">
        <f t="shared" si="10"/>
        <v>XE#Q_EN_C_MIS#T_MIS_BTA6#T#XE</v>
      </c>
      <c r="J220" s="137" t="str">
        <f t="shared" si="11"/>
        <v>N</v>
      </c>
      <c r="K220" s="153" t="s">
        <v>12558</v>
      </c>
      <c r="L220" s="10" t="s">
        <v>12806</v>
      </c>
      <c r="N220" s="3" t="s">
        <v>12716</v>
      </c>
      <c r="Q220" s="3" t="s">
        <v>12741</v>
      </c>
      <c r="U220" s="137" t="s">
        <v>12913</v>
      </c>
      <c r="V220" s="137" t="str">
        <f t="shared" si="12"/>
        <v>XE</v>
      </c>
    </row>
    <row r="221" spans="1:22" x14ac:dyDescent="0.2">
      <c r="A221" s="139"/>
      <c r="B221" s="178"/>
      <c r="C221" s="179" t="str">
        <f>VLOOKUP(G221,TCR!$E$2:$K$332,2,0)</f>
        <v>DISTV</v>
      </c>
      <c r="D221" s="179" t="str">
        <f>VLOOKUP(G221,TCR!$E$2:$K$332,3,0)</f>
        <v>Ricavi logistica secondaria - distribuzione Energia Elettrica - variabile</v>
      </c>
      <c r="E221" s="179" t="str">
        <f>VLOOKUP(G221,TCR!$E$2:$K$332,4,0)</f>
        <v>QVA</v>
      </c>
      <c r="F221" s="179" t="str">
        <f>VLOOKUP(G221,TCR!$E$2:$K$332,5,0)</f>
        <v>Energia attiva</v>
      </c>
      <c r="G221" s="179" t="s">
        <v>314</v>
      </c>
      <c r="H221" s="179" t="str">
        <f>VLOOKUP(G221,TCR!$E$2:$K$332,7,0)</f>
        <v>componente generica dsb variabile</v>
      </c>
      <c r="I221" s="137" t="str">
        <f t="shared" si="10"/>
        <v>XE#Q_EN_C_MIS#T_MIS_BTA3#T#XE</v>
      </c>
      <c r="J221" s="137" t="str">
        <f t="shared" si="11"/>
        <v>N</v>
      </c>
      <c r="K221" s="153" t="s">
        <v>12558</v>
      </c>
      <c r="L221" s="10" t="s">
        <v>12806</v>
      </c>
      <c r="N221" s="3" t="s">
        <v>12714</v>
      </c>
      <c r="Q221" s="3" t="s">
        <v>12741</v>
      </c>
      <c r="U221" s="137" t="s">
        <v>12913</v>
      </c>
      <c r="V221" s="137" t="str">
        <f t="shared" si="12"/>
        <v>XE</v>
      </c>
    </row>
    <row r="222" spans="1:22" x14ac:dyDescent="0.2">
      <c r="A222" s="178"/>
      <c r="B222" s="178"/>
      <c r="C222" s="179" t="str">
        <f>VLOOKUP(G222,TCR!$E$2:$K$332,2,0)</f>
        <v>DISTV</v>
      </c>
      <c r="D222" s="179" t="str">
        <f>VLOOKUP(G222,TCR!$E$2:$K$332,3,0)</f>
        <v>Ricavi logistica secondaria - distribuzione Energia Elettrica - variabile</v>
      </c>
      <c r="E222" s="179" t="str">
        <f>VLOOKUP(G222,TCR!$E$2:$K$332,4,0)</f>
        <v>QVA</v>
      </c>
      <c r="F222" s="179" t="str">
        <f>VLOOKUP(G222,TCR!$E$2:$K$332,5,0)</f>
        <v>Energia attiva</v>
      </c>
      <c r="G222" s="179" t="s">
        <v>314</v>
      </c>
      <c r="H222" s="179" t="str">
        <f>VLOOKUP(G222,TCR!$E$2:$K$332,7,0)</f>
        <v>componente generica dsb variabile</v>
      </c>
      <c r="I222" s="137" t="str">
        <f t="shared" si="10"/>
        <v>XE#Q_EN_C_MIS#T_MIS_MTA3#T#XE</v>
      </c>
      <c r="J222" s="137" t="str">
        <f t="shared" si="11"/>
        <v>N</v>
      </c>
      <c r="K222" s="153" t="s">
        <v>12558</v>
      </c>
      <c r="L222" s="10" t="s">
        <v>12806</v>
      </c>
      <c r="N222" s="3" t="s">
        <v>12717</v>
      </c>
      <c r="Q222" s="3" t="s">
        <v>12741</v>
      </c>
      <c r="U222" s="137" t="s">
        <v>12913</v>
      </c>
      <c r="V222" s="137" t="str">
        <f t="shared" si="12"/>
        <v>XE</v>
      </c>
    </row>
    <row r="223" spans="1:22" x14ac:dyDescent="0.2">
      <c r="A223" s="178"/>
      <c r="B223" s="178"/>
      <c r="C223" s="179" t="str">
        <f>VLOOKUP(G223,TCR!$E$2:$K$332,2,0)</f>
        <v>DISTV</v>
      </c>
      <c r="D223" s="179" t="str">
        <f>VLOOKUP(G223,TCR!$E$2:$K$332,3,0)</f>
        <v>Ricavi logistica secondaria - distribuzione Energia Elettrica - variabile</v>
      </c>
      <c r="E223" s="179" t="str">
        <f>VLOOKUP(G223,TCR!$E$2:$K$332,4,0)</f>
        <v>QVA</v>
      </c>
      <c r="F223" s="179" t="str">
        <f>VLOOKUP(G223,TCR!$E$2:$K$332,5,0)</f>
        <v>Energia attiva</v>
      </c>
      <c r="G223" s="179" t="s">
        <v>314</v>
      </c>
      <c r="H223" s="179" t="str">
        <f>VLOOKUP(G223,TCR!$E$2:$K$332,7,0)</f>
        <v>componente generica dsb variabile</v>
      </c>
      <c r="I223" s="137" t="str">
        <f t="shared" si="10"/>
        <v>XE#Q_EN_C_MIS#T_MIS_BTA2#T#XE</v>
      </c>
      <c r="J223" s="137" t="str">
        <f t="shared" si="11"/>
        <v>N</v>
      </c>
      <c r="K223" s="153" t="s">
        <v>12558</v>
      </c>
      <c r="L223" s="10" t="s">
        <v>12806</v>
      </c>
      <c r="N223" s="3" t="s">
        <v>12720</v>
      </c>
      <c r="Q223" s="3" t="s">
        <v>12741</v>
      </c>
      <c r="U223" s="137" t="s">
        <v>12913</v>
      </c>
      <c r="V223" s="137" t="str">
        <f t="shared" si="12"/>
        <v>XE</v>
      </c>
    </row>
    <row r="224" spans="1:22" x14ac:dyDescent="0.2">
      <c r="A224" s="178"/>
      <c r="B224" s="178"/>
      <c r="C224" s="179" t="str">
        <f>VLOOKUP(G224,TCR!$E$2:$K$332,2,0)</f>
        <v>DISTV</v>
      </c>
      <c r="D224" s="179" t="str">
        <f>VLOOKUP(G224,TCR!$E$2:$K$332,3,0)</f>
        <v>Ricavi logistica secondaria - distribuzione Energia Elettrica - variabile</v>
      </c>
      <c r="E224" s="179" t="str">
        <f>VLOOKUP(G224,TCR!$E$2:$K$332,4,0)</f>
        <v>QVA</v>
      </c>
      <c r="F224" s="179" t="str">
        <f>VLOOKUP(G224,TCR!$E$2:$K$332,5,0)</f>
        <v>Energia attiva</v>
      </c>
      <c r="G224" s="179" t="s">
        <v>314</v>
      </c>
      <c r="H224" s="179" t="str">
        <f>VLOOKUP(G224,TCR!$E$2:$K$332,7,0)</f>
        <v>componente generica dsb variabile</v>
      </c>
      <c r="I224" s="137" t="str">
        <f t="shared" si="10"/>
        <v>XE#Q_EN_C_MIS#T_MIS_ALTA#T#XE</v>
      </c>
      <c r="J224" s="137" t="str">
        <f t="shared" si="11"/>
        <v>N</v>
      </c>
      <c r="K224" s="153" t="s">
        <v>12558</v>
      </c>
      <c r="L224" s="10" t="s">
        <v>12806</v>
      </c>
      <c r="N224" s="3" t="s">
        <v>12721</v>
      </c>
      <c r="Q224" s="3" t="s">
        <v>12741</v>
      </c>
      <c r="U224" s="137" t="s">
        <v>12913</v>
      </c>
      <c r="V224" s="137" t="str">
        <f t="shared" si="12"/>
        <v>XE</v>
      </c>
    </row>
    <row r="225" spans="1:22" x14ac:dyDescent="0.2">
      <c r="A225" s="178"/>
      <c r="B225" s="178"/>
      <c r="C225" s="179" t="str">
        <f>VLOOKUP(G225,TCR!$E$2:$K$332,2,0)</f>
        <v>DISTV</v>
      </c>
      <c r="D225" s="179" t="str">
        <f>VLOOKUP(G225,TCR!$E$2:$K$332,3,0)</f>
        <v>Ricavi logistica secondaria - distribuzione Energia Elettrica - variabile</v>
      </c>
      <c r="E225" s="179" t="str">
        <f>VLOOKUP(G225,TCR!$E$2:$K$332,4,0)</f>
        <v>QVA</v>
      </c>
      <c r="F225" s="179" t="str">
        <f>VLOOKUP(G225,TCR!$E$2:$K$332,5,0)</f>
        <v>Energia attiva</v>
      </c>
      <c r="G225" s="179" t="s">
        <v>314</v>
      </c>
      <c r="H225" s="179" t="str">
        <f>VLOOKUP(G225,TCR!$E$2:$K$332,7,0)</f>
        <v>componente generica dsb variabile</v>
      </c>
      <c r="I225" s="137" t="str">
        <f t="shared" si="10"/>
        <v>XE#Q_EN_C_MIS#T_MIS_BTA1#T#XE</v>
      </c>
      <c r="J225" s="137" t="str">
        <f t="shared" si="11"/>
        <v>N</v>
      </c>
      <c r="K225" s="153" t="s">
        <v>12558</v>
      </c>
      <c r="L225" s="10" t="s">
        <v>12806</v>
      </c>
      <c r="N225" s="3" t="s">
        <v>12722</v>
      </c>
      <c r="Q225" s="3" t="s">
        <v>12741</v>
      </c>
      <c r="U225" s="137" t="s">
        <v>12913</v>
      </c>
      <c r="V225" s="137" t="str">
        <f t="shared" si="12"/>
        <v>XE</v>
      </c>
    </row>
    <row r="226" spans="1:22" x14ac:dyDescent="0.2">
      <c r="A226" s="178"/>
      <c r="B226" s="178"/>
      <c r="C226" s="179" t="str">
        <f>VLOOKUP(G226,TCR!$E$2:$K$332,2,0)</f>
        <v>DISTV</v>
      </c>
      <c r="D226" s="179" t="str">
        <f>VLOOKUP(G226,TCR!$E$2:$K$332,3,0)</f>
        <v>Ricavi logistica secondaria - distribuzione Energia Elettrica - variabile</v>
      </c>
      <c r="E226" s="179" t="str">
        <f>VLOOKUP(G226,TCR!$E$2:$K$332,4,0)</f>
        <v>QVA</v>
      </c>
      <c r="F226" s="179" t="str">
        <f>VLOOKUP(G226,TCR!$E$2:$K$332,5,0)</f>
        <v>Energia attiva</v>
      </c>
      <c r="G226" s="179" t="s">
        <v>314</v>
      </c>
      <c r="H226" s="179" t="str">
        <f>VLOOKUP(G226,TCR!$E$2:$K$332,7,0)</f>
        <v>componente generica dsb variabile</v>
      </c>
      <c r="I226" s="137" t="str">
        <f t="shared" si="10"/>
        <v>XE#Q_EN_C_MIS#T_MIS_BTIP#T#XE</v>
      </c>
      <c r="J226" s="137" t="str">
        <f t="shared" si="11"/>
        <v>N</v>
      </c>
      <c r="K226" s="153" t="s">
        <v>12558</v>
      </c>
      <c r="L226" s="10" t="s">
        <v>12806</v>
      </c>
      <c r="N226" s="3" t="s">
        <v>12723</v>
      </c>
      <c r="Q226" s="3" t="s">
        <v>12741</v>
      </c>
      <c r="U226" s="137" t="s">
        <v>12913</v>
      </c>
      <c r="V226" s="137" t="str">
        <f t="shared" si="12"/>
        <v>XE</v>
      </c>
    </row>
    <row r="227" spans="1:22" x14ac:dyDescent="0.2">
      <c r="A227" s="178"/>
      <c r="B227" s="178"/>
      <c r="C227" s="179" t="str">
        <f>VLOOKUP(G227,TCR!$E$2:$K$332,2,0)</f>
        <v>DISTF</v>
      </c>
      <c r="D227" s="179" t="str">
        <f>VLOOKUP(G227,TCR!$E$2:$K$332,3,0)</f>
        <v>Ricavi logistica secondaria - distribuzione Energia Elettrica - fisso</v>
      </c>
      <c r="E227" s="179" t="str">
        <f>VLOOKUP(G227,TCR!$E$2:$K$332,4,0)</f>
        <v>QP</v>
      </c>
      <c r="F227" s="179" t="str">
        <f>VLOOKUP(G227,TCR!$E$2:$K$332,5,0)</f>
        <v>Potenza</v>
      </c>
      <c r="G227" s="179" t="s">
        <v>166</v>
      </c>
      <c r="H227" s="179" t="str">
        <f>VLOOKUP(G227,TCR!$E$2:$K$332,7,0)</f>
        <v>Quota fissa potenza</v>
      </c>
      <c r="I227" s="137" t="str">
        <f t="shared" si="10"/>
        <v>XE#Q_POT_O_ARIM#T_OS_A_BTA6#T_OS#XE</v>
      </c>
      <c r="J227" s="137" t="str">
        <f t="shared" si="11"/>
        <v>N</v>
      </c>
      <c r="K227" s="153" t="s">
        <v>12559</v>
      </c>
      <c r="L227" s="10" t="s">
        <v>12807</v>
      </c>
      <c r="N227" s="3" t="s">
        <v>12724</v>
      </c>
      <c r="Q227" s="3" t="s">
        <v>12742</v>
      </c>
      <c r="U227" s="137" t="s">
        <v>12913</v>
      </c>
      <c r="V227" s="137" t="str">
        <f t="shared" si="12"/>
        <v>XE</v>
      </c>
    </row>
    <row r="228" spans="1:22" x14ac:dyDescent="0.2">
      <c r="A228" s="178"/>
      <c r="B228" s="178"/>
      <c r="C228" s="179" t="str">
        <f>VLOOKUP(G228,TCR!$E$2:$K$332,2,0)</f>
        <v>DISTF</v>
      </c>
      <c r="D228" s="179" t="str">
        <f>VLOOKUP(G228,TCR!$E$2:$K$332,3,0)</f>
        <v>Ricavi logistica secondaria - distribuzione Energia Elettrica - fisso</v>
      </c>
      <c r="E228" s="179" t="str">
        <f>VLOOKUP(G228,TCR!$E$2:$K$332,4,0)</f>
        <v>QP</v>
      </c>
      <c r="F228" s="179" t="str">
        <f>VLOOKUP(G228,TCR!$E$2:$K$332,5,0)</f>
        <v>Potenza</v>
      </c>
      <c r="G228" s="179" t="s">
        <v>166</v>
      </c>
      <c r="H228" s="179" t="str">
        <f>VLOOKUP(G228,TCR!$E$2:$K$332,7,0)</f>
        <v>Quota fissa potenza</v>
      </c>
      <c r="I228" s="137" t="str">
        <f t="shared" si="10"/>
        <v>XE#Q_POT_O_ARIM#T_OS_A_BTA3#T_OS#XE</v>
      </c>
      <c r="J228" s="137" t="str">
        <f t="shared" si="11"/>
        <v>N</v>
      </c>
      <c r="K228" s="153" t="s">
        <v>12559</v>
      </c>
      <c r="L228" s="10" t="s">
        <v>12807</v>
      </c>
      <c r="N228" s="3" t="s">
        <v>12725</v>
      </c>
      <c r="Q228" s="3" t="s">
        <v>12742</v>
      </c>
      <c r="U228" s="137" t="s">
        <v>12913</v>
      </c>
      <c r="V228" s="137" t="str">
        <f t="shared" si="12"/>
        <v>XE</v>
      </c>
    </row>
    <row r="229" spans="1:22" x14ac:dyDescent="0.2">
      <c r="A229" s="178"/>
      <c r="B229" s="178"/>
      <c r="C229" s="179" t="str">
        <f>VLOOKUP(G229,TCR!$E$2:$K$332,2,0)</f>
        <v>DISTF</v>
      </c>
      <c r="D229" s="179" t="str">
        <f>VLOOKUP(G229,TCR!$E$2:$K$332,3,0)</f>
        <v>Ricavi logistica secondaria - distribuzione Energia Elettrica - fisso</v>
      </c>
      <c r="E229" s="179" t="str">
        <f>VLOOKUP(G229,TCR!$E$2:$K$332,4,0)</f>
        <v>QP</v>
      </c>
      <c r="F229" s="179" t="str">
        <f>VLOOKUP(G229,TCR!$E$2:$K$332,5,0)</f>
        <v>Potenza</v>
      </c>
      <c r="G229" s="179" t="s">
        <v>166</v>
      </c>
      <c r="H229" s="179" t="str">
        <f>VLOOKUP(G229,TCR!$E$2:$K$332,7,0)</f>
        <v>Quota fissa potenza</v>
      </c>
      <c r="I229" s="137" t="str">
        <f t="shared" si="10"/>
        <v>XE#Q_POT_O_ARIM#T_OS_A_MTA2#T_OS#XE</v>
      </c>
      <c r="J229" s="137" t="str">
        <f t="shared" si="11"/>
        <v>N</v>
      </c>
      <c r="K229" s="153" t="s">
        <v>12559</v>
      </c>
      <c r="L229" s="10" t="s">
        <v>12807</v>
      </c>
      <c r="N229" s="3" t="s">
        <v>12726</v>
      </c>
      <c r="Q229" s="3" t="s">
        <v>12742</v>
      </c>
      <c r="U229" s="137" t="s">
        <v>12913</v>
      </c>
      <c r="V229" s="137" t="str">
        <f t="shared" si="12"/>
        <v>XE</v>
      </c>
    </row>
    <row r="230" spans="1:22" x14ac:dyDescent="0.2">
      <c r="A230" s="178"/>
      <c r="B230" s="178"/>
      <c r="C230" s="179" t="str">
        <f>VLOOKUP(G230,TCR!$E$2:$K$332,2,0)</f>
        <v>DISTF</v>
      </c>
      <c r="D230" s="179" t="str">
        <f>VLOOKUP(G230,TCR!$E$2:$K$332,3,0)</f>
        <v>Ricavi logistica secondaria - distribuzione Energia Elettrica - fisso</v>
      </c>
      <c r="E230" s="179" t="str">
        <f>VLOOKUP(G230,TCR!$E$2:$K$332,4,0)</f>
        <v>QP</v>
      </c>
      <c r="F230" s="179" t="str">
        <f>VLOOKUP(G230,TCR!$E$2:$K$332,5,0)</f>
        <v>Potenza</v>
      </c>
      <c r="G230" s="179" t="s">
        <v>166</v>
      </c>
      <c r="H230" s="179" t="str">
        <f>VLOOKUP(G230,TCR!$E$2:$K$332,7,0)</f>
        <v>Quota fissa potenza</v>
      </c>
      <c r="I230" s="137" t="str">
        <f t="shared" si="10"/>
        <v>XE#Q_POT_O_ARIM#T_OS_A_BTA2#T_OS#XE</v>
      </c>
      <c r="J230" s="137" t="str">
        <f t="shared" si="11"/>
        <v>N</v>
      </c>
      <c r="K230" s="153" t="s">
        <v>12559</v>
      </c>
      <c r="L230" s="10" t="s">
        <v>12807</v>
      </c>
      <c r="N230" s="3" t="s">
        <v>12727</v>
      </c>
      <c r="Q230" s="3" t="s">
        <v>12742</v>
      </c>
      <c r="U230" s="137" t="s">
        <v>12913</v>
      </c>
      <c r="V230" s="137" t="str">
        <f t="shared" si="12"/>
        <v>XE</v>
      </c>
    </row>
    <row r="231" spans="1:22" x14ac:dyDescent="0.2">
      <c r="A231" s="12"/>
      <c r="B231" s="178"/>
      <c r="C231" s="179" t="str">
        <f>VLOOKUP(G231,TCR!$E$2:$K$332,2,0)</f>
        <v>DISTF</v>
      </c>
      <c r="D231" s="179" t="str">
        <f>VLOOKUP(G231,TCR!$E$2:$K$332,3,0)</f>
        <v>Ricavi logistica secondaria - distribuzione Energia Elettrica - fisso</v>
      </c>
      <c r="E231" s="179" t="str">
        <f>VLOOKUP(G231,TCR!$E$2:$K$332,4,0)</f>
        <v>QP</v>
      </c>
      <c r="F231" s="179" t="str">
        <f>VLOOKUP(G231,TCR!$E$2:$K$332,5,0)</f>
        <v>Potenza</v>
      </c>
      <c r="G231" s="179" t="s">
        <v>166</v>
      </c>
      <c r="H231" s="179" t="str">
        <f>VLOOKUP(G231,TCR!$E$2:$K$332,7,0)</f>
        <v>Quota fissa potenza</v>
      </c>
      <c r="I231" s="137" t="str">
        <f t="shared" si="10"/>
        <v>XE#Q_POT_O_ARIM#T_OS_A_MTA3#T_OS#XE</v>
      </c>
      <c r="J231" s="137" t="str">
        <f t="shared" si="11"/>
        <v>N</v>
      </c>
      <c r="K231" s="153" t="s">
        <v>12559</v>
      </c>
      <c r="L231" s="10" t="s">
        <v>12807</v>
      </c>
      <c r="N231" s="3" t="s">
        <v>12728</v>
      </c>
      <c r="Q231" s="3" t="s">
        <v>12742</v>
      </c>
      <c r="U231" s="137" t="s">
        <v>12913</v>
      </c>
      <c r="V231" s="137" t="str">
        <f t="shared" si="12"/>
        <v>XE</v>
      </c>
    </row>
    <row r="232" spans="1:22" x14ac:dyDescent="0.2">
      <c r="A232" s="12"/>
      <c r="B232" s="178"/>
      <c r="C232" s="179" t="str">
        <f>VLOOKUP(G232,TCR!$E$2:$K$332,2,0)</f>
        <v>DISTF</v>
      </c>
      <c r="D232" s="179" t="str">
        <f>VLOOKUP(G232,TCR!$E$2:$K$332,3,0)</f>
        <v>Ricavi logistica secondaria - distribuzione Energia Elettrica - fisso</v>
      </c>
      <c r="E232" s="179" t="str">
        <f>VLOOKUP(G232,TCR!$E$2:$K$332,4,0)</f>
        <v>QP</v>
      </c>
      <c r="F232" s="179" t="str">
        <f>VLOOKUP(G232,TCR!$E$2:$K$332,5,0)</f>
        <v>Potenza</v>
      </c>
      <c r="G232" s="179" t="s">
        <v>166</v>
      </c>
      <c r="H232" s="179" t="str">
        <f>VLOOKUP(G232,TCR!$E$2:$K$332,7,0)</f>
        <v>Quota fissa potenza</v>
      </c>
      <c r="I232" s="137" t="str">
        <f t="shared" si="10"/>
        <v>XE#Q_POT_O_ARIM#T_OS_A_BTA4#T_OS#XE</v>
      </c>
      <c r="J232" s="137" t="str">
        <f t="shared" si="11"/>
        <v>N</v>
      </c>
      <c r="K232" s="153" t="s">
        <v>12559</v>
      </c>
      <c r="L232" s="10" t="s">
        <v>12807</v>
      </c>
      <c r="N232" s="3" t="s">
        <v>12729</v>
      </c>
      <c r="Q232" s="3" t="s">
        <v>12742</v>
      </c>
      <c r="U232" s="137" t="s">
        <v>12913</v>
      </c>
      <c r="V232" s="137" t="str">
        <f t="shared" si="12"/>
        <v>XE</v>
      </c>
    </row>
    <row r="233" spans="1:22" x14ac:dyDescent="0.2">
      <c r="A233" s="178"/>
      <c r="B233" s="178"/>
      <c r="C233" s="179" t="str">
        <f>VLOOKUP(G233,TCR!$E$2:$K$332,2,0)</f>
        <v>DISTF</v>
      </c>
      <c r="D233" s="179" t="str">
        <f>VLOOKUP(G233,TCR!$E$2:$K$332,3,0)</f>
        <v>Ricavi logistica secondaria - distribuzione Energia Elettrica - fisso</v>
      </c>
      <c r="E233" s="179" t="str">
        <f>VLOOKUP(G233,TCR!$E$2:$K$332,4,0)</f>
        <v>QP</v>
      </c>
      <c r="F233" s="179" t="str">
        <f>VLOOKUP(G233,TCR!$E$2:$K$332,5,0)</f>
        <v>Potenza</v>
      </c>
      <c r="G233" s="179" t="s">
        <v>166</v>
      </c>
      <c r="H233" s="179" t="str">
        <f>VLOOKUP(G233,TCR!$E$2:$K$332,7,0)</f>
        <v>Quota fissa potenza</v>
      </c>
      <c r="I233" s="137" t="str">
        <f t="shared" si="10"/>
        <v>XE#Q_POT_O_ARIM#T_OS_A_MTA1#T_OS#XE</v>
      </c>
      <c r="J233" s="137" t="str">
        <f t="shared" si="11"/>
        <v>N</v>
      </c>
      <c r="K233" s="153" t="s">
        <v>12559</v>
      </c>
      <c r="L233" s="10" t="s">
        <v>12807</v>
      </c>
      <c r="N233" s="3" t="s">
        <v>12730</v>
      </c>
      <c r="Q233" s="3" t="s">
        <v>12742</v>
      </c>
      <c r="U233" s="137" t="s">
        <v>12913</v>
      </c>
      <c r="V233" s="137" t="str">
        <f t="shared" si="12"/>
        <v>XE</v>
      </c>
    </row>
    <row r="234" spans="1:22" x14ac:dyDescent="0.2">
      <c r="A234" s="178"/>
      <c r="B234" s="178"/>
      <c r="C234" s="179" t="str">
        <f>VLOOKUP(G234,TCR!$E$2:$K$332,2,0)</f>
        <v>DISTF</v>
      </c>
      <c r="D234" s="179" t="str">
        <f>VLOOKUP(G234,TCR!$E$2:$K$332,3,0)</f>
        <v>Ricavi logistica secondaria - distribuzione Energia Elettrica - fisso</v>
      </c>
      <c r="E234" s="179" t="str">
        <f>VLOOKUP(G234,TCR!$E$2:$K$332,4,0)</f>
        <v>QP</v>
      </c>
      <c r="F234" s="179" t="str">
        <f>VLOOKUP(G234,TCR!$E$2:$K$332,5,0)</f>
        <v>Potenza</v>
      </c>
      <c r="G234" s="179" t="s">
        <v>166</v>
      </c>
      <c r="H234" s="179" t="str">
        <f>VLOOKUP(G234,TCR!$E$2:$K$332,7,0)</f>
        <v>Quota fissa potenza</v>
      </c>
      <c r="I234" s="137" t="str">
        <f t="shared" si="10"/>
        <v>XE#Q_POT_O_ARIM#T_OS_A_BTA5#T_OS#XE</v>
      </c>
      <c r="J234" s="137" t="str">
        <f t="shared" si="11"/>
        <v>N</v>
      </c>
      <c r="K234" s="153" t="s">
        <v>12559</v>
      </c>
      <c r="L234" s="10" t="s">
        <v>12807</v>
      </c>
      <c r="N234" s="3" t="s">
        <v>12731</v>
      </c>
      <c r="Q234" s="3" t="s">
        <v>12742</v>
      </c>
      <c r="U234" s="137" t="s">
        <v>12913</v>
      </c>
      <c r="V234" s="137" t="str">
        <f t="shared" si="12"/>
        <v>XE</v>
      </c>
    </row>
    <row r="235" spans="1:22" x14ac:dyDescent="0.2">
      <c r="A235" s="178"/>
      <c r="B235" s="178"/>
      <c r="C235" s="179" t="str">
        <f>VLOOKUP(G235,TCR!$E$2:$K$332,2,0)</f>
        <v>DISTF</v>
      </c>
      <c r="D235" s="179" t="str">
        <f>VLOOKUP(G235,TCR!$E$2:$K$332,3,0)</f>
        <v>Ricavi logistica secondaria - distribuzione Energia Elettrica - fisso</v>
      </c>
      <c r="E235" s="179" t="str">
        <f>VLOOKUP(G235,TCR!$E$2:$K$332,4,0)</f>
        <v>QP</v>
      </c>
      <c r="F235" s="179" t="str">
        <f>VLOOKUP(G235,TCR!$E$2:$K$332,5,0)</f>
        <v>Potenza</v>
      </c>
      <c r="G235" s="179" t="s">
        <v>166</v>
      </c>
      <c r="H235" s="179" t="str">
        <f>VLOOKUP(G235,TCR!$E$2:$K$332,7,0)</f>
        <v>Quota fissa potenza</v>
      </c>
      <c r="I235" s="137" t="str">
        <f t="shared" si="10"/>
        <v>XE#Q_POT_O_ARIM#T_OS_A_ALTA#T_OS#XE</v>
      </c>
      <c r="J235" s="137" t="str">
        <f t="shared" si="11"/>
        <v>N</v>
      </c>
      <c r="K235" s="153" t="s">
        <v>12559</v>
      </c>
      <c r="L235" s="10" t="s">
        <v>12807</v>
      </c>
      <c r="N235" s="3" t="s">
        <v>12706</v>
      </c>
      <c r="Q235" s="3" t="s">
        <v>12742</v>
      </c>
      <c r="U235" s="137" t="s">
        <v>12913</v>
      </c>
      <c r="V235" s="137" t="str">
        <f t="shared" si="12"/>
        <v>XE</v>
      </c>
    </row>
    <row r="236" spans="1:22" x14ac:dyDescent="0.2">
      <c r="A236" s="178"/>
      <c r="B236" s="178"/>
      <c r="C236" s="179" t="str">
        <f>VLOOKUP(G236,TCR!$E$2:$K$332,2,0)</f>
        <v>DISTF</v>
      </c>
      <c r="D236" s="179" t="str">
        <f>VLOOKUP(G236,TCR!$E$2:$K$332,3,0)</f>
        <v>Ricavi logistica secondaria - distribuzione Energia Elettrica - fisso</v>
      </c>
      <c r="E236" s="179" t="str">
        <f>VLOOKUP(G236,TCR!$E$2:$K$332,4,0)</f>
        <v>QP</v>
      </c>
      <c r="F236" s="179" t="str">
        <f>VLOOKUP(G236,TCR!$E$2:$K$332,5,0)</f>
        <v>Potenza</v>
      </c>
      <c r="G236" s="179" t="s">
        <v>166</v>
      </c>
      <c r="H236" s="179" t="str">
        <f>VLOOKUP(G236,TCR!$E$2:$K$332,7,0)</f>
        <v>Quota fissa potenza</v>
      </c>
      <c r="I236" s="137" t="str">
        <f t="shared" si="10"/>
        <v>XE#Q_POT_O_ARIM#T_OS_A_BTA1#T_OS#XE</v>
      </c>
      <c r="J236" s="137" t="str">
        <f t="shared" si="11"/>
        <v>N</v>
      </c>
      <c r="K236" s="153" t="s">
        <v>12559</v>
      </c>
      <c r="L236" s="10" t="s">
        <v>12807</v>
      </c>
      <c r="N236" s="3" t="s">
        <v>12732</v>
      </c>
      <c r="Q236" s="3" t="s">
        <v>12742</v>
      </c>
      <c r="U236" s="137" t="s">
        <v>12913</v>
      </c>
      <c r="V236" s="137" t="str">
        <f t="shared" si="12"/>
        <v>XE</v>
      </c>
    </row>
    <row r="237" spans="1:22" x14ac:dyDescent="0.2">
      <c r="A237" s="178"/>
      <c r="B237" s="178"/>
      <c r="C237" s="179" t="str">
        <f>VLOOKUP(G237,TCR!$E$2:$K$332,2,0)</f>
        <v>DISTF</v>
      </c>
      <c r="D237" s="179" t="str">
        <f>VLOOKUP(G237,TCR!$E$2:$K$332,3,0)</f>
        <v>Ricavi logistica secondaria - distribuzione Energia Elettrica - fisso</v>
      </c>
      <c r="E237" s="179" t="str">
        <f>VLOOKUP(G237,TCR!$E$2:$K$332,4,0)</f>
        <v>QP</v>
      </c>
      <c r="F237" s="179" t="str">
        <f>VLOOKUP(G237,TCR!$E$2:$K$332,5,0)</f>
        <v>Potenza</v>
      </c>
      <c r="G237" s="179" t="s">
        <v>166</v>
      </c>
      <c r="H237" s="179" t="str">
        <f>VLOOKUP(G237,TCR!$E$2:$K$332,7,0)</f>
        <v>Quota fissa potenza</v>
      </c>
      <c r="I237" s="137" t="str">
        <f t="shared" si="10"/>
        <v>XE#Q_POT_O_ARIM#T_OS_A_BTIP#T_OS#XE</v>
      </c>
      <c r="J237" s="137" t="str">
        <f t="shared" si="11"/>
        <v>N</v>
      </c>
      <c r="K237" s="153" t="s">
        <v>12559</v>
      </c>
      <c r="L237" s="10" t="s">
        <v>12807</v>
      </c>
      <c r="N237" s="3" t="s">
        <v>12707</v>
      </c>
      <c r="Q237" s="3" t="s">
        <v>12742</v>
      </c>
      <c r="U237" s="137" t="s">
        <v>12913</v>
      </c>
      <c r="V237" s="137" t="str">
        <f t="shared" si="12"/>
        <v>XE</v>
      </c>
    </row>
    <row r="238" spans="1:22" x14ac:dyDescent="0.2">
      <c r="A238" s="178"/>
      <c r="B238" s="178"/>
      <c r="C238" s="179" t="str">
        <f>VLOOKUP(G238,TCR!$E$2:$K$332,2,0)</f>
        <v>DISTF</v>
      </c>
      <c r="D238" s="179" t="str">
        <f>VLOOKUP(G238,TCR!$E$2:$K$332,3,0)</f>
        <v>Ricavi logistica secondaria - distribuzione Energia Elettrica - fisso</v>
      </c>
      <c r="E238" s="179" t="str">
        <f>VLOOKUP(G238,TCR!$E$2:$K$332,4,0)</f>
        <v>QP</v>
      </c>
      <c r="F238" s="179" t="str">
        <f>VLOOKUP(G238,TCR!$E$2:$K$332,5,0)</f>
        <v>Potenza</v>
      </c>
      <c r="G238" s="179" t="s">
        <v>166</v>
      </c>
      <c r="H238" s="179" t="str">
        <f>VLOOKUP(G238,TCR!$E$2:$K$332,7,0)</f>
        <v>Quota fissa potenza</v>
      </c>
      <c r="I238" s="137" t="str">
        <f t="shared" si="10"/>
        <v>XE#Q_POT_O_ASOS#T_OS_A_BTA6#T_OS#XE</v>
      </c>
      <c r="J238" s="137" t="str">
        <f t="shared" si="11"/>
        <v>N</v>
      </c>
      <c r="K238" s="153" t="s">
        <v>12560</v>
      </c>
      <c r="L238" s="10" t="s">
        <v>12808</v>
      </c>
      <c r="N238" s="3" t="s">
        <v>12724</v>
      </c>
      <c r="Q238" s="3" t="s">
        <v>12742</v>
      </c>
      <c r="U238" s="137" t="s">
        <v>12913</v>
      </c>
      <c r="V238" s="137" t="str">
        <f t="shared" si="12"/>
        <v>XE</v>
      </c>
    </row>
    <row r="239" spans="1:22" x14ac:dyDescent="0.2">
      <c r="A239" s="178"/>
      <c r="B239" s="178"/>
      <c r="C239" s="179" t="str">
        <f>VLOOKUP(G239,TCR!$E$2:$K$332,2,0)</f>
        <v>DISTF</v>
      </c>
      <c r="D239" s="179" t="str">
        <f>VLOOKUP(G239,TCR!$E$2:$K$332,3,0)</f>
        <v>Ricavi logistica secondaria - distribuzione Energia Elettrica - fisso</v>
      </c>
      <c r="E239" s="179" t="str">
        <f>VLOOKUP(G239,TCR!$E$2:$K$332,4,0)</f>
        <v>QP</v>
      </c>
      <c r="F239" s="179" t="str">
        <f>VLOOKUP(G239,TCR!$E$2:$K$332,5,0)</f>
        <v>Potenza</v>
      </c>
      <c r="G239" s="179" t="s">
        <v>166</v>
      </c>
      <c r="H239" s="179" t="str">
        <f>VLOOKUP(G239,TCR!$E$2:$K$332,7,0)</f>
        <v>Quota fissa potenza</v>
      </c>
      <c r="I239" s="137" t="str">
        <f t="shared" si="10"/>
        <v>XE#Q_POT_O_ASOS#T_OS_A_MTA2#T_OS#XE</v>
      </c>
      <c r="J239" s="137" t="str">
        <f t="shared" si="11"/>
        <v>N</v>
      </c>
      <c r="K239" s="153" t="s">
        <v>12560</v>
      </c>
      <c r="L239" s="10" t="s">
        <v>12808</v>
      </c>
      <c r="N239" s="3" t="s">
        <v>12726</v>
      </c>
      <c r="Q239" s="3" t="s">
        <v>12742</v>
      </c>
      <c r="U239" s="137" t="s">
        <v>12913</v>
      </c>
      <c r="V239" s="137" t="str">
        <f t="shared" si="12"/>
        <v>XE</v>
      </c>
    </row>
    <row r="240" spans="1:22" x14ac:dyDescent="0.2">
      <c r="A240" s="178"/>
      <c r="B240" s="178"/>
      <c r="C240" s="179" t="str">
        <f>VLOOKUP(G240,TCR!$E$2:$K$332,2,0)</f>
        <v>DISTF</v>
      </c>
      <c r="D240" s="179" t="str">
        <f>VLOOKUP(G240,TCR!$E$2:$K$332,3,0)</f>
        <v>Ricavi logistica secondaria - distribuzione Energia Elettrica - fisso</v>
      </c>
      <c r="E240" s="179" t="str">
        <f>VLOOKUP(G240,TCR!$E$2:$K$332,4,0)</f>
        <v>QP</v>
      </c>
      <c r="F240" s="179" t="str">
        <f>VLOOKUP(G240,TCR!$E$2:$K$332,5,0)</f>
        <v>Potenza</v>
      </c>
      <c r="G240" s="179" t="s">
        <v>166</v>
      </c>
      <c r="H240" s="179" t="str">
        <f>VLOOKUP(G240,TCR!$E$2:$K$332,7,0)</f>
        <v>Quota fissa potenza</v>
      </c>
      <c r="I240" s="137" t="str">
        <f t="shared" si="10"/>
        <v>XE#Q_POT_O_ASOS#T_OS_A_MTA3#T_OS#XE</v>
      </c>
      <c r="J240" s="137" t="str">
        <f t="shared" si="11"/>
        <v>N</v>
      </c>
      <c r="K240" s="153" t="s">
        <v>12560</v>
      </c>
      <c r="L240" s="10" t="s">
        <v>12808</v>
      </c>
      <c r="N240" s="3" t="s">
        <v>12728</v>
      </c>
      <c r="Q240" s="3" t="s">
        <v>12742</v>
      </c>
      <c r="U240" s="137" t="s">
        <v>12913</v>
      </c>
      <c r="V240" s="137" t="str">
        <f t="shared" si="12"/>
        <v>XE</v>
      </c>
    </row>
    <row r="241" spans="1:22" x14ac:dyDescent="0.2">
      <c r="A241" s="178"/>
      <c r="B241" s="178"/>
      <c r="C241" s="179" t="str">
        <f>VLOOKUP(G241,TCR!$E$2:$K$332,2,0)</f>
        <v>DISTF</v>
      </c>
      <c r="D241" s="179" t="str">
        <f>VLOOKUP(G241,TCR!$E$2:$K$332,3,0)</f>
        <v>Ricavi logistica secondaria - distribuzione Energia Elettrica - fisso</v>
      </c>
      <c r="E241" s="179" t="str">
        <f>VLOOKUP(G241,TCR!$E$2:$K$332,4,0)</f>
        <v>QP</v>
      </c>
      <c r="F241" s="179" t="str">
        <f>VLOOKUP(G241,TCR!$E$2:$K$332,5,0)</f>
        <v>Potenza</v>
      </c>
      <c r="G241" s="179" t="s">
        <v>166</v>
      </c>
      <c r="H241" s="179" t="str">
        <f>VLOOKUP(G241,TCR!$E$2:$K$332,7,0)</f>
        <v>Quota fissa potenza</v>
      </c>
      <c r="I241" s="137" t="str">
        <f t="shared" si="10"/>
        <v>XE#Q_POT_O_ASOS#T_OS_A_MTA1#T_OS#XE</v>
      </c>
      <c r="J241" s="137" t="str">
        <f t="shared" si="11"/>
        <v>N</v>
      </c>
      <c r="K241" s="153" t="s">
        <v>12560</v>
      </c>
      <c r="L241" s="10" t="s">
        <v>12808</v>
      </c>
      <c r="N241" s="3" t="s">
        <v>12730</v>
      </c>
      <c r="Q241" s="3" t="s">
        <v>12742</v>
      </c>
      <c r="U241" s="137" t="s">
        <v>12913</v>
      </c>
      <c r="V241" s="137" t="str">
        <f t="shared" si="12"/>
        <v>XE</v>
      </c>
    </row>
    <row r="242" spans="1:22" x14ac:dyDescent="0.2">
      <c r="A242" s="178"/>
      <c r="B242" s="178"/>
      <c r="C242" s="179" t="str">
        <f>VLOOKUP(G242,TCR!$E$2:$K$332,2,0)</f>
        <v>DISTF</v>
      </c>
      <c r="D242" s="179" t="str">
        <f>VLOOKUP(G242,TCR!$E$2:$K$332,3,0)</f>
        <v>Ricavi logistica secondaria - distribuzione Energia Elettrica - fisso</v>
      </c>
      <c r="E242" s="179" t="str">
        <f>VLOOKUP(G242,TCR!$E$2:$K$332,4,0)</f>
        <v>QP</v>
      </c>
      <c r="F242" s="179" t="str">
        <f>VLOOKUP(G242,TCR!$E$2:$K$332,5,0)</f>
        <v>Potenza</v>
      </c>
      <c r="G242" s="179" t="s">
        <v>166</v>
      </c>
      <c r="H242" s="179" t="str">
        <f>VLOOKUP(G242,TCR!$E$2:$K$332,7,0)</f>
        <v>Quota fissa potenza</v>
      </c>
      <c r="I242" s="137" t="str">
        <f t="shared" si="10"/>
        <v>XE#Q_POT_O_ASOS#T_OS_A_BTA2#T_OS#XE</v>
      </c>
      <c r="J242" s="137" t="str">
        <f t="shared" si="11"/>
        <v>N</v>
      </c>
      <c r="K242" s="153" t="s">
        <v>12560</v>
      </c>
      <c r="L242" s="10" t="s">
        <v>12808</v>
      </c>
      <c r="N242" s="3" t="s">
        <v>12727</v>
      </c>
      <c r="Q242" s="3" t="s">
        <v>12742</v>
      </c>
      <c r="U242" s="137" t="s">
        <v>12913</v>
      </c>
      <c r="V242" s="137" t="str">
        <f t="shared" si="12"/>
        <v>XE</v>
      </c>
    </row>
    <row r="243" spans="1:22" x14ac:dyDescent="0.2">
      <c r="A243" s="178"/>
      <c r="B243" s="178"/>
      <c r="C243" s="179" t="str">
        <f>VLOOKUP(G243,TCR!$E$2:$K$332,2,0)</f>
        <v>DISTF</v>
      </c>
      <c r="D243" s="179" t="str">
        <f>VLOOKUP(G243,TCR!$E$2:$K$332,3,0)</f>
        <v>Ricavi logistica secondaria - distribuzione Energia Elettrica - fisso</v>
      </c>
      <c r="E243" s="179" t="str">
        <f>VLOOKUP(G243,TCR!$E$2:$K$332,4,0)</f>
        <v>QP</v>
      </c>
      <c r="F243" s="179" t="str">
        <f>VLOOKUP(G243,TCR!$E$2:$K$332,5,0)</f>
        <v>Potenza</v>
      </c>
      <c r="G243" s="179" t="s">
        <v>166</v>
      </c>
      <c r="H243" s="179" t="str">
        <f>VLOOKUP(G243,TCR!$E$2:$K$332,7,0)</f>
        <v>Quota fissa potenza</v>
      </c>
      <c r="I243" s="137" t="str">
        <f t="shared" si="10"/>
        <v>XE#Q_POT_O_ASOS#T_OS_A_BTA3#T_OS#XE</v>
      </c>
      <c r="J243" s="137" t="str">
        <f t="shared" si="11"/>
        <v>N</v>
      </c>
      <c r="K243" s="153" t="s">
        <v>12560</v>
      </c>
      <c r="L243" s="10" t="s">
        <v>12808</v>
      </c>
      <c r="N243" s="3" t="s">
        <v>12725</v>
      </c>
      <c r="Q243" s="3" t="s">
        <v>12742</v>
      </c>
      <c r="U243" s="137" t="s">
        <v>12913</v>
      </c>
      <c r="V243" s="137" t="str">
        <f t="shared" si="12"/>
        <v>XE</v>
      </c>
    </row>
    <row r="244" spans="1:22" x14ac:dyDescent="0.2">
      <c r="A244" s="139"/>
      <c r="B244" s="178"/>
      <c r="C244" s="179" t="str">
        <f>VLOOKUP(G244,TCR!$E$2:$K$332,2,0)</f>
        <v>DISTF</v>
      </c>
      <c r="D244" s="179" t="str">
        <f>VLOOKUP(G244,TCR!$E$2:$K$332,3,0)</f>
        <v>Ricavi logistica secondaria - distribuzione Energia Elettrica - fisso</v>
      </c>
      <c r="E244" s="179" t="str">
        <f>VLOOKUP(G244,TCR!$E$2:$K$332,4,0)</f>
        <v>QP</v>
      </c>
      <c r="F244" s="179" t="str">
        <f>VLOOKUP(G244,TCR!$E$2:$K$332,5,0)</f>
        <v>Potenza</v>
      </c>
      <c r="G244" s="179" t="s">
        <v>166</v>
      </c>
      <c r="H244" s="179" t="str">
        <f>VLOOKUP(G244,TCR!$E$2:$K$332,7,0)</f>
        <v>Quota fissa potenza</v>
      </c>
      <c r="I244" s="137" t="str">
        <f t="shared" si="10"/>
        <v>XE#Q_POT_O_ASOS#T_OS_A_BTA4#T_OS#XE</v>
      </c>
      <c r="J244" s="137" t="str">
        <f t="shared" si="11"/>
        <v>N</v>
      </c>
      <c r="K244" s="153" t="s">
        <v>12560</v>
      </c>
      <c r="L244" s="10" t="s">
        <v>12808</v>
      </c>
      <c r="N244" s="3" t="s">
        <v>12729</v>
      </c>
      <c r="Q244" s="3" t="s">
        <v>12742</v>
      </c>
      <c r="U244" s="137" t="s">
        <v>12913</v>
      </c>
      <c r="V244" s="137" t="str">
        <f t="shared" si="12"/>
        <v>XE</v>
      </c>
    </row>
    <row r="245" spans="1:22" x14ac:dyDescent="0.2">
      <c r="A245" s="139"/>
      <c r="B245" s="178"/>
      <c r="C245" s="179" t="str">
        <f>VLOOKUP(G245,TCR!$E$2:$K$332,2,0)</f>
        <v>DISTF</v>
      </c>
      <c r="D245" s="179" t="str">
        <f>VLOOKUP(G245,TCR!$E$2:$K$332,3,0)</f>
        <v>Ricavi logistica secondaria - distribuzione Energia Elettrica - fisso</v>
      </c>
      <c r="E245" s="179" t="str">
        <f>VLOOKUP(G245,TCR!$E$2:$K$332,4,0)</f>
        <v>QP</v>
      </c>
      <c r="F245" s="179" t="str">
        <f>VLOOKUP(G245,TCR!$E$2:$K$332,5,0)</f>
        <v>Potenza</v>
      </c>
      <c r="G245" s="179" t="s">
        <v>166</v>
      </c>
      <c r="H245" s="179" t="str">
        <f>VLOOKUP(G245,TCR!$E$2:$K$332,7,0)</f>
        <v>Quota fissa potenza</v>
      </c>
      <c r="I245" s="137" t="str">
        <f t="shared" si="10"/>
        <v>XE#Q_POT_O_ASOS#T_OS_A_BTA5#T_OS#XE</v>
      </c>
      <c r="J245" s="137" t="str">
        <f t="shared" si="11"/>
        <v>N</v>
      </c>
      <c r="K245" s="153" t="s">
        <v>12560</v>
      </c>
      <c r="L245" s="10" t="s">
        <v>12808</v>
      </c>
      <c r="N245" s="3" t="s">
        <v>12731</v>
      </c>
      <c r="Q245" s="3" t="s">
        <v>12742</v>
      </c>
      <c r="U245" s="137" t="s">
        <v>12913</v>
      </c>
      <c r="V245" s="137" t="str">
        <f t="shared" si="12"/>
        <v>XE</v>
      </c>
    </row>
    <row r="246" spans="1:22" x14ac:dyDescent="0.2">
      <c r="A246" s="178"/>
      <c r="B246" s="178"/>
      <c r="C246" s="179" t="str">
        <f>VLOOKUP(G246,TCR!$E$2:$K$332,2,0)</f>
        <v>DISTF</v>
      </c>
      <c r="D246" s="179" t="str">
        <f>VLOOKUP(G246,TCR!$E$2:$K$332,3,0)</f>
        <v>Ricavi logistica secondaria - distribuzione Energia Elettrica - fisso</v>
      </c>
      <c r="E246" s="179" t="str">
        <f>VLOOKUP(G246,TCR!$E$2:$K$332,4,0)</f>
        <v>QP</v>
      </c>
      <c r="F246" s="179" t="str">
        <f>VLOOKUP(G246,TCR!$E$2:$K$332,5,0)</f>
        <v>Potenza</v>
      </c>
      <c r="G246" s="179" t="s">
        <v>166</v>
      </c>
      <c r="H246" s="179" t="str">
        <f>VLOOKUP(G246,TCR!$E$2:$K$332,7,0)</f>
        <v>Quota fissa potenza</v>
      </c>
      <c r="I246" s="137" t="str">
        <f t="shared" si="10"/>
        <v>XE#Q_POT_O_ASOS#T_OS_A_BTA1#T_OS#XE</v>
      </c>
      <c r="J246" s="137" t="str">
        <f t="shared" si="11"/>
        <v>N</v>
      </c>
      <c r="K246" s="153" t="s">
        <v>12560</v>
      </c>
      <c r="L246" s="10" t="s">
        <v>12808</v>
      </c>
      <c r="N246" s="3" t="s">
        <v>12732</v>
      </c>
      <c r="Q246" s="3" t="s">
        <v>12742</v>
      </c>
      <c r="U246" s="137" t="s">
        <v>12913</v>
      </c>
      <c r="V246" s="137" t="str">
        <f t="shared" si="12"/>
        <v>XE</v>
      </c>
    </row>
    <row r="247" spans="1:22" x14ac:dyDescent="0.2">
      <c r="A247" s="178"/>
      <c r="B247" s="178"/>
      <c r="C247" s="179" t="str">
        <f>VLOOKUP(G247,TCR!$E$2:$K$332,2,0)</f>
        <v>DISTF</v>
      </c>
      <c r="D247" s="179" t="str">
        <f>VLOOKUP(G247,TCR!$E$2:$K$332,3,0)</f>
        <v>Ricavi logistica secondaria - distribuzione Energia Elettrica - fisso</v>
      </c>
      <c r="E247" s="179" t="str">
        <f>VLOOKUP(G247,TCR!$E$2:$K$332,4,0)</f>
        <v>QP</v>
      </c>
      <c r="F247" s="179" t="str">
        <f>VLOOKUP(G247,TCR!$E$2:$K$332,5,0)</f>
        <v>Potenza</v>
      </c>
      <c r="G247" s="179" t="s">
        <v>166</v>
      </c>
      <c r="H247" s="179" t="str">
        <f>VLOOKUP(G247,TCR!$E$2:$K$332,7,0)</f>
        <v>Quota fissa potenza</v>
      </c>
      <c r="I247" s="137" t="str">
        <f t="shared" si="10"/>
        <v>XE#Q_POT_O_ASOS#T_OS_A_ALTA#T_OS#XE</v>
      </c>
      <c r="J247" s="137" t="str">
        <f t="shared" si="11"/>
        <v>N</v>
      </c>
      <c r="K247" s="153" t="s">
        <v>12560</v>
      </c>
      <c r="L247" s="10" t="s">
        <v>12808</v>
      </c>
      <c r="N247" s="3" t="s">
        <v>12706</v>
      </c>
      <c r="Q247" s="3" t="s">
        <v>12742</v>
      </c>
      <c r="U247" s="137" t="s">
        <v>12913</v>
      </c>
      <c r="V247" s="137" t="str">
        <f t="shared" si="12"/>
        <v>XE</v>
      </c>
    </row>
    <row r="248" spans="1:22" x14ac:dyDescent="0.2">
      <c r="A248" s="178"/>
      <c r="B248" s="178"/>
      <c r="C248" s="179" t="str">
        <f>VLOOKUP(G248,TCR!$E$2:$K$332,2,0)</f>
        <v>DISTF</v>
      </c>
      <c r="D248" s="179" t="str">
        <f>VLOOKUP(G248,TCR!$E$2:$K$332,3,0)</f>
        <v>Ricavi logistica secondaria - distribuzione Energia Elettrica - fisso</v>
      </c>
      <c r="E248" s="179" t="str">
        <f>VLOOKUP(G248,TCR!$E$2:$K$332,4,0)</f>
        <v>QP</v>
      </c>
      <c r="F248" s="179" t="str">
        <f>VLOOKUP(G248,TCR!$E$2:$K$332,5,0)</f>
        <v>Potenza</v>
      </c>
      <c r="G248" s="179" t="s">
        <v>166</v>
      </c>
      <c r="H248" s="179" t="str">
        <f>VLOOKUP(G248,TCR!$E$2:$K$332,7,0)</f>
        <v>Quota fissa potenza</v>
      </c>
      <c r="I248" s="137" t="str">
        <f t="shared" si="10"/>
        <v>XE#Q_POT_O_ASOS#T_OS_A_BTIP#T_OS#XE</v>
      </c>
      <c r="J248" s="137" t="str">
        <f t="shared" si="11"/>
        <v>N</v>
      </c>
      <c r="K248" s="153" t="s">
        <v>12560</v>
      </c>
      <c r="L248" s="10" t="s">
        <v>12808</v>
      </c>
      <c r="N248" s="3" t="s">
        <v>12707</v>
      </c>
      <c r="Q248" s="3" t="s">
        <v>12742</v>
      </c>
      <c r="U248" s="137" t="s">
        <v>12913</v>
      </c>
      <c r="V248" s="137" t="str">
        <f t="shared" si="12"/>
        <v>XE</v>
      </c>
    </row>
    <row r="249" spans="1:22" x14ac:dyDescent="0.2">
      <c r="A249" s="178"/>
      <c r="B249" s="178"/>
      <c r="C249" s="179" t="str">
        <f>VLOOKUP(G249,TCR!$E$2:$K$332,2,0)</f>
        <v>DISTF</v>
      </c>
      <c r="D249" s="179" t="str">
        <f>VLOOKUP(G249,TCR!$E$2:$K$332,3,0)</f>
        <v>Ricavi logistica secondaria - distribuzione Energia Elettrica - fisso</v>
      </c>
      <c r="E249" s="179" t="str">
        <f>VLOOKUP(G249,TCR!$E$2:$K$332,4,0)</f>
        <v>QP</v>
      </c>
      <c r="F249" s="179" t="str">
        <f>VLOOKUP(G249,TCR!$E$2:$K$332,5,0)</f>
        <v>Potenza</v>
      </c>
      <c r="G249" s="179" t="s">
        <v>166</v>
      </c>
      <c r="H249" s="179" t="str">
        <f>VLOOKUP(G249,TCR!$E$2:$K$332,7,0)</f>
        <v>Quota fissa potenza</v>
      </c>
      <c r="I249" s="137" t="str">
        <f t="shared" si="10"/>
        <v>XE#Q_POT_O_ASOS_FAT1#T_OS_A_MTA2#T_OS#XE</v>
      </c>
      <c r="J249" s="137" t="str">
        <f t="shared" si="11"/>
        <v>N</v>
      </c>
      <c r="K249" s="153" t="s">
        <v>12561</v>
      </c>
      <c r="L249" s="10" t="s">
        <v>12809</v>
      </c>
      <c r="N249" s="3" t="s">
        <v>12726</v>
      </c>
      <c r="Q249" s="3" t="s">
        <v>12742</v>
      </c>
      <c r="U249" s="137" t="s">
        <v>12913</v>
      </c>
      <c r="V249" s="137" t="str">
        <f t="shared" si="12"/>
        <v>XE</v>
      </c>
    </row>
    <row r="250" spans="1:22" x14ac:dyDescent="0.2">
      <c r="A250" s="178"/>
      <c r="B250" s="178"/>
      <c r="C250" s="179" t="str">
        <f>VLOOKUP(G250,TCR!$E$2:$K$332,2,0)</f>
        <v>DISTF</v>
      </c>
      <c r="D250" s="179" t="str">
        <f>VLOOKUP(G250,TCR!$E$2:$K$332,3,0)</f>
        <v>Ricavi logistica secondaria - distribuzione Energia Elettrica - fisso</v>
      </c>
      <c r="E250" s="179" t="str">
        <f>VLOOKUP(G250,TCR!$E$2:$K$332,4,0)</f>
        <v>QP</v>
      </c>
      <c r="F250" s="179" t="str">
        <f>VLOOKUP(G250,TCR!$E$2:$K$332,5,0)</f>
        <v>Potenza</v>
      </c>
      <c r="G250" s="179" t="s">
        <v>166</v>
      </c>
      <c r="H250" s="179" t="str">
        <f>VLOOKUP(G250,TCR!$E$2:$K$332,7,0)</f>
        <v>Quota fissa potenza</v>
      </c>
      <c r="I250" s="137" t="str">
        <f t="shared" si="10"/>
        <v>XE#Q_POT_O_ASOS_FAT1#T_OS_A_MTA3#T_OS#XE</v>
      </c>
      <c r="J250" s="137" t="str">
        <f t="shared" si="11"/>
        <v>N</v>
      </c>
      <c r="K250" s="153" t="s">
        <v>12561</v>
      </c>
      <c r="L250" s="10" t="s">
        <v>12809</v>
      </c>
      <c r="N250" s="3" t="s">
        <v>12728</v>
      </c>
      <c r="Q250" s="3" t="s">
        <v>12742</v>
      </c>
      <c r="U250" s="137" t="s">
        <v>12913</v>
      </c>
      <c r="V250" s="137" t="str">
        <f t="shared" si="12"/>
        <v>XE</v>
      </c>
    </row>
    <row r="251" spans="1:22" x14ac:dyDescent="0.2">
      <c r="A251" s="178"/>
      <c r="B251" s="178"/>
      <c r="C251" s="179" t="str">
        <f>VLOOKUP(G251,TCR!$E$2:$K$332,2,0)</f>
        <v>DISTF</v>
      </c>
      <c r="D251" s="179" t="str">
        <f>VLOOKUP(G251,TCR!$E$2:$K$332,3,0)</f>
        <v>Ricavi logistica secondaria - distribuzione Energia Elettrica - fisso</v>
      </c>
      <c r="E251" s="179" t="str">
        <f>VLOOKUP(G251,TCR!$E$2:$K$332,4,0)</f>
        <v>QP</v>
      </c>
      <c r="F251" s="179" t="str">
        <f>VLOOKUP(G251,TCR!$E$2:$K$332,5,0)</f>
        <v>Potenza</v>
      </c>
      <c r="G251" s="179" t="s">
        <v>166</v>
      </c>
      <c r="H251" s="179" t="str">
        <f>VLOOKUP(G251,TCR!$E$2:$K$332,7,0)</f>
        <v>Quota fissa potenza</v>
      </c>
      <c r="I251" s="137" t="str">
        <f t="shared" si="10"/>
        <v>XE#Q_POT_O_ASOS_FAT1#T_OS_A_BTA6#T_OS#XE</v>
      </c>
      <c r="J251" s="137" t="str">
        <f t="shared" si="11"/>
        <v>N</v>
      </c>
      <c r="K251" s="153" t="s">
        <v>12561</v>
      </c>
      <c r="L251" s="10" t="s">
        <v>12809</v>
      </c>
      <c r="N251" s="3" t="s">
        <v>12724</v>
      </c>
      <c r="Q251" s="3" t="s">
        <v>12742</v>
      </c>
      <c r="U251" s="137" t="s">
        <v>12913</v>
      </c>
      <c r="V251" s="137" t="str">
        <f t="shared" si="12"/>
        <v>XE</v>
      </c>
    </row>
    <row r="252" spans="1:22" x14ac:dyDescent="0.2">
      <c r="A252" s="178"/>
      <c r="B252" s="178"/>
      <c r="C252" s="179" t="str">
        <f>VLOOKUP(G252,TCR!$E$2:$K$332,2,0)</f>
        <v>DISTF</v>
      </c>
      <c r="D252" s="179" t="str">
        <f>VLOOKUP(G252,TCR!$E$2:$K$332,3,0)</f>
        <v>Ricavi logistica secondaria - distribuzione Energia Elettrica - fisso</v>
      </c>
      <c r="E252" s="179" t="str">
        <f>VLOOKUP(G252,TCR!$E$2:$K$332,4,0)</f>
        <v>QP</v>
      </c>
      <c r="F252" s="179" t="str">
        <f>VLOOKUP(G252,TCR!$E$2:$K$332,5,0)</f>
        <v>Potenza</v>
      </c>
      <c r="G252" s="179" t="s">
        <v>166</v>
      </c>
      <c r="H252" s="179" t="str">
        <f>VLOOKUP(G252,TCR!$E$2:$K$332,7,0)</f>
        <v>Quota fissa potenza</v>
      </c>
      <c r="I252" s="137" t="str">
        <f t="shared" si="10"/>
        <v>XE#Q_POT_O_ASOS_FAT1#T_OS_A_BTA2#T_OS#XE</v>
      </c>
      <c r="J252" s="137" t="str">
        <f t="shared" si="11"/>
        <v>N</v>
      </c>
      <c r="K252" s="153" t="s">
        <v>12561</v>
      </c>
      <c r="L252" s="10" t="s">
        <v>12809</v>
      </c>
      <c r="N252" s="3" t="s">
        <v>12727</v>
      </c>
      <c r="Q252" s="3" t="s">
        <v>12742</v>
      </c>
      <c r="U252" s="137" t="s">
        <v>12913</v>
      </c>
      <c r="V252" s="137" t="str">
        <f t="shared" si="12"/>
        <v>XE</v>
      </c>
    </row>
    <row r="253" spans="1:22" x14ac:dyDescent="0.2">
      <c r="A253" s="178"/>
      <c r="B253" s="178"/>
      <c r="C253" s="181" t="str">
        <f>VLOOKUP(G253,TCR!$E$2:$K$332,2,0)</f>
        <v>DISTF</v>
      </c>
      <c r="D253" s="181" t="str">
        <f>VLOOKUP(G253,TCR!$E$2:$K$332,3,0)</f>
        <v>Ricavi logistica secondaria - distribuzione Energia Elettrica - fisso</v>
      </c>
      <c r="E253" s="181" t="str">
        <f>VLOOKUP(G253,TCR!$E$2:$K$332,4,0)</f>
        <v>QP</v>
      </c>
      <c r="F253" s="181" t="str">
        <f>VLOOKUP(G253,TCR!$E$2:$K$332,5,0)</f>
        <v>Potenza</v>
      </c>
      <c r="G253" s="181" t="s">
        <v>166</v>
      </c>
      <c r="H253" s="181" t="str">
        <f>VLOOKUP(G253,TCR!$E$2:$K$332,7,0)</f>
        <v>Quota fissa potenza</v>
      </c>
      <c r="I253" s="137" t="str">
        <f t="shared" si="10"/>
        <v>XE#Q_POT_O_ASOS_FAT1#T_OS_A_MTA1#T_OS#XE</v>
      </c>
      <c r="J253" s="137" t="str">
        <f t="shared" si="11"/>
        <v>N</v>
      </c>
      <c r="K253" s="153" t="s">
        <v>12561</v>
      </c>
      <c r="L253" s="10" t="s">
        <v>12809</v>
      </c>
      <c r="N253" s="3" t="s">
        <v>12730</v>
      </c>
      <c r="Q253" s="3" t="s">
        <v>12742</v>
      </c>
      <c r="U253" s="137" t="s">
        <v>12913</v>
      </c>
      <c r="V253" s="137" t="str">
        <f t="shared" si="12"/>
        <v>XE</v>
      </c>
    </row>
    <row r="254" spans="1:22" x14ac:dyDescent="0.2">
      <c r="A254" s="178"/>
      <c r="B254" s="178"/>
      <c r="C254" s="75" t="str">
        <f>VLOOKUP(G254,TCR!$E$2:$K$332,2,0)</f>
        <v>DISTF</v>
      </c>
      <c r="D254" s="75" t="str">
        <f>VLOOKUP(G254,TCR!$E$2:$K$332,3,0)</f>
        <v>Ricavi logistica secondaria - distribuzione Energia Elettrica - fisso</v>
      </c>
      <c r="E254" s="75" t="str">
        <f>VLOOKUP(G254,TCR!$E$2:$K$332,4,0)</f>
        <v>QP</v>
      </c>
      <c r="F254" s="75" t="str">
        <f>VLOOKUP(G254,TCR!$E$2:$K$332,5,0)</f>
        <v>Potenza</v>
      </c>
      <c r="G254" s="75" t="s">
        <v>166</v>
      </c>
      <c r="H254" s="75" t="str">
        <f>VLOOKUP(G254,TCR!$E$2:$K$332,7,0)</f>
        <v>Quota fissa potenza</v>
      </c>
      <c r="I254" s="137" t="str">
        <f t="shared" si="10"/>
        <v>XE#Q_POT_O_ASOS_FAT1#T_OS_A_BTA5#T_OS#XE</v>
      </c>
      <c r="J254" s="137" t="str">
        <f t="shared" si="11"/>
        <v>N</v>
      </c>
      <c r="K254" s="153" t="s">
        <v>12561</v>
      </c>
      <c r="L254" s="10" t="s">
        <v>12809</v>
      </c>
      <c r="N254" s="3" t="s">
        <v>12731</v>
      </c>
      <c r="Q254" s="3" t="s">
        <v>12742</v>
      </c>
      <c r="U254" s="137" t="s">
        <v>12913</v>
      </c>
      <c r="V254" s="137" t="str">
        <f t="shared" si="12"/>
        <v>XE</v>
      </c>
    </row>
    <row r="255" spans="1:22" x14ac:dyDescent="0.2">
      <c r="A255" s="178"/>
      <c r="B255" s="178"/>
      <c r="C255" s="181" t="str">
        <f>VLOOKUP(G255,TCR!$E$2:$K$332,2,0)</f>
        <v>DISTF</v>
      </c>
      <c r="D255" s="181" t="str">
        <f>VLOOKUP(G255,TCR!$E$2:$K$332,3,0)</f>
        <v>Ricavi logistica secondaria - distribuzione Energia Elettrica - fisso</v>
      </c>
      <c r="E255" s="181" t="str">
        <f>VLOOKUP(G255,TCR!$E$2:$K$332,4,0)</f>
        <v>QP</v>
      </c>
      <c r="F255" s="181" t="str">
        <f>VLOOKUP(G255,TCR!$E$2:$K$332,5,0)</f>
        <v>Potenza</v>
      </c>
      <c r="G255" s="181" t="s">
        <v>166</v>
      </c>
      <c r="H255" s="181" t="str">
        <f>VLOOKUP(G255,TCR!$E$2:$K$332,7,0)</f>
        <v>Quota fissa potenza</v>
      </c>
      <c r="I255" s="137" t="str">
        <f t="shared" si="10"/>
        <v>XE#Q_POT_O_ASOS_VAL1#T_OS_A_MTA3#T_OS#XE</v>
      </c>
      <c r="J255" s="137" t="str">
        <f t="shared" si="11"/>
        <v>N</v>
      </c>
      <c r="K255" s="153" t="s">
        <v>12562</v>
      </c>
      <c r="L255" s="10" t="s">
        <v>12810</v>
      </c>
      <c r="N255" s="3" t="s">
        <v>12728</v>
      </c>
      <c r="Q255" s="3" t="s">
        <v>12742</v>
      </c>
      <c r="U255" s="137" t="s">
        <v>12913</v>
      </c>
      <c r="V255" s="137" t="str">
        <f t="shared" si="12"/>
        <v>XE</v>
      </c>
    </row>
    <row r="256" spans="1:22" x14ac:dyDescent="0.2">
      <c r="A256" s="12"/>
      <c r="B256" s="178"/>
      <c r="C256" s="181" t="str">
        <f>VLOOKUP(G256,TCR!$E$2:$K$332,2,0)</f>
        <v>DISTF</v>
      </c>
      <c r="D256" s="181" t="str">
        <f>VLOOKUP(G256,TCR!$E$2:$K$332,3,0)</f>
        <v>Ricavi logistica secondaria - distribuzione Energia Elettrica - fisso</v>
      </c>
      <c r="E256" s="181" t="str">
        <f>VLOOKUP(G256,TCR!$E$2:$K$332,4,0)</f>
        <v>QP</v>
      </c>
      <c r="F256" s="181" t="str">
        <f>VLOOKUP(G256,TCR!$E$2:$K$332,5,0)</f>
        <v>Potenza</v>
      </c>
      <c r="G256" s="181" t="s">
        <v>166</v>
      </c>
      <c r="H256" s="181" t="str">
        <f>VLOOKUP(G256,TCR!$E$2:$K$332,7,0)</f>
        <v>Quota fissa potenza</v>
      </c>
      <c r="I256" s="137" t="str">
        <f t="shared" si="10"/>
        <v>XE#Q_POT_O_ASOS_VAL1#T_OS_A_MTA2#T_OS#XE</v>
      </c>
      <c r="J256" s="137" t="str">
        <f t="shared" si="11"/>
        <v>N</v>
      </c>
      <c r="K256" s="153" t="s">
        <v>12562</v>
      </c>
      <c r="L256" s="10" t="s">
        <v>12810</v>
      </c>
      <c r="N256" s="3" t="s">
        <v>12726</v>
      </c>
      <c r="Q256" s="3" t="s">
        <v>12742</v>
      </c>
      <c r="U256" s="137" t="s">
        <v>12913</v>
      </c>
      <c r="V256" s="137" t="str">
        <f t="shared" si="12"/>
        <v>XE</v>
      </c>
    </row>
    <row r="257" spans="1:22" x14ac:dyDescent="0.2">
      <c r="A257" s="178"/>
      <c r="B257" s="178"/>
      <c r="C257" s="179" t="str">
        <f>VLOOKUP(G257,TCR!$E$2:$K$332,2,0)</f>
        <v>DISTF</v>
      </c>
      <c r="D257" s="179" t="str">
        <f>VLOOKUP(G257,TCR!$E$2:$K$332,3,0)</f>
        <v>Ricavi logistica secondaria - distribuzione Energia Elettrica - fisso</v>
      </c>
      <c r="E257" s="179" t="str">
        <f>VLOOKUP(G257,TCR!$E$2:$K$332,4,0)</f>
        <v>QP</v>
      </c>
      <c r="F257" s="179" t="str">
        <f>VLOOKUP(G257,TCR!$E$2:$K$332,5,0)</f>
        <v>Potenza</v>
      </c>
      <c r="G257" s="179" t="s">
        <v>166</v>
      </c>
      <c r="H257" s="179" t="str">
        <f>VLOOKUP(G257,TCR!$E$2:$K$332,7,0)</f>
        <v>Quota fissa potenza</v>
      </c>
      <c r="I257" s="137" t="str">
        <f t="shared" si="10"/>
        <v>XE#Q_POT_O_ASOS_VAL1#T_OS_A_BTA6#T_OS#XE</v>
      </c>
      <c r="J257" s="137" t="str">
        <f t="shared" si="11"/>
        <v>N</v>
      </c>
      <c r="K257" s="153" t="s">
        <v>12562</v>
      </c>
      <c r="L257" s="10" t="s">
        <v>12810</v>
      </c>
      <c r="N257" s="3" t="s">
        <v>12724</v>
      </c>
      <c r="Q257" s="3" t="s">
        <v>12742</v>
      </c>
      <c r="U257" s="137" t="s">
        <v>12913</v>
      </c>
      <c r="V257" s="137" t="str">
        <f t="shared" si="12"/>
        <v>XE</v>
      </c>
    </row>
    <row r="258" spans="1:22" x14ac:dyDescent="0.2">
      <c r="A258" s="178"/>
      <c r="B258" s="178"/>
      <c r="C258" s="179" t="str">
        <f>VLOOKUP(G258,TCR!$E$2:$K$332,2,0)</f>
        <v>DISTF</v>
      </c>
      <c r="D258" s="179" t="str">
        <f>VLOOKUP(G258,TCR!$E$2:$K$332,3,0)</f>
        <v>Ricavi logistica secondaria - distribuzione Energia Elettrica - fisso</v>
      </c>
      <c r="E258" s="179" t="str">
        <f>VLOOKUP(G258,TCR!$E$2:$K$332,4,0)</f>
        <v>QP</v>
      </c>
      <c r="F258" s="179" t="str">
        <f>VLOOKUP(G258,TCR!$E$2:$K$332,5,0)</f>
        <v>Potenza</v>
      </c>
      <c r="G258" s="179" t="s">
        <v>166</v>
      </c>
      <c r="H258" s="179" t="str">
        <f>VLOOKUP(G258,TCR!$E$2:$K$332,7,0)</f>
        <v>Quota fissa potenza</v>
      </c>
      <c r="I258" s="137" t="str">
        <f t="shared" si="10"/>
        <v>XE#Q_POT_O_ASOS_VAL1#T_OS_A_MTA1#T_OS#XE</v>
      </c>
      <c r="J258" s="137" t="str">
        <f t="shared" si="11"/>
        <v>N</v>
      </c>
      <c r="K258" s="153" t="s">
        <v>12562</v>
      </c>
      <c r="L258" s="10" t="s">
        <v>12810</v>
      </c>
      <c r="N258" s="3" t="s">
        <v>12730</v>
      </c>
      <c r="Q258" s="3" t="s">
        <v>12742</v>
      </c>
      <c r="U258" s="137" t="s">
        <v>12913</v>
      </c>
      <c r="V258" s="137" t="str">
        <f t="shared" si="12"/>
        <v>XE</v>
      </c>
    </row>
    <row r="259" spans="1:22" x14ac:dyDescent="0.2">
      <c r="A259" s="139"/>
      <c r="B259" s="178"/>
      <c r="C259" s="181" t="str">
        <f>VLOOKUP(G259,TCR!$E$2:$K$332,2,0)</f>
        <v>DISTF</v>
      </c>
      <c r="D259" s="181" t="str">
        <f>VLOOKUP(G259,TCR!$E$2:$K$332,3,0)</f>
        <v>Ricavi logistica secondaria - distribuzione Energia Elettrica - fisso</v>
      </c>
      <c r="E259" s="181" t="str">
        <f>VLOOKUP(G259,TCR!$E$2:$K$332,4,0)</f>
        <v>QP</v>
      </c>
      <c r="F259" s="181" t="str">
        <f>VLOOKUP(G259,TCR!$E$2:$K$332,5,0)</f>
        <v>Potenza</v>
      </c>
      <c r="G259" s="181" t="s">
        <v>166</v>
      </c>
      <c r="H259" s="181" t="str">
        <f>VLOOKUP(G259,TCR!$E$2:$K$332,7,0)</f>
        <v>Quota fissa potenza</v>
      </c>
      <c r="I259" s="137" t="str">
        <f t="shared" ref="I259:I322" si="13">IF(LEFT($G259,7)="CONSUMO","XE#CONSUMO",CONCATENATE($V259,"#",$K259,"#",$N259,"#",$Q259,"#",$V259) )</f>
        <v>XE#Q_POT_O_ASOS_VAL1#T_OS_A_BTA4#T_OS#XE</v>
      </c>
      <c r="J259" s="137" t="str">
        <f t="shared" ref="J259:J322" si="14">IF(SUBSTITUTE(K259,"_VAT","") = K259,"N","S")</f>
        <v>N</v>
      </c>
      <c r="K259" s="153" t="s">
        <v>12562</v>
      </c>
      <c r="L259" s="10" t="s">
        <v>12810</v>
      </c>
      <c r="N259" s="3" t="s">
        <v>12729</v>
      </c>
      <c r="Q259" s="3" t="s">
        <v>12742</v>
      </c>
      <c r="U259" s="137" t="s">
        <v>12913</v>
      </c>
      <c r="V259" s="137" t="str">
        <f t="shared" si="12"/>
        <v>XE</v>
      </c>
    </row>
    <row r="260" spans="1:22" x14ac:dyDescent="0.2">
      <c r="A260" s="178"/>
      <c r="B260" s="178"/>
      <c r="C260" s="181" t="str">
        <f>VLOOKUP(G260,TCR!$E$2:$K$332,2,0)</f>
        <v>DISTF</v>
      </c>
      <c r="D260" s="181" t="str">
        <f>VLOOKUP(G260,TCR!$E$2:$K$332,3,0)</f>
        <v>Ricavi logistica secondaria - distribuzione Energia Elettrica - fisso</v>
      </c>
      <c r="E260" s="181" t="str">
        <f>VLOOKUP(G260,TCR!$E$2:$K$332,4,0)</f>
        <v>QP</v>
      </c>
      <c r="F260" s="181" t="str">
        <f>VLOOKUP(G260,TCR!$E$2:$K$332,5,0)</f>
        <v>Potenza</v>
      </c>
      <c r="G260" s="181" t="s">
        <v>166</v>
      </c>
      <c r="H260" s="181" t="str">
        <f>VLOOKUP(G260,TCR!$E$2:$K$332,7,0)</f>
        <v>Quota fissa potenza</v>
      </c>
      <c r="I260" s="137" t="str">
        <f t="shared" si="13"/>
        <v>XE#Q_POT_O_ASOS_VAL1#T_OS_A_BTA2#T_OS#XE</v>
      </c>
      <c r="J260" s="137" t="str">
        <f t="shared" si="14"/>
        <v>N</v>
      </c>
      <c r="K260" s="153" t="s">
        <v>12562</v>
      </c>
      <c r="L260" s="10" t="s">
        <v>12810</v>
      </c>
      <c r="N260" s="3" t="s">
        <v>12727</v>
      </c>
      <c r="Q260" s="3" t="s">
        <v>12742</v>
      </c>
      <c r="U260" s="137" t="s">
        <v>12913</v>
      </c>
      <c r="V260" s="137" t="str">
        <f t="shared" si="12"/>
        <v>XE</v>
      </c>
    </row>
    <row r="261" spans="1:22" x14ac:dyDescent="0.2">
      <c r="A261" s="139"/>
      <c r="B261" s="178"/>
      <c r="C261" s="181" t="str">
        <f>VLOOKUP(G261,TCR!$E$2:$K$332,2,0)</f>
        <v>DISTF</v>
      </c>
      <c r="D261" s="181" t="str">
        <f>VLOOKUP(G261,TCR!$E$2:$K$332,3,0)</f>
        <v>Ricavi logistica secondaria - distribuzione Energia Elettrica - fisso</v>
      </c>
      <c r="E261" s="181" t="str">
        <f>VLOOKUP(G261,TCR!$E$2:$K$332,4,0)</f>
        <v>QP</v>
      </c>
      <c r="F261" s="181" t="str">
        <f>VLOOKUP(G261,TCR!$E$2:$K$332,5,0)</f>
        <v>Potenza</v>
      </c>
      <c r="G261" s="181" t="s">
        <v>166</v>
      </c>
      <c r="H261" s="181" t="str">
        <f>VLOOKUP(G261,TCR!$E$2:$K$332,7,0)</f>
        <v>Quota fissa potenza</v>
      </c>
      <c r="I261" s="137" t="str">
        <f t="shared" si="13"/>
        <v>XE#Q_POT_O_ASOS_VAL2#T_OS_A_MTA3#T_OS#XE</v>
      </c>
      <c r="J261" s="137" t="str">
        <f t="shared" si="14"/>
        <v>N</v>
      </c>
      <c r="K261" s="153" t="s">
        <v>12563</v>
      </c>
      <c r="L261" s="10" t="s">
        <v>12811</v>
      </c>
      <c r="N261" s="3" t="s">
        <v>12728</v>
      </c>
      <c r="Q261" s="3" t="s">
        <v>12742</v>
      </c>
      <c r="U261" s="137" t="s">
        <v>12913</v>
      </c>
      <c r="V261" s="137" t="str">
        <f t="shared" si="12"/>
        <v>XE</v>
      </c>
    </row>
    <row r="262" spans="1:22" x14ac:dyDescent="0.2">
      <c r="A262" s="178"/>
      <c r="B262" s="178"/>
      <c r="C262" s="181" t="str">
        <f>VLOOKUP(G262,TCR!$E$2:$K$332,2,0)</f>
        <v>DISTF</v>
      </c>
      <c r="D262" s="181" t="str">
        <f>VLOOKUP(G262,TCR!$E$2:$K$332,3,0)</f>
        <v>Ricavi logistica secondaria - distribuzione Energia Elettrica - fisso</v>
      </c>
      <c r="E262" s="181" t="str">
        <f>VLOOKUP(G262,TCR!$E$2:$K$332,4,0)</f>
        <v>QP</v>
      </c>
      <c r="F262" s="181" t="str">
        <f>VLOOKUP(G262,TCR!$E$2:$K$332,5,0)</f>
        <v>Potenza</v>
      </c>
      <c r="G262" s="181" t="s">
        <v>166</v>
      </c>
      <c r="H262" s="181" t="str">
        <f>VLOOKUP(G262,TCR!$E$2:$K$332,7,0)</f>
        <v>Quota fissa potenza</v>
      </c>
      <c r="I262" s="137" t="str">
        <f t="shared" si="13"/>
        <v>XE#Q_POT_O_ASOS_VAL2#T_OS_A_MTA2#T_OS#XE</v>
      </c>
      <c r="J262" s="137" t="str">
        <f t="shared" si="14"/>
        <v>N</v>
      </c>
      <c r="K262" s="153" t="s">
        <v>12563</v>
      </c>
      <c r="L262" s="10" t="s">
        <v>12811</v>
      </c>
      <c r="N262" s="3" t="s">
        <v>12726</v>
      </c>
      <c r="Q262" s="3" t="s">
        <v>12742</v>
      </c>
      <c r="U262" s="137" t="s">
        <v>12913</v>
      </c>
      <c r="V262" s="137" t="str">
        <f t="shared" si="12"/>
        <v>XE</v>
      </c>
    </row>
    <row r="263" spans="1:22" x14ac:dyDescent="0.2">
      <c r="A263" s="178"/>
      <c r="B263" s="178"/>
      <c r="C263" s="71" t="str">
        <f>VLOOKUP(G263,TCR!$E$2:$K$332,2,0)</f>
        <v>DISTF</v>
      </c>
      <c r="D263" s="71" t="str">
        <f>VLOOKUP(G263,TCR!$E$2:$K$332,3,0)</f>
        <v>Ricavi logistica secondaria - distribuzione Energia Elettrica - fisso</v>
      </c>
      <c r="E263" s="71" t="str">
        <f>VLOOKUP(G263,TCR!$E$2:$K$332,4,0)</f>
        <v>QP</v>
      </c>
      <c r="F263" s="71" t="str">
        <f>VLOOKUP(G263,TCR!$E$2:$K$332,5,0)</f>
        <v>Potenza</v>
      </c>
      <c r="G263" s="71" t="s">
        <v>166</v>
      </c>
      <c r="H263" s="71" t="str">
        <f>VLOOKUP(G263,TCR!$E$2:$K$332,7,0)</f>
        <v>Quota fissa potenza</v>
      </c>
      <c r="I263" s="137" t="str">
        <f t="shared" si="13"/>
        <v>XE#Q_POT_O_ASOS_VAL2#T_OS_A_BTA3#T_OS#XE</v>
      </c>
      <c r="J263" s="137" t="str">
        <f t="shared" si="14"/>
        <v>N</v>
      </c>
      <c r="K263" s="153" t="s">
        <v>12563</v>
      </c>
      <c r="L263" s="10" t="s">
        <v>12811</v>
      </c>
      <c r="N263" s="3" t="s">
        <v>12725</v>
      </c>
      <c r="Q263" s="3" t="s">
        <v>12742</v>
      </c>
      <c r="U263" s="137" t="s">
        <v>12913</v>
      </c>
      <c r="V263" s="137" t="str">
        <f t="shared" si="12"/>
        <v>XE</v>
      </c>
    </row>
    <row r="264" spans="1:22" x14ac:dyDescent="0.2">
      <c r="A264" s="178"/>
      <c r="B264" s="178"/>
      <c r="C264" s="181" t="str">
        <f>VLOOKUP(G264,TCR!$E$2:$K$332,2,0)</f>
        <v>DISTF</v>
      </c>
      <c r="D264" s="181" t="str">
        <f>VLOOKUP(G264,TCR!$E$2:$K$332,3,0)</f>
        <v>Ricavi logistica secondaria - distribuzione Energia Elettrica - fisso</v>
      </c>
      <c r="E264" s="181" t="str">
        <f>VLOOKUP(G264,TCR!$E$2:$K$332,4,0)</f>
        <v>QP</v>
      </c>
      <c r="F264" s="181" t="str">
        <f>VLOOKUP(G264,TCR!$E$2:$K$332,5,0)</f>
        <v>Potenza</v>
      </c>
      <c r="G264" s="181" t="s">
        <v>166</v>
      </c>
      <c r="H264" s="181" t="str">
        <f>VLOOKUP(G264,TCR!$E$2:$K$332,7,0)</f>
        <v>Quota fissa potenza</v>
      </c>
      <c r="I264" s="137" t="str">
        <f t="shared" si="13"/>
        <v>XE#Q_POT_O_ASOS_VAL2#T_OS_A_BTA6#T_OS#XE</v>
      </c>
      <c r="J264" s="137" t="str">
        <f t="shared" si="14"/>
        <v>N</v>
      </c>
      <c r="K264" s="153" t="s">
        <v>12563</v>
      </c>
      <c r="L264" s="10" t="s">
        <v>12811</v>
      </c>
      <c r="N264" s="3" t="s">
        <v>12724</v>
      </c>
      <c r="Q264" s="3" t="s">
        <v>12742</v>
      </c>
      <c r="U264" s="137" t="s">
        <v>12913</v>
      </c>
      <c r="V264" s="137" t="str">
        <f t="shared" si="12"/>
        <v>XE</v>
      </c>
    </row>
    <row r="265" spans="1:22" x14ac:dyDescent="0.2">
      <c r="A265" s="12"/>
      <c r="B265" s="178"/>
      <c r="C265" s="181" t="str">
        <f>VLOOKUP(G265,TCR!$E$2:$K$332,2,0)</f>
        <v>DISTF</v>
      </c>
      <c r="D265" s="181" t="str">
        <f>VLOOKUP(G265,TCR!$E$2:$K$332,3,0)</f>
        <v>Ricavi logistica secondaria - distribuzione Energia Elettrica - fisso</v>
      </c>
      <c r="E265" s="181" t="str">
        <f>VLOOKUP(G265,TCR!$E$2:$K$332,4,0)</f>
        <v>QP</v>
      </c>
      <c r="F265" s="181" t="str">
        <f>VLOOKUP(G265,TCR!$E$2:$K$332,5,0)</f>
        <v>Potenza</v>
      </c>
      <c r="G265" s="181" t="s">
        <v>166</v>
      </c>
      <c r="H265" s="181" t="str">
        <f>VLOOKUP(G265,TCR!$E$2:$K$332,7,0)</f>
        <v>Quota fissa potenza</v>
      </c>
      <c r="I265" s="137" t="str">
        <f t="shared" si="13"/>
        <v>XE#Q_POT_O_ASOS_VAL3#T_OS_A_MTA3#T_OS#XE</v>
      </c>
      <c r="J265" s="137" t="str">
        <f t="shared" si="14"/>
        <v>N</v>
      </c>
      <c r="K265" s="153" t="s">
        <v>12564</v>
      </c>
      <c r="L265" s="10" t="s">
        <v>12812</v>
      </c>
      <c r="N265" s="3" t="s">
        <v>12728</v>
      </c>
      <c r="Q265" s="3" t="s">
        <v>12742</v>
      </c>
      <c r="U265" s="137" t="s">
        <v>12913</v>
      </c>
      <c r="V265" s="137" t="str">
        <f t="shared" si="12"/>
        <v>XE</v>
      </c>
    </row>
    <row r="266" spans="1:22" x14ac:dyDescent="0.2">
      <c r="A266" s="178"/>
      <c r="B266" s="178"/>
      <c r="C266" s="181" t="str">
        <f>VLOOKUP(G266,TCR!$E$2:$K$332,2,0)</f>
        <v>DISTF</v>
      </c>
      <c r="D266" s="181" t="str">
        <f>VLOOKUP(G266,TCR!$E$2:$K$332,3,0)</f>
        <v>Ricavi logistica secondaria - distribuzione Energia Elettrica - fisso</v>
      </c>
      <c r="E266" s="181" t="str">
        <f>VLOOKUP(G266,TCR!$E$2:$K$332,4,0)</f>
        <v>QP</v>
      </c>
      <c r="F266" s="181" t="str">
        <f>VLOOKUP(G266,TCR!$E$2:$K$332,5,0)</f>
        <v>Potenza</v>
      </c>
      <c r="G266" s="181" t="s">
        <v>166</v>
      </c>
      <c r="H266" s="181" t="str">
        <f>VLOOKUP(G266,TCR!$E$2:$K$332,7,0)</f>
        <v>Quota fissa potenza</v>
      </c>
      <c r="I266" s="137" t="str">
        <f t="shared" si="13"/>
        <v>XE#Q_POT_O_ASOS_VAL4#T_OS_A_ALTA#T_OS#XE</v>
      </c>
      <c r="J266" s="137" t="str">
        <f t="shared" si="14"/>
        <v>N</v>
      </c>
      <c r="K266" s="153" t="s">
        <v>12565</v>
      </c>
      <c r="L266" s="10" t="s">
        <v>12813</v>
      </c>
      <c r="N266" s="3" t="s">
        <v>12706</v>
      </c>
      <c r="Q266" s="3" t="s">
        <v>12742</v>
      </c>
      <c r="U266" s="137" t="s">
        <v>12913</v>
      </c>
      <c r="V266" s="137" t="str">
        <f t="shared" si="12"/>
        <v>XE</v>
      </c>
    </row>
    <row r="267" spans="1:22" x14ac:dyDescent="0.2">
      <c r="A267" s="178"/>
      <c r="B267" s="178"/>
      <c r="C267" s="181" t="str">
        <f>VLOOKUP(G267,TCR!$E$2:$K$332,2,0)</f>
        <v>DISTF</v>
      </c>
      <c r="D267" s="181" t="str">
        <f>VLOOKUP(G267,TCR!$E$2:$K$332,3,0)</f>
        <v>Ricavi logistica secondaria - distribuzione Energia Elettrica - fisso</v>
      </c>
      <c r="E267" s="181" t="str">
        <f>VLOOKUP(G267,TCR!$E$2:$K$332,4,0)</f>
        <v>QP</v>
      </c>
      <c r="F267" s="181" t="str">
        <f>VLOOKUP(G267,TCR!$E$2:$K$332,5,0)</f>
        <v>Potenza</v>
      </c>
      <c r="G267" s="181" t="s">
        <v>166</v>
      </c>
      <c r="H267" s="181" t="str">
        <f>VLOOKUP(G267,TCR!$E$2:$K$332,7,0)</f>
        <v>Quota fissa potenza</v>
      </c>
      <c r="I267" s="137" t="str">
        <f t="shared" si="13"/>
        <v>XE#Q_POT_O_ASOS_VAL4#T_OS_A_MTA3#T_OS#XE</v>
      </c>
      <c r="J267" s="137" t="str">
        <f t="shared" si="14"/>
        <v>N</v>
      </c>
      <c r="K267" s="153" t="s">
        <v>12565</v>
      </c>
      <c r="L267" s="10" t="s">
        <v>12813</v>
      </c>
      <c r="N267" s="3" t="s">
        <v>12728</v>
      </c>
      <c r="Q267" s="3" t="s">
        <v>12742</v>
      </c>
      <c r="U267" s="137" t="s">
        <v>12913</v>
      </c>
      <c r="V267" s="137" t="str">
        <f t="shared" si="12"/>
        <v>XE</v>
      </c>
    </row>
    <row r="268" spans="1:22" x14ac:dyDescent="0.2">
      <c r="A268" s="178"/>
      <c r="B268" s="178"/>
      <c r="C268" s="181" t="str">
        <f>VLOOKUP(G268,TCR!$E$2:$K$332,2,0)</f>
        <v>DISTF</v>
      </c>
      <c r="D268" s="181" t="str">
        <f>VLOOKUP(G268,TCR!$E$2:$K$332,3,0)</f>
        <v>Ricavi logistica secondaria - distribuzione Energia Elettrica - fisso</v>
      </c>
      <c r="E268" s="181" t="str">
        <f>VLOOKUP(G268,TCR!$E$2:$K$332,4,0)</f>
        <v>QP</v>
      </c>
      <c r="F268" s="181" t="str">
        <f>VLOOKUP(G268,TCR!$E$2:$K$332,5,0)</f>
        <v>Potenza</v>
      </c>
      <c r="G268" s="181" t="s">
        <v>166</v>
      </c>
      <c r="H268" s="181" t="str">
        <f>VLOOKUP(G268,TCR!$E$2:$K$332,7,0)</f>
        <v>Quota fissa potenza</v>
      </c>
      <c r="I268" s="137" t="str">
        <f t="shared" si="13"/>
        <v>XE#Q_POT_O_ASOS_VAL4#T_OS_A_BTA3#T_OS#XE</v>
      </c>
      <c r="J268" s="137" t="str">
        <f t="shared" si="14"/>
        <v>N</v>
      </c>
      <c r="K268" s="153" t="s">
        <v>12565</v>
      </c>
      <c r="L268" s="10" t="s">
        <v>12813</v>
      </c>
      <c r="N268" s="3" t="s">
        <v>12725</v>
      </c>
      <c r="Q268" s="3" t="s">
        <v>12742</v>
      </c>
      <c r="U268" s="137" t="s">
        <v>12913</v>
      </c>
      <c r="V268" s="137" t="str">
        <f t="shared" si="12"/>
        <v>XE</v>
      </c>
    </row>
    <row r="269" spans="1:22" x14ac:dyDescent="0.2">
      <c r="A269" s="178"/>
      <c r="B269" s="178"/>
      <c r="C269" s="181" t="str">
        <f>VLOOKUP(G269,TCR!$E$2:$K$332,2,0)</f>
        <v>DISTF</v>
      </c>
      <c r="D269" s="181" t="str">
        <f>VLOOKUP(G269,TCR!$E$2:$K$332,3,0)</f>
        <v>Ricavi logistica secondaria - distribuzione Energia Elettrica - fisso</v>
      </c>
      <c r="E269" s="181" t="str">
        <f>VLOOKUP(G269,TCR!$E$2:$K$332,4,0)</f>
        <v>CAUCMF</v>
      </c>
      <c r="F269" s="181" t="str">
        <f>VLOOKUP(G269,TCR!$E$2:$K$332,5,0)</f>
        <v>Componenti fisse A, UC e MCT</v>
      </c>
      <c r="G269" s="181" t="s">
        <v>138</v>
      </c>
      <c r="H269" s="181" t="str">
        <f>VLOOKUP(G269,TCR!$E$2:$K$332,7,0)</f>
        <v>A2 fissa</v>
      </c>
      <c r="I269" s="137" t="str">
        <f t="shared" si="13"/>
        <v>XE#C_FIX_O_A2#T_OS_A_BTA6#T_OS#XE</v>
      </c>
      <c r="J269" s="137" t="str">
        <f t="shared" si="14"/>
        <v>N</v>
      </c>
      <c r="K269" s="153" t="s">
        <v>12566</v>
      </c>
      <c r="L269" s="10" t="s">
        <v>12814</v>
      </c>
      <c r="N269" s="3" t="s">
        <v>12724</v>
      </c>
      <c r="Q269" s="3" t="s">
        <v>12742</v>
      </c>
      <c r="U269" s="137" t="s">
        <v>12913</v>
      </c>
      <c r="V269" s="137" t="str">
        <f t="shared" si="12"/>
        <v>XE</v>
      </c>
    </row>
    <row r="270" spans="1:22" x14ac:dyDescent="0.2">
      <c r="A270" s="178"/>
      <c r="B270" s="178"/>
      <c r="C270" s="181" t="str">
        <f>VLOOKUP(G270,TCR!$E$2:$K$332,2,0)</f>
        <v>DISTF</v>
      </c>
      <c r="D270" s="181" t="str">
        <f>VLOOKUP(G270,TCR!$E$2:$K$332,3,0)</f>
        <v>Ricavi logistica secondaria - distribuzione Energia Elettrica - fisso</v>
      </c>
      <c r="E270" s="181" t="str">
        <f>VLOOKUP(G270,TCR!$E$2:$K$332,4,0)</f>
        <v>CAUCMF</v>
      </c>
      <c r="F270" s="181" t="str">
        <f>VLOOKUP(G270,TCR!$E$2:$K$332,5,0)</f>
        <v>Componenti fisse A, UC e MCT</v>
      </c>
      <c r="G270" s="181" t="s">
        <v>138</v>
      </c>
      <c r="H270" s="181" t="str">
        <f>VLOOKUP(G270,TCR!$E$2:$K$332,7,0)</f>
        <v>A2 fissa</v>
      </c>
      <c r="I270" s="137" t="str">
        <f t="shared" si="13"/>
        <v>XE#C_FIX_O_A2#T_OS_A_MTA3#T_OS#XE</v>
      </c>
      <c r="J270" s="137" t="str">
        <f t="shared" si="14"/>
        <v>N</v>
      </c>
      <c r="K270" s="153" t="s">
        <v>12566</v>
      </c>
      <c r="L270" s="10" t="s">
        <v>12814</v>
      </c>
      <c r="N270" s="3" t="s">
        <v>12728</v>
      </c>
      <c r="Q270" s="3" t="s">
        <v>12742</v>
      </c>
      <c r="U270" s="137" t="s">
        <v>12913</v>
      </c>
      <c r="V270" s="137" t="str">
        <f t="shared" si="12"/>
        <v>XE</v>
      </c>
    </row>
    <row r="271" spans="1:22" x14ac:dyDescent="0.2">
      <c r="A271" s="178"/>
      <c r="B271" s="178"/>
      <c r="C271" s="181" t="str">
        <f>VLOOKUP(G271,TCR!$E$2:$K$332,2,0)</f>
        <v>DISTF</v>
      </c>
      <c r="D271" s="181" t="str">
        <f>VLOOKUP(G271,TCR!$E$2:$K$332,3,0)</f>
        <v>Ricavi logistica secondaria - distribuzione Energia Elettrica - fisso</v>
      </c>
      <c r="E271" s="181" t="str">
        <f>VLOOKUP(G271,TCR!$E$2:$K$332,4,0)</f>
        <v>CAUCMF</v>
      </c>
      <c r="F271" s="181" t="str">
        <f>VLOOKUP(G271,TCR!$E$2:$K$332,5,0)</f>
        <v>Componenti fisse A, UC e MCT</v>
      </c>
      <c r="G271" s="181" t="s">
        <v>138</v>
      </c>
      <c r="H271" s="181" t="str">
        <f>VLOOKUP(G271,TCR!$E$2:$K$332,7,0)</f>
        <v>A2 fissa</v>
      </c>
      <c r="I271" s="137" t="str">
        <f t="shared" si="13"/>
        <v>XE#C_FIX_O_A2#T_OS_A_BTA3#T_OS#XE</v>
      </c>
      <c r="J271" s="137" t="str">
        <f t="shared" si="14"/>
        <v>N</v>
      </c>
      <c r="K271" s="153" t="s">
        <v>12566</v>
      </c>
      <c r="L271" s="10" t="s">
        <v>12814</v>
      </c>
      <c r="N271" s="3" t="s">
        <v>12725</v>
      </c>
      <c r="Q271" s="3" t="s">
        <v>12742</v>
      </c>
      <c r="U271" s="137" t="s">
        <v>12913</v>
      </c>
      <c r="V271" s="137" t="str">
        <f t="shared" si="12"/>
        <v>XE</v>
      </c>
    </row>
    <row r="272" spans="1:22" x14ac:dyDescent="0.2">
      <c r="A272" s="178"/>
      <c r="B272" s="178"/>
      <c r="C272" s="181" t="str">
        <f>VLOOKUP(G272,TCR!$E$2:$K$332,2,0)</f>
        <v>DISTF</v>
      </c>
      <c r="D272" s="181" t="str">
        <f>VLOOKUP(G272,TCR!$E$2:$K$332,3,0)</f>
        <v>Ricavi logistica secondaria - distribuzione Energia Elettrica - fisso</v>
      </c>
      <c r="E272" s="181" t="str">
        <f>VLOOKUP(G272,TCR!$E$2:$K$332,4,0)</f>
        <v>CAUCMF</v>
      </c>
      <c r="F272" s="181" t="str">
        <f>VLOOKUP(G272,TCR!$E$2:$K$332,5,0)</f>
        <v>Componenti fisse A, UC e MCT</v>
      </c>
      <c r="G272" s="181" t="s">
        <v>138</v>
      </c>
      <c r="H272" s="181" t="str">
        <f>VLOOKUP(G272,TCR!$E$2:$K$332,7,0)</f>
        <v>A2 fissa</v>
      </c>
      <c r="I272" s="137" t="str">
        <f t="shared" si="13"/>
        <v>XE#C_FIX_O_A2#T_OS_A_BTA2#T_OS#XE</v>
      </c>
      <c r="J272" s="137" t="str">
        <f t="shared" si="14"/>
        <v>N</v>
      </c>
      <c r="K272" s="153" t="s">
        <v>12566</v>
      </c>
      <c r="L272" s="10" t="s">
        <v>12814</v>
      </c>
      <c r="N272" s="3" t="s">
        <v>12727</v>
      </c>
      <c r="Q272" s="3" t="s">
        <v>12742</v>
      </c>
      <c r="U272" s="137" t="s">
        <v>12913</v>
      </c>
      <c r="V272" s="137" t="str">
        <f t="shared" ref="V272:V335" si="15">U272</f>
        <v>XE</v>
      </c>
    </row>
    <row r="273" spans="1:22" x14ac:dyDescent="0.2">
      <c r="A273" s="178"/>
      <c r="B273" s="178"/>
      <c r="C273" s="181" t="str">
        <f>VLOOKUP(G273,TCR!$E$2:$K$332,2,0)</f>
        <v>DISTF</v>
      </c>
      <c r="D273" s="181" t="str">
        <f>VLOOKUP(G273,TCR!$E$2:$K$332,3,0)</f>
        <v>Ricavi logistica secondaria - distribuzione Energia Elettrica - fisso</v>
      </c>
      <c r="E273" s="181" t="str">
        <f>VLOOKUP(G273,TCR!$E$2:$K$332,4,0)</f>
        <v>CAUCMF</v>
      </c>
      <c r="F273" s="181" t="str">
        <f>VLOOKUP(G273,TCR!$E$2:$K$332,5,0)</f>
        <v>Componenti fisse A, UC e MCT</v>
      </c>
      <c r="G273" s="181" t="s">
        <v>138</v>
      </c>
      <c r="H273" s="181" t="str">
        <f>VLOOKUP(G273,TCR!$E$2:$K$332,7,0)</f>
        <v>A2 fissa</v>
      </c>
      <c r="I273" s="137" t="str">
        <f t="shared" si="13"/>
        <v>XE#C_FIX_O_A2#T_OS_A_BTA5#T_OS#XE</v>
      </c>
      <c r="J273" s="137" t="str">
        <f t="shared" si="14"/>
        <v>N</v>
      </c>
      <c r="K273" s="153" t="s">
        <v>12566</v>
      </c>
      <c r="L273" s="10" t="s">
        <v>12814</v>
      </c>
      <c r="N273" s="3" t="s">
        <v>12731</v>
      </c>
      <c r="Q273" s="3" t="s">
        <v>12742</v>
      </c>
      <c r="U273" s="137" t="s">
        <v>12913</v>
      </c>
      <c r="V273" s="137" t="str">
        <f t="shared" si="15"/>
        <v>XE</v>
      </c>
    </row>
    <row r="274" spans="1:22" x14ac:dyDescent="0.2">
      <c r="A274" s="178"/>
      <c r="B274" s="178"/>
      <c r="C274" s="181" t="str">
        <f>VLOOKUP(G274,TCR!$E$2:$K$332,2,0)</f>
        <v>DISTF</v>
      </c>
      <c r="D274" s="181" t="str">
        <f>VLOOKUP(G274,TCR!$E$2:$K$332,3,0)</f>
        <v>Ricavi logistica secondaria - distribuzione Energia Elettrica - fisso</v>
      </c>
      <c r="E274" s="181" t="str">
        <f>VLOOKUP(G274,TCR!$E$2:$K$332,4,0)</f>
        <v>CAUCMF</v>
      </c>
      <c r="F274" s="181" t="str">
        <f>VLOOKUP(G274,TCR!$E$2:$K$332,5,0)</f>
        <v>Componenti fisse A, UC e MCT</v>
      </c>
      <c r="G274" s="181" t="s">
        <v>138</v>
      </c>
      <c r="H274" s="181" t="str">
        <f>VLOOKUP(G274,TCR!$E$2:$K$332,7,0)</f>
        <v>A2 fissa</v>
      </c>
      <c r="I274" s="137" t="str">
        <f t="shared" si="13"/>
        <v>XE#C_FIX_O_A2#T_OS_A_MTA2#T_OS#XE</v>
      </c>
      <c r="J274" s="137" t="str">
        <f t="shared" si="14"/>
        <v>N</v>
      </c>
      <c r="K274" s="153" t="s">
        <v>12566</v>
      </c>
      <c r="L274" s="10" t="s">
        <v>12814</v>
      </c>
      <c r="N274" s="3" t="s">
        <v>12726</v>
      </c>
      <c r="Q274" s="3" t="s">
        <v>12742</v>
      </c>
      <c r="U274" s="137" t="s">
        <v>12913</v>
      </c>
      <c r="V274" s="137" t="str">
        <f t="shared" si="15"/>
        <v>XE</v>
      </c>
    </row>
    <row r="275" spans="1:22" x14ac:dyDescent="0.2">
      <c r="A275" s="178"/>
      <c r="B275" s="178"/>
      <c r="C275" s="181" t="str">
        <f>VLOOKUP(G275,TCR!$E$2:$K$332,2,0)</f>
        <v>DISTF</v>
      </c>
      <c r="D275" s="181" t="str">
        <f>VLOOKUP(G275,TCR!$E$2:$K$332,3,0)</f>
        <v>Ricavi logistica secondaria - distribuzione Energia Elettrica - fisso</v>
      </c>
      <c r="E275" s="181" t="str">
        <f>VLOOKUP(G275,TCR!$E$2:$K$332,4,0)</f>
        <v>CAUCMF</v>
      </c>
      <c r="F275" s="181" t="str">
        <f>VLOOKUP(G275,TCR!$E$2:$K$332,5,0)</f>
        <v>Componenti fisse A, UC e MCT</v>
      </c>
      <c r="G275" s="181" t="s">
        <v>138</v>
      </c>
      <c r="H275" s="181" t="str">
        <f>VLOOKUP(G275,TCR!$E$2:$K$332,7,0)</f>
        <v>A2 fissa</v>
      </c>
      <c r="I275" s="137" t="str">
        <f t="shared" si="13"/>
        <v>XE#C_FIX_O_A2#T_OS_A_BTA4#T_OS#XE</v>
      </c>
      <c r="J275" s="137" t="str">
        <f t="shared" si="14"/>
        <v>N</v>
      </c>
      <c r="K275" s="153" t="s">
        <v>12566</v>
      </c>
      <c r="L275" s="10" t="s">
        <v>12814</v>
      </c>
      <c r="N275" s="3" t="s">
        <v>12729</v>
      </c>
      <c r="Q275" s="3" t="s">
        <v>12742</v>
      </c>
      <c r="U275" s="137" t="s">
        <v>12913</v>
      </c>
      <c r="V275" s="137" t="str">
        <f t="shared" si="15"/>
        <v>XE</v>
      </c>
    </row>
    <row r="276" spans="1:22" x14ac:dyDescent="0.2">
      <c r="A276" s="178"/>
      <c r="B276" s="178"/>
      <c r="C276" s="181" t="str">
        <f>VLOOKUP(G276,TCR!$E$2:$K$332,2,0)</f>
        <v>DISTF</v>
      </c>
      <c r="D276" s="181" t="str">
        <f>VLOOKUP(G276,TCR!$E$2:$K$332,3,0)</f>
        <v>Ricavi logistica secondaria - distribuzione Energia Elettrica - fisso</v>
      </c>
      <c r="E276" s="181" t="str">
        <f>VLOOKUP(G276,TCR!$E$2:$K$332,4,0)</f>
        <v>CAUCMF</v>
      </c>
      <c r="F276" s="181" t="str">
        <f>VLOOKUP(G276,TCR!$E$2:$K$332,5,0)</f>
        <v>Componenti fisse A, UC e MCT</v>
      </c>
      <c r="G276" s="181" t="s">
        <v>138</v>
      </c>
      <c r="H276" s="181" t="str">
        <f>VLOOKUP(G276,TCR!$E$2:$K$332,7,0)</f>
        <v>A2 fissa</v>
      </c>
      <c r="I276" s="137" t="str">
        <f t="shared" si="13"/>
        <v>XE#C_FIX_O_A2#T_OS_A_BTA1#T_OS#XE</v>
      </c>
      <c r="J276" s="137" t="str">
        <f t="shared" si="14"/>
        <v>N</v>
      </c>
      <c r="K276" s="153" t="s">
        <v>12566</v>
      </c>
      <c r="L276" s="10" t="s">
        <v>12814</v>
      </c>
      <c r="N276" s="3" t="s">
        <v>12732</v>
      </c>
      <c r="Q276" s="3" t="s">
        <v>12742</v>
      </c>
      <c r="U276" s="137" t="s">
        <v>12913</v>
      </c>
      <c r="V276" s="137" t="str">
        <f t="shared" si="15"/>
        <v>XE</v>
      </c>
    </row>
    <row r="277" spans="1:22" x14ac:dyDescent="0.2">
      <c r="A277" s="178"/>
      <c r="B277" s="178"/>
      <c r="C277" s="181" t="str">
        <f>VLOOKUP(G277,TCR!$E$2:$K$332,2,0)</f>
        <v>DISTF</v>
      </c>
      <c r="D277" s="181" t="str">
        <f>VLOOKUP(G277,TCR!$E$2:$K$332,3,0)</f>
        <v>Ricavi logistica secondaria - distribuzione Energia Elettrica - fisso</v>
      </c>
      <c r="E277" s="181" t="str">
        <f>VLOOKUP(G277,TCR!$E$2:$K$332,4,0)</f>
        <v>CAUCMF</v>
      </c>
      <c r="F277" s="181" t="str">
        <f>VLOOKUP(G277,TCR!$E$2:$K$332,5,0)</f>
        <v>Componenti fisse A, UC e MCT</v>
      </c>
      <c r="G277" s="181" t="s">
        <v>138</v>
      </c>
      <c r="H277" s="181" t="str">
        <f>VLOOKUP(G277,TCR!$E$2:$K$332,7,0)</f>
        <v>A2 fissa</v>
      </c>
      <c r="I277" s="137" t="str">
        <f t="shared" si="13"/>
        <v>XE#C_FIX_O_A2#T_OS_A_MTA1#T_OS#XE</v>
      </c>
      <c r="J277" s="137" t="str">
        <f t="shared" si="14"/>
        <v>N</v>
      </c>
      <c r="K277" s="153" t="s">
        <v>12566</v>
      </c>
      <c r="L277" s="10" t="s">
        <v>12814</v>
      </c>
      <c r="N277" s="3" t="s">
        <v>12730</v>
      </c>
      <c r="Q277" s="3" t="s">
        <v>12742</v>
      </c>
      <c r="U277" s="137" t="s">
        <v>12913</v>
      </c>
      <c r="V277" s="137" t="str">
        <f t="shared" si="15"/>
        <v>XE</v>
      </c>
    </row>
    <row r="278" spans="1:22" x14ac:dyDescent="0.2">
      <c r="A278" s="178"/>
      <c r="B278" s="178"/>
      <c r="C278" s="181" t="str">
        <f>VLOOKUP(G278,TCR!$E$2:$K$332,2,0)</f>
        <v>DISTF</v>
      </c>
      <c r="D278" s="181" t="str">
        <f>VLOOKUP(G278,TCR!$E$2:$K$332,3,0)</f>
        <v>Ricavi logistica secondaria - distribuzione Energia Elettrica - fisso</v>
      </c>
      <c r="E278" s="181" t="str">
        <f>VLOOKUP(G278,TCR!$E$2:$K$332,4,0)</f>
        <v>CAUCMF</v>
      </c>
      <c r="F278" s="181" t="str">
        <f>VLOOKUP(G278,TCR!$E$2:$K$332,5,0)</f>
        <v>Componenti fisse A, UC e MCT</v>
      </c>
      <c r="G278" s="181" t="s">
        <v>138</v>
      </c>
      <c r="H278" s="181" t="str">
        <f>VLOOKUP(G278,TCR!$E$2:$K$332,7,0)</f>
        <v>A2 fissa</v>
      </c>
      <c r="I278" s="137" t="str">
        <f t="shared" si="13"/>
        <v>XE#C_FIX_O_A2#T_OS_A_ALTA#T_OS#XE</v>
      </c>
      <c r="J278" s="137" t="str">
        <f t="shared" si="14"/>
        <v>N</v>
      </c>
      <c r="K278" s="153" t="s">
        <v>12566</v>
      </c>
      <c r="L278" s="10" t="s">
        <v>12814</v>
      </c>
      <c r="N278" s="3" t="s">
        <v>12706</v>
      </c>
      <c r="Q278" s="3" t="s">
        <v>12742</v>
      </c>
      <c r="U278" s="137" t="s">
        <v>12913</v>
      </c>
      <c r="V278" s="137" t="str">
        <f t="shared" si="15"/>
        <v>XE</v>
      </c>
    </row>
    <row r="279" spans="1:22" x14ac:dyDescent="0.2">
      <c r="A279" s="178"/>
      <c r="B279" s="178"/>
      <c r="C279" s="75" t="str">
        <f>VLOOKUP(G279,TCR!$E$2:$K$332,2,0)</f>
        <v>DISTF</v>
      </c>
      <c r="D279" s="75" t="str">
        <f>VLOOKUP(G279,TCR!$E$2:$K$332,3,0)</f>
        <v>Ricavi logistica secondaria - distribuzione Energia Elettrica - fisso</v>
      </c>
      <c r="E279" s="75" t="str">
        <f>VLOOKUP(G279,TCR!$E$2:$K$332,4,0)</f>
        <v>CAUCMF</v>
      </c>
      <c r="F279" s="75" t="str">
        <f>VLOOKUP(G279,TCR!$E$2:$K$332,5,0)</f>
        <v>Componenti fisse A, UC e MCT</v>
      </c>
      <c r="G279" s="75" t="s">
        <v>138</v>
      </c>
      <c r="H279" s="75" t="str">
        <f>VLOOKUP(G279,TCR!$E$2:$K$332,7,0)</f>
        <v>A2 fissa</v>
      </c>
      <c r="I279" s="137" t="str">
        <f t="shared" si="13"/>
        <v>XE#C_FIX_O_A2#T_OS_A_BTIP#T_OS#XE</v>
      </c>
      <c r="J279" s="137" t="str">
        <f t="shared" si="14"/>
        <v>N</v>
      </c>
      <c r="K279" s="153" t="s">
        <v>12566</v>
      </c>
      <c r="L279" s="10" t="s">
        <v>12814</v>
      </c>
      <c r="N279" s="3" t="s">
        <v>12707</v>
      </c>
      <c r="Q279" s="3" t="s">
        <v>12742</v>
      </c>
      <c r="U279" s="137" t="s">
        <v>12913</v>
      </c>
      <c r="V279" s="137" t="str">
        <f t="shared" si="15"/>
        <v>XE</v>
      </c>
    </row>
    <row r="280" spans="1:22" x14ac:dyDescent="0.2">
      <c r="A280" s="178"/>
      <c r="B280" s="178"/>
      <c r="C280" s="75" t="str">
        <f>VLOOKUP(G280,TCR!$E$2:$K$332,2,0)</f>
        <v>DISTF</v>
      </c>
      <c r="D280" s="75" t="str">
        <f>VLOOKUP(G280,TCR!$E$2:$K$332,3,0)</f>
        <v>Ricavi logistica secondaria - distribuzione Energia Elettrica - fisso</v>
      </c>
      <c r="E280" s="75" t="str">
        <f>VLOOKUP(G280,TCR!$E$2:$K$332,4,0)</f>
        <v>CAUCMF</v>
      </c>
      <c r="F280" s="75" t="str">
        <f>VLOOKUP(G280,TCR!$E$2:$K$332,5,0)</f>
        <v>Componenti fisse A, UC e MCT</v>
      </c>
      <c r="G280" s="75" t="s">
        <v>384</v>
      </c>
      <c r="H280" s="75" t="str">
        <f>VLOOKUP(G280,TCR!$E$2:$K$332,7,0)</f>
        <v>Quota AUC generica fissa</v>
      </c>
      <c r="I280" s="137" t="str">
        <f t="shared" si="13"/>
        <v>XE#C_FIX_O_A3#T_OS_A_BTA3#T_OS#XE</v>
      </c>
      <c r="J280" s="137" t="str">
        <f t="shared" si="14"/>
        <v>N</v>
      </c>
      <c r="K280" s="153" t="s">
        <v>12567</v>
      </c>
      <c r="L280" s="10" t="s">
        <v>12815</v>
      </c>
      <c r="N280" s="3" t="s">
        <v>12725</v>
      </c>
      <c r="Q280" s="3" t="s">
        <v>12742</v>
      </c>
      <c r="U280" s="137" t="s">
        <v>12913</v>
      </c>
      <c r="V280" s="137" t="str">
        <f t="shared" si="15"/>
        <v>XE</v>
      </c>
    </row>
    <row r="281" spans="1:22" x14ac:dyDescent="0.2">
      <c r="A281" s="178"/>
      <c r="B281" s="178"/>
      <c r="C281" s="181" t="str">
        <f>VLOOKUP(G281,TCR!$E$2:$K$332,2,0)</f>
        <v>DISTF</v>
      </c>
      <c r="D281" s="181" t="str">
        <f>VLOOKUP(G281,TCR!$E$2:$K$332,3,0)</f>
        <v>Ricavi logistica secondaria - distribuzione Energia Elettrica - fisso</v>
      </c>
      <c r="E281" s="181" t="str">
        <f>VLOOKUP(G281,TCR!$E$2:$K$332,4,0)</f>
        <v>CAUCMF</v>
      </c>
      <c r="F281" s="181" t="str">
        <f>VLOOKUP(G281,TCR!$E$2:$K$332,5,0)</f>
        <v>Componenti fisse A, UC e MCT</v>
      </c>
      <c r="G281" s="181" t="s">
        <v>384</v>
      </c>
      <c r="H281" s="181" t="str">
        <f>VLOOKUP(G281,TCR!$E$2:$K$332,7,0)</f>
        <v>Quota AUC generica fissa</v>
      </c>
      <c r="I281" s="137" t="str">
        <f t="shared" si="13"/>
        <v>XE#C_FIX_O_A3#T_OS_A_BTA2#T_OS#XE</v>
      </c>
      <c r="J281" s="137" t="str">
        <f t="shared" si="14"/>
        <v>N</v>
      </c>
      <c r="K281" s="153" t="s">
        <v>12567</v>
      </c>
      <c r="L281" s="10" t="s">
        <v>12815</v>
      </c>
      <c r="N281" s="3" t="s">
        <v>12727</v>
      </c>
      <c r="Q281" s="3" t="s">
        <v>12742</v>
      </c>
      <c r="U281" s="137" t="s">
        <v>12913</v>
      </c>
      <c r="V281" s="137" t="str">
        <f t="shared" si="15"/>
        <v>XE</v>
      </c>
    </row>
    <row r="282" spans="1:22" x14ac:dyDescent="0.2">
      <c r="A282" s="12"/>
      <c r="B282" s="178"/>
      <c r="C282" s="181" t="str">
        <f>VLOOKUP(G282,TCR!$E$2:$K$332,2,0)</f>
        <v>DISTF</v>
      </c>
      <c r="D282" s="181" t="str">
        <f>VLOOKUP(G282,TCR!$E$2:$K$332,3,0)</f>
        <v>Ricavi logistica secondaria - distribuzione Energia Elettrica - fisso</v>
      </c>
      <c r="E282" s="181" t="str">
        <f>VLOOKUP(G282,TCR!$E$2:$K$332,4,0)</f>
        <v>CAUCMF</v>
      </c>
      <c r="F282" s="181" t="str">
        <f>VLOOKUP(G282,TCR!$E$2:$K$332,5,0)</f>
        <v>Componenti fisse A, UC e MCT</v>
      </c>
      <c r="G282" s="181" t="s">
        <v>384</v>
      </c>
      <c r="H282" s="181" t="str">
        <f>VLOOKUP(G282,TCR!$E$2:$K$332,7,0)</f>
        <v>Quota AUC generica fissa</v>
      </c>
      <c r="I282" s="137" t="str">
        <f t="shared" si="13"/>
        <v>XE#C_FIX_O_A3#T_OS_A_BTA6#T_OS#XE</v>
      </c>
      <c r="J282" s="137" t="str">
        <f t="shared" si="14"/>
        <v>N</v>
      </c>
      <c r="K282" s="153" t="s">
        <v>12567</v>
      </c>
      <c r="L282" s="10" t="s">
        <v>12815</v>
      </c>
      <c r="N282" s="3" t="s">
        <v>12724</v>
      </c>
      <c r="Q282" s="3" t="s">
        <v>12742</v>
      </c>
      <c r="U282" s="137" t="s">
        <v>12913</v>
      </c>
      <c r="V282" s="137" t="str">
        <f t="shared" si="15"/>
        <v>XE</v>
      </c>
    </row>
    <row r="283" spans="1:22" x14ac:dyDescent="0.2">
      <c r="A283" s="178"/>
      <c r="B283" s="178"/>
      <c r="C283" s="181" t="str">
        <f>VLOOKUP(G283,TCR!$E$2:$K$332,2,0)</f>
        <v>DISTF</v>
      </c>
      <c r="D283" s="181" t="str">
        <f>VLOOKUP(G283,TCR!$E$2:$K$332,3,0)</f>
        <v>Ricavi logistica secondaria - distribuzione Energia Elettrica - fisso</v>
      </c>
      <c r="E283" s="181" t="str">
        <f>VLOOKUP(G283,TCR!$E$2:$K$332,4,0)</f>
        <v>CAUCMF</v>
      </c>
      <c r="F283" s="181" t="str">
        <f>VLOOKUP(G283,TCR!$E$2:$K$332,5,0)</f>
        <v>Componenti fisse A, UC e MCT</v>
      </c>
      <c r="G283" s="181" t="s">
        <v>384</v>
      </c>
      <c r="H283" s="181" t="str">
        <f>VLOOKUP(G283,TCR!$E$2:$K$332,7,0)</f>
        <v>Quota AUC generica fissa</v>
      </c>
      <c r="I283" s="137" t="str">
        <f t="shared" si="13"/>
        <v>XE#C_FIX_O_A3#T_OS_A_MTA2#T_OS#XE</v>
      </c>
      <c r="J283" s="137" t="str">
        <f t="shared" si="14"/>
        <v>N</v>
      </c>
      <c r="K283" s="153" t="s">
        <v>12567</v>
      </c>
      <c r="L283" s="10" t="s">
        <v>12815</v>
      </c>
      <c r="N283" s="3" t="s">
        <v>12726</v>
      </c>
      <c r="Q283" s="3" t="s">
        <v>12742</v>
      </c>
      <c r="U283" s="137" t="s">
        <v>12913</v>
      </c>
      <c r="V283" s="137" t="str">
        <f t="shared" si="15"/>
        <v>XE</v>
      </c>
    </row>
    <row r="284" spans="1:22" x14ac:dyDescent="0.2">
      <c r="A284" s="178"/>
      <c r="B284" s="178"/>
      <c r="C284" s="75" t="str">
        <f>VLOOKUP(G284,TCR!$E$2:$K$332,2,0)</f>
        <v>DISTF</v>
      </c>
      <c r="D284" s="75" t="str">
        <f>VLOOKUP(G284,TCR!$E$2:$K$332,3,0)</f>
        <v>Ricavi logistica secondaria - distribuzione Energia Elettrica - fisso</v>
      </c>
      <c r="E284" s="75" t="str">
        <f>VLOOKUP(G284,TCR!$E$2:$K$332,4,0)</f>
        <v>CAUCMF</v>
      </c>
      <c r="F284" s="75" t="str">
        <f>VLOOKUP(G284,TCR!$E$2:$K$332,5,0)</f>
        <v>Componenti fisse A, UC e MCT</v>
      </c>
      <c r="G284" s="75" t="s">
        <v>384</v>
      </c>
      <c r="H284" s="75" t="str">
        <f>VLOOKUP(G284,TCR!$E$2:$K$332,7,0)</f>
        <v>Quota AUC generica fissa</v>
      </c>
      <c r="I284" s="137" t="str">
        <f t="shared" si="13"/>
        <v>XE#C_FIX_O_A3#T_OS_A_BTA5#T_OS#XE</v>
      </c>
      <c r="J284" s="137" t="str">
        <f t="shared" si="14"/>
        <v>N</v>
      </c>
      <c r="K284" s="153" t="s">
        <v>12567</v>
      </c>
      <c r="L284" s="10" t="s">
        <v>12815</v>
      </c>
      <c r="N284" s="3" t="s">
        <v>12731</v>
      </c>
      <c r="Q284" s="3" t="s">
        <v>12742</v>
      </c>
      <c r="U284" s="137" t="s">
        <v>12913</v>
      </c>
      <c r="V284" s="137" t="str">
        <f t="shared" si="15"/>
        <v>XE</v>
      </c>
    </row>
    <row r="285" spans="1:22" x14ac:dyDescent="0.2">
      <c r="A285" s="178"/>
      <c r="B285" s="178"/>
      <c r="C285" s="75" t="str">
        <f>VLOOKUP(G285,TCR!$E$2:$K$332,2,0)</f>
        <v>DISTF</v>
      </c>
      <c r="D285" s="75" t="str">
        <f>VLOOKUP(G285,TCR!$E$2:$K$332,3,0)</f>
        <v>Ricavi logistica secondaria - distribuzione Energia Elettrica - fisso</v>
      </c>
      <c r="E285" s="75" t="str">
        <f>VLOOKUP(G285,TCR!$E$2:$K$332,4,0)</f>
        <v>CAUCMF</v>
      </c>
      <c r="F285" s="75" t="str">
        <f>VLOOKUP(G285,TCR!$E$2:$K$332,5,0)</f>
        <v>Componenti fisse A, UC e MCT</v>
      </c>
      <c r="G285" s="75" t="s">
        <v>384</v>
      </c>
      <c r="H285" s="75" t="str">
        <f>VLOOKUP(G285,TCR!$E$2:$K$332,7,0)</f>
        <v>Quota AUC generica fissa</v>
      </c>
      <c r="I285" s="137" t="str">
        <f t="shared" si="13"/>
        <v>XE#C_FIX_O_A3#T_OS_A_MTA3#T_OS#XE</v>
      </c>
      <c r="J285" s="137" t="str">
        <f t="shared" si="14"/>
        <v>N</v>
      </c>
      <c r="K285" s="153" t="s">
        <v>12567</v>
      </c>
      <c r="L285" s="10" t="s">
        <v>12815</v>
      </c>
      <c r="N285" s="3" t="s">
        <v>12728</v>
      </c>
      <c r="Q285" s="3" t="s">
        <v>12742</v>
      </c>
      <c r="U285" s="137" t="s">
        <v>12913</v>
      </c>
      <c r="V285" s="137" t="str">
        <f t="shared" si="15"/>
        <v>XE</v>
      </c>
    </row>
    <row r="286" spans="1:22" x14ac:dyDescent="0.2">
      <c r="A286" s="178"/>
      <c r="B286" s="178"/>
      <c r="C286" s="75" t="str">
        <f>VLOOKUP(G286,TCR!$E$2:$K$332,2,0)</f>
        <v>DISTF</v>
      </c>
      <c r="D286" s="75" t="str">
        <f>VLOOKUP(G286,TCR!$E$2:$K$332,3,0)</f>
        <v>Ricavi logistica secondaria - distribuzione Energia Elettrica - fisso</v>
      </c>
      <c r="E286" s="75" t="str">
        <f>VLOOKUP(G286,TCR!$E$2:$K$332,4,0)</f>
        <v>CAUCMF</v>
      </c>
      <c r="F286" s="75" t="str">
        <f>VLOOKUP(G286,TCR!$E$2:$K$332,5,0)</f>
        <v>Componenti fisse A, UC e MCT</v>
      </c>
      <c r="G286" s="75" t="s">
        <v>384</v>
      </c>
      <c r="H286" s="75" t="str">
        <f>VLOOKUP(G286,TCR!$E$2:$K$332,7,0)</f>
        <v>Quota AUC generica fissa</v>
      </c>
      <c r="I286" s="137" t="str">
        <f t="shared" si="13"/>
        <v>XE#C_FIX_O_A3#T_OS_A_BTA4#T_OS#XE</v>
      </c>
      <c r="J286" s="137" t="str">
        <f t="shared" si="14"/>
        <v>N</v>
      </c>
      <c r="K286" s="153" t="s">
        <v>12567</v>
      </c>
      <c r="L286" s="10" t="s">
        <v>12815</v>
      </c>
      <c r="N286" s="3" t="s">
        <v>12729</v>
      </c>
      <c r="Q286" s="3" t="s">
        <v>12742</v>
      </c>
      <c r="U286" s="137" t="s">
        <v>12913</v>
      </c>
      <c r="V286" s="137" t="str">
        <f t="shared" si="15"/>
        <v>XE</v>
      </c>
    </row>
    <row r="287" spans="1:22" x14ac:dyDescent="0.2">
      <c r="A287" s="12"/>
      <c r="B287" s="178"/>
      <c r="C287" s="75" t="str">
        <f>VLOOKUP(G287,TCR!$E$2:$K$332,2,0)</f>
        <v>DISTF</v>
      </c>
      <c r="D287" s="75" t="str">
        <f>VLOOKUP(G287,TCR!$E$2:$K$332,3,0)</f>
        <v>Ricavi logistica secondaria - distribuzione Energia Elettrica - fisso</v>
      </c>
      <c r="E287" s="75" t="str">
        <f>VLOOKUP(G287,TCR!$E$2:$K$332,4,0)</f>
        <v>CAUCMF</v>
      </c>
      <c r="F287" s="75" t="str">
        <f>VLOOKUP(G287,TCR!$E$2:$K$332,5,0)</f>
        <v>Componenti fisse A, UC e MCT</v>
      </c>
      <c r="G287" s="75" t="s">
        <v>384</v>
      </c>
      <c r="H287" s="75" t="str">
        <f>VLOOKUP(G287,TCR!$E$2:$K$332,7,0)</f>
        <v>Quota AUC generica fissa</v>
      </c>
      <c r="I287" s="137" t="str">
        <f t="shared" si="13"/>
        <v>XE#C_FIX_O_A3#T_OS_A_BTA1#T_OS#XE</v>
      </c>
      <c r="J287" s="137" t="str">
        <f t="shared" si="14"/>
        <v>N</v>
      </c>
      <c r="K287" s="153" t="s">
        <v>12567</v>
      </c>
      <c r="L287" s="10" t="s">
        <v>12815</v>
      </c>
      <c r="N287" s="3" t="s">
        <v>12732</v>
      </c>
      <c r="Q287" s="3" t="s">
        <v>12742</v>
      </c>
      <c r="U287" s="137" t="s">
        <v>12913</v>
      </c>
      <c r="V287" s="137" t="str">
        <f t="shared" si="15"/>
        <v>XE</v>
      </c>
    </row>
    <row r="288" spans="1:22" x14ac:dyDescent="0.2">
      <c r="A288" s="12"/>
      <c r="B288" s="178"/>
      <c r="C288" s="75" t="str">
        <f>VLOOKUP(G288,TCR!$E$2:$K$332,2,0)</f>
        <v>DISTF</v>
      </c>
      <c r="D288" s="75" t="str">
        <f>VLOOKUP(G288,TCR!$E$2:$K$332,3,0)</f>
        <v>Ricavi logistica secondaria - distribuzione Energia Elettrica - fisso</v>
      </c>
      <c r="E288" s="75" t="str">
        <f>VLOOKUP(G288,TCR!$E$2:$K$332,4,0)</f>
        <v>CAUCMF</v>
      </c>
      <c r="F288" s="75" t="str">
        <f>VLOOKUP(G288,TCR!$E$2:$K$332,5,0)</f>
        <v>Componenti fisse A, UC e MCT</v>
      </c>
      <c r="G288" s="75" t="s">
        <v>384</v>
      </c>
      <c r="H288" s="75" t="str">
        <f>VLOOKUP(G288,TCR!$E$2:$K$332,7,0)</f>
        <v>Quota AUC generica fissa</v>
      </c>
      <c r="I288" s="137" t="str">
        <f t="shared" si="13"/>
        <v>XE#C_FIX_O_A3#T_OS_A_MTA1#T_OS#XE</v>
      </c>
      <c r="J288" s="137" t="str">
        <f t="shared" si="14"/>
        <v>N</v>
      </c>
      <c r="K288" s="153" t="s">
        <v>12567</v>
      </c>
      <c r="L288" s="10" t="s">
        <v>12815</v>
      </c>
      <c r="N288" s="3" t="s">
        <v>12730</v>
      </c>
      <c r="Q288" s="3" t="s">
        <v>12742</v>
      </c>
      <c r="U288" s="137" t="s">
        <v>12913</v>
      </c>
      <c r="V288" s="137" t="str">
        <f t="shared" si="15"/>
        <v>XE</v>
      </c>
    </row>
    <row r="289" spans="1:22" x14ac:dyDescent="0.2">
      <c r="A289" s="12"/>
      <c r="B289" s="178"/>
      <c r="C289" s="181" t="str">
        <f>VLOOKUP(G289,TCR!$E$2:$K$332,2,0)</f>
        <v>DISTF</v>
      </c>
      <c r="D289" s="181" t="str">
        <f>VLOOKUP(G289,TCR!$E$2:$K$332,3,0)</f>
        <v>Ricavi logistica secondaria - distribuzione Energia Elettrica - fisso</v>
      </c>
      <c r="E289" s="181" t="str">
        <f>VLOOKUP(G289,TCR!$E$2:$K$332,4,0)</f>
        <v>CAUCMF</v>
      </c>
      <c r="F289" s="181" t="str">
        <f>VLOOKUP(G289,TCR!$E$2:$K$332,5,0)</f>
        <v>Componenti fisse A, UC e MCT</v>
      </c>
      <c r="G289" s="181" t="s">
        <v>384</v>
      </c>
      <c r="H289" s="181" t="str">
        <f>VLOOKUP(G289,TCR!$E$2:$K$332,7,0)</f>
        <v>Quota AUC generica fissa</v>
      </c>
      <c r="I289" s="137" t="str">
        <f t="shared" si="13"/>
        <v>XE#C_FIX_O_A3#T_OS_A_ALTA#T_OS#XE</v>
      </c>
      <c r="J289" s="137" t="str">
        <f t="shared" si="14"/>
        <v>N</v>
      </c>
      <c r="K289" s="153" t="s">
        <v>12567</v>
      </c>
      <c r="L289" s="10" t="s">
        <v>12815</v>
      </c>
      <c r="N289" s="3" t="s">
        <v>12706</v>
      </c>
      <c r="Q289" s="3" t="s">
        <v>12742</v>
      </c>
      <c r="U289" s="137" t="s">
        <v>12913</v>
      </c>
      <c r="V289" s="137" t="str">
        <f t="shared" si="15"/>
        <v>XE</v>
      </c>
    </row>
    <row r="290" spans="1:22" x14ac:dyDescent="0.2">
      <c r="A290" s="12"/>
      <c r="B290" s="178"/>
      <c r="C290" s="181" t="str">
        <f>VLOOKUP(G290,TCR!$E$2:$K$332,2,0)</f>
        <v>DISTF</v>
      </c>
      <c r="D290" s="181" t="str">
        <f>VLOOKUP(G290,TCR!$E$2:$K$332,3,0)</f>
        <v>Ricavi logistica secondaria - distribuzione Energia Elettrica - fisso</v>
      </c>
      <c r="E290" s="181" t="str">
        <f>VLOOKUP(G290,TCR!$E$2:$K$332,4,0)</f>
        <v>CAUCMF</v>
      </c>
      <c r="F290" s="181" t="str">
        <f>VLOOKUP(G290,TCR!$E$2:$K$332,5,0)</f>
        <v>Componenti fisse A, UC e MCT</v>
      </c>
      <c r="G290" s="181" t="s">
        <v>384</v>
      </c>
      <c r="H290" s="181" t="str">
        <f>VLOOKUP(G290,TCR!$E$2:$K$332,7,0)</f>
        <v>Quota AUC generica fissa</v>
      </c>
      <c r="I290" s="137" t="str">
        <f t="shared" si="13"/>
        <v>XE#C_FIX_O_A3#T_OS_A_BTIP#T_OS#XE</v>
      </c>
      <c r="J290" s="137" t="str">
        <f t="shared" si="14"/>
        <v>N</v>
      </c>
      <c r="K290" s="153" t="s">
        <v>12567</v>
      </c>
      <c r="L290" s="10" t="s">
        <v>12815</v>
      </c>
      <c r="N290" s="3" t="s">
        <v>12707</v>
      </c>
      <c r="Q290" s="3" t="s">
        <v>12742</v>
      </c>
      <c r="U290" s="137" t="s">
        <v>12913</v>
      </c>
      <c r="V290" s="137" t="str">
        <f t="shared" si="15"/>
        <v>XE</v>
      </c>
    </row>
    <row r="291" spans="1:22" x14ac:dyDescent="0.2">
      <c r="A291" s="12"/>
      <c r="B291" s="178"/>
      <c r="C291" s="179" t="str">
        <f>VLOOKUP(G291,TCR!$E$2:$K$332,2,0)</f>
        <v>DISTF</v>
      </c>
      <c r="D291" s="179" t="str">
        <f>VLOOKUP(G291,TCR!$E$2:$K$332,3,0)</f>
        <v>Ricavi logistica secondaria - distribuzione Energia Elettrica - fisso</v>
      </c>
      <c r="E291" s="179" t="str">
        <f>VLOOKUP(G291,TCR!$E$2:$K$332,4,0)</f>
        <v>CAUCMF</v>
      </c>
      <c r="F291" s="179" t="str">
        <f>VLOOKUP(G291,TCR!$E$2:$K$332,5,0)</f>
        <v>Componenti fisse A, UC e MCT</v>
      </c>
      <c r="G291" s="179" t="s">
        <v>140</v>
      </c>
      <c r="H291" s="179" t="str">
        <f>VLOOKUP(G291,TCR!$E$2:$K$332,7,0)</f>
        <v>A5 fissa</v>
      </c>
      <c r="I291" s="137" t="str">
        <f t="shared" si="13"/>
        <v>XE#C_FIX_O_A5#T_OS_A_BTA6#T_OS#XE</v>
      </c>
      <c r="J291" s="137" t="str">
        <f t="shared" si="14"/>
        <v>N</v>
      </c>
      <c r="K291" s="153" t="s">
        <v>12568</v>
      </c>
      <c r="L291" s="10" t="s">
        <v>12816</v>
      </c>
      <c r="N291" s="3" t="s">
        <v>12724</v>
      </c>
      <c r="Q291" s="3" t="s">
        <v>12742</v>
      </c>
      <c r="U291" s="137" t="s">
        <v>12913</v>
      </c>
      <c r="V291" s="137" t="str">
        <f t="shared" si="15"/>
        <v>XE</v>
      </c>
    </row>
    <row r="292" spans="1:22" x14ac:dyDescent="0.2">
      <c r="A292" s="12"/>
      <c r="B292" s="178"/>
      <c r="C292" s="181" t="str">
        <f>VLOOKUP(G292,TCR!$E$2:$K$332,2,0)</f>
        <v>DISTF</v>
      </c>
      <c r="D292" s="181" t="str">
        <f>VLOOKUP(G292,TCR!$E$2:$K$332,3,0)</f>
        <v>Ricavi logistica secondaria - distribuzione Energia Elettrica - fisso</v>
      </c>
      <c r="E292" s="181" t="str">
        <f>VLOOKUP(G292,TCR!$E$2:$K$332,4,0)</f>
        <v>CAUCMF</v>
      </c>
      <c r="F292" s="181" t="str">
        <f>VLOOKUP(G292,TCR!$E$2:$K$332,5,0)</f>
        <v>Componenti fisse A, UC e MCT</v>
      </c>
      <c r="G292" s="181" t="s">
        <v>140</v>
      </c>
      <c r="H292" s="181" t="str">
        <f>VLOOKUP(G292,TCR!$E$2:$K$332,7,0)</f>
        <v>A5 fissa</v>
      </c>
      <c r="I292" s="137" t="str">
        <f t="shared" si="13"/>
        <v>XE#C_FIX_O_A5#T_OS_A_MTA3#T_OS#XE</v>
      </c>
      <c r="J292" s="137" t="str">
        <f t="shared" si="14"/>
        <v>N</v>
      </c>
      <c r="K292" s="153" t="s">
        <v>12568</v>
      </c>
      <c r="L292" s="10" t="s">
        <v>12816</v>
      </c>
      <c r="N292" s="3" t="s">
        <v>12728</v>
      </c>
      <c r="Q292" s="3" t="s">
        <v>12742</v>
      </c>
      <c r="U292" s="137" t="s">
        <v>12913</v>
      </c>
      <c r="V292" s="137" t="str">
        <f t="shared" si="15"/>
        <v>XE</v>
      </c>
    </row>
    <row r="293" spans="1:22" x14ac:dyDescent="0.2">
      <c r="A293" s="178"/>
      <c r="B293" s="178"/>
      <c r="C293" s="181" t="str">
        <f>VLOOKUP(G293,TCR!$E$2:$K$332,2,0)</f>
        <v>DISTF</v>
      </c>
      <c r="D293" s="181" t="str">
        <f>VLOOKUP(G293,TCR!$E$2:$K$332,3,0)</f>
        <v>Ricavi logistica secondaria - distribuzione Energia Elettrica - fisso</v>
      </c>
      <c r="E293" s="181" t="str">
        <f>VLOOKUP(G293,TCR!$E$2:$K$332,4,0)</f>
        <v>CAUCMF</v>
      </c>
      <c r="F293" s="181" t="str">
        <f>VLOOKUP(G293,TCR!$E$2:$K$332,5,0)</f>
        <v>Componenti fisse A, UC e MCT</v>
      </c>
      <c r="G293" s="181" t="s">
        <v>140</v>
      </c>
      <c r="H293" s="181" t="str">
        <f>VLOOKUP(G293,TCR!$E$2:$K$332,7,0)</f>
        <v>A5 fissa</v>
      </c>
      <c r="I293" s="137" t="str">
        <f t="shared" si="13"/>
        <v>XE#C_FIX_O_A5#T_OS_A_BTA3#T_OS#XE</v>
      </c>
      <c r="J293" s="137" t="str">
        <f t="shared" si="14"/>
        <v>N</v>
      </c>
      <c r="K293" s="153" t="s">
        <v>12568</v>
      </c>
      <c r="L293" s="10" t="s">
        <v>12816</v>
      </c>
      <c r="N293" s="3" t="s">
        <v>12725</v>
      </c>
      <c r="Q293" s="3" t="s">
        <v>12742</v>
      </c>
      <c r="U293" s="137" t="s">
        <v>12913</v>
      </c>
      <c r="V293" s="137" t="str">
        <f t="shared" si="15"/>
        <v>XE</v>
      </c>
    </row>
    <row r="294" spans="1:22" x14ac:dyDescent="0.2">
      <c r="A294" s="178"/>
      <c r="B294" s="178"/>
      <c r="C294" s="181" t="str">
        <f>VLOOKUP(G294,TCR!$E$2:$K$332,2,0)</f>
        <v>DISTF</v>
      </c>
      <c r="D294" s="181" t="str">
        <f>VLOOKUP(G294,TCR!$E$2:$K$332,3,0)</f>
        <v>Ricavi logistica secondaria - distribuzione Energia Elettrica - fisso</v>
      </c>
      <c r="E294" s="181" t="str">
        <f>VLOOKUP(G294,TCR!$E$2:$K$332,4,0)</f>
        <v>CAUCMF</v>
      </c>
      <c r="F294" s="181" t="str">
        <f>VLOOKUP(G294,TCR!$E$2:$K$332,5,0)</f>
        <v>Componenti fisse A, UC e MCT</v>
      </c>
      <c r="G294" s="181" t="s">
        <v>140</v>
      </c>
      <c r="H294" s="181" t="str">
        <f>VLOOKUP(G294,TCR!$E$2:$K$332,7,0)</f>
        <v>A5 fissa</v>
      </c>
      <c r="I294" s="137" t="str">
        <f t="shared" si="13"/>
        <v>XE#C_FIX_O_A5#T_OS_A_BTA2#T_OS#XE</v>
      </c>
      <c r="J294" s="137" t="str">
        <f t="shared" si="14"/>
        <v>N</v>
      </c>
      <c r="K294" s="153" t="s">
        <v>12568</v>
      </c>
      <c r="L294" s="10" t="s">
        <v>12816</v>
      </c>
      <c r="N294" s="3" t="s">
        <v>12727</v>
      </c>
      <c r="Q294" s="3" t="s">
        <v>12742</v>
      </c>
      <c r="U294" s="137" t="s">
        <v>12913</v>
      </c>
      <c r="V294" s="137" t="str">
        <f t="shared" si="15"/>
        <v>XE</v>
      </c>
    </row>
    <row r="295" spans="1:22" x14ac:dyDescent="0.2">
      <c r="A295" s="178"/>
      <c r="B295" s="178"/>
      <c r="C295" s="181" t="str">
        <f>VLOOKUP(G295,TCR!$E$2:$K$332,2,0)</f>
        <v>DISTF</v>
      </c>
      <c r="D295" s="181" t="str">
        <f>VLOOKUP(G295,TCR!$E$2:$K$332,3,0)</f>
        <v>Ricavi logistica secondaria - distribuzione Energia Elettrica - fisso</v>
      </c>
      <c r="E295" s="181" t="str">
        <f>VLOOKUP(G295,TCR!$E$2:$K$332,4,0)</f>
        <v>CAUCMF</v>
      </c>
      <c r="F295" s="181" t="str">
        <f>VLOOKUP(G295,TCR!$E$2:$K$332,5,0)</f>
        <v>Componenti fisse A, UC e MCT</v>
      </c>
      <c r="G295" s="181" t="s">
        <v>140</v>
      </c>
      <c r="H295" s="181" t="str">
        <f>VLOOKUP(G295,TCR!$E$2:$K$332,7,0)</f>
        <v>A5 fissa</v>
      </c>
      <c r="I295" s="137" t="str">
        <f t="shared" si="13"/>
        <v>XE#C_FIX_O_A5#T_OS_A_BTA5#T_OS#XE</v>
      </c>
      <c r="J295" s="137" t="str">
        <f t="shared" si="14"/>
        <v>N</v>
      </c>
      <c r="K295" s="153" t="s">
        <v>12568</v>
      </c>
      <c r="L295" s="10" t="s">
        <v>12816</v>
      </c>
      <c r="N295" s="3" t="s">
        <v>12731</v>
      </c>
      <c r="Q295" s="3" t="s">
        <v>12742</v>
      </c>
      <c r="U295" s="137" t="s">
        <v>12913</v>
      </c>
      <c r="V295" s="137" t="str">
        <f t="shared" si="15"/>
        <v>XE</v>
      </c>
    </row>
    <row r="296" spans="1:22" x14ac:dyDescent="0.2">
      <c r="A296" s="178"/>
      <c r="B296" s="178"/>
      <c r="C296" s="181" t="str">
        <f>VLOOKUP(G296,TCR!$E$2:$K$332,2,0)</f>
        <v>DISTF</v>
      </c>
      <c r="D296" s="181" t="str">
        <f>VLOOKUP(G296,TCR!$E$2:$K$332,3,0)</f>
        <v>Ricavi logistica secondaria - distribuzione Energia Elettrica - fisso</v>
      </c>
      <c r="E296" s="181" t="str">
        <f>VLOOKUP(G296,TCR!$E$2:$K$332,4,0)</f>
        <v>CAUCMF</v>
      </c>
      <c r="F296" s="181" t="str">
        <f>VLOOKUP(G296,TCR!$E$2:$K$332,5,0)</f>
        <v>Componenti fisse A, UC e MCT</v>
      </c>
      <c r="G296" s="181" t="s">
        <v>140</v>
      </c>
      <c r="H296" s="181" t="str">
        <f>VLOOKUP(G296,TCR!$E$2:$K$332,7,0)</f>
        <v>A5 fissa</v>
      </c>
      <c r="I296" s="137" t="str">
        <f t="shared" si="13"/>
        <v>XE#C_FIX_O_A5#T_OS_A_MTA2#T_OS#XE</v>
      </c>
      <c r="J296" s="137" t="str">
        <f t="shared" si="14"/>
        <v>N</v>
      </c>
      <c r="K296" s="153" t="s">
        <v>12568</v>
      </c>
      <c r="L296" s="10" t="s">
        <v>12816</v>
      </c>
      <c r="N296" s="3" t="s">
        <v>12726</v>
      </c>
      <c r="Q296" s="3" t="s">
        <v>12742</v>
      </c>
      <c r="U296" s="137" t="s">
        <v>12913</v>
      </c>
      <c r="V296" s="137" t="str">
        <f t="shared" si="15"/>
        <v>XE</v>
      </c>
    </row>
    <row r="297" spans="1:22" x14ac:dyDescent="0.2">
      <c r="A297" s="178"/>
      <c r="B297" s="178"/>
      <c r="C297" s="181" t="str">
        <f>VLOOKUP(G297,TCR!$E$2:$K$332,2,0)</f>
        <v>DISTF</v>
      </c>
      <c r="D297" s="181" t="str">
        <f>VLOOKUP(G297,TCR!$E$2:$K$332,3,0)</f>
        <v>Ricavi logistica secondaria - distribuzione Energia Elettrica - fisso</v>
      </c>
      <c r="E297" s="181" t="str">
        <f>VLOOKUP(G297,TCR!$E$2:$K$332,4,0)</f>
        <v>CAUCMF</v>
      </c>
      <c r="F297" s="181" t="str">
        <f>VLOOKUP(G297,TCR!$E$2:$K$332,5,0)</f>
        <v>Componenti fisse A, UC e MCT</v>
      </c>
      <c r="G297" s="181" t="s">
        <v>140</v>
      </c>
      <c r="H297" s="181" t="str">
        <f>VLOOKUP(G297,TCR!$E$2:$K$332,7,0)</f>
        <v>A5 fissa</v>
      </c>
      <c r="I297" s="137" t="str">
        <f t="shared" si="13"/>
        <v>XE#C_FIX_O_A5#T_OS_A_BTA4#T_OS#XE</v>
      </c>
      <c r="J297" s="137" t="str">
        <f t="shared" si="14"/>
        <v>N</v>
      </c>
      <c r="K297" s="153" t="s">
        <v>12568</v>
      </c>
      <c r="L297" s="10" t="s">
        <v>12816</v>
      </c>
      <c r="N297" s="3" t="s">
        <v>12729</v>
      </c>
      <c r="Q297" s="3" t="s">
        <v>12742</v>
      </c>
      <c r="U297" s="137" t="s">
        <v>12913</v>
      </c>
      <c r="V297" s="137" t="str">
        <f t="shared" si="15"/>
        <v>XE</v>
      </c>
    </row>
    <row r="298" spans="1:22" x14ac:dyDescent="0.2">
      <c r="A298" s="178"/>
      <c r="B298" s="178"/>
      <c r="C298" s="181" t="str">
        <f>VLOOKUP(G298,TCR!$E$2:$K$332,2,0)</f>
        <v>DISTF</v>
      </c>
      <c r="D298" s="181" t="str">
        <f>VLOOKUP(G298,TCR!$E$2:$K$332,3,0)</f>
        <v>Ricavi logistica secondaria - distribuzione Energia Elettrica - fisso</v>
      </c>
      <c r="E298" s="181" t="str">
        <f>VLOOKUP(G298,TCR!$E$2:$K$332,4,0)</f>
        <v>CAUCMF</v>
      </c>
      <c r="F298" s="181" t="str">
        <f>VLOOKUP(G298,TCR!$E$2:$K$332,5,0)</f>
        <v>Componenti fisse A, UC e MCT</v>
      </c>
      <c r="G298" s="181" t="s">
        <v>140</v>
      </c>
      <c r="H298" s="181" t="str">
        <f>VLOOKUP(G298,TCR!$E$2:$K$332,7,0)</f>
        <v>A5 fissa</v>
      </c>
      <c r="I298" s="137" t="str">
        <f t="shared" si="13"/>
        <v>XE#C_FIX_O_A5#T_OS_A_BTA1#T_OS#XE</v>
      </c>
      <c r="J298" s="137" t="str">
        <f t="shared" si="14"/>
        <v>N</v>
      </c>
      <c r="K298" s="153" t="s">
        <v>12568</v>
      </c>
      <c r="L298" s="10" t="s">
        <v>12816</v>
      </c>
      <c r="N298" s="3" t="s">
        <v>12732</v>
      </c>
      <c r="Q298" s="3" t="s">
        <v>12742</v>
      </c>
      <c r="U298" s="137" t="s">
        <v>12913</v>
      </c>
      <c r="V298" s="137" t="str">
        <f t="shared" si="15"/>
        <v>XE</v>
      </c>
    </row>
    <row r="299" spans="1:22" x14ac:dyDescent="0.2">
      <c r="A299" s="178"/>
      <c r="B299" s="178"/>
      <c r="C299" s="181" t="str">
        <f>VLOOKUP(G299,TCR!$E$2:$K$332,2,0)</f>
        <v>DISTF</v>
      </c>
      <c r="D299" s="181" t="str">
        <f>VLOOKUP(G299,TCR!$E$2:$K$332,3,0)</f>
        <v>Ricavi logistica secondaria - distribuzione Energia Elettrica - fisso</v>
      </c>
      <c r="E299" s="181" t="str">
        <f>VLOOKUP(G299,TCR!$E$2:$K$332,4,0)</f>
        <v>CAUCMF</v>
      </c>
      <c r="F299" s="181" t="str">
        <f>VLOOKUP(G299,TCR!$E$2:$K$332,5,0)</f>
        <v>Componenti fisse A, UC e MCT</v>
      </c>
      <c r="G299" s="181" t="s">
        <v>140</v>
      </c>
      <c r="H299" s="181" t="str">
        <f>VLOOKUP(G299,TCR!$E$2:$K$332,7,0)</f>
        <v>A5 fissa</v>
      </c>
      <c r="I299" s="137" t="str">
        <f t="shared" si="13"/>
        <v>XE#C_FIX_O_A5#T_OS_A_MTA1#T_OS#XE</v>
      </c>
      <c r="J299" s="137" t="str">
        <f t="shared" si="14"/>
        <v>N</v>
      </c>
      <c r="K299" s="153" t="s">
        <v>12568</v>
      </c>
      <c r="L299" s="10" t="s">
        <v>12816</v>
      </c>
      <c r="N299" s="3" t="s">
        <v>12730</v>
      </c>
      <c r="Q299" s="3" t="s">
        <v>12742</v>
      </c>
      <c r="U299" s="137" t="s">
        <v>12913</v>
      </c>
      <c r="V299" s="137" t="str">
        <f t="shared" si="15"/>
        <v>XE</v>
      </c>
    </row>
    <row r="300" spans="1:22" x14ac:dyDescent="0.2">
      <c r="A300" s="178"/>
      <c r="B300" s="178"/>
      <c r="C300" s="181" t="str">
        <f>VLOOKUP(G300,TCR!$E$2:$K$332,2,0)</f>
        <v>DISTF</v>
      </c>
      <c r="D300" s="181" t="str">
        <f>VLOOKUP(G300,TCR!$E$2:$K$332,3,0)</f>
        <v>Ricavi logistica secondaria - distribuzione Energia Elettrica - fisso</v>
      </c>
      <c r="E300" s="181" t="str">
        <f>VLOOKUP(G300,TCR!$E$2:$K$332,4,0)</f>
        <v>CAUCMF</v>
      </c>
      <c r="F300" s="181" t="str">
        <f>VLOOKUP(G300,TCR!$E$2:$K$332,5,0)</f>
        <v>Componenti fisse A, UC e MCT</v>
      </c>
      <c r="G300" s="181" t="s">
        <v>140</v>
      </c>
      <c r="H300" s="181" t="str">
        <f>VLOOKUP(G300,TCR!$E$2:$K$332,7,0)</f>
        <v>A5 fissa</v>
      </c>
      <c r="I300" s="137" t="str">
        <f t="shared" si="13"/>
        <v>XE#C_FIX_O_A5#T_OS_A_ALTA#T_OS#XE</v>
      </c>
      <c r="J300" s="137" t="str">
        <f t="shared" si="14"/>
        <v>N</v>
      </c>
      <c r="K300" s="153" t="s">
        <v>12568</v>
      </c>
      <c r="L300" s="10" t="s">
        <v>12816</v>
      </c>
      <c r="N300" s="3" t="s">
        <v>12706</v>
      </c>
      <c r="Q300" s="3" t="s">
        <v>12742</v>
      </c>
      <c r="U300" s="137" t="s">
        <v>12913</v>
      </c>
      <c r="V300" s="137" t="str">
        <f t="shared" si="15"/>
        <v>XE</v>
      </c>
    </row>
    <row r="301" spans="1:22" x14ac:dyDescent="0.2">
      <c r="A301" s="178"/>
      <c r="B301" s="178"/>
      <c r="C301" s="181" t="str">
        <f>VLOOKUP(G301,TCR!$E$2:$K$332,2,0)</f>
        <v>DISTF</v>
      </c>
      <c r="D301" s="181" t="str">
        <f>VLOOKUP(G301,TCR!$E$2:$K$332,3,0)</f>
        <v>Ricavi logistica secondaria - distribuzione Energia Elettrica - fisso</v>
      </c>
      <c r="E301" s="181" t="str">
        <f>VLOOKUP(G301,TCR!$E$2:$K$332,4,0)</f>
        <v>CAUCMF</v>
      </c>
      <c r="F301" s="181" t="str">
        <f>VLOOKUP(G301,TCR!$E$2:$K$332,5,0)</f>
        <v>Componenti fisse A, UC e MCT</v>
      </c>
      <c r="G301" s="181" t="s">
        <v>140</v>
      </c>
      <c r="H301" s="181" t="str">
        <f>VLOOKUP(G301,TCR!$E$2:$K$332,7,0)</f>
        <v>A5 fissa</v>
      </c>
      <c r="I301" s="137" t="str">
        <f t="shared" si="13"/>
        <v>XE#C_FIX_O_A5#T_OS_A_BTIP#T_OS#XE</v>
      </c>
      <c r="J301" s="137" t="str">
        <f t="shared" si="14"/>
        <v>N</v>
      </c>
      <c r="K301" s="153" t="s">
        <v>12568</v>
      </c>
      <c r="L301" s="10" t="s">
        <v>12816</v>
      </c>
      <c r="N301" s="3" t="s">
        <v>12707</v>
      </c>
      <c r="Q301" s="3" t="s">
        <v>12742</v>
      </c>
      <c r="U301" s="137" t="s">
        <v>12913</v>
      </c>
      <c r="V301" s="137" t="str">
        <f t="shared" si="15"/>
        <v>XE</v>
      </c>
    </row>
    <row r="302" spans="1:22" x14ac:dyDescent="0.2">
      <c r="A302" s="178"/>
      <c r="B302" s="178"/>
      <c r="C302" s="181" t="str">
        <f>VLOOKUP(G302,TCR!$E$2:$K$332,2,0)</f>
        <v>DISTF</v>
      </c>
      <c r="D302" s="181" t="str">
        <f>VLOOKUP(G302,TCR!$E$2:$K$332,3,0)</f>
        <v>Ricavi logistica secondaria - distribuzione Energia Elettrica - fisso</v>
      </c>
      <c r="E302" s="181" t="str">
        <f>VLOOKUP(G302,TCR!$E$2:$K$332,4,0)</f>
        <v>QFDS</v>
      </c>
      <c r="F302" s="181" t="str">
        <f>VLOOKUP(G302,TCR!$E$2:$K$332,5,0)</f>
        <v>Quota fissa distribuzione</v>
      </c>
      <c r="G302" s="181" t="s">
        <v>2</v>
      </c>
      <c r="H302" s="181" t="str">
        <f>VLOOKUP(G302,TCR!$E$2:$K$332,7,0)</f>
        <v>Quota fissa dis</v>
      </c>
      <c r="I302" s="137" t="str">
        <f t="shared" si="13"/>
        <v>XE#C_FIX_O_ARIM#T_OS_A_BTA6#T_OS#XE</v>
      </c>
      <c r="J302" s="137" t="str">
        <f t="shared" si="14"/>
        <v>N</v>
      </c>
      <c r="K302" s="153" t="s">
        <v>12569</v>
      </c>
      <c r="L302" s="10" t="s">
        <v>12817</v>
      </c>
      <c r="N302" s="3" t="s">
        <v>12724</v>
      </c>
      <c r="Q302" s="3" t="s">
        <v>12742</v>
      </c>
      <c r="U302" s="137" t="s">
        <v>12913</v>
      </c>
      <c r="V302" s="137" t="str">
        <f t="shared" si="15"/>
        <v>XE</v>
      </c>
    </row>
    <row r="303" spans="1:22" x14ac:dyDescent="0.2">
      <c r="A303" s="178"/>
      <c r="B303" s="178"/>
      <c r="C303" s="181" t="str">
        <f>VLOOKUP(G303,TCR!$E$2:$K$332,2,0)</f>
        <v>DISTF</v>
      </c>
      <c r="D303" s="181" t="str">
        <f>VLOOKUP(G303,TCR!$E$2:$K$332,3,0)</f>
        <v>Ricavi logistica secondaria - distribuzione Energia Elettrica - fisso</v>
      </c>
      <c r="E303" s="181" t="str">
        <f>VLOOKUP(G303,TCR!$E$2:$K$332,4,0)</f>
        <v>QFDS</v>
      </c>
      <c r="F303" s="181" t="str">
        <f>VLOOKUP(G303,TCR!$E$2:$K$332,5,0)</f>
        <v>Quota fissa distribuzione</v>
      </c>
      <c r="G303" s="181" t="s">
        <v>2</v>
      </c>
      <c r="H303" s="181" t="str">
        <f>VLOOKUP(G303,TCR!$E$2:$K$332,7,0)</f>
        <v>Quota fissa dis</v>
      </c>
      <c r="I303" s="137" t="str">
        <f t="shared" si="13"/>
        <v>XE#C_FIX_O_ARIM#T_OS_A_BTA3#T_OS#XE</v>
      </c>
      <c r="J303" s="137" t="str">
        <f t="shared" si="14"/>
        <v>N</v>
      </c>
      <c r="K303" s="153" t="s">
        <v>12569</v>
      </c>
      <c r="L303" s="10" t="s">
        <v>12817</v>
      </c>
      <c r="N303" s="3" t="s">
        <v>12725</v>
      </c>
      <c r="Q303" s="3" t="s">
        <v>12742</v>
      </c>
      <c r="U303" s="137" t="s">
        <v>12913</v>
      </c>
      <c r="V303" s="137" t="str">
        <f t="shared" si="15"/>
        <v>XE</v>
      </c>
    </row>
    <row r="304" spans="1:22" x14ac:dyDescent="0.2">
      <c r="A304" s="178"/>
      <c r="B304" s="178"/>
      <c r="C304" s="181" t="str">
        <f>VLOOKUP(G304,TCR!$E$2:$K$332,2,0)</f>
        <v>DISTF</v>
      </c>
      <c r="D304" s="181" t="str">
        <f>VLOOKUP(G304,TCR!$E$2:$K$332,3,0)</f>
        <v>Ricavi logistica secondaria - distribuzione Energia Elettrica - fisso</v>
      </c>
      <c r="E304" s="181" t="str">
        <f>VLOOKUP(G304,TCR!$E$2:$K$332,4,0)</f>
        <v>QFDS</v>
      </c>
      <c r="F304" s="181" t="str">
        <f>VLOOKUP(G304,TCR!$E$2:$K$332,5,0)</f>
        <v>Quota fissa distribuzione</v>
      </c>
      <c r="G304" s="181" t="s">
        <v>2</v>
      </c>
      <c r="H304" s="181" t="str">
        <f>VLOOKUP(G304,TCR!$E$2:$K$332,7,0)</f>
        <v>Quota fissa dis</v>
      </c>
      <c r="I304" s="137" t="str">
        <f t="shared" si="13"/>
        <v>XE#C_FIX_O_ARIM#T_OS_A_MTA2#T_OS#XE</v>
      </c>
      <c r="J304" s="137" t="str">
        <f t="shared" si="14"/>
        <v>N</v>
      </c>
      <c r="K304" s="153" t="s">
        <v>12569</v>
      </c>
      <c r="L304" s="10" t="s">
        <v>12817</v>
      </c>
      <c r="N304" s="3" t="s">
        <v>12726</v>
      </c>
      <c r="Q304" s="3" t="s">
        <v>12742</v>
      </c>
      <c r="U304" s="137" t="s">
        <v>12913</v>
      </c>
      <c r="V304" s="137" t="str">
        <f t="shared" si="15"/>
        <v>XE</v>
      </c>
    </row>
    <row r="305" spans="1:22" x14ac:dyDescent="0.2">
      <c r="A305" s="178"/>
      <c r="B305" s="178"/>
      <c r="C305" s="181" t="str">
        <f>VLOOKUP(G305,TCR!$E$2:$K$332,2,0)</f>
        <v>DISTF</v>
      </c>
      <c r="D305" s="181" t="str">
        <f>VLOOKUP(G305,TCR!$E$2:$K$332,3,0)</f>
        <v>Ricavi logistica secondaria - distribuzione Energia Elettrica - fisso</v>
      </c>
      <c r="E305" s="181" t="str">
        <f>VLOOKUP(G305,TCR!$E$2:$K$332,4,0)</f>
        <v>QFDS</v>
      </c>
      <c r="F305" s="181" t="str">
        <f>VLOOKUP(G305,TCR!$E$2:$K$332,5,0)</f>
        <v>Quota fissa distribuzione</v>
      </c>
      <c r="G305" s="181" t="s">
        <v>2</v>
      </c>
      <c r="H305" s="181" t="str">
        <f>VLOOKUP(G305,TCR!$E$2:$K$332,7,0)</f>
        <v>Quota fissa dis</v>
      </c>
      <c r="I305" s="137" t="str">
        <f t="shared" si="13"/>
        <v>XE#C_FIX_O_ARIM#T_OS_A_BTA2#T_OS#XE</v>
      </c>
      <c r="J305" s="137" t="str">
        <f t="shared" si="14"/>
        <v>N</v>
      </c>
      <c r="K305" s="153" t="s">
        <v>12569</v>
      </c>
      <c r="L305" s="10" t="s">
        <v>12817</v>
      </c>
      <c r="N305" s="3" t="s">
        <v>12727</v>
      </c>
      <c r="Q305" s="3" t="s">
        <v>12742</v>
      </c>
      <c r="U305" s="137" t="s">
        <v>12913</v>
      </c>
      <c r="V305" s="137" t="str">
        <f t="shared" si="15"/>
        <v>XE</v>
      </c>
    </row>
    <row r="306" spans="1:22" x14ac:dyDescent="0.2">
      <c r="A306" s="178"/>
      <c r="B306" s="178"/>
      <c r="C306" s="181" t="str">
        <f>VLOOKUP(G306,TCR!$E$2:$K$332,2,0)</f>
        <v>DISTF</v>
      </c>
      <c r="D306" s="181" t="str">
        <f>VLOOKUP(G306,TCR!$E$2:$K$332,3,0)</f>
        <v>Ricavi logistica secondaria - distribuzione Energia Elettrica - fisso</v>
      </c>
      <c r="E306" s="181" t="str">
        <f>VLOOKUP(G306,TCR!$E$2:$K$332,4,0)</f>
        <v>QFDS</v>
      </c>
      <c r="F306" s="181" t="str">
        <f>VLOOKUP(G306,TCR!$E$2:$K$332,5,0)</f>
        <v>Quota fissa distribuzione</v>
      </c>
      <c r="G306" s="181" t="s">
        <v>2</v>
      </c>
      <c r="H306" s="181" t="str">
        <f>VLOOKUP(G306,TCR!$E$2:$K$332,7,0)</f>
        <v>Quota fissa dis</v>
      </c>
      <c r="I306" s="137" t="str">
        <f t="shared" si="13"/>
        <v>XE#C_FIX_O_ARIM#T_OS_A_MTA1#T_OS#XE</v>
      </c>
      <c r="J306" s="137" t="str">
        <f t="shared" si="14"/>
        <v>N</v>
      </c>
      <c r="K306" s="153" t="s">
        <v>12569</v>
      </c>
      <c r="L306" s="10" t="s">
        <v>12817</v>
      </c>
      <c r="N306" s="3" t="s">
        <v>12730</v>
      </c>
      <c r="Q306" s="3" t="s">
        <v>12742</v>
      </c>
      <c r="U306" s="137" t="s">
        <v>12913</v>
      </c>
      <c r="V306" s="137" t="str">
        <f t="shared" si="15"/>
        <v>XE</v>
      </c>
    </row>
    <row r="307" spans="1:22" x14ac:dyDescent="0.2">
      <c r="A307" s="178"/>
      <c r="B307" s="178"/>
      <c r="C307" s="181" t="str">
        <f>VLOOKUP(G307,TCR!$E$2:$K$332,2,0)</f>
        <v>DISTF</v>
      </c>
      <c r="D307" s="181" t="str">
        <f>VLOOKUP(G307,TCR!$E$2:$K$332,3,0)</f>
        <v>Ricavi logistica secondaria - distribuzione Energia Elettrica - fisso</v>
      </c>
      <c r="E307" s="181" t="str">
        <f>VLOOKUP(G307,TCR!$E$2:$K$332,4,0)</f>
        <v>QFDS</v>
      </c>
      <c r="F307" s="181" t="str">
        <f>VLOOKUP(G307,TCR!$E$2:$K$332,5,0)</f>
        <v>Quota fissa distribuzione</v>
      </c>
      <c r="G307" s="181" t="s">
        <v>2</v>
      </c>
      <c r="H307" s="181" t="str">
        <f>VLOOKUP(G307,TCR!$E$2:$K$332,7,0)</f>
        <v>Quota fissa dis</v>
      </c>
      <c r="I307" s="137" t="str">
        <f t="shared" si="13"/>
        <v>XE#C_FIX_O_ARIM#T_OS_A_BTA4#T_OS#XE</v>
      </c>
      <c r="J307" s="137" t="str">
        <f t="shared" si="14"/>
        <v>N</v>
      </c>
      <c r="K307" s="153" t="s">
        <v>12569</v>
      </c>
      <c r="L307" s="10" t="s">
        <v>12817</v>
      </c>
      <c r="N307" s="3" t="s">
        <v>12729</v>
      </c>
      <c r="Q307" s="3" t="s">
        <v>12742</v>
      </c>
      <c r="U307" s="137" t="s">
        <v>12913</v>
      </c>
      <c r="V307" s="137" t="str">
        <f t="shared" si="15"/>
        <v>XE</v>
      </c>
    </row>
    <row r="308" spans="1:22" x14ac:dyDescent="0.2">
      <c r="A308" s="178"/>
      <c r="B308" s="178"/>
      <c r="C308" s="181" t="str">
        <f>VLOOKUP(G308,TCR!$E$2:$K$332,2,0)</f>
        <v>DISTF</v>
      </c>
      <c r="D308" s="181" t="str">
        <f>VLOOKUP(G308,TCR!$E$2:$K$332,3,0)</f>
        <v>Ricavi logistica secondaria - distribuzione Energia Elettrica - fisso</v>
      </c>
      <c r="E308" s="181" t="str">
        <f>VLOOKUP(G308,TCR!$E$2:$K$332,4,0)</f>
        <v>QFDS</v>
      </c>
      <c r="F308" s="181" t="str">
        <f>VLOOKUP(G308,TCR!$E$2:$K$332,5,0)</f>
        <v>Quota fissa distribuzione</v>
      </c>
      <c r="G308" s="181" t="s">
        <v>2</v>
      </c>
      <c r="H308" s="181" t="str">
        <f>VLOOKUP(G308,TCR!$E$2:$K$332,7,0)</f>
        <v>Quota fissa dis</v>
      </c>
      <c r="I308" s="137" t="str">
        <f t="shared" si="13"/>
        <v>XE#C_FIX_O_ARIM#T_OS_A_BTA5#T_OS#XE</v>
      </c>
      <c r="J308" s="137" t="str">
        <f t="shared" si="14"/>
        <v>N</v>
      </c>
      <c r="K308" s="153" t="s">
        <v>12569</v>
      </c>
      <c r="L308" s="10" t="s">
        <v>12817</v>
      </c>
      <c r="N308" s="3" t="s">
        <v>12731</v>
      </c>
      <c r="Q308" s="3" t="s">
        <v>12742</v>
      </c>
      <c r="U308" s="137" t="s">
        <v>12913</v>
      </c>
      <c r="V308" s="137" t="str">
        <f t="shared" si="15"/>
        <v>XE</v>
      </c>
    </row>
    <row r="309" spans="1:22" x14ac:dyDescent="0.2">
      <c r="A309" s="178"/>
      <c r="B309" s="178"/>
      <c r="C309" s="181" t="str">
        <f>VLOOKUP(G309,TCR!$E$2:$K$332,2,0)</f>
        <v>DISTF</v>
      </c>
      <c r="D309" s="181" t="str">
        <f>VLOOKUP(G309,TCR!$E$2:$K$332,3,0)</f>
        <v>Ricavi logistica secondaria - distribuzione Energia Elettrica - fisso</v>
      </c>
      <c r="E309" s="181" t="str">
        <f>VLOOKUP(G309,TCR!$E$2:$K$332,4,0)</f>
        <v>QFDS</v>
      </c>
      <c r="F309" s="181" t="str">
        <f>VLOOKUP(G309,TCR!$E$2:$K$332,5,0)</f>
        <v>Quota fissa distribuzione</v>
      </c>
      <c r="G309" s="181" t="s">
        <v>2</v>
      </c>
      <c r="H309" s="181" t="str">
        <f>VLOOKUP(G309,TCR!$E$2:$K$332,7,0)</f>
        <v>Quota fissa dis</v>
      </c>
      <c r="I309" s="137" t="str">
        <f t="shared" si="13"/>
        <v>XE#C_FIX_O_ARIM#T_OS_A_MTA3#T_OS#XE</v>
      </c>
      <c r="J309" s="137" t="str">
        <f t="shared" si="14"/>
        <v>N</v>
      </c>
      <c r="K309" s="153" t="s">
        <v>12569</v>
      </c>
      <c r="L309" s="10" t="s">
        <v>12817</v>
      </c>
      <c r="N309" s="3" t="s">
        <v>12728</v>
      </c>
      <c r="Q309" s="3" t="s">
        <v>12742</v>
      </c>
      <c r="U309" s="137" t="s">
        <v>12913</v>
      </c>
      <c r="V309" s="137" t="str">
        <f t="shared" si="15"/>
        <v>XE</v>
      </c>
    </row>
    <row r="310" spans="1:22" x14ac:dyDescent="0.2">
      <c r="A310" s="178"/>
      <c r="B310" s="178"/>
      <c r="C310" s="181" t="str">
        <f>VLOOKUP(G310,TCR!$E$2:$K$332,2,0)</f>
        <v>DISTF</v>
      </c>
      <c r="D310" s="181" t="str">
        <f>VLOOKUP(G310,TCR!$E$2:$K$332,3,0)</f>
        <v>Ricavi logistica secondaria - distribuzione Energia Elettrica - fisso</v>
      </c>
      <c r="E310" s="181" t="str">
        <f>VLOOKUP(G310,TCR!$E$2:$K$332,4,0)</f>
        <v>QFDS</v>
      </c>
      <c r="F310" s="181" t="str">
        <f>VLOOKUP(G310,TCR!$E$2:$K$332,5,0)</f>
        <v>Quota fissa distribuzione</v>
      </c>
      <c r="G310" s="181" t="s">
        <v>2</v>
      </c>
      <c r="H310" s="181" t="str">
        <f>VLOOKUP(G310,TCR!$E$2:$K$332,7,0)</f>
        <v>Quota fissa dis</v>
      </c>
      <c r="I310" s="137" t="str">
        <f t="shared" si="13"/>
        <v>XE#C_FIX_O_ARIM#T_OS_A_ALTA#T_OS#XE</v>
      </c>
      <c r="J310" s="137" t="str">
        <f t="shared" si="14"/>
        <v>N</v>
      </c>
      <c r="K310" s="153" t="s">
        <v>12569</v>
      </c>
      <c r="L310" s="10" t="s">
        <v>12817</v>
      </c>
      <c r="N310" s="3" t="s">
        <v>12706</v>
      </c>
      <c r="Q310" s="3" t="s">
        <v>12742</v>
      </c>
      <c r="U310" s="137" t="s">
        <v>12913</v>
      </c>
      <c r="V310" s="137" t="str">
        <f t="shared" si="15"/>
        <v>XE</v>
      </c>
    </row>
    <row r="311" spans="1:22" x14ac:dyDescent="0.2">
      <c r="A311" s="178"/>
      <c r="B311" s="178"/>
      <c r="C311" s="181" t="str">
        <f>VLOOKUP(G311,TCR!$E$2:$K$332,2,0)</f>
        <v>DISTF</v>
      </c>
      <c r="D311" s="181" t="str">
        <f>VLOOKUP(G311,TCR!$E$2:$K$332,3,0)</f>
        <v>Ricavi logistica secondaria - distribuzione Energia Elettrica - fisso</v>
      </c>
      <c r="E311" s="181" t="str">
        <f>VLOOKUP(G311,TCR!$E$2:$K$332,4,0)</f>
        <v>QFDS</v>
      </c>
      <c r="F311" s="181" t="str">
        <f>VLOOKUP(G311,TCR!$E$2:$K$332,5,0)</f>
        <v>Quota fissa distribuzione</v>
      </c>
      <c r="G311" s="181" t="s">
        <v>2</v>
      </c>
      <c r="H311" s="181" t="str">
        <f>VLOOKUP(G311,TCR!$E$2:$K$332,7,0)</f>
        <v>Quota fissa dis</v>
      </c>
      <c r="I311" s="137" t="str">
        <f t="shared" si="13"/>
        <v>XE#C_FIX_O_ARIM#T_OS_A_BTA1#T_OS#XE</v>
      </c>
      <c r="J311" s="137" t="str">
        <f t="shared" si="14"/>
        <v>N</v>
      </c>
      <c r="K311" s="153" t="s">
        <v>12569</v>
      </c>
      <c r="L311" s="10" t="s">
        <v>12817</v>
      </c>
      <c r="N311" s="3" t="s">
        <v>12732</v>
      </c>
      <c r="Q311" s="3" t="s">
        <v>12742</v>
      </c>
      <c r="U311" s="137" t="s">
        <v>12913</v>
      </c>
      <c r="V311" s="137" t="str">
        <f t="shared" si="15"/>
        <v>XE</v>
      </c>
    </row>
    <row r="312" spans="1:22" x14ac:dyDescent="0.2">
      <c r="A312" s="178"/>
      <c r="B312" s="178"/>
      <c r="C312" s="181" t="str">
        <f>VLOOKUP(G312,TCR!$E$2:$K$332,2,0)</f>
        <v>DISTF</v>
      </c>
      <c r="D312" s="181" t="str">
        <f>VLOOKUP(G312,TCR!$E$2:$K$332,3,0)</f>
        <v>Ricavi logistica secondaria - distribuzione Energia Elettrica - fisso</v>
      </c>
      <c r="E312" s="181" t="str">
        <f>VLOOKUP(G312,TCR!$E$2:$K$332,4,0)</f>
        <v>QFDS</v>
      </c>
      <c r="F312" s="181" t="str">
        <f>VLOOKUP(G312,TCR!$E$2:$K$332,5,0)</f>
        <v>Quota fissa distribuzione</v>
      </c>
      <c r="G312" s="181" t="s">
        <v>2</v>
      </c>
      <c r="H312" s="181" t="str">
        <f>VLOOKUP(G312,TCR!$E$2:$K$332,7,0)</f>
        <v>Quota fissa dis</v>
      </c>
      <c r="I312" s="137" t="str">
        <f t="shared" si="13"/>
        <v>XE#C_FIX_O_ARIM#T_OS_A_BTIP#T_OS#XE</v>
      </c>
      <c r="J312" s="137" t="str">
        <f t="shared" si="14"/>
        <v>N</v>
      </c>
      <c r="K312" s="153" t="s">
        <v>12569</v>
      </c>
      <c r="L312" s="10" t="s">
        <v>12817</v>
      </c>
      <c r="N312" s="3" t="s">
        <v>12707</v>
      </c>
      <c r="Q312" s="3" t="s">
        <v>12742</v>
      </c>
      <c r="U312" s="137" t="s">
        <v>12913</v>
      </c>
      <c r="V312" s="137" t="str">
        <f t="shared" si="15"/>
        <v>XE</v>
      </c>
    </row>
    <row r="313" spans="1:22" x14ac:dyDescent="0.2">
      <c r="A313" s="178"/>
      <c r="B313" s="178"/>
      <c r="C313" s="181" t="str">
        <f>VLOOKUP(G313,TCR!$E$2:$K$332,2,0)</f>
        <v>DISTF</v>
      </c>
      <c r="D313" s="181" t="str">
        <f>VLOOKUP(G313,TCR!$E$2:$K$332,3,0)</f>
        <v>Ricavi logistica secondaria - distribuzione Energia Elettrica - fisso</v>
      </c>
      <c r="E313" s="181" t="str">
        <f>VLOOKUP(G313,TCR!$E$2:$K$332,4,0)</f>
        <v>QFDS</v>
      </c>
      <c r="F313" s="181" t="str">
        <f>VLOOKUP(G313,TCR!$E$2:$K$332,5,0)</f>
        <v>Quota fissa distribuzione</v>
      </c>
      <c r="G313" s="181" t="s">
        <v>2</v>
      </c>
      <c r="H313" s="181" t="str">
        <f>VLOOKUP(G313,TCR!$E$2:$K$332,7,0)</f>
        <v>Quota fissa dis</v>
      </c>
      <c r="I313" s="137" t="str">
        <f t="shared" si="13"/>
        <v>XE#C_FIX_O_ASOS#T_OS_A_MTA2#T_OS#XE</v>
      </c>
      <c r="J313" s="137" t="str">
        <f t="shared" si="14"/>
        <v>N</v>
      </c>
      <c r="K313" s="153" t="s">
        <v>12570</v>
      </c>
      <c r="L313" s="10" t="s">
        <v>12818</v>
      </c>
      <c r="N313" s="3" t="s">
        <v>12726</v>
      </c>
      <c r="Q313" s="3" t="s">
        <v>12742</v>
      </c>
      <c r="U313" s="137" t="s">
        <v>12913</v>
      </c>
      <c r="V313" s="137" t="str">
        <f t="shared" si="15"/>
        <v>XE</v>
      </c>
    </row>
    <row r="314" spans="1:22" x14ac:dyDescent="0.2">
      <c r="A314" s="178"/>
      <c r="B314" s="178"/>
      <c r="C314" s="181" t="str">
        <f>VLOOKUP(G314,TCR!$E$2:$K$332,2,0)</f>
        <v>DISTF</v>
      </c>
      <c r="D314" s="181" t="str">
        <f>VLOOKUP(G314,TCR!$E$2:$K$332,3,0)</f>
        <v>Ricavi logistica secondaria - distribuzione Energia Elettrica - fisso</v>
      </c>
      <c r="E314" s="181" t="str">
        <f>VLOOKUP(G314,TCR!$E$2:$K$332,4,0)</f>
        <v>QFDS</v>
      </c>
      <c r="F314" s="181" t="str">
        <f>VLOOKUP(G314,TCR!$E$2:$K$332,5,0)</f>
        <v>Quota fissa distribuzione</v>
      </c>
      <c r="G314" s="181" t="s">
        <v>2</v>
      </c>
      <c r="H314" s="181" t="str">
        <f>VLOOKUP(G314,TCR!$E$2:$K$332,7,0)</f>
        <v>Quota fissa dis</v>
      </c>
      <c r="I314" s="137" t="str">
        <f t="shared" si="13"/>
        <v>XE#C_FIX_O_ASOS#T_OS_A_BTA6#T_OS#XE</v>
      </c>
      <c r="J314" s="137" t="str">
        <f t="shared" si="14"/>
        <v>N</v>
      </c>
      <c r="K314" s="153" t="s">
        <v>12570</v>
      </c>
      <c r="L314" s="10" t="s">
        <v>12818</v>
      </c>
      <c r="N314" s="3" t="s">
        <v>12724</v>
      </c>
      <c r="Q314" s="3" t="s">
        <v>12742</v>
      </c>
      <c r="U314" s="137" t="s">
        <v>12913</v>
      </c>
      <c r="V314" s="137" t="str">
        <f t="shared" si="15"/>
        <v>XE</v>
      </c>
    </row>
    <row r="315" spans="1:22" x14ac:dyDescent="0.2">
      <c r="A315" s="178"/>
      <c r="B315" s="178"/>
      <c r="C315" s="181" t="str">
        <f>VLOOKUP(G315,TCR!$E$2:$K$332,2,0)</f>
        <v>DISTF</v>
      </c>
      <c r="D315" s="181" t="str">
        <f>VLOOKUP(G315,TCR!$E$2:$K$332,3,0)</f>
        <v>Ricavi logistica secondaria - distribuzione Energia Elettrica - fisso</v>
      </c>
      <c r="E315" s="181" t="str">
        <f>VLOOKUP(G315,TCR!$E$2:$K$332,4,0)</f>
        <v>QFDS</v>
      </c>
      <c r="F315" s="181" t="str">
        <f>VLOOKUP(G315,TCR!$E$2:$K$332,5,0)</f>
        <v>Quota fissa distribuzione</v>
      </c>
      <c r="G315" s="181" t="s">
        <v>2</v>
      </c>
      <c r="H315" s="181" t="str">
        <f>VLOOKUP(G315,TCR!$E$2:$K$332,7,0)</f>
        <v>Quota fissa dis</v>
      </c>
      <c r="I315" s="137" t="str">
        <f t="shared" si="13"/>
        <v>XE#C_FIX_O_ASOS#T_OS_A_BTA4#T_OS#XE</v>
      </c>
      <c r="J315" s="137" t="str">
        <f t="shared" si="14"/>
        <v>N</v>
      </c>
      <c r="K315" s="153" t="s">
        <v>12570</v>
      </c>
      <c r="L315" s="10" t="s">
        <v>12818</v>
      </c>
      <c r="N315" s="3" t="s">
        <v>12729</v>
      </c>
      <c r="Q315" s="3" t="s">
        <v>12742</v>
      </c>
      <c r="U315" s="137" t="s">
        <v>12913</v>
      </c>
      <c r="V315" s="137" t="str">
        <f t="shared" si="15"/>
        <v>XE</v>
      </c>
    </row>
    <row r="316" spans="1:22" x14ac:dyDescent="0.2">
      <c r="A316" s="178"/>
      <c r="B316" s="178"/>
      <c r="C316" s="181" t="str">
        <f>VLOOKUP(G316,TCR!$E$2:$K$332,2,0)</f>
        <v>DISTF</v>
      </c>
      <c r="D316" s="181" t="str">
        <f>VLOOKUP(G316,TCR!$E$2:$K$332,3,0)</f>
        <v>Ricavi logistica secondaria - distribuzione Energia Elettrica - fisso</v>
      </c>
      <c r="E316" s="181" t="str">
        <f>VLOOKUP(G316,TCR!$E$2:$K$332,4,0)</f>
        <v>QFDS</v>
      </c>
      <c r="F316" s="181" t="str">
        <f>VLOOKUP(G316,TCR!$E$2:$K$332,5,0)</f>
        <v>Quota fissa distribuzione</v>
      </c>
      <c r="G316" s="181" t="s">
        <v>2</v>
      </c>
      <c r="H316" s="181" t="str">
        <f>VLOOKUP(G316,TCR!$E$2:$K$332,7,0)</f>
        <v>Quota fissa dis</v>
      </c>
      <c r="I316" s="137" t="str">
        <f t="shared" si="13"/>
        <v>XE#C_FIX_O_ASOS#T_OS_A_MTA1#T_OS#XE</v>
      </c>
      <c r="J316" s="137" t="str">
        <f t="shared" si="14"/>
        <v>N</v>
      </c>
      <c r="K316" s="153" t="s">
        <v>12570</v>
      </c>
      <c r="L316" s="10" t="s">
        <v>12818</v>
      </c>
      <c r="N316" s="3" t="s">
        <v>12730</v>
      </c>
      <c r="Q316" s="3" t="s">
        <v>12742</v>
      </c>
      <c r="U316" s="137" t="s">
        <v>12913</v>
      </c>
      <c r="V316" s="137" t="str">
        <f t="shared" si="15"/>
        <v>XE</v>
      </c>
    </row>
    <row r="317" spans="1:22" x14ac:dyDescent="0.2">
      <c r="A317" s="178"/>
      <c r="B317" s="178"/>
      <c r="C317" s="181" t="str">
        <f>VLOOKUP(G317,TCR!$E$2:$K$332,2,0)</f>
        <v>DISTF</v>
      </c>
      <c r="D317" s="181" t="str">
        <f>VLOOKUP(G317,TCR!$E$2:$K$332,3,0)</f>
        <v>Ricavi logistica secondaria - distribuzione Energia Elettrica - fisso</v>
      </c>
      <c r="E317" s="181" t="str">
        <f>VLOOKUP(G317,TCR!$E$2:$K$332,4,0)</f>
        <v>QFDS</v>
      </c>
      <c r="F317" s="181" t="str">
        <f>VLOOKUP(G317,TCR!$E$2:$K$332,5,0)</f>
        <v>Quota fissa distribuzione</v>
      </c>
      <c r="G317" s="181" t="s">
        <v>2</v>
      </c>
      <c r="H317" s="181" t="str">
        <f>VLOOKUP(G317,TCR!$E$2:$K$332,7,0)</f>
        <v>Quota fissa dis</v>
      </c>
      <c r="I317" s="137" t="str">
        <f t="shared" si="13"/>
        <v>XE#C_FIX_O_ASOS#T_OS_A_MTA3#T_OS#XE</v>
      </c>
      <c r="J317" s="137" t="str">
        <f t="shared" si="14"/>
        <v>N</v>
      </c>
      <c r="K317" s="153" t="s">
        <v>12570</v>
      </c>
      <c r="L317" s="10" t="s">
        <v>12818</v>
      </c>
      <c r="N317" s="3" t="s">
        <v>12728</v>
      </c>
      <c r="Q317" s="3" t="s">
        <v>12742</v>
      </c>
      <c r="U317" s="137" t="s">
        <v>12913</v>
      </c>
      <c r="V317" s="137" t="str">
        <f t="shared" si="15"/>
        <v>XE</v>
      </c>
    </row>
    <row r="318" spans="1:22" x14ac:dyDescent="0.2">
      <c r="A318" s="178"/>
      <c r="B318" s="178"/>
      <c r="C318" s="181" t="str">
        <f>VLOOKUP(G318,TCR!$E$2:$K$332,2,0)</f>
        <v>DISTF</v>
      </c>
      <c r="D318" s="181" t="str">
        <f>VLOOKUP(G318,TCR!$E$2:$K$332,3,0)</f>
        <v>Ricavi logistica secondaria - distribuzione Energia Elettrica - fisso</v>
      </c>
      <c r="E318" s="181" t="str">
        <f>VLOOKUP(G318,TCR!$E$2:$K$332,4,0)</f>
        <v>QFDS</v>
      </c>
      <c r="F318" s="181" t="str">
        <f>VLOOKUP(G318,TCR!$E$2:$K$332,5,0)</f>
        <v>Quota fissa distribuzione</v>
      </c>
      <c r="G318" s="181" t="s">
        <v>2</v>
      </c>
      <c r="H318" s="181" t="str">
        <f>VLOOKUP(G318,TCR!$E$2:$K$332,7,0)</f>
        <v>Quota fissa dis</v>
      </c>
      <c r="I318" s="137" t="str">
        <f t="shared" si="13"/>
        <v>XE#C_FIX_O_ASOS#T_OS_A_BTA3#T_OS#XE</v>
      </c>
      <c r="J318" s="137" t="str">
        <f t="shared" si="14"/>
        <v>N</v>
      </c>
      <c r="K318" s="153" t="s">
        <v>12570</v>
      </c>
      <c r="L318" s="10" t="s">
        <v>12818</v>
      </c>
      <c r="N318" s="3" t="s">
        <v>12725</v>
      </c>
      <c r="Q318" s="3" t="s">
        <v>12742</v>
      </c>
      <c r="U318" s="137" t="s">
        <v>12913</v>
      </c>
      <c r="V318" s="137" t="str">
        <f t="shared" si="15"/>
        <v>XE</v>
      </c>
    </row>
    <row r="319" spans="1:22" x14ac:dyDescent="0.2">
      <c r="A319" s="178"/>
      <c r="B319" s="178"/>
      <c r="C319" s="181" t="str">
        <f>VLOOKUP(G319,TCR!$E$2:$K$332,2,0)</f>
        <v>DISTF</v>
      </c>
      <c r="D319" s="181" t="str">
        <f>VLOOKUP(G319,TCR!$E$2:$K$332,3,0)</f>
        <v>Ricavi logistica secondaria - distribuzione Energia Elettrica - fisso</v>
      </c>
      <c r="E319" s="181" t="str">
        <f>VLOOKUP(G319,TCR!$E$2:$K$332,4,0)</f>
        <v>QFDS</v>
      </c>
      <c r="F319" s="181" t="str">
        <f>VLOOKUP(G319,TCR!$E$2:$K$332,5,0)</f>
        <v>Quota fissa distribuzione</v>
      </c>
      <c r="G319" s="181" t="s">
        <v>2</v>
      </c>
      <c r="H319" s="181" t="str">
        <f>VLOOKUP(G319,TCR!$E$2:$K$332,7,0)</f>
        <v>Quota fissa dis</v>
      </c>
      <c r="I319" s="137" t="str">
        <f t="shared" si="13"/>
        <v>XE#C_FIX_O_ASOS#T_OS_A_BTA2#T_OS#XE</v>
      </c>
      <c r="J319" s="137" t="str">
        <f t="shared" si="14"/>
        <v>N</v>
      </c>
      <c r="K319" s="153" t="s">
        <v>12570</v>
      </c>
      <c r="L319" s="10" t="s">
        <v>12818</v>
      </c>
      <c r="N319" s="3" t="s">
        <v>12727</v>
      </c>
      <c r="Q319" s="3" t="s">
        <v>12742</v>
      </c>
      <c r="U319" s="137" t="s">
        <v>12913</v>
      </c>
      <c r="V319" s="137" t="str">
        <f t="shared" si="15"/>
        <v>XE</v>
      </c>
    </row>
    <row r="320" spans="1:22" x14ac:dyDescent="0.2">
      <c r="A320" s="178"/>
      <c r="B320" s="178"/>
      <c r="C320" s="181" t="str">
        <f>VLOOKUP(G320,TCR!$E$2:$K$332,2,0)</f>
        <v>DISTF</v>
      </c>
      <c r="D320" s="181" t="str">
        <f>VLOOKUP(G320,TCR!$E$2:$K$332,3,0)</f>
        <v>Ricavi logistica secondaria - distribuzione Energia Elettrica - fisso</v>
      </c>
      <c r="E320" s="181" t="str">
        <f>VLOOKUP(G320,TCR!$E$2:$K$332,4,0)</f>
        <v>QFDS</v>
      </c>
      <c r="F320" s="181" t="str">
        <f>VLOOKUP(G320,TCR!$E$2:$K$332,5,0)</f>
        <v>Quota fissa distribuzione</v>
      </c>
      <c r="G320" s="181" t="s">
        <v>2</v>
      </c>
      <c r="H320" s="181" t="str">
        <f>VLOOKUP(G320,TCR!$E$2:$K$332,7,0)</f>
        <v>Quota fissa dis</v>
      </c>
      <c r="I320" s="137" t="str">
        <f t="shared" si="13"/>
        <v>XE#C_FIX_O_ASOS#T_OS_A_BTA5#T_OS#XE</v>
      </c>
      <c r="J320" s="137" t="str">
        <f t="shared" si="14"/>
        <v>N</v>
      </c>
      <c r="K320" s="153" t="s">
        <v>12570</v>
      </c>
      <c r="L320" s="10" t="s">
        <v>12818</v>
      </c>
      <c r="N320" s="3" t="s">
        <v>12731</v>
      </c>
      <c r="Q320" s="3" t="s">
        <v>12742</v>
      </c>
      <c r="U320" s="137" t="s">
        <v>12913</v>
      </c>
      <c r="V320" s="137" t="str">
        <f t="shared" si="15"/>
        <v>XE</v>
      </c>
    </row>
    <row r="321" spans="1:22" x14ac:dyDescent="0.2">
      <c r="A321" s="139"/>
      <c r="B321" s="178"/>
      <c r="C321" s="181" t="str">
        <f>VLOOKUP(G321,TCR!$E$2:$K$332,2,0)</f>
        <v>DISTF</v>
      </c>
      <c r="D321" s="181" t="str">
        <f>VLOOKUP(G321,TCR!$E$2:$K$332,3,0)</f>
        <v>Ricavi logistica secondaria - distribuzione Energia Elettrica - fisso</v>
      </c>
      <c r="E321" s="181" t="str">
        <f>VLOOKUP(G321,TCR!$E$2:$K$332,4,0)</f>
        <v>QFDS</v>
      </c>
      <c r="F321" s="181" t="str">
        <f>VLOOKUP(G321,TCR!$E$2:$K$332,5,0)</f>
        <v>Quota fissa distribuzione</v>
      </c>
      <c r="G321" s="181" t="s">
        <v>2</v>
      </c>
      <c r="H321" s="181" t="str">
        <f>VLOOKUP(G321,TCR!$E$2:$K$332,7,0)</f>
        <v>Quota fissa dis</v>
      </c>
      <c r="I321" s="137" t="str">
        <f t="shared" si="13"/>
        <v>XE#C_FIX_O_ASOS#T_OS_A_BTA1#T_OS#XE</v>
      </c>
      <c r="J321" s="137" t="str">
        <f t="shared" si="14"/>
        <v>N</v>
      </c>
      <c r="K321" s="153" t="s">
        <v>12570</v>
      </c>
      <c r="L321" s="10" t="s">
        <v>12818</v>
      </c>
      <c r="N321" s="3" t="s">
        <v>12732</v>
      </c>
      <c r="Q321" s="3" t="s">
        <v>12742</v>
      </c>
      <c r="U321" s="137" t="s">
        <v>12913</v>
      </c>
      <c r="V321" s="137" t="str">
        <f t="shared" si="15"/>
        <v>XE</v>
      </c>
    </row>
    <row r="322" spans="1:22" x14ac:dyDescent="0.2">
      <c r="A322" s="178"/>
      <c r="B322" s="178"/>
      <c r="C322" s="181" t="str">
        <f>VLOOKUP(G322,TCR!$E$2:$K$332,2,0)</f>
        <v>DISTF</v>
      </c>
      <c r="D322" s="181" t="str">
        <f>VLOOKUP(G322,TCR!$E$2:$K$332,3,0)</f>
        <v>Ricavi logistica secondaria - distribuzione Energia Elettrica - fisso</v>
      </c>
      <c r="E322" s="181" t="str">
        <f>VLOOKUP(G322,TCR!$E$2:$K$332,4,0)</f>
        <v>QFDS</v>
      </c>
      <c r="F322" s="181" t="str">
        <f>VLOOKUP(G322,TCR!$E$2:$K$332,5,0)</f>
        <v>Quota fissa distribuzione</v>
      </c>
      <c r="G322" s="181" t="s">
        <v>2</v>
      </c>
      <c r="H322" s="181" t="str">
        <f>VLOOKUP(G322,TCR!$E$2:$K$332,7,0)</f>
        <v>Quota fissa dis</v>
      </c>
      <c r="I322" s="137" t="str">
        <f t="shared" si="13"/>
        <v>XE#C_FIX_O_ASOS#T_OS_A_ALTA#T_OS#XE</v>
      </c>
      <c r="J322" s="137" t="str">
        <f t="shared" si="14"/>
        <v>N</v>
      </c>
      <c r="K322" s="153" t="s">
        <v>12570</v>
      </c>
      <c r="L322" s="10" t="s">
        <v>12818</v>
      </c>
      <c r="N322" s="3" t="s">
        <v>12706</v>
      </c>
      <c r="Q322" s="3" t="s">
        <v>12742</v>
      </c>
      <c r="U322" s="137" t="s">
        <v>12913</v>
      </c>
      <c r="V322" s="137" t="str">
        <f t="shared" si="15"/>
        <v>XE</v>
      </c>
    </row>
    <row r="323" spans="1:22" x14ac:dyDescent="0.2">
      <c r="A323" s="139"/>
      <c r="B323" s="178"/>
      <c r="C323" s="181" t="str">
        <f>VLOOKUP(G323,TCR!$E$2:$K$332,2,0)</f>
        <v>DISTF</v>
      </c>
      <c r="D323" s="181" t="str">
        <f>VLOOKUP(G323,TCR!$E$2:$K$332,3,0)</f>
        <v>Ricavi logistica secondaria - distribuzione Energia Elettrica - fisso</v>
      </c>
      <c r="E323" s="181" t="str">
        <f>VLOOKUP(G323,TCR!$E$2:$K$332,4,0)</f>
        <v>QFDS</v>
      </c>
      <c r="F323" s="181" t="str">
        <f>VLOOKUP(G323,TCR!$E$2:$K$332,5,0)</f>
        <v>Quota fissa distribuzione</v>
      </c>
      <c r="G323" s="181" t="s">
        <v>2</v>
      </c>
      <c r="H323" s="181" t="str">
        <f>VLOOKUP(G323,TCR!$E$2:$K$332,7,0)</f>
        <v>Quota fissa dis</v>
      </c>
      <c r="I323" s="137" t="str">
        <f t="shared" ref="I323:I386" si="16">IF(LEFT($G323,7)="CONSUMO","XE#CONSUMO",CONCATENATE($V323,"#",$K323,"#",$N323,"#",$Q323,"#",$V323) )</f>
        <v>XE#C_FIX_O_ASOS#T_OS_A_BTIP#T_OS#XE</v>
      </c>
      <c r="J323" s="137" t="str">
        <f t="shared" ref="J323:J386" si="17">IF(SUBSTITUTE(K323,"_VAT","") = K323,"N","S")</f>
        <v>N</v>
      </c>
      <c r="K323" s="153" t="s">
        <v>12570</v>
      </c>
      <c r="L323" s="10" t="s">
        <v>12818</v>
      </c>
      <c r="N323" s="3" t="s">
        <v>12707</v>
      </c>
      <c r="Q323" s="3" t="s">
        <v>12742</v>
      </c>
      <c r="U323" s="137" t="s">
        <v>12913</v>
      </c>
      <c r="V323" s="137" t="str">
        <f t="shared" si="15"/>
        <v>XE</v>
      </c>
    </row>
    <row r="324" spans="1:22" x14ac:dyDescent="0.2">
      <c r="A324" s="178"/>
      <c r="B324" s="178"/>
      <c r="C324" s="181" t="str">
        <f>VLOOKUP(G324,TCR!$E$2:$K$332,2,0)</f>
        <v>DISTF</v>
      </c>
      <c r="D324" s="181" t="str">
        <f>VLOOKUP(G324,TCR!$E$2:$K$332,3,0)</f>
        <v>Ricavi logistica secondaria - distribuzione Energia Elettrica - fisso</v>
      </c>
      <c r="E324" s="181" t="str">
        <f>VLOOKUP(G324,TCR!$E$2:$K$332,4,0)</f>
        <v>QFDS</v>
      </c>
      <c r="F324" s="181" t="str">
        <f>VLOOKUP(G324,TCR!$E$2:$K$332,5,0)</f>
        <v>Quota fissa distribuzione</v>
      </c>
      <c r="G324" s="181" t="s">
        <v>2</v>
      </c>
      <c r="H324" s="181" t="str">
        <f>VLOOKUP(G324,TCR!$E$2:$K$332,7,0)</f>
        <v>Quota fissa dis</v>
      </c>
      <c r="I324" s="137" t="str">
        <f t="shared" si="16"/>
        <v>XE#C_FIX_O_ASOS_FAT1#T_OS_A_MTA2#T_OS#XE</v>
      </c>
      <c r="J324" s="137" t="str">
        <f t="shared" si="17"/>
        <v>N</v>
      </c>
      <c r="K324" s="153" t="s">
        <v>12571</v>
      </c>
      <c r="L324" s="10" t="s">
        <v>12819</v>
      </c>
      <c r="N324" s="3" t="s">
        <v>12726</v>
      </c>
      <c r="Q324" s="3" t="s">
        <v>12742</v>
      </c>
      <c r="U324" s="137" t="s">
        <v>12913</v>
      </c>
      <c r="V324" s="137" t="str">
        <f t="shared" si="15"/>
        <v>XE</v>
      </c>
    </row>
    <row r="325" spans="1:22" x14ac:dyDescent="0.2">
      <c r="A325" s="178"/>
      <c r="B325" s="178"/>
      <c r="C325" s="181" t="str">
        <f>VLOOKUP(G325,TCR!$E$2:$K$332,2,0)</f>
        <v>DISTF</v>
      </c>
      <c r="D325" s="181" t="str">
        <f>VLOOKUP(G325,TCR!$E$2:$K$332,3,0)</f>
        <v>Ricavi logistica secondaria - distribuzione Energia Elettrica - fisso</v>
      </c>
      <c r="E325" s="181" t="str">
        <f>VLOOKUP(G325,TCR!$E$2:$K$332,4,0)</f>
        <v>QFDS</v>
      </c>
      <c r="F325" s="181" t="str">
        <f>VLOOKUP(G325,TCR!$E$2:$K$332,5,0)</f>
        <v>Quota fissa distribuzione</v>
      </c>
      <c r="G325" s="181" t="s">
        <v>2</v>
      </c>
      <c r="H325" s="181" t="str">
        <f>VLOOKUP(G325,TCR!$E$2:$K$332,7,0)</f>
        <v>Quota fissa dis</v>
      </c>
      <c r="I325" s="137" t="str">
        <f t="shared" si="16"/>
        <v>XE#C_FIX_O_ASOS_FAT1#T_OS_A_MTA3#T_OS#XE</v>
      </c>
      <c r="J325" s="137" t="str">
        <f t="shared" si="17"/>
        <v>N</v>
      </c>
      <c r="K325" s="153" t="s">
        <v>12571</v>
      </c>
      <c r="L325" s="10" t="s">
        <v>12819</v>
      </c>
      <c r="N325" s="3" t="s">
        <v>12728</v>
      </c>
      <c r="Q325" s="3" t="s">
        <v>12742</v>
      </c>
      <c r="U325" s="137" t="s">
        <v>12913</v>
      </c>
      <c r="V325" s="137" t="str">
        <f t="shared" si="15"/>
        <v>XE</v>
      </c>
    </row>
    <row r="326" spans="1:22" x14ac:dyDescent="0.2">
      <c r="A326" s="178"/>
      <c r="B326" s="178"/>
      <c r="C326" s="179" t="str">
        <f>VLOOKUP(G326,TCR!$E$2:$K$332,2,0)</f>
        <v>DISTF</v>
      </c>
      <c r="D326" s="179" t="str">
        <f>VLOOKUP(G326,TCR!$E$2:$K$332,3,0)</f>
        <v>Ricavi logistica secondaria - distribuzione Energia Elettrica - fisso</v>
      </c>
      <c r="E326" s="179" t="str">
        <f>VLOOKUP(G326,TCR!$E$2:$K$332,4,0)</f>
        <v>QFDS</v>
      </c>
      <c r="F326" s="179" t="str">
        <f>VLOOKUP(G326,TCR!$E$2:$K$332,5,0)</f>
        <v>Quota fissa distribuzione</v>
      </c>
      <c r="G326" s="179" t="s">
        <v>2</v>
      </c>
      <c r="H326" s="179" t="str">
        <f>VLOOKUP(G326,TCR!$E$2:$K$332,7,0)</f>
        <v>Quota fissa dis</v>
      </c>
      <c r="I326" s="137" t="str">
        <f t="shared" si="16"/>
        <v>XE#C_FIX_O_ASOS_FAT1#T_OS_A_BTA6#T_OS#XE</v>
      </c>
      <c r="J326" s="137" t="str">
        <f t="shared" si="17"/>
        <v>N</v>
      </c>
      <c r="K326" s="153" t="s">
        <v>12571</v>
      </c>
      <c r="L326" s="10" t="s">
        <v>12819</v>
      </c>
      <c r="N326" s="3" t="s">
        <v>12724</v>
      </c>
      <c r="Q326" s="3" t="s">
        <v>12742</v>
      </c>
      <c r="U326" s="137" t="s">
        <v>12913</v>
      </c>
      <c r="V326" s="137" t="str">
        <f t="shared" si="15"/>
        <v>XE</v>
      </c>
    </row>
    <row r="327" spans="1:22" x14ac:dyDescent="0.2">
      <c r="A327" s="178"/>
      <c r="B327" s="178"/>
      <c r="C327" s="71" t="str">
        <f>VLOOKUP(G327,TCR!$E$2:$K$332,2,0)</f>
        <v>DISTF</v>
      </c>
      <c r="D327" s="71" t="str">
        <f>VLOOKUP(G327,TCR!$E$2:$K$332,3,0)</f>
        <v>Ricavi logistica secondaria - distribuzione Energia Elettrica - fisso</v>
      </c>
      <c r="E327" s="71" t="str">
        <f>VLOOKUP(G327,TCR!$E$2:$K$332,4,0)</f>
        <v>QFDS</v>
      </c>
      <c r="F327" s="71" t="str">
        <f>VLOOKUP(G327,TCR!$E$2:$K$332,5,0)</f>
        <v>Quota fissa distribuzione</v>
      </c>
      <c r="G327" s="71" t="s">
        <v>2</v>
      </c>
      <c r="H327" s="71" t="str">
        <f>VLOOKUP(G327,TCR!$E$2:$K$332,7,0)</f>
        <v>Quota fissa dis</v>
      </c>
      <c r="I327" s="137" t="str">
        <f t="shared" si="16"/>
        <v>XE#C_FIX_O_ASOS_FAT1#T_OS_A_BTA2#T_OS#XE</v>
      </c>
      <c r="J327" s="137" t="str">
        <f t="shared" si="17"/>
        <v>N</v>
      </c>
      <c r="K327" s="153" t="s">
        <v>12571</v>
      </c>
      <c r="L327" s="10" t="s">
        <v>12819</v>
      </c>
      <c r="N327" s="3" t="s">
        <v>12727</v>
      </c>
      <c r="Q327" s="3" t="s">
        <v>12742</v>
      </c>
      <c r="U327" s="137" t="s">
        <v>12913</v>
      </c>
      <c r="V327" s="137" t="str">
        <f t="shared" si="15"/>
        <v>XE</v>
      </c>
    </row>
    <row r="328" spans="1:22" x14ac:dyDescent="0.2">
      <c r="A328" s="178"/>
      <c r="B328" s="178"/>
      <c r="C328" s="71" t="str">
        <f>VLOOKUP(G328,TCR!$E$2:$K$332,2,0)</f>
        <v>DISTF</v>
      </c>
      <c r="D328" s="71" t="str">
        <f>VLOOKUP(G328,TCR!$E$2:$K$332,3,0)</f>
        <v>Ricavi logistica secondaria - distribuzione Energia Elettrica - fisso</v>
      </c>
      <c r="E328" s="71" t="str">
        <f>VLOOKUP(G328,TCR!$E$2:$K$332,4,0)</f>
        <v>QFDS</v>
      </c>
      <c r="F328" s="71" t="str">
        <f>VLOOKUP(G328,TCR!$E$2:$K$332,5,0)</f>
        <v>Quota fissa distribuzione</v>
      </c>
      <c r="G328" s="71" t="s">
        <v>2</v>
      </c>
      <c r="H328" s="71" t="str">
        <f>VLOOKUP(G328,TCR!$E$2:$K$332,7,0)</f>
        <v>Quota fissa dis</v>
      </c>
      <c r="I328" s="137" t="str">
        <f t="shared" si="16"/>
        <v>XE#C_FIX_O_ASOS_FAT1#T_OS_A_MTA1#T_OS#XE</v>
      </c>
      <c r="J328" s="137" t="str">
        <f t="shared" si="17"/>
        <v>N</v>
      </c>
      <c r="K328" s="153" t="s">
        <v>12571</v>
      </c>
      <c r="L328" s="10" t="s">
        <v>12819</v>
      </c>
      <c r="N328" s="3" t="s">
        <v>12730</v>
      </c>
      <c r="Q328" s="3" t="s">
        <v>12742</v>
      </c>
      <c r="U328" s="137" t="s">
        <v>12913</v>
      </c>
      <c r="V328" s="137" t="str">
        <f t="shared" si="15"/>
        <v>XE</v>
      </c>
    </row>
    <row r="329" spans="1:22" x14ac:dyDescent="0.2">
      <c r="A329" s="178"/>
      <c r="B329" s="178"/>
      <c r="C329" s="71" t="str">
        <f>VLOOKUP(G329,TCR!$E$2:$K$332,2,0)</f>
        <v>DISTF</v>
      </c>
      <c r="D329" s="71" t="str">
        <f>VLOOKUP(G329,TCR!$E$2:$K$332,3,0)</f>
        <v>Ricavi logistica secondaria - distribuzione Energia Elettrica - fisso</v>
      </c>
      <c r="E329" s="71" t="str">
        <f>VLOOKUP(G329,TCR!$E$2:$K$332,4,0)</f>
        <v>QFDS</v>
      </c>
      <c r="F329" s="71" t="str">
        <f>VLOOKUP(G329,TCR!$E$2:$K$332,5,0)</f>
        <v>Quota fissa distribuzione</v>
      </c>
      <c r="G329" s="71" t="s">
        <v>2</v>
      </c>
      <c r="H329" s="71" t="str">
        <f>VLOOKUP(G329,TCR!$E$2:$K$332,7,0)</f>
        <v>Quota fissa dis</v>
      </c>
      <c r="I329" s="137" t="str">
        <f t="shared" si="16"/>
        <v>XE#C_FIX_O_ASOS_FAT1#T_OS_A_BTA5#T_OS#XE</v>
      </c>
      <c r="J329" s="137" t="str">
        <f t="shared" si="17"/>
        <v>N</v>
      </c>
      <c r="K329" s="153" t="s">
        <v>12571</v>
      </c>
      <c r="L329" s="10" t="s">
        <v>12819</v>
      </c>
      <c r="N329" s="3" t="s">
        <v>12731</v>
      </c>
      <c r="Q329" s="3" t="s">
        <v>12742</v>
      </c>
      <c r="U329" s="137" t="s">
        <v>12913</v>
      </c>
      <c r="V329" s="137" t="str">
        <f t="shared" si="15"/>
        <v>XE</v>
      </c>
    </row>
    <row r="330" spans="1:22" x14ac:dyDescent="0.2">
      <c r="A330" s="178"/>
      <c r="B330" s="178"/>
      <c r="C330" s="71" t="str">
        <f>VLOOKUP(G330,TCR!$E$2:$K$332,2,0)</f>
        <v>DISTF</v>
      </c>
      <c r="D330" s="71" t="str">
        <f>VLOOKUP(G330,TCR!$E$2:$K$332,3,0)</f>
        <v>Ricavi logistica secondaria - distribuzione Energia Elettrica - fisso</v>
      </c>
      <c r="E330" s="71" t="str">
        <f>VLOOKUP(G330,TCR!$E$2:$K$332,4,0)</f>
        <v>QFDS</v>
      </c>
      <c r="F330" s="71" t="str">
        <f>VLOOKUP(G330,TCR!$E$2:$K$332,5,0)</f>
        <v>Quota fissa distribuzione</v>
      </c>
      <c r="G330" s="71" t="s">
        <v>2</v>
      </c>
      <c r="H330" s="71" t="str">
        <f>VLOOKUP(G330,TCR!$E$2:$K$332,7,0)</f>
        <v>Quota fissa dis</v>
      </c>
      <c r="I330" s="137" t="str">
        <f t="shared" si="16"/>
        <v>XE#C_FIX_O_ASOS_VAL1#T_OS_A_MTA3#T_OS#XE</v>
      </c>
      <c r="J330" s="137" t="str">
        <f t="shared" si="17"/>
        <v>N</v>
      </c>
      <c r="K330" s="153" t="s">
        <v>12572</v>
      </c>
      <c r="L330" s="10" t="s">
        <v>12820</v>
      </c>
      <c r="N330" s="3" t="s">
        <v>12728</v>
      </c>
      <c r="Q330" s="3" t="s">
        <v>12742</v>
      </c>
      <c r="U330" s="137" t="s">
        <v>12913</v>
      </c>
      <c r="V330" s="137" t="str">
        <f t="shared" si="15"/>
        <v>XE</v>
      </c>
    </row>
    <row r="331" spans="1:22" x14ac:dyDescent="0.2">
      <c r="A331" s="178"/>
      <c r="B331" s="178"/>
      <c r="C331" s="140" t="str">
        <f>VLOOKUP(G331,TCR!$E$2:$K$332,2,0)</f>
        <v>DISTF</v>
      </c>
      <c r="D331" s="140" t="str">
        <f>VLOOKUP(G331,TCR!$E$2:$K$332,3,0)</f>
        <v>Ricavi logistica secondaria - distribuzione Energia Elettrica - fisso</v>
      </c>
      <c r="E331" s="140" t="str">
        <f>VLOOKUP(G331,TCR!$E$2:$K$332,4,0)</f>
        <v>QFDS</v>
      </c>
      <c r="F331" s="140" t="str">
        <f>VLOOKUP(G331,TCR!$E$2:$K$332,5,0)</f>
        <v>Quota fissa distribuzione</v>
      </c>
      <c r="G331" s="140" t="s">
        <v>2</v>
      </c>
      <c r="H331" s="140" t="str">
        <f>VLOOKUP(G331,TCR!$E$2:$K$332,7,0)</f>
        <v>Quota fissa dis</v>
      </c>
      <c r="I331" s="137" t="str">
        <f t="shared" si="16"/>
        <v>XE#C_FIX_O_ASOS_VAL1#T_OS_A_MTA2#T_OS#XE</v>
      </c>
      <c r="J331" s="137" t="str">
        <f t="shared" si="17"/>
        <v>N</v>
      </c>
      <c r="K331" s="153" t="s">
        <v>12572</v>
      </c>
      <c r="L331" s="10" t="s">
        <v>12820</v>
      </c>
      <c r="N331" s="3" t="s">
        <v>12726</v>
      </c>
      <c r="Q331" s="3" t="s">
        <v>12742</v>
      </c>
      <c r="U331" s="137" t="s">
        <v>12913</v>
      </c>
      <c r="V331" s="137" t="str">
        <f t="shared" si="15"/>
        <v>XE</v>
      </c>
    </row>
    <row r="332" spans="1:22" x14ac:dyDescent="0.2">
      <c r="A332" s="139"/>
      <c r="B332" s="178"/>
      <c r="C332" s="140" t="str">
        <f>VLOOKUP(G332,TCR!$E$2:$K$332,2,0)</f>
        <v>DISTF</v>
      </c>
      <c r="D332" s="140" t="str">
        <f>VLOOKUP(G332,TCR!$E$2:$K$332,3,0)</f>
        <v>Ricavi logistica secondaria - distribuzione Energia Elettrica - fisso</v>
      </c>
      <c r="E332" s="140" t="str">
        <f>VLOOKUP(G332,TCR!$E$2:$K$332,4,0)</f>
        <v>QFDS</v>
      </c>
      <c r="F332" s="140" t="str">
        <f>VLOOKUP(G332,TCR!$E$2:$K$332,5,0)</f>
        <v>Quota fissa distribuzione</v>
      </c>
      <c r="G332" s="140" t="s">
        <v>2</v>
      </c>
      <c r="H332" s="140" t="str">
        <f>VLOOKUP(G332,TCR!$E$2:$K$332,7,0)</f>
        <v>Quota fissa dis</v>
      </c>
      <c r="I332" s="137" t="str">
        <f t="shared" si="16"/>
        <v>XE#C_FIX_O_ASOS_VAL1#T_OS_A_BTA6#T_OS#XE</v>
      </c>
      <c r="J332" s="137" t="str">
        <f t="shared" si="17"/>
        <v>N</v>
      </c>
      <c r="K332" s="153" t="s">
        <v>12572</v>
      </c>
      <c r="L332" s="10" t="s">
        <v>12820</v>
      </c>
      <c r="N332" s="3" t="s">
        <v>12724</v>
      </c>
      <c r="Q332" s="3" t="s">
        <v>12742</v>
      </c>
      <c r="U332" s="137" t="s">
        <v>12913</v>
      </c>
      <c r="V332" s="137" t="str">
        <f t="shared" si="15"/>
        <v>XE</v>
      </c>
    </row>
    <row r="333" spans="1:22" x14ac:dyDescent="0.2">
      <c r="A333" s="178"/>
      <c r="B333" s="178"/>
      <c r="C333" s="140" t="str">
        <f>VLOOKUP(G333,TCR!$E$2:$K$332,2,0)</f>
        <v>DISTF</v>
      </c>
      <c r="D333" s="140" t="str">
        <f>VLOOKUP(G333,TCR!$E$2:$K$332,3,0)</f>
        <v>Ricavi logistica secondaria - distribuzione Energia Elettrica - fisso</v>
      </c>
      <c r="E333" s="140" t="str">
        <f>VLOOKUP(G333,TCR!$E$2:$K$332,4,0)</f>
        <v>QFDS</v>
      </c>
      <c r="F333" s="140" t="str">
        <f>VLOOKUP(G333,TCR!$E$2:$K$332,5,0)</f>
        <v>Quota fissa distribuzione</v>
      </c>
      <c r="G333" s="140" t="s">
        <v>2</v>
      </c>
      <c r="H333" s="140" t="str">
        <f>VLOOKUP(G333,TCR!$E$2:$K$332,7,0)</f>
        <v>Quota fissa dis</v>
      </c>
      <c r="I333" s="137" t="str">
        <f t="shared" si="16"/>
        <v>XE#C_FIX_O_ASOS_VAL1#T_OS_A_MTA1#T_OS#XE</v>
      </c>
      <c r="J333" s="137" t="str">
        <f t="shared" si="17"/>
        <v>N</v>
      </c>
      <c r="K333" s="153" t="s">
        <v>12572</v>
      </c>
      <c r="L333" s="10" t="s">
        <v>12820</v>
      </c>
      <c r="N333" s="3" t="s">
        <v>12730</v>
      </c>
      <c r="Q333" s="3" t="s">
        <v>12742</v>
      </c>
      <c r="U333" s="137" t="s">
        <v>12913</v>
      </c>
      <c r="V333" s="137" t="str">
        <f t="shared" si="15"/>
        <v>XE</v>
      </c>
    </row>
    <row r="334" spans="1:22" x14ac:dyDescent="0.2">
      <c r="A334" s="178"/>
      <c r="B334" s="178"/>
      <c r="C334" s="140" t="str">
        <f>VLOOKUP(G334,TCR!$E$2:$K$332,2,0)</f>
        <v>DISTF</v>
      </c>
      <c r="D334" s="140" t="str">
        <f>VLOOKUP(G334,TCR!$E$2:$K$332,3,0)</f>
        <v>Ricavi logistica secondaria - distribuzione Energia Elettrica - fisso</v>
      </c>
      <c r="E334" s="140" t="str">
        <f>VLOOKUP(G334,TCR!$E$2:$K$332,4,0)</f>
        <v>QFDS</v>
      </c>
      <c r="F334" s="140" t="str">
        <f>VLOOKUP(G334,TCR!$E$2:$K$332,5,0)</f>
        <v>Quota fissa distribuzione</v>
      </c>
      <c r="G334" s="140" t="s">
        <v>2</v>
      </c>
      <c r="H334" s="140" t="str">
        <f>VLOOKUP(G334,TCR!$E$2:$K$332,7,0)</f>
        <v>Quota fissa dis</v>
      </c>
      <c r="I334" s="137" t="str">
        <f t="shared" si="16"/>
        <v>XE#C_FIX_O_ASOS_VAL1#T_OS_A_BTA4#T_OS#XE</v>
      </c>
      <c r="J334" s="137" t="str">
        <f t="shared" si="17"/>
        <v>N</v>
      </c>
      <c r="K334" s="153" t="s">
        <v>12572</v>
      </c>
      <c r="L334" s="10" t="s">
        <v>12820</v>
      </c>
      <c r="N334" s="3" t="s">
        <v>12729</v>
      </c>
      <c r="Q334" s="3" t="s">
        <v>12742</v>
      </c>
      <c r="U334" s="137" t="s">
        <v>12913</v>
      </c>
      <c r="V334" s="137" t="str">
        <f t="shared" si="15"/>
        <v>XE</v>
      </c>
    </row>
    <row r="335" spans="1:22" x14ac:dyDescent="0.2">
      <c r="A335" s="178"/>
      <c r="B335" s="178"/>
      <c r="C335" s="140" t="str">
        <f>VLOOKUP(G335,TCR!$E$2:$K$332,2,0)</f>
        <v>DISTF</v>
      </c>
      <c r="D335" s="140" t="str">
        <f>VLOOKUP(G335,TCR!$E$2:$K$332,3,0)</f>
        <v>Ricavi logistica secondaria - distribuzione Energia Elettrica - fisso</v>
      </c>
      <c r="E335" s="140" t="str">
        <f>VLOOKUP(G335,TCR!$E$2:$K$332,4,0)</f>
        <v>QFDS</v>
      </c>
      <c r="F335" s="140" t="str">
        <f>VLOOKUP(G335,TCR!$E$2:$K$332,5,0)</f>
        <v>Quota fissa distribuzione</v>
      </c>
      <c r="G335" s="140" t="s">
        <v>2</v>
      </c>
      <c r="H335" s="140" t="str">
        <f>VLOOKUP(G335,TCR!$E$2:$K$332,7,0)</f>
        <v>Quota fissa dis</v>
      </c>
      <c r="I335" s="137" t="str">
        <f t="shared" si="16"/>
        <v>XE#C_FIX_O_ASOS_VAL1#T_OS_A_BTA2#T_OS#XE</v>
      </c>
      <c r="J335" s="137" t="str">
        <f t="shared" si="17"/>
        <v>N</v>
      </c>
      <c r="K335" s="153" t="s">
        <v>12572</v>
      </c>
      <c r="L335" s="10" t="s">
        <v>12820</v>
      </c>
      <c r="N335" s="3" t="s">
        <v>12727</v>
      </c>
      <c r="Q335" s="3" t="s">
        <v>12742</v>
      </c>
      <c r="U335" s="137" t="s">
        <v>12913</v>
      </c>
      <c r="V335" s="137" t="str">
        <f t="shared" si="15"/>
        <v>XE</v>
      </c>
    </row>
    <row r="336" spans="1:22" x14ac:dyDescent="0.2">
      <c r="A336" s="178"/>
      <c r="B336" s="178"/>
      <c r="C336" s="140" t="str">
        <f>VLOOKUP(G336,TCR!$E$2:$K$332,2,0)</f>
        <v>DISTF</v>
      </c>
      <c r="D336" s="140" t="str">
        <f>VLOOKUP(G336,TCR!$E$2:$K$332,3,0)</f>
        <v>Ricavi logistica secondaria - distribuzione Energia Elettrica - fisso</v>
      </c>
      <c r="E336" s="140" t="str">
        <f>VLOOKUP(G336,TCR!$E$2:$K$332,4,0)</f>
        <v>QFDS</v>
      </c>
      <c r="F336" s="140" t="str">
        <f>VLOOKUP(G336,TCR!$E$2:$K$332,5,0)</f>
        <v>Quota fissa distribuzione</v>
      </c>
      <c r="G336" s="140" t="s">
        <v>2</v>
      </c>
      <c r="H336" s="140" t="str">
        <f>VLOOKUP(G336,TCR!$E$2:$K$332,7,0)</f>
        <v>Quota fissa dis</v>
      </c>
      <c r="I336" s="137" t="str">
        <f t="shared" si="16"/>
        <v>XE#C_FIX_O_ASOS_VAL2#T_OS_A_MTA3#T_OS#XE</v>
      </c>
      <c r="J336" s="137" t="str">
        <f t="shared" si="17"/>
        <v>N</v>
      </c>
      <c r="K336" s="153" t="s">
        <v>12573</v>
      </c>
      <c r="L336" s="10" t="s">
        <v>12821</v>
      </c>
      <c r="N336" s="3" t="s">
        <v>12728</v>
      </c>
      <c r="Q336" s="3" t="s">
        <v>12742</v>
      </c>
      <c r="U336" s="137" t="s">
        <v>12913</v>
      </c>
      <c r="V336" s="137" t="str">
        <f t="shared" ref="V336:V399" si="18">U336</f>
        <v>XE</v>
      </c>
    </row>
    <row r="337" spans="1:22" x14ac:dyDescent="0.2">
      <c r="A337" s="178"/>
      <c r="B337" s="178"/>
      <c r="C337" s="140" t="str">
        <f>VLOOKUP(G337,TCR!$E$2:$K$332,2,0)</f>
        <v>DISTF</v>
      </c>
      <c r="D337" s="140" t="str">
        <f>VLOOKUP(G337,TCR!$E$2:$K$332,3,0)</f>
        <v>Ricavi logistica secondaria - distribuzione Energia Elettrica - fisso</v>
      </c>
      <c r="E337" s="140" t="str">
        <f>VLOOKUP(G337,TCR!$E$2:$K$332,4,0)</f>
        <v>QFDS</v>
      </c>
      <c r="F337" s="140" t="str">
        <f>VLOOKUP(G337,TCR!$E$2:$K$332,5,0)</f>
        <v>Quota fissa distribuzione</v>
      </c>
      <c r="G337" s="140" t="s">
        <v>2</v>
      </c>
      <c r="H337" s="140" t="str">
        <f>VLOOKUP(G337,TCR!$E$2:$K$332,7,0)</f>
        <v>Quota fissa dis</v>
      </c>
      <c r="I337" s="137" t="str">
        <f t="shared" si="16"/>
        <v>XE#C_FIX_O_ASOS_VAL2#T_OS_A_MTA2#T_OS#XE</v>
      </c>
      <c r="J337" s="137" t="str">
        <f t="shared" si="17"/>
        <v>N</v>
      </c>
      <c r="K337" s="153" t="s">
        <v>12573</v>
      </c>
      <c r="L337" s="10" t="s">
        <v>12821</v>
      </c>
      <c r="N337" s="3" t="s">
        <v>12726</v>
      </c>
      <c r="Q337" s="3" t="s">
        <v>12742</v>
      </c>
      <c r="U337" s="137" t="s">
        <v>12913</v>
      </c>
      <c r="V337" s="137" t="str">
        <f t="shared" si="18"/>
        <v>XE</v>
      </c>
    </row>
    <row r="338" spans="1:22" x14ac:dyDescent="0.2">
      <c r="A338" s="178"/>
      <c r="B338" s="178"/>
      <c r="C338" s="140" t="str">
        <f>VLOOKUP(G338,TCR!$E$2:$K$332,2,0)</f>
        <v>DISTF</v>
      </c>
      <c r="D338" s="140" t="str">
        <f>VLOOKUP(G338,TCR!$E$2:$K$332,3,0)</f>
        <v>Ricavi logistica secondaria - distribuzione Energia Elettrica - fisso</v>
      </c>
      <c r="E338" s="140" t="str">
        <f>VLOOKUP(G338,TCR!$E$2:$K$332,4,0)</f>
        <v>QFDS</v>
      </c>
      <c r="F338" s="140" t="str">
        <f>VLOOKUP(G338,TCR!$E$2:$K$332,5,0)</f>
        <v>Quota fissa distribuzione</v>
      </c>
      <c r="G338" s="140" t="s">
        <v>2</v>
      </c>
      <c r="H338" s="140" t="str">
        <f>VLOOKUP(G338,TCR!$E$2:$K$332,7,0)</f>
        <v>Quota fissa dis</v>
      </c>
      <c r="I338" s="137" t="str">
        <f t="shared" si="16"/>
        <v>XE#C_FIX_O_ASOS_VAL2#T_OS_A_BTA3#T_OS#XE</v>
      </c>
      <c r="J338" s="137" t="str">
        <f t="shared" si="17"/>
        <v>N</v>
      </c>
      <c r="K338" s="153" t="s">
        <v>12573</v>
      </c>
      <c r="L338" s="10" t="s">
        <v>12821</v>
      </c>
      <c r="N338" s="3" t="s">
        <v>12725</v>
      </c>
      <c r="Q338" s="3" t="s">
        <v>12742</v>
      </c>
      <c r="U338" s="137" t="s">
        <v>12913</v>
      </c>
      <c r="V338" s="137" t="str">
        <f t="shared" si="18"/>
        <v>XE</v>
      </c>
    </row>
    <row r="339" spans="1:22" x14ac:dyDescent="0.2">
      <c r="A339" s="12"/>
      <c r="B339" s="178"/>
      <c r="C339" s="140" t="str">
        <f>VLOOKUP(G339,TCR!$E$2:$K$332,2,0)</f>
        <v>DISTF</v>
      </c>
      <c r="D339" s="140" t="str">
        <f>VLOOKUP(G339,TCR!$E$2:$K$332,3,0)</f>
        <v>Ricavi logistica secondaria - distribuzione Energia Elettrica - fisso</v>
      </c>
      <c r="E339" s="140" t="str">
        <f>VLOOKUP(G339,TCR!$E$2:$K$332,4,0)</f>
        <v>QFDS</v>
      </c>
      <c r="F339" s="140" t="str">
        <f>VLOOKUP(G339,TCR!$E$2:$K$332,5,0)</f>
        <v>Quota fissa distribuzione</v>
      </c>
      <c r="G339" s="140" t="s">
        <v>2</v>
      </c>
      <c r="H339" s="140" t="str">
        <f>VLOOKUP(G339,TCR!$E$2:$K$332,7,0)</f>
        <v>Quota fissa dis</v>
      </c>
      <c r="I339" s="137" t="str">
        <f t="shared" si="16"/>
        <v>XE#C_FIX_O_ASOS_VAL2#T_OS_A_BTA6#T_OS#XE</v>
      </c>
      <c r="J339" s="137" t="str">
        <f t="shared" si="17"/>
        <v>N</v>
      </c>
      <c r="K339" s="153" t="s">
        <v>12573</v>
      </c>
      <c r="L339" s="10" t="s">
        <v>12821</v>
      </c>
      <c r="N339" s="3" t="s">
        <v>12724</v>
      </c>
      <c r="Q339" s="3" t="s">
        <v>12742</v>
      </c>
      <c r="U339" s="137" t="s">
        <v>12913</v>
      </c>
      <c r="V339" s="137" t="str">
        <f t="shared" si="18"/>
        <v>XE</v>
      </c>
    </row>
    <row r="340" spans="1:22" x14ac:dyDescent="0.2">
      <c r="A340" s="178"/>
      <c r="B340" s="178"/>
      <c r="C340" s="140" t="str">
        <f>VLOOKUP(G340,TCR!$E$2:$K$332,2,0)</f>
        <v>DISTF</v>
      </c>
      <c r="D340" s="140" t="str">
        <f>VLOOKUP(G340,TCR!$E$2:$K$332,3,0)</f>
        <v>Ricavi logistica secondaria - distribuzione Energia Elettrica - fisso</v>
      </c>
      <c r="E340" s="140" t="str">
        <f>VLOOKUP(G340,TCR!$E$2:$K$332,4,0)</f>
        <v>QFDS</v>
      </c>
      <c r="F340" s="140" t="str">
        <f>VLOOKUP(G340,TCR!$E$2:$K$332,5,0)</f>
        <v>Quota fissa distribuzione</v>
      </c>
      <c r="G340" s="140" t="s">
        <v>2</v>
      </c>
      <c r="H340" s="140" t="str">
        <f>VLOOKUP(G340,TCR!$E$2:$K$332,7,0)</f>
        <v>Quota fissa dis</v>
      </c>
      <c r="I340" s="137" t="str">
        <f t="shared" si="16"/>
        <v>XE#C_FIX_O_ASOS_VAL3#T_OS_A_MTA3#T_OS#XE</v>
      </c>
      <c r="J340" s="137" t="str">
        <f t="shared" si="17"/>
        <v>N</v>
      </c>
      <c r="K340" s="153" t="s">
        <v>12574</v>
      </c>
      <c r="L340" s="10" t="s">
        <v>12822</v>
      </c>
      <c r="N340" s="3" t="s">
        <v>12728</v>
      </c>
      <c r="Q340" s="3" t="s">
        <v>12742</v>
      </c>
      <c r="U340" s="137" t="s">
        <v>12913</v>
      </c>
      <c r="V340" s="137" t="str">
        <f t="shared" si="18"/>
        <v>XE</v>
      </c>
    </row>
    <row r="341" spans="1:22" x14ac:dyDescent="0.2">
      <c r="A341" s="178"/>
      <c r="B341" s="178"/>
      <c r="C341" s="140" t="str">
        <f>VLOOKUP(G341,TCR!$E$2:$K$332,2,0)</f>
        <v>DISTF</v>
      </c>
      <c r="D341" s="140" t="str">
        <f>VLOOKUP(G341,TCR!$E$2:$K$332,3,0)</f>
        <v>Ricavi logistica secondaria - distribuzione Energia Elettrica - fisso</v>
      </c>
      <c r="E341" s="140" t="str">
        <f>VLOOKUP(G341,TCR!$E$2:$K$332,4,0)</f>
        <v>QFDS</v>
      </c>
      <c r="F341" s="140" t="str">
        <f>VLOOKUP(G341,TCR!$E$2:$K$332,5,0)</f>
        <v>Quota fissa distribuzione</v>
      </c>
      <c r="G341" s="140" t="s">
        <v>2</v>
      </c>
      <c r="H341" s="140" t="str">
        <f>VLOOKUP(G341,TCR!$E$2:$K$332,7,0)</f>
        <v>Quota fissa dis</v>
      </c>
      <c r="I341" s="137" t="str">
        <f t="shared" si="16"/>
        <v>XE#C_FIX_O_ASOS_VAL4#T_OS_A_ALTA#T_OS#XE</v>
      </c>
      <c r="J341" s="137" t="str">
        <f t="shared" si="17"/>
        <v>N</v>
      </c>
      <c r="K341" s="153" t="s">
        <v>12575</v>
      </c>
      <c r="L341" s="10" t="s">
        <v>12823</v>
      </c>
      <c r="N341" s="3" t="s">
        <v>12706</v>
      </c>
      <c r="Q341" s="3" t="s">
        <v>12742</v>
      </c>
      <c r="U341" s="137" t="s">
        <v>12913</v>
      </c>
      <c r="V341" s="137" t="str">
        <f t="shared" si="18"/>
        <v>XE</v>
      </c>
    </row>
    <row r="342" spans="1:22" x14ac:dyDescent="0.2">
      <c r="A342" s="178"/>
      <c r="B342" s="178"/>
      <c r="C342" s="140" t="str">
        <f>VLOOKUP(G342,TCR!$E$2:$K$332,2,0)</f>
        <v>DISTF</v>
      </c>
      <c r="D342" s="140" t="str">
        <f>VLOOKUP(G342,TCR!$E$2:$K$332,3,0)</f>
        <v>Ricavi logistica secondaria - distribuzione Energia Elettrica - fisso</v>
      </c>
      <c r="E342" s="140" t="str">
        <f>VLOOKUP(G342,TCR!$E$2:$K$332,4,0)</f>
        <v>QFDS</v>
      </c>
      <c r="F342" s="140" t="str">
        <f>VLOOKUP(G342,TCR!$E$2:$K$332,5,0)</f>
        <v>Quota fissa distribuzione</v>
      </c>
      <c r="G342" s="140" t="s">
        <v>2</v>
      </c>
      <c r="H342" s="140" t="str">
        <f>VLOOKUP(G342,TCR!$E$2:$K$332,7,0)</f>
        <v>Quota fissa dis</v>
      </c>
      <c r="I342" s="137" t="str">
        <f t="shared" si="16"/>
        <v>XE#C_FIX_O_ASOS_VAL4#T_OS_A_MTA3#T_OS#XE</v>
      </c>
      <c r="J342" s="137" t="str">
        <f t="shared" si="17"/>
        <v>N</v>
      </c>
      <c r="K342" s="153" t="s">
        <v>12575</v>
      </c>
      <c r="L342" s="10" t="s">
        <v>12823</v>
      </c>
      <c r="N342" s="3" t="s">
        <v>12728</v>
      </c>
      <c r="Q342" s="3" t="s">
        <v>12742</v>
      </c>
      <c r="U342" s="137" t="s">
        <v>12913</v>
      </c>
      <c r="V342" s="137" t="str">
        <f t="shared" si="18"/>
        <v>XE</v>
      </c>
    </row>
    <row r="343" spans="1:22" x14ac:dyDescent="0.2">
      <c r="A343" s="178"/>
      <c r="B343" s="178"/>
      <c r="C343" s="140" t="str">
        <f>VLOOKUP(G343,TCR!$E$2:$K$332,2,0)</f>
        <v>DISTF</v>
      </c>
      <c r="D343" s="140" t="str">
        <f>VLOOKUP(G343,TCR!$E$2:$K$332,3,0)</f>
        <v>Ricavi logistica secondaria - distribuzione Energia Elettrica - fisso</v>
      </c>
      <c r="E343" s="140" t="str">
        <f>VLOOKUP(G343,TCR!$E$2:$K$332,4,0)</f>
        <v>QFDS</v>
      </c>
      <c r="F343" s="140" t="str">
        <f>VLOOKUP(G343,TCR!$E$2:$K$332,5,0)</f>
        <v>Quota fissa distribuzione</v>
      </c>
      <c r="G343" s="140" t="s">
        <v>2</v>
      </c>
      <c r="H343" s="140" t="str">
        <f>VLOOKUP(G343,TCR!$E$2:$K$332,7,0)</f>
        <v>Quota fissa dis</v>
      </c>
      <c r="I343" s="137" t="str">
        <f t="shared" si="16"/>
        <v>XE#C_FIX_O_ASOS_VAL4#T_OS_A_BTA3#T_OS#XE</v>
      </c>
      <c r="J343" s="137" t="str">
        <f t="shared" si="17"/>
        <v>N</v>
      </c>
      <c r="K343" s="153" t="s">
        <v>12575</v>
      </c>
      <c r="L343" s="10" t="s">
        <v>12823</v>
      </c>
      <c r="N343" s="3" t="s">
        <v>12725</v>
      </c>
      <c r="Q343" s="3" t="s">
        <v>12742</v>
      </c>
      <c r="U343" s="137" t="s">
        <v>12913</v>
      </c>
      <c r="V343" s="137" t="str">
        <f t="shared" si="18"/>
        <v>XE</v>
      </c>
    </row>
    <row r="344" spans="1:22" x14ac:dyDescent="0.2">
      <c r="A344" s="178"/>
      <c r="B344" s="178"/>
      <c r="C344" s="140" t="str">
        <f>VLOOKUP(G344,TCR!$E$2:$K$332,2,0)</f>
        <v>DISTV</v>
      </c>
      <c r="D344" s="140" t="str">
        <f>VLOOKUP(G344,TCR!$E$2:$K$332,3,0)</f>
        <v>Ricavi logistica secondaria - distribuzione Energia Elettrica - variabile</v>
      </c>
      <c r="E344" s="140" t="str">
        <f>VLOOKUP(G344,TCR!$E$2:$K$332,4,0)</f>
        <v>QVA</v>
      </c>
      <c r="F344" s="140" t="str">
        <f>VLOOKUP(G344,TCR!$E$2:$K$332,5,0)</f>
        <v>Energia attiva</v>
      </c>
      <c r="G344" s="140" t="s">
        <v>4</v>
      </c>
      <c r="H344" s="140" t="str">
        <f>VLOOKUP(G344,TCR!$E$2:$K$332,7,0)</f>
        <v>Quota energia</v>
      </c>
      <c r="I344" s="137" t="str">
        <f t="shared" si="16"/>
        <v>XE#Q_EN_O_ASOS#T_OS_A_BTA2#T_OS#XE</v>
      </c>
      <c r="J344" s="137" t="str">
        <f t="shared" si="17"/>
        <v>N</v>
      </c>
      <c r="K344" s="153" t="s">
        <v>12576</v>
      </c>
      <c r="L344" s="10" t="s">
        <v>12824</v>
      </c>
      <c r="N344" s="3" t="s">
        <v>12727</v>
      </c>
      <c r="Q344" s="3" t="s">
        <v>12742</v>
      </c>
      <c r="U344" s="137" t="s">
        <v>12913</v>
      </c>
      <c r="V344" s="137" t="str">
        <f t="shared" si="18"/>
        <v>XE</v>
      </c>
    </row>
    <row r="345" spans="1:22" x14ac:dyDescent="0.2">
      <c r="A345" s="178"/>
      <c r="B345" s="178"/>
      <c r="C345" s="140" t="str">
        <f>VLOOKUP(G345,TCR!$E$2:$K$332,2,0)</f>
        <v>DISTV</v>
      </c>
      <c r="D345" s="140" t="str">
        <f>VLOOKUP(G345,TCR!$E$2:$K$332,3,0)</f>
        <v>Ricavi logistica secondaria - distribuzione Energia Elettrica - variabile</v>
      </c>
      <c r="E345" s="140" t="str">
        <f>VLOOKUP(G345,TCR!$E$2:$K$332,4,0)</f>
        <v>QVA</v>
      </c>
      <c r="F345" s="140" t="str">
        <f>VLOOKUP(G345,TCR!$E$2:$K$332,5,0)</f>
        <v>Energia attiva</v>
      </c>
      <c r="G345" s="140" t="s">
        <v>4</v>
      </c>
      <c r="H345" s="140" t="str">
        <f>VLOOKUP(G345,TCR!$E$2:$K$332,7,0)</f>
        <v>Quota energia</v>
      </c>
      <c r="I345" s="137" t="str">
        <f t="shared" si="16"/>
        <v>XE#Q_EN_O_ASOS#T_OS_A_BTA1#T_OS#XE</v>
      </c>
      <c r="J345" s="137" t="str">
        <f t="shared" si="17"/>
        <v>N</v>
      </c>
      <c r="K345" s="153" t="s">
        <v>12576</v>
      </c>
      <c r="L345" s="10" t="s">
        <v>12824</v>
      </c>
      <c r="N345" s="3" t="s">
        <v>12732</v>
      </c>
      <c r="Q345" s="3" t="s">
        <v>12742</v>
      </c>
      <c r="U345" s="137" t="s">
        <v>12913</v>
      </c>
      <c r="V345" s="137" t="str">
        <f t="shared" si="18"/>
        <v>XE</v>
      </c>
    </row>
    <row r="346" spans="1:22" x14ac:dyDescent="0.2">
      <c r="A346" s="178"/>
      <c r="B346" s="178"/>
      <c r="C346" s="140" t="str">
        <f>VLOOKUP(G346,TCR!$E$2:$K$332,2,0)</f>
        <v>DISTV</v>
      </c>
      <c r="D346" s="140" t="str">
        <f>VLOOKUP(G346,TCR!$E$2:$K$332,3,0)</f>
        <v>Ricavi logistica secondaria - distribuzione Energia Elettrica - variabile</v>
      </c>
      <c r="E346" s="140" t="str">
        <f>VLOOKUP(G346,TCR!$E$2:$K$332,4,0)</f>
        <v>QVA</v>
      </c>
      <c r="F346" s="140" t="str">
        <f>VLOOKUP(G346,TCR!$E$2:$K$332,5,0)</f>
        <v>Energia attiva</v>
      </c>
      <c r="G346" s="140" t="s">
        <v>4</v>
      </c>
      <c r="H346" s="140" t="str">
        <f>VLOOKUP(G346,TCR!$E$2:$K$332,7,0)</f>
        <v>Quota energia</v>
      </c>
      <c r="I346" s="137" t="str">
        <f t="shared" si="16"/>
        <v>XE#Q_EN_O_ASOS#T_OS_A_BTA4#T_OS#XE</v>
      </c>
      <c r="J346" s="137" t="str">
        <f t="shared" si="17"/>
        <v>N</v>
      </c>
      <c r="K346" s="153" t="s">
        <v>12576</v>
      </c>
      <c r="L346" s="10" t="s">
        <v>12824</v>
      </c>
      <c r="N346" s="3" t="s">
        <v>12729</v>
      </c>
      <c r="Q346" s="3" t="s">
        <v>12742</v>
      </c>
      <c r="U346" s="137" t="s">
        <v>12913</v>
      </c>
      <c r="V346" s="137" t="str">
        <f t="shared" si="18"/>
        <v>XE</v>
      </c>
    </row>
    <row r="347" spans="1:22" x14ac:dyDescent="0.2">
      <c r="A347" s="178"/>
      <c r="B347" s="178"/>
      <c r="C347" s="140" t="str">
        <f>VLOOKUP(G347,TCR!$E$2:$K$332,2,0)</f>
        <v>DISTV</v>
      </c>
      <c r="D347" s="140" t="str">
        <f>VLOOKUP(G347,TCR!$E$2:$K$332,3,0)</f>
        <v>Ricavi logistica secondaria - distribuzione Energia Elettrica - variabile</v>
      </c>
      <c r="E347" s="140" t="str">
        <f>VLOOKUP(G347,TCR!$E$2:$K$332,4,0)</f>
        <v>QVA</v>
      </c>
      <c r="F347" s="140" t="str">
        <f>VLOOKUP(G347,TCR!$E$2:$K$332,5,0)</f>
        <v>Energia attiva</v>
      </c>
      <c r="G347" s="140" t="s">
        <v>4</v>
      </c>
      <c r="H347" s="140" t="str">
        <f>VLOOKUP(G347,TCR!$E$2:$K$332,7,0)</f>
        <v>Quota energia</v>
      </c>
      <c r="I347" s="137" t="str">
        <f t="shared" si="16"/>
        <v>XE#Q_EN_O_ASOS#T_OS_A_MTA3#T_OS#XE</v>
      </c>
      <c r="J347" s="137" t="str">
        <f t="shared" si="17"/>
        <v>N</v>
      </c>
      <c r="K347" s="153" t="s">
        <v>12576</v>
      </c>
      <c r="L347" s="10" t="s">
        <v>12824</v>
      </c>
      <c r="N347" s="3" t="s">
        <v>12728</v>
      </c>
      <c r="Q347" s="3" t="s">
        <v>12742</v>
      </c>
      <c r="U347" s="137" t="s">
        <v>12913</v>
      </c>
      <c r="V347" s="137" t="str">
        <f t="shared" si="18"/>
        <v>XE</v>
      </c>
    </row>
    <row r="348" spans="1:22" x14ac:dyDescent="0.2">
      <c r="A348" s="178"/>
      <c r="B348" s="178"/>
      <c r="C348" s="140" t="str">
        <f>VLOOKUP(G348,TCR!$E$2:$K$332,2,0)</f>
        <v>DISTV</v>
      </c>
      <c r="D348" s="140" t="str">
        <f>VLOOKUP(G348,TCR!$E$2:$K$332,3,0)</f>
        <v>Ricavi logistica secondaria - distribuzione Energia Elettrica - variabile</v>
      </c>
      <c r="E348" s="140" t="str">
        <f>VLOOKUP(G348,TCR!$E$2:$K$332,4,0)</f>
        <v>QVA</v>
      </c>
      <c r="F348" s="140" t="str">
        <f>VLOOKUP(G348,TCR!$E$2:$K$332,5,0)</f>
        <v>Energia attiva</v>
      </c>
      <c r="G348" s="140" t="s">
        <v>4</v>
      </c>
      <c r="H348" s="140" t="str">
        <f>VLOOKUP(G348,TCR!$E$2:$K$332,7,0)</f>
        <v>Quota energia</v>
      </c>
      <c r="I348" s="137" t="str">
        <f t="shared" si="16"/>
        <v>XE#Q_EN_O_ASOS#T_OS_A_ALTA#T_OS#XE</v>
      </c>
      <c r="J348" s="137" t="str">
        <f t="shared" si="17"/>
        <v>N</v>
      </c>
      <c r="K348" s="153" t="s">
        <v>12576</v>
      </c>
      <c r="L348" s="10" t="s">
        <v>12824</v>
      </c>
      <c r="N348" s="3" t="s">
        <v>12706</v>
      </c>
      <c r="Q348" s="3" t="s">
        <v>12742</v>
      </c>
      <c r="U348" s="137" t="s">
        <v>12913</v>
      </c>
      <c r="V348" s="137" t="str">
        <f t="shared" si="18"/>
        <v>XE</v>
      </c>
    </row>
    <row r="349" spans="1:22" x14ac:dyDescent="0.2">
      <c r="A349" s="178"/>
      <c r="B349" s="178"/>
      <c r="C349" s="140" t="str">
        <f>VLOOKUP(G349,TCR!$E$2:$K$332,2,0)</f>
        <v>DISTV</v>
      </c>
      <c r="D349" s="140" t="str">
        <f>VLOOKUP(G349,TCR!$E$2:$K$332,3,0)</f>
        <v>Ricavi logistica secondaria - distribuzione Energia Elettrica - variabile</v>
      </c>
      <c r="E349" s="140" t="str">
        <f>VLOOKUP(G349,TCR!$E$2:$K$332,4,0)</f>
        <v>QVA</v>
      </c>
      <c r="F349" s="140" t="str">
        <f>VLOOKUP(G349,TCR!$E$2:$K$332,5,0)</f>
        <v>Energia attiva</v>
      </c>
      <c r="G349" s="140" t="s">
        <v>4</v>
      </c>
      <c r="H349" s="140" t="str">
        <f>VLOOKUP(G349,TCR!$E$2:$K$332,7,0)</f>
        <v>Quota energia</v>
      </c>
      <c r="I349" s="137" t="str">
        <f t="shared" si="16"/>
        <v>XE#Q_EN_O_ASOS#T_OS_A_BTA3#T_OS#XE</v>
      </c>
      <c r="J349" s="137" t="str">
        <f t="shared" si="17"/>
        <v>N</v>
      </c>
      <c r="K349" s="153" t="s">
        <v>12576</v>
      </c>
      <c r="L349" s="10" t="s">
        <v>12824</v>
      </c>
      <c r="N349" s="3" t="s">
        <v>12725</v>
      </c>
      <c r="Q349" s="3" t="s">
        <v>12742</v>
      </c>
      <c r="U349" s="137" t="s">
        <v>12913</v>
      </c>
      <c r="V349" s="137" t="str">
        <f t="shared" si="18"/>
        <v>XE</v>
      </c>
    </row>
    <row r="350" spans="1:22" x14ac:dyDescent="0.2">
      <c r="A350" s="178"/>
      <c r="B350" s="178"/>
      <c r="C350" s="140" t="str">
        <f>VLOOKUP(G350,TCR!$E$2:$K$332,2,0)</f>
        <v>DISTV</v>
      </c>
      <c r="D350" s="140" t="str">
        <f>VLOOKUP(G350,TCR!$E$2:$K$332,3,0)</f>
        <v>Ricavi logistica secondaria - distribuzione Energia Elettrica - variabile</v>
      </c>
      <c r="E350" s="140" t="str">
        <f>VLOOKUP(G350,TCR!$E$2:$K$332,4,0)</f>
        <v>QVA</v>
      </c>
      <c r="F350" s="140" t="str">
        <f>VLOOKUP(G350,TCR!$E$2:$K$332,5,0)</f>
        <v>Energia attiva</v>
      </c>
      <c r="G350" s="140" t="s">
        <v>4</v>
      </c>
      <c r="H350" s="140" t="str">
        <f>VLOOKUP(G350,TCR!$E$2:$K$332,7,0)</f>
        <v>Quota energia</v>
      </c>
      <c r="I350" s="137" t="str">
        <f t="shared" si="16"/>
        <v>XE#Q_EN_O_ASOS#T_OS_A_BTA5#T_OS#XE</v>
      </c>
      <c r="J350" s="137" t="str">
        <f t="shared" si="17"/>
        <v>N</v>
      </c>
      <c r="K350" s="153" t="s">
        <v>12576</v>
      </c>
      <c r="L350" s="10" t="s">
        <v>12824</v>
      </c>
      <c r="N350" s="3" t="s">
        <v>12731</v>
      </c>
      <c r="Q350" s="3" t="s">
        <v>12742</v>
      </c>
      <c r="U350" s="137" t="s">
        <v>12913</v>
      </c>
      <c r="V350" s="137" t="str">
        <f t="shared" si="18"/>
        <v>XE</v>
      </c>
    </row>
    <row r="351" spans="1:22" x14ac:dyDescent="0.2">
      <c r="A351" s="178"/>
      <c r="B351" s="178"/>
      <c r="C351" s="180" t="str">
        <f>VLOOKUP(G351,TCR!$E$2:$K$332,2,0)</f>
        <v>DISTV</v>
      </c>
      <c r="D351" s="180" t="str">
        <f>VLOOKUP(G351,TCR!$E$2:$K$332,3,0)</f>
        <v>Ricavi logistica secondaria - distribuzione Energia Elettrica - variabile</v>
      </c>
      <c r="E351" s="180" t="str">
        <f>VLOOKUP(G351,TCR!$E$2:$K$332,4,0)</f>
        <v>QVA</v>
      </c>
      <c r="F351" s="180" t="str">
        <f>VLOOKUP(G351,TCR!$E$2:$K$332,5,0)</f>
        <v>Energia attiva</v>
      </c>
      <c r="G351" s="180" t="s">
        <v>4</v>
      </c>
      <c r="H351" s="180" t="str">
        <f>VLOOKUP(G351,TCR!$E$2:$K$332,7,0)</f>
        <v>Quota energia</v>
      </c>
      <c r="I351" s="137" t="str">
        <f t="shared" si="16"/>
        <v>XE#Q_EN_O_ASOS#T_OS_A_BTA6#T_OS#XE</v>
      </c>
      <c r="J351" s="137" t="str">
        <f t="shared" si="17"/>
        <v>N</v>
      </c>
      <c r="K351" s="153" t="s">
        <v>12576</v>
      </c>
      <c r="L351" s="10" t="s">
        <v>12824</v>
      </c>
      <c r="N351" s="3" t="s">
        <v>12724</v>
      </c>
      <c r="Q351" s="3" t="s">
        <v>12742</v>
      </c>
      <c r="U351" s="137" t="s">
        <v>12913</v>
      </c>
      <c r="V351" s="137" t="str">
        <f t="shared" si="18"/>
        <v>XE</v>
      </c>
    </row>
    <row r="352" spans="1:22" x14ac:dyDescent="0.2">
      <c r="A352" s="178"/>
      <c r="B352" s="178"/>
      <c r="C352" s="140" t="str">
        <f>VLOOKUP(G352,TCR!$E$2:$K$332,2,0)</f>
        <v>DISTV</v>
      </c>
      <c r="D352" s="140" t="str">
        <f>VLOOKUP(G352,TCR!$E$2:$K$332,3,0)</f>
        <v>Ricavi logistica secondaria - distribuzione Energia Elettrica - variabile</v>
      </c>
      <c r="E352" s="140" t="str">
        <f>VLOOKUP(G352,TCR!$E$2:$K$332,4,0)</f>
        <v>QVA</v>
      </c>
      <c r="F352" s="140" t="str">
        <f>VLOOKUP(G352,TCR!$E$2:$K$332,5,0)</f>
        <v>Energia attiva</v>
      </c>
      <c r="G352" s="140" t="s">
        <v>4</v>
      </c>
      <c r="H352" s="140" t="str">
        <f>VLOOKUP(G352,TCR!$E$2:$K$332,7,0)</f>
        <v>Quota energia</v>
      </c>
      <c r="I352" s="137" t="str">
        <f t="shared" si="16"/>
        <v>XE#Q_EN_O_ASOS#T_OS_A_MTA2#T_OS#XE</v>
      </c>
      <c r="J352" s="137" t="str">
        <f t="shared" si="17"/>
        <v>N</v>
      </c>
      <c r="K352" s="153" t="s">
        <v>12576</v>
      </c>
      <c r="L352" s="10" t="s">
        <v>12824</v>
      </c>
      <c r="N352" s="3" t="s">
        <v>12726</v>
      </c>
      <c r="Q352" s="3" t="s">
        <v>12742</v>
      </c>
      <c r="U352" s="137" t="s">
        <v>12913</v>
      </c>
      <c r="V352" s="137" t="str">
        <f t="shared" si="18"/>
        <v>XE</v>
      </c>
    </row>
    <row r="353" spans="1:22" x14ac:dyDescent="0.2">
      <c r="A353" s="178"/>
      <c r="B353" s="178"/>
      <c r="C353" s="140" t="str">
        <f>VLOOKUP(G353,TCR!$E$2:$K$332,2,0)</f>
        <v>DISTV</v>
      </c>
      <c r="D353" s="140" t="str">
        <f>VLOOKUP(G353,TCR!$E$2:$K$332,3,0)</f>
        <v>Ricavi logistica secondaria - distribuzione Energia Elettrica - variabile</v>
      </c>
      <c r="E353" s="140" t="str">
        <f>VLOOKUP(G353,TCR!$E$2:$K$332,4,0)</f>
        <v>QVA</v>
      </c>
      <c r="F353" s="140" t="str">
        <f>VLOOKUP(G353,TCR!$E$2:$K$332,5,0)</f>
        <v>Energia attiva</v>
      </c>
      <c r="G353" s="140" t="s">
        <v>4</v>
      </c>
      <c r="H353" s="140" t="str">
        <f>VLOOKUP(G353,TCR!$E$2:$K$332,7,0)</f>
        <v>Quota energia</v>
      </c>
      <c r="I353" s="137" t="str">
        <f t="shared" si="16"/>
        <v>XE#Q_EN_O_ASOS#T_OS_A_MTA1#T_OS#XE</v>
      </c>
      <c r="J353" s="137" t="str">
        <f t="shared" si="17"/>
        <v>N</v>
      </c>
      <c r="K353" s="153" t="s">
        <v>12576</v>
      </c>
      <c r="L353" s="10" t="s">
        <v>12824</v>
      </c>
      <c r="N353" s="3" t="s">
        <v>12730</v>
      </c>
      <c r="Q353" s="3" t="s">
        <v>12742</v>
      </c>
      <c r="U353" s="137" t="s">
        <v>12913</v>
      </c>
      <c r="V353" s="137" t="str">
        <f t="shared" si="18"/>
        <v>XE</v>
      </c>
    </row>
    <row r="354" spans="1:22" x14ac:dyDescent="0.2">
      <c r="A354" s="178"/>
      <c r="B354" s="178"/>
      <c r="C354" s="140" t="str">
        <f>VLOOKUP(G354,TCR!$E$2:$K$332,2,0)</f>
        <v>DISTV</v>
      </c>
      <c r="D354" s="140" t="str">
        <f>VLOOKUP(G354,TCR!$E$2:$K$332,3,0)</f>
        <v>Ricavi logistica secondaria - distribuzione Energia Elettrica - variabile</v>
      </c>
      <c r="E354" s="140" t="str">
        <f>VLOOKUP(G354,TCR!$E$2:$K$332,4,0)</f>
        <v>QVA</v>
      </c>
      <c r="F354" s="140" t="str">
        <f>VLOOKUP(G354,TCR!$E$2:$K$332,5,0)</f>
        <v>Energia attiva</v>
      </c>
      <c r="G354" s="140" t="s">
        <v>4</v>
      </c>
      <c r="H354" s="140" t="str">
        <f>VLOOKUP(G354,TCR!$E$2:$K$332,7,0)</f>
        <v>Quota energia</v>
      </c>
      <c r="I354" s="137" t="str">
        <f t="shared" si="16"/>
        <v>XE#Q_EN_O_ASOS_FAT1#T_OS_A_MTA3#T_OS#XE</v>
      </c>
      <c r="J354" s="137" t="str">
        <f t="shared" si="17"/>
        <v>N</v>
      </c>
      <c r="K354" s="153" t="s">
        <v>12577</v>
      </c>
      <c r="L354" s="10" t="s">
        <v>12825</v>
      </c>
      <c r="N354" s="3" t="s">
        <v>12728</v>
      </c>
      <c r="Q354" s="3" t="s">
        <v>12742</v>
      </c>
      <c r="U354" s="137" t="s">
        <v>12913</v>
      </c>
      <c r="V354" s="137" t="str">
        <f t="shared" si="18"/>
        <v>XE</v>
      </c>
    </row>
    <row r="355" spans="1:22" x14ac:dyDescent="0.2">
      <c r="A355" s="178"/>
      <c r="B355" s="178"/>
      <c r="C355" s="140" t="str">
        <f>VLOOKUP(G355,TCR!$E$2:$K$332,2,0)</f>
        <v>DISTV</v>
      </c>
      <c r="D355" s="140" t="str">
        <f>VLOOKUP(G355,TCR!$E$2:$K$332,3,0)</f>
        <v>Ricavi logistica secondaria - distribuzione Energia Elettrica - variabile</v>
      </c>
      <c r="E355" s="140" t="str">
        <f>VLOOKUP(G355,TCR!$E$2:$K$332,4,0)</f>
        <v>QVA</v>
      </c>
      <c r="F355" s="140" t="str">
        <f>VLOOKUP(G355,TCR!$E$2:$K$332,5,0)</f>
        <v>Energia attiva</v>
      </c>
      <c r="G355" s="140" t="s">
        <v>4</v>
      </c>
      <c r="H355" s="140" t="str">
        <f>VLOOKUP(G355,TCR!$E$2:$K$332,7,0)</f>
        <v>Quota energia</v>
      </c>
      <c r="I355" s="137" t="str">
        <f t="shared" si="16"/>
        <v>XE#Q_EN_O_ASOS_FAT1#T_OS_A_MTA2#T_OS#XE</v>
      </c>
      <c r="J355" s="137" t="str">
        <f t="shared" si="17"/>
        <v>N</v>
      </c>
      <c r="K355" s="153" t="s">
        <v>12577</v>
      </c>
      <c r="L355" s="10" t="s">
        <v>12825</v>
      </c>
      <c r="N355" s="3" t="s">
        <v>12726</v>
      </c>
      <c r="Q355" s="3" t="s">
        <v>12742</v>
      </c>
      <c r="U355" s="137" t="s">
        <v>12913</v>
      </c>
      <c r="V355" s="137" t="str">
        <f t="shared" si="18"/>
        <v>XE</v>
      </c>
    </row>
    <row r="356" spans="1:22" x14ac:dyDescent="0.2">
      <c r="A356" s="178"/>
      <c r="B356" s="178"/>
      <c r="C356" s="140" t="str">
        <f>VLOOKUP(G356,TCR!$E$2:$K$332,2,0)</f>
        <v>DISTV</v>
      </c>
      <c r="D356" s="140" t="str">
        <f>VLOOKUP(G356,TCR!$E$2:$K$332,3,0)</f>
        <v>Ricavi logistica secondaria - distribuzione Energia Elettrica - variabile</v>
      </c>
      <c r="E356" s="140" t="str">
        <f>VLOOKUP(G356,TCR!$E$2:$K$332,4,0)</f>
        <v>QVA</v>
      </c>
      <c r="F356" s="140" t="str">
        <f>VLOOKUP(G356,TCR!$E$2:$K$332,5,0)</f>
        <v>Energia attiva</v>
      </c>
      <c r="G356" s="140" t="s">
        <v>4</v>
      </c>
      <c r="H356" s="140" t="str">
        <f>VLOOKUP(G356,TCR!$E$2:$K$332,7,0)</f>
        <v>Quota energia</v>
      </c>
      <c r="I356" s="137" t="str">
        <f t="shared" si="16"/>
        <v>XE#Q_EN_O_ASOS_FAT1#T_OS_A_BTA6#T_OS#XE</v>
      </c>
      <c r="J356" s="137" t="str">
        <f t="shared" si="17"/>
        <v>N</v>
      </c>
      <c r="K356" s="153" t="s">
        <v>12577</v>
      </c>
      <c r="L356" s="10" t="s">
        <v>12825</v>
      </c>
      <c r="N356" s="3" t="s">
        <v>12724</v>
      </c>
      <c r="Q356" s="3" t="s">
        <v>12742</v>
      </c>
      <c r="U356" s="137" t="s">
        <v>12913</v>
      </c>
      <c r="V356" s="137" t="str">
        <f t="shared" si="18"/>
        <v>XE</v>
      </c>
    </row>
    <row r="357" spans="1:22" x14ac:dyDescent="0.2">
      <c r="A357" s="178"/>
      <c r="B357" s="178"/>
      <c r="C357" s="140" t="str">
        <f>VLOOKUP(G357,TCR!$E$2:$K$332,2,0)</f>
        <v>DISTV</v>
      </c>
      <c r="D357" s="140" t="str">
        <f>VLOOKUP(G357,TCR!$E$2:$K$332,3,0)</f>
        <v>Ricavi logistica secondaria - distribuzione Energia Elettrica - variabile</v>
      </c>
      <c r="E357" s="140" t="str">
        <f>VLOOKUP(G357,TCR!$E$2:$K$332,4,0)</f>
        <v>QVA</v>
      </c>
      <c r="F357" s="140" t="str">
        <f>VLOOKUP(G357,TCR!$E$2:$K$332,5,0)</f>
        <v>Energia attiva</v>
      </c>
      <c r="G357" s="140" t="s">
        <v>4</v>
      </c>
      <c r="H357" s="140" t="str">
        <f>VLOOKUP(G357,TCR!$E$2:$K$332,7,0)</f>
        <v>Quota energia</v>
      </c>
      <c r="I357" s="137" t="str">
        <f t="shared" si="16"/>
        <v>XE#Q_EN_O_ASOS_FAT1#T_OS_A_BTA2#T_OS#XE</v>
      </c>
      <c r="J357" s="137" t="str">
        <f t="shared" si="17"/>
        <v>N</v>
      </c>
      <c r="K357" s="153" t="s">
        <v>12577</v>
      </c>
      <c r="L357" s="10" t="s">
        <v>12825</v>
      </c>
      <c r="N357" s="3" t="s">
        <v>12727</v>
      </c>
      <c r="Q357" s="3" t="s">
        <v>12742</v>
      </c>
      <c r="U357" s="137" t="s">
        <v>12913</v>
      </c>
      <c r="V357" s="137" t="str">
        <f t="shared" si="18"/>
        <v>XE</v>
      </c>
    </row>
    <row r="358" spans="1:22" x14ac:dyDescent="0.2">
      <c r="A358" s="139"/>
      <c r="B358" s="178"/>
      <c r="C358" s="121" t="str">
        <f>VLOOKUP(G358,TCR!$E$2:$K$332,2,0)</f>
        <v>DISTV</v>
      </c>
      <c r="D358" s="121" t="str">
        <f>VLOOKUP(G358,TCR!$E$2:$K$332,3,0)</f>
        <v>Ricavi logistica secondaria - distribuzione Energia Elettrica - variabile</v>
      </c>
      <c r="E358" s="121" t="str">
        <f>VLOOKUP(G358,TCR!$E$2:$K$332,4,0)</f>
        <v>QVA</v>
      </c>
      <c r="F358" s="121" t="str">
        <f>VLOOKUP(G358,TCR!$E$2:$K$332,5,0)</f>
        <v>Energia attiva</v>
      </c>
      <c r="G358" s="121" t="s">
        <v>4</v>
      </c>
      <c r="H358" s="121" t="str">
        <f>VLOOKUP(G358,TCR!$E$2:$K$332,7,0)</f>
        <v>Quota energia</v>
      </c>
      <c r="I358" s="137" t="str">
        <f t="shared" si="16"/>
        <v>XE#Q_EN_O_ASOS_FAT1#T_OS_A_MTA1#T_OS#XE</v>
      </c>
      <c r="J358" s="137" t="str">
        <f t="shared" si="17"/>
        <v>N</v>
      </c>
      <c r="K358" s="153" t="s">
        <v>12577</v>
      </c>
      <c r="L358" s="10" t="s">
        <v>12825</v>
      </c>
      <c r="N358" s="3" t="s">
        <v>12730</v>
      </c>
      <c r="Q358" s="3" t="s">
        <v>12742</v>
      </c>
      <c r="U358" s="137" t="s">
        <v>12913</v>
      </c>
      <c r="V358" s="137" t="str">
        <f t="shared" si="18"/>
        <v>XE</v>
      </c>
    </row>
    <row r="359" spans="1:22" x14ac:dyDescent="0.2">
      <c r="A359" s="139"/>
      <c r="B359" s="178"/>
      <c r="C359" s="121" t="str">
        <f>VLOOKUP(G359,TCR!$E$2:$K$332,2,0)</f>
        <v>DISTV</v>
      </c>
      <c r="D359" s="121" t="str">
        <f>VLOOKUP(G359,TCR!$E$2:$K$332,3,0)</f>
        <v>Ricavi logistica secondaria - distribuzione Energia Elettrica - variabile</v>
      </c>
      <c r="E359" s="121" t="str">
        <f>VLOOKUP(G359,TCR!$E$2:$K$332,4,0)</f>
        <v>QVA</v>
      </c>
      <c r="F359" s="121" t="str">
        <f>VLOOKUP(G359,TCR!$E$2:$K$332,5,0)</f>
        <v>Energia attiva</v>
      </c>
      <c r="G359" s="121" t="s">
        <v>4</v>
      </c>
      <c r="H359" s="121" t="str">
        <f>VLOOKUP(G359,TCR!$E$2:$K$332,7,0)</f>
        <v>Quota energia</v>
      </c>
      <c r="I359" s="137" t="str">
        <f t="shared" si="16"/>
        <v>XE#Q_EN_O_ASOS_FAT1#T_OS_A_BTA5#T_OS#XE</v>
      </c>
      <c r="J359" s="137" t="str">
        <f t="shared" si="17"/>
        <v>N</v>
      </c>
      <c r="K359" s="153" t="s">
        <v>12577</v>
      </c>
      <c r="L359" s="226" t="s">
        <v>12825</v>
      </c>
      <c r="N359" s="3" t="s">
        <v>12731</v>
      </c>
      <c r="Q359" s="3" t="s">
        <v>12742</v>
      </c>
      <c r="U359" s="137" t="s">
        <v>12913</v>
      </c>
      <c r="V359" s="137" t="str">
        <f t="shared" si="18"/>
        <v>XE</v>
      </c>
    </row>
    <row r="360" spans="1:22" x14ac:dyDescent="0.2">
      <c r="A360" s="178"/>
      <c r="B360" s="178"/>
      <c r="C360" s="180" t="str">
        <f>VLOOKUP(G360,TCR!$E$2:$K$332,2,0)</f>
        <v>DISTV</v>
      </c>
      <c r="D360" s="180" t="str">
        <f>VLOOKUP(G360,TCR!$E$2:$K$332,3,0)</f>
        <v>Ricavi logistica secondaria - distribuzione Energia Elettrica - variabile</v>
      </c>
      <c r="E360" s="180" t="str">
        <f>VLOOKUP(G360,TCR!$E$2:$K$332,4,0)</f>
        <v>QVA</v>
      </c>
      <c r="F360" s="180" t="str">
        <f>VLOOKUP(G360,TCR!$E$2:$K$332,5,0)</f>
        <v>Energia attiva</v>
      </c>
      <c r="G360" s="180" t="s">
        <v>4</v>
      </c>
      <c r="H360" s="180" t="str">
        <f>VLOOKUP(G360,TCR!$E$2:$K$332,7,0)</f>
        <v>Quota energia</v>
      </c>
      <c r="I360" s="137" t="str">
        <f t="shared" si="16"/>
        <v>XE#Q_EN_O_ASOS_VAL1#T_OS_A_MTA3#T_OS#XE</v>
      </c>
      <c r="J360" s="137" t="str">
        <f t="shared" si="17"/>
        <v>N</v>
      </c>
      <c r="K360" s="153" t="s">
        <v>12578</v>
      </c>
      <c r="L360" s="226" t="s">
        <v>12826</v>
      </c>
      <c r="N360" s="3" t="s">
        <v>12728</v>
      </c>
      <c r="Q360" s="3" t="s">
        <v>12742</v>
      </c>
      <c r="U360" s="137" t="s">
        <v>12913</v>
      </c>
      <c r="V360" s="137" t="str">
        <f t="shared" si="18"/>
        <v>XE</v>
      </c>
    </row>
    <row r="361" spans="1:22" x14ac:dyDescent="0.2">
      <c r="A361" s="178"/>
      <c r="B361" s="178"/>
      <c r="C361" s="121" t="str">
        <f>VLOOKUP(G361,TCR!$E$2:$K$332,2,0)</f>
        <v>DISTV</v>
      </c>
      <c r="D361" s="121" t="str">
        <f>VLOOKUP(G361,TCR!$E$2:$K$332,3,0)</f>
        <v>Ricavi logistica secondaria - distribuzione Energia Elettrica - variabile</v>
      </c>
      <c r="E361" s="121" t="str">
        <f>VLOOKUP(G361,TCR!$E$2:$K$332,4,0)</f>
        <v>QVA</v>
      </c>
      <c r="F361" s="121" t="str">
        <f>VLOOKUP(G361,TCR!$E$2:$K$332,5,0)</f>
        <v>Energia attiva</v>
      </c>
      <c r="G361" s="121" t="s">
        <v>4</v>
      </c>
      <c r="H361" s="121" t="str">
        <f>VLOOKUP(G361,TCR!$E$2:$K$332,7,0)</f>
        <v>Quota energia</v>
      </c>
      <c r="I361" s="137" t="str">
        <f t="shared" si="16"/>
        <v>XE#Q_EN_O_ASOS_VAL1#T_OS_A_MTA2#T_OS#XE</v>
      </c>
      <c r="J361" s="137" t="str">
        <f t="shared" si="17"/>
        <v>N</v>
      </c>
      <c r="K361" s="153" t="s">
        <v>12578</v>
      </c>
      <c r="L361" s="226" t="s">
        <v>12826</v>
      </c>
      <c r="N361" s="3" t="s">
        <v>12726</v>
      </c>
      <c r="Q361" s="3" t="s">
        <v>12742</v>
      </c>
      <c r="U361" s="137" t="s">
        <v>12913</v>
      </c>
      <c r="V361" s="137" t="str">
        <f t="shared" si="18"/>
        <v>XE</v>
      </c>
    </row>
    <row r="362" spans="1:22" x14ac:dyDescent="0.2">
      <c r="A362" s="178"/>
      <c r="B362" s="178"/>
      <c r="C362" s="121" t="str">
        <f>VLOOKUP(G362,TCR!$E$2:$K$332,2,0)</f>
        <v>DISTV</v>
      </c>
      <c r="D362" s="121" t="str">
        <f>VLOOKUP(G362,TCR!$E$2:$K$332,3,0)</f>
        <v>Ricavi logistica secondaria - distribuzione Energia Elettrica - variabile</v>
      </c>
      <c r="E362" s="121" t="str">
        <f>VLOOKUP(G362,TCR!$E$2:$K$332,4,0)</f>
        <v>QVA</v>
      </c>
      <c r="F362" s="121" t="str">
        <f>VLOOKUP(G362,TCR!$E$2:$K$332,5,0)</f>
        <v>Energia attiva</v>
      </c>
      <c r="G362" s="121" t="s">
        <v>4</v>
      </c>
      <c r="H362" s="121" t="str">
        <f>VLOOKUP(G362,TCR!$E$2:$K$332,7,0)</f>
        <v>Quota energia</v>
      </c>
      <c r="I362" s="137" t="str">
        <f t="shared" si="16"/>
        <v>XE#Q_EN_O_ASOS_VAL1#T_OS_A_BTA6#T_OS#XE</v>
      </c>
      <c r="J362" s="137" t="str">
        <f t="shared" si="17"/>
        <v>N</v>
      </c>
      <c r="K362" s="153" t="s">
        <v>12578</v>
      </c>
      <c r="L362" s="226" t="s">
        <v>12826</v>
      </c>
      <c r="N362" s="3" t="s">
        <v>12724</v>
      </c>
      <c r="Q362" s="3" t="s">
        <v>12742</v>
      </c>
      <c r="U362" s="137" t="s">
        <v>12913</v>
      </c>
      <c r="V362" s="137" t="str">
        <f t="shared" si="18"/>
        <v>XE</v>
      </c>
    </row>
    <row r="363" spans="1:22" x14ac:dyDescent="0.2">
      <c r="A363" s="178"/>
      <c r="B363" s="178"/>
      <c r="C363" s="121" t="str">
        <f>VLOOKUP(G363,TCR!$E$2:$K$332,2,0)</f>
        <v>DISTV</v>
      </c>
      <c r="D363" s="121" t="str">
        <f>VLOOKUP(G363,TCR!$E$2:$K$332,3,0)</f>
        <v>Ricavi logistica secondaria - distribuzione Energia Elettrica - variabile</v>
      </c>
      <c r="E363" s="121" t="str">
        <f>VLOOKUP(G363,TCR!$E$2:$K$332,4,0)</f>
        <v>QVA</v>
      </c>
      <c r="F363" s="121" t="str">
        <f>VLOOKUP(G363,TCR!$E$2:$K$332,5,0)</f>
        <v>Energia attiva</v>
      </c>
      <c r="G363" s="121" t="s">
        <v>4</v>
      </c>
      <c r="H363" s="121" t="str">
        <f>VLOOKUP(G363,TCR!$E$2:$K$332,7,0)</f>
        <v>Quota energia</v>
      </c>
      <c r="I363" s="137" t="str">
        <f t="shared" si="16"/>
        <v>XE#Q_EN_O_ASOS_VAL1#T_OS_A_MTA1#T_OS#XE</v>
      </c>
      <c r="J363" s="137" t="str">
        <f t="shared" si="17"/>
        <v>N</v>
      </c>
      <c r="K363" s="153" t="s">
        <v>12578</v>
      </c>
      <c r="L363" s="226" t="s">
        <v>12826</v>
      </c>
      <c r="N363" s="3" t="s">
        <v>12730</v>
      </c>
      <c r="Q363" s="3" t="s">
        <v>12742</v>
      </c>
      <c r="U363" s="137" t="s">
        <v>12913</v>
      </c>
      <c r="V363" s="137" t="str">
        <f t="shared" si="18"/>
        <v>XE</v>
      </c>
    </row>
    <row r="364" spans="1:22" x14ac:dyDescent="0.2">
      <c r="A364" s="178"/>
      <c r="B364" s="178"/>
      <c r="C364" s="121" t="str">
        <f>VLOOKUP(G364,TCR!$E$2:$K$332,2,0)</f>
        <v>DISTV</v>
      </c>
      <c r="D364" s="121" t="str">
        <f>VLOOKUP(G364,TCR!$E$2:$K$332,3,0)</f>
        <v>Ricavi logistica secondaria - distribuzione Energia Elettrica - variabile</v>
      </c>
      <c r="E364" s="121" t="str">
        <f>VLOOKUP(G364,TCR!$E$2:$K$332,4,0)</f>
        <v>QVA</v>
      </c>
      <c r="F364" s="121" t="str">
        <f>VLOOKUP(G364,TCR!$E$2:$K$332,5,0)</f>
        <v>Energia attiva</v>
      </c>
      <c r="G364" s="121" t="s">
        <v>4</v>
      </c>
      <c r="H364" s="121" t="str">
        <f>VLOOKUP(G364,TCR!$E$2:$K$332,7,0)</f>
        <v>Quota energia</v>
      </c>
      <c r="I364" s="137" t="str">
        <f t="shared" si="16"/>
        <v>XE#Q_EN_O_ASOS_VAL1#T_OS_A_BTA4#T_OS#XE</v>
      </c>
      <c r="J364" s="137" t="str">
        <f t="shared" si="17"/>
        <v>N</v>
      </c>
      <c r="K364" s="153" t="s">
        <v>12578</v>
      </c>
      <c r="L364" s="226" t="s">
        <v>12826</v>
      </c>
      <c r="N364" s="3" t="s">
        <v>12729</v>
      </c>
      <c r="Q364" s="3" t="s">
        <v>12742</v>
      </c>
      <c r="U364" s="137" t="s">
        <v>12913</v>
      </c>
      <c r="V364" s="137" t="str">
        <f t="shared" si="18"/>
        <v>XE</v>
      </c>
    </row>
    <row r="365" spans="1:22" x14ac:dyDescent="0.2">
      <c r="A365" s="178"/>
      <c r="B365" s="178"/>
      <c r="C365" s="140" t="str">
        <f>VLOOKUP(G365,TCR!$E$2:$K$332,2,0)</f>
        <v>DISTV</v>
      </c>
      <c r="D365" s="140" t="str">
        <f>VLOOKUP(G365,TCR!$E$2:$K$332,3,0)</f>
        <v>Ricavi logistica secondaria - distribuzione Energia Elettrica - variabile</v>
      </c>
      <c r="E365" s="140" t="str">
        <f>VLOOKUP(G365,TCR!$E$2:$K$332,4,0)</f>
        <v>QVA</v>
      </c>
      <c r="F365" s="140" t="str">
        <f>VLOOKUP(G365,TCR!$E$2:$K$332,5,0)</f>
        <v>Energia attiva</v>
      </c>
      <c r="G365" s="140" t="s">
        <v>4</v>
      </c>
      <c r="H365" s="140" t="str">
        <f>VLOOKUP(G365,TCR!$E$2:$K$332,7,0)</f>
        <v>Quota energia</v>
      </c>
      <c r="I365" s="137" t="str">
        <f t="shared" si="16"/>
        <v>XE#Q_EN_O_ASOS_VAL1#T_OS_A_BTA2#T_OS#XE</v>
      </c>
      <c r="J365" s="137" t="str">
        <f t="shared" si="17"/>
        <v>N</v>
      </c>
      <c r="K365" s="153" t="s">
        <v>12578</v>
      </c>
      <c r="L365" s="226" t="s">
        <v>12826</v>
      </c>
      <c r="N365" s="3" t="s">
        <v>12727</v>
      </c>
      <c r="Q365" s="3" t="s">
        <v>12742</v>
      </c>
      <c r="U365" s="137" t="s">
        <v>12913</v>
      </c>
      <c r="V365" s="137" t="str">
        <f t="shared" si="18"/>
        <v>XE</v>
      </c>
    </row>
    <row r="366" spans="1:22" x14ac:dyDescent="0.2">
      <c r="A366" s="178"/>
      <c r="B366" s="178"/>
      <c r="C366" s="140" t="str">
        <f>VLOOKUP(G366,TCR!$E$2:$K$332,2,0)</f>
        <v>DISTV</v>
      </c>
      <c r="D366" s="140" t="str">
        <f>VLOOKUP(G366,TCR!$E$2:$K$332,3,0)</f>
        <v>Ricavi logistica secondaria - distribuzione Energia Elettrica - variabile</v>
      </c>
      <c r="E366" s="140" t="str">
        <f>VLOOKUP(G366,TCR!$E$2:$K$332,4,0)</f>
        <v>QVA</v>
      </c>
      <c r="F366" s="140" t="str">
        <f>VLOOKUP(G366,TCR!$E$2:$K$332,5,0)</f>
        <v>Energia attiva</v>
      </c>
      <c r="G366" s="140" t="s">
        <v>4</v>
      </c>
      <c r="H366" s="140" t="str">
        <f>VLOOKUP(G366,TCR!$E$2:$K$332,7,0)</f>
        <v>Quota energia</v>
      </c>
      <c r="I366" s="137" t="str">
        <f t="shared" si="16"/>
        <v>XE#Q_EN_O_ASOS_VAL2#T_OS_A_MTA3#T_OS#XE</v>
      </c>
      <c r="J366" s="137" t="str">
        <f t="shared" si="17"/>
        <v>N</v>
      </c>
      <c r="K366" s="153" t="s">
        <v>12579</v>
      </c>
      <c r="L366" s="226" t="s">
        <v>12827</v>
      </c>
      <c r="N366" s="3" t="s">
        <v>12728</v>
      </c>
      <c r="Q366" s="3" t="s">
        <v>12742</v>
      </c>
      <c r="U366" s="137" t="s">
        <v>12913</v>
      </c>
      <c r="V366" s="137" t="str">
        <f t="shared" si="18"/>
        <v>XE</v>
      </c>
    </row>
    <row r="367" spans="1:22" x14ac:dyDescent="0.2">
      <c r="A367" s="178"/>
      <c r="B367" s="178"/>
      <c r="C367" s="140" t="str">
        <f>VLOOKUP(G367,TCR!$E$2:$K$332,2,0)</f>
        <v>DISTV</v>
      </c>
      <c r="D367" s="140" t="str">
        <f>VLOOKUP(G367,TCR!$E$2:$K$332,3,0)</f>
        <v>Ricavi logistica secondaria - distribuzione Energia Elettrica - variabile</v>
      </c>
      <c r="E367" s="140" t="str">
        <f>VLOOKUP(G367,TCR!$E$2:$K$332,4,0)</f>
        <v>QVA</v>
      </c>
      <c r="F367" s="140" t="str">
        <f>VLOOKUP(G367,TCR!$E$2:$K$332,5,0)</f>
        <v>Energia attiva</v>
      </c>
      <c r="G367" s="140" t="s">
        <v>4</v>
      </c>
      <c r="H367" s="140" t="str">
        <f>VLOOKUP(G367,TCR!$E$2:$K$332,7,0)</f>
        <v>Quota energia</v>
      </c>
      <c r="I367" s="137" t="str">
        <f t="shared" si="16"/>
        <v>XE#Q_EN_O_ASOS_VAL2#T_OS_A_MTA2#T_OS#XE</v>
      </c>
      <c r="J367" s="137" t="str">
        <f t="shared" si="17"/>
        <v>N</v>
      </c>
      <c r="K367" s="153" t="s">
        <v>12579</v>
      </c>
      <c r="L367" s="226" t="s">
        <v>12827</v>
      </c>
      <c r="N367" s="3" t="s">
        <v>12726</v>
      </c>
      <c r="Q367" s="3" t="s">
        <v>12742</v>
      </c>
      <c r="U367" s="137" t="s">
        <v>12913</v>
      </c>
      <c r="V367" s="137" t="str">
        <f t="shared" si="18"/>
        <v>XE</v>
      </c>
    </row>
    <row r="368" spans="1:22" x14ac:dyDescent="0.2">
      <c r="A368" s="178"/>
      <c r="B368" s="178"/>
      <c r="C368" s="140" t="str">
        <f>VLOOKUP(G368,TCR!$E$2:$K$332,2,0)</f>
        <v>DISTV</v>
      </c>
      <c r="D368" s="140" t="str">
        <f>VLOOKUP(G368,TCR!$E$2:$K$332,3,0)</f>
        <v>Ricavi logistica secondaria - distribuzione Energia Elettrica - variabile</v>
      </c>
      <c r="E368" s="140" t="str">
        <f>VLOOKUP(G368,TCR!$E$2:$K$332,4,0)</f>
        <v>QVA</v>
      </c>
      <c r="F368" s="140" t="str">
        <f>VLOOKUP(G368,TCR!$E$2:$K$332,5,0)</f>
        <v>Energia attiva</v>
      </c>
      <c r="G368" s="140" t="s">
        <v>4</v>
      </c>
      <c r="H368" s="140" t="str">
        <f>VLOOKUP(G368,TCR!$E$2:$K$332,7,0)</f>
        <v>Quota energia</v>
      </c>
      <c r="I368" s="137" t="str">
        <f t="shared" si="16"/>
        <v>XE#Q_EN_O_ASOS_VAL2#T_OS_A_BTA3#T_OS#XE</v>
      </c>
      <c r="J368" s="137" t="str">
        <f t="shared" si="17"/>
        <v>N</v>
      </c>
      <c r="K368" s="153" t="s">
        <v>12579</v>
      </c>
      <c r="L368" s="226" t="s">
        <v>12827</v>
      </c>
      <c r="N368" s="3" t="s">
        <v>12725</v>
      </c>
      <c r="Q368" s="3" t="s">
        <v>12742</v>
      </c>
      <c r="U368" s="137" t="s">
        <v>12913</v>
      </c>
      <c r="V368" s="137" t="str">
        <f t="shared" si="18"/>
        <v>XE</v>
      </c>
    </row>
    <row r="369" spans="1:22" x14ac:dyDescent="0.2">
      <c r="A369" s="178"/>
      <c r="B369" s="178"/>
      <c r="C369" s="179" t="str">
        <f>VLOOKUP(G369,TCR!$E$2:$K$332,2,0)</f>
        <v>DISTV</v>
      </c>
      <c r="D369" s="179" t="str">
        <f>VLOOKUP(G369,TCR!$E$2:$K$332,3,0)</f>
        <v>Ricavi logistica secondaria - distribuzione Energia Elettrica - variabile</v>
      </c>
      <c r="E369" s="179" t="str">
        <f>VLOOKUP(G369,TCR!$E$2:$K$332,4,0)</f>
        <v>QVA</v>
      </c>
      <c r="F369" s="179" t="str">
        <f>VLOOKUP(G369,TCR!$E$2:$K$332,5,0)</f>
        <v>Energia attiva</v>
      </c>
      <c r="G369" s="179" t="s">
        <v>4</v>
      </c>
      <c r="H369" s="179" t="str">
        <f>VLOOKUP(G369,TCR!$E$2:$K$332,7,0)</f>
        <v>Quota energia</v>
      </c>
      <c r="I369" s="137" t="str">
        <f t="shared" si="16"/>
        <v>XE#Q_EN_O_ASOS_VAL2#T_OS_A_BTA6#T_OS#XE</v>
      </c>
      <c r="J369" s="137" t="str">
        <f t="shared" si="17"/>
        <v>N</v>
      </c>
      <c r="K369" s="153" t="s">
        <v>12579</v>
      </c>
      <c r="L369" s="226" t="s">
        <v>12827</v>
      </c>
      <c r="N369" s="3" t="s">
        <v>12724</v>
      </c>
      <c r="Q369" s="3" t="s">
        <v>12742</v>
      </c>
      <c r="U369" s="137" t="s">
        <v>12913</v>
      </c>
      <c r="V369" s="137" t="str">
        <f t="shared" si="18"/>
        <v>XE</v>
      </c>
    </row>
    <row r="370" spans="1:22" x14ac:dyDescent="0.2">
      <c r="A370" s="178"/>
      <c r="B370" s="178"/>
      <c r="C370" s="179" t="str">
        <f>VLOOKUP(G370,TCR!$E$2:$K$332,2,0)</f>
        <v>DISTV</v>
      </c>
      <c r="D370" s="179" t="str">
        <f>VLOOKUP(G370,TCR!$E$2:$K$332,3,0)</f>
        <v>Ricavi logistica secondaria - distribuzione Energia Elettrica - variabile</v>
      </c>
      <c r="E370" s="179" t="str">
        <f>VLOOKUP(G370,TCR!$E$2:$K$332,4,0)</f>
        <v>QVA</v>
      </c>
      <c r="F370" s="179" t="str">
        <f>VLOOKUP(G370,TCR!$E$2:$K$332,5,0)</f>
        <v>Energia attiva</v>
      </c>
      <c r="G370" s="179" t="s">
        <v>4</v>
      </c>
      <c r="H370" s="179" t="str">
        <f>VLOOKUP(G370,TCR!$E$2:$K$332,7,0)</f>
        <v>Quota energia</v>
      </c>
      <c r="I370" s="137" t="str">
        <f t="shared" si="16"/>
        <v>XE#Q_EN_O_ASOS_VAL3#T_OS_A_MTA3#T_OS#XE</v>
      </c>
      <c r="J370" s="137" t="str">
        <f t="shared" si="17"/>
        <v>N</v>
      </c>
      <c r="K370" s="153" t="s">
        <v>12580</v>
      </c>
      <c r="L370" s="226" t="s">
        <v>12828</v>
      </c>
      <c r="N370" s="3" t="s">
        <v>12728</v>
      </c>
      <c r="Q370" s="3" t="s">
        <v>12742</v>
      </c>
      <c r="U370" s="137" t="s">
        <v>12913</v>
      </c>
      <c r="V370" s="137" t="str">
        <f t="shared" si="18"/>
        <v>XE</v>
      </c>
    </row>
    <row r="371" spans="1:22" x14ac:dyDescent="0.2">
      <c r="A371" s="178"/>
      <c r="B371" s="178"/>
      <c r="C371" s="179" t="str">
        <f>VLOOKUP(G371,TCR!$E$2:$K$332,2,0)</f>
        <v>DISTV</v>
      </c>
      <c r="D371" s="179" t="str">
        <f>VLOOKUP(G371,TCR!$E$2:$K$332,3,0)</f>
        <v>Ricavi logistica secondaria - distribuzione Energia Elettrica - variabile</v>
      </c>
      <c r="E371" s="179" t="str">
        <f>VLOOKUP(G371,TCR!$E$2:$K$332,4,0)</f>
        <v>QVA</v>
      </c>
      <c r="F371" s="179" t="str">
        <f>VLOOKUP(G371,TCR!$E$2:$K$332,5,0)</f>
        <v>Energia attiva</v>
      </c>
      <c r="G371" s="179" t="s">
        <v>4</v>
      </c>
      <c r="H371" s="179" t="str">
        <f>VLOOKUP(G371,TCR!$E$2:$K$332,7,0)</f>
        <v>Quota energia</v>
      </c>
      <c r="I371" s="137" t="str">
        <f t="shared" si="16"/>
        <v>XE#Q_EN_O_ASOS_VAL4#T_OS_A_ALTA#T_OS#XE</v>
      </c>
      <c r="J371" s="137" t="str">
        <f t="shared" si="17"/>
        <v>N</v>
      </c>
      <c r="K371" s="153" t="s">
        <v>12581</v>
      </c>
      <c r="L371" s="226" t="s">
        <v>12829</v>
      </c>
      <c r="N371" s="3" t="s">
        <v>12706</v>
      </c>
      <c r="Q371" s="3" t="s">
        <v>12742</v>
      </c>
      <c r="U371" s="137" t="s">
        <v>12913</v>
      </c>
      <c r="V371" s="137" t="str">
        <f t="shared" si="18"/>
        <v>XE</v>
      </c>
    </row>
    <row r="372" spans="1:22" x14ac:dyDescent="0.2">
      <c r="A372" s="178"/>
      <c r="B372" s="178"/>
      <c r="C372" s="179" t="str">
        <f>VLOOKUP(G372,TCR!$E$2:$K$332,2,0)</f>
        <v>DISTV</v>
      </c>
      <c r="D372" s="179" t="str">
        <f>VLOOKUP(G372,TCR!$E$2:$K$332,3,0)</f>
        <v>Ricavi logistica secondaria - distribuzione Energia Elettrica - variabile</v>
      </c>
      <c r="E372" s="179" t="str">
        <f>VLOOKUP(G372,TCR!$E$2:$K$332,4,0)</f>
        <v>QVA</v>
      </c>
      <c r="F372" s="179" t="str">
        <f>VLOOKUP(G372,TCR!$E$2:$K$332,5,0)</f>
        <v>Energia attiva</v>
      </c>
      <c r="G372" s="179" t="s">
        <v>4</v>
      </c>
      <c r="H372" s="179" t="str">
        <f>VLOOKUP(G372,TCR!$E$2:$K$332,7,0)</f>
        <v>Quota energia</v>
      </c>
      <c r="I372" s="137" t="str">
        <f t="shared" si="16"/>
        <v>XE#Q_EN_O_ASOS_VAL4#T_OS_A_MTA3#T_OS#XE</v>
      </c>
      <c r="J372" s="137" t="str">
        <f t="shared" si="17"/>
        <v>N</v>
      </c>
      <c r="K372" s="152" t="s">
        <v>12581</v>
      </c>
      <c r="L372" s="152" t="s">
        <v>12829</v>
      </c>
      <c r="N372" s="3" t="s">
        <v>12728</v>
      </c>
      <c r="Q372" s="3" t="s">
        <v>12742</v>
      </c>
      <c r="U372" s="137" t="s">
        <v>12913</v>
      </c>
      <c r="V372" s="137" t="str">
        <f t="shared" si="18"/>
        <v>XE</v>
      </c>
    </row>
    <row r="373" spans="1:22" x14ac:dyDescent="0.2">
      <c r="A373" s="178"/>
      <c r="B373" s="178"/>
      <c r="C373" s="121" t="str">
        <f>VLOOKUP(G373,TCR!$E$2:$K$332,2,0)</f>
        <v>DISTV</v>
      </c>
      <c r="D373" s="121" t="str">
        <f>VLOOKUP(G373,TCR!$E$2:$K$332,3,0)</f>
        <v>Ricavi logistica secondaria - distribuzione Energia Elettrica - variabile</v>
      </c>
      <c r="E373" s="121" t="str">
        <f>VLOOKUP(G373,TCR!$E$2:$K$332,4,0)</f>
        <v>QVA</v>
      </c>
      <c r="F373" s="121" t="str">
        <f>VLOOKUP(G373,TCR!$E$2:$K$332,5,0)</f>
        <v>Energia attiva</v>
      </c>
      <c r="G373" s="121" t="s">
        <v>4</v>
      </c>
      <c r="H373" s="121" t="str">
        <f>VLOOKUP(G373,TCR!$E$2:$K$332,7,0)</f>
        <v>Quota energia</v>
      </c>
      <c r="I373" s="137" t="str">
        <f t="shared" si="16"/>
        <v>XE#Q_EN_O_ASOS_VAL4#T_OS_A_BTA3#T_OS#XE</v>
      </c>
      <c r="J373" s="137" t="str">
        <f t="shared" si="17"/>
        <v>N</v>
      </c>
      <c r="K373" s="152" t="s">
        <v>12581</v>
      </c>
      <c r="L373" s="152" t="s">
        <v>12829</v>
      </c>
      <c r="N373" s="3" t="s">
        <v>12725</v>
      </c>
      <c r="Q373" s="3" t="s">
        <v>12742</v>
      </c>
      <c r="U373" s="137" t="s">
        <v>12913</v>
      </c>
      <c r="V373" s="137" t="str">
        <f t="shared" si="18"/>
        <v>XE</v>
      </c>
    </row>
    <row r="374" spans="1:22" x14ac:dyDescent="0.2">
      <c r="A374" s="139"/>
      <c r="B374" s="139"/>
      <c r="C374" s="71" t="str">
        <f>VLOOKUP(G374,TCR!$E$2:$K$332,2,0)</f>
        <v>DISTV</v>
      </c>
      <c r="D374" s="71" t="str">
        <f>VLOOKUP(G374,TCR!$E$2:$K$332,3,0)</f>
        <v>Ricavi logistica secondaria - distribuzione Energia Elettrica - variabile</v>
      </c>
      <c r="E374" s="71" t="str">
        <f>VLOOKUP(G374,TCR!$E$2:$K$332,4,0)</f>
        <v>CAUCMV</v>
      </c>
      <c r="F374" s="71" t="str">
        <f>VLOOKUP(G374,TCR!$E$2:$K$332,5,0)</f>
        <v>Componenti Variabili A, UC e MCT</v>
      </c>
      <c r="G374" s="71" t="s">
        <v>136</v>
      </c>
      <c r="H374" s="71" t="str">
        <f>VLOOKUP(G374,TCR!$E$2:$K$332,7,0)</f>
        <v>A2 variabile</v>
      </c>
      <c r="I374" s="137" t="str">
        <f t="shared" si="16"/>
        <v>XE#Q_EN_O_A2#T_OS_A_BTA6#T_OS#XE</v>
      </c>
      <c r="J374" s="137" t="str">
        <f t="shared" si="17"/>
        <v>N</v>
      </c>
      <c r="K374" s="152" t="s">
        <v>12582</v>
      </c>
      <c r="L374" s="152" t="s">
        <v>12830</v>
      </c>
      <c r="N374" s="3" t="s">
        <v>12724</v>
      </c>
      <c r="Q374" s="3" t="s">
        <v>12742</v>
      </c>
      <c r="U374" s="137" t="s">
        <v>12913</v>
      </c>
      <c r="V374" s="137" t="str">
        <f t="shared" si="18"/>
        <v>XE</v>
      </c>
    </row>
    <row r="375" spans="1:22" x14ac:dyDescent="0.2">
      <c r="A375" s="139"/>
      <c r="B375" s="139"/>
      <c r="C375" s="179" t="str">
        <f>VLOOKUP(G375,TCR!$E$2:$K$332,2,0)</f>
        <v>DISTV</v>
      </c>
      <c r="D375" s="179" t="str">
        <f>VLOOKUP(G375,TCR!$E$2:$K$332,3,0)</f>
        <v>Ricavi logistica secondaria - distribuzione Energia Elettrica - variabile</v>
      </c>
      <c r="E375" s="179" t="str">
        <f>VLOOKUP(G375,TCR!$E$2:$K$332,4,0)</f>
        <v>CAUCMV</v>
      </c>
      <c r="F375" s="179" t="str">
        <f>VLOOKUP(G375,TCR!$E$2:$K$332,5,0)</f>
        <v>Componenti Variabili A, UC e MCT</v>
      </c>
      <c r="G375" s="179" t="s">
        <v>136</v>
      </c>
      <c r="H375" s="179" t="str">
        <f>VLOOKUP(G375,TCR!$E$2:$K$332,7,0)</f>
        <v>A2 variabile</v>
      </c>
      <c r="I375" s="137" t="str">
        <f t="shared" si="16"/>
        <v>XE#Q_EN_O_A2#T_OS_A_BTA3#T_OS#XE</v>
      </c>
      <c r="J375" s="137" t="str">
        <f t="shared" si="17"/>
        <v>N</v>
      </c>
      <c r="K375" s="152" t="s">
        <v>12582</v>
      </c>
      <c r="L375" s="152" t="s">
        <v>12830</v>
      </c>
      <c r="N375" s="3" t="s">
        <v>12725</v>
      </c>
      <c r="Q375" s="3" t="s">
        <v>12742</v>
      </c>
      <c r="U375" s="137" t="s">
        <v>12913</v>
      </c>
      <c r="V375" s="137" t="str">
        <f t="shared" si="18"/>
        <v>XE</v>
      </c>
    </row>
    <row r="376" spans="1:22" x14ac:dyDescent="0.2">
      <c r="A376" s="139"/>
      <c r="B376" s="139"/>
      <c r="C376" s="181" t="str">
        <f>VLOOKUP(G376,TCR!$E$2:$K$332,2,0)</f>
        <v>DISTV</v>
      </c>
      <c r="D376" s="181" t="str">
        <f>VLOOKUP(G376,TCR!$E$2:$K$332,3,0)</f>
        <v>Ricavi logistica secondaria - distribuzione Energia Elettrica - variabile</v>
      </c>
      <c r="E376" s="181" t="str">
        <f>VLOOKUP(G376,TCR!$E$2:$K$332,4,0)</f>
        <v>CAUCMV</v>
      </c>
      <c r="F376" s="181" t="str">
        <f>VLOOKUP(G376,TCR!$E$2:$K$332,5,0)</f>
        <v>Componenti Variabili A, UC e MCT</v>
      </c>
      <c r="G376" s="181" t="s">
        <v>136</v>
      </c>
      <c r="H376" s="181" t="str">
        <f>VLOOKUP(G376,TCR!$E$2:$K$332,7,0)</f>
        <v>A2 variabile</v>
      </c>
      <c r="I376" s="137" t="str">
        <f t="shared" si="16"/>
        <v>XE#Q_EN_O_A2#T_OS_A_MTA3#T_OS#XE</v>
      </c>
      <c r="J376" s="137" t="str">
        <f t="shared" si="17"/>
        <v>N</v>
      </c>
      <c r="K376" s="152" t="s">
        <v>12582</v>
      </c>
      <c r="L376" s="152" t="s">
        <v>12830</v>
      </c>
      <c r="N376" s="3" t="s">
        <v>12728</v>
      </c>
      <c r="Q376" s="3" t="s">
        <v>12742</v>
      </c>
      <c r="U376" s="137" t="s">
        <v>12913</v>
      </c>
      <c r="V376" s="137" t="str">
        <f t="shared" si="18"/>
        <v>XE</v>
      </c>
    </row>
    <row r="377" spans="1:22" x14ac:dyDescent="0.2">
      <c r="A377" s="139"/>
      <c r="B377" s="139"/>
      <c r="C377" s="179" t="str">
        <f>VLOOKUP(G377,TCR!$E$2:$K$332,2,0)</f>
        <v>DISTV</v>
      </c>
      <c r="D377" s="179" t="str">
        <f>VLOOKUP(G377,TCR!$E$2:$K$332,3,0)</f>
        <v>Ricavi logistica secondaria - distribuzione Energia Elettrica - variabile</v>
      </c>
      <c r="E377" s="179" t="str">
        <f>VLOOKUP(G377,TCR!$E$2:$K$332,4,0)</f>
        <v>CAUCMV</v>
      </c>
      <c r="F377" s="179" t="str">
        <f>VLOOKUP(G377,TCR!$E$2:$K$332,5,0)</f>
        <v>Componenti Variabili A, UC e MCT</v>
      </c>
      <c r="G377" s="179" t="s">
        <v>136</v>
      </c>
      <c r="H377" s="179" t="str">
        <f>VLOOKUP(G377,TCR!$E$2:$K$332,7,0)</f>
        <v>A2 variabile</v>
      </c>
      <c r="I377" s="137" t="str">
        <f t="shared" si="16"/>
        <v>XE#Q_EN_O_A2#T_OS_A_BTA2#T_OS#XE</v>
      </c>
      <c r="J377" s="137" t="str">
        <f t="shared" si="17"/>
        <v>N</v>
      </c>
      <c r="K377" s="152" t="s">
        <v>12582</v>
      </c>
      <c r="L377" s="152" t="s">
        <v>12830</v>
      </c>
      <c r="N377" s="3" t="s">
        <v>12727</v>
      </c>
      <c r="Q377" s="3" t="s">
        <v>12742</v>
      </c>
      <c r="U377" s="137" t="s">
        <v>12913</v>
      </c>
      <c r="V377" s="137" t="str">
        <f t="shared" si="18"/>
        <v>XE</v>
      </c>
    </row>
    <row r="378" spans="1:22" x14ac:dyDescent="0.2">
      <c r="A378" s="139"/>
      <c r="B378" s="139"/>
      <c r="C378" s="179" t="str">
        <f>VLOOKUP(G378,TCR!$E$2:$K$332,2,0)</f>
        <v>DISTV</v>
      </c>
      <c r="D378" s="179" t="str">
        <f>VLOOKUP(G378,TCR!$E$2:$K$332,3,0)</f>
        <v>Ricavi logistica secondaria - distribuzione Energia Elettrica - variabile</v>
      </c>
      <c r="E378" s="179" t="str">
        <f>VLOOKUP(G378,TCR!$E$2:$K$332,4,0)</f>
        <v>CAUCMV</v>
      </c>
      <c r="F378" s="179" t="str">
        <f>VLOOKUP(G378,TCR!$E$2:$K$332,5,0)</f>
        <v>Componenti Variabili A, UC e MCT</v>
      </c>
      <c r="G378" s="179" t="s">
        <v>136</v>
      </c>
      <c r="H378" s="179" t="str">
        <f>VLOOKUP(G378,TCR!$E$2:$K$332,7,0)</f>
        <v>A2 variabile</v>
      </c>
      <c r="I378" s="137" t="str">
        <f t="shared" si="16"/>
        <v>XE#Q_EN_O_A2#T_OS_A_MTA2#T_OS#XE</v>
      </c>
      <c r="J378" s="137" t="str">
        <f t="shared" si="17"/>
        <v>N</v>
      </c>
      <c r="K378" s="152" t="s">
        <v>12582</v>
      </c>
      <c r="L378" s="152" t="s">
        <v>12830</v>
      </c>
      <c r="N378" s="3" t="s">
        <v>12726</v>
      </c>
      <c r="Q378" s="3" t="s">
        <v>12742</v>
      </c>
      <c r="U378" s="137" t="s">
        <v>12913</v>
      </c>
      <c r="V378" s="137" t="str">
        <f t="shared" si="18"/>
        <v>XE</v>
      </c>
    </row>
    <row r="379" spans="1:22" x14ac:dyDescent="0.2">
      <c r="A379" s="139"/>
      <c r="B379" s="139"/>
      <c r="C379" s="179" t="str">
        <f>VLOOKUP(G379,TCR!$E$2:$K$332,2,0)</f>
        <v>DISTV</v>
      </c>
      <c r="D379" s="179" t="str">
        <f>VLOOKUP(G379,TCR!$E$2:$K$332,3,0)</f>
        <v>Ricavi logistica secondaria - distribuzione Energia Elettrica - variabile</v>
      </c>
      <c r="E379" s="179" t="str">
        <f>VLOOKUP(G379,TCR!$E$2:$K$332,4,0)</f>
        <v>CAUCMV</v>
      </c>
      <c r="F379" s="179" t="str">
        <f>VLOOKUP(G379,TCR!$E$2:$K$332,5,0)</f>
        <v>Componenti Variabili A, UC e MCT</v>
      </c>
      <c r="G379" s="179" t="s">
        <v>136</v>
      </c>
      <c r="H379" s="179" t="str">
        <f>VLOOKUP(G379,TCR!$E$2:$K$332,7,0)</f>
        <v>A2 variabile</v>
      </c>
      <c r="I379" s="137" t="str">
        <f t="shared" si="16"/>
        <v>XE#Q_EN_O_A2#T_OS_A_BTA4#T_OS#XE</v>
      </c>
      <c r="J379" s="137" t="str">
        <f t="shared" si="17"/>
        <v>N</v>
      </c>
      <c r="K379" s="152" t="s">
        <v>12582</v>
      </c>
      <c r="L379" s="152" t="s">
        <v>12830</v>
      </c>
      <c r="N379" s="3" t="s">
        <v>12729</v>
      </c>
      <c r="Q379" s="3" t="s">
        <v>12742</v>
      </c>
      <c r="U379" s="137" t="s">
        <v>12913</v>
      </c>
      <c r="V379" s="137" t="str">
        <f t="shared" si="18"/>
        <v>XE</v>
      </c>
    </row>
    <row r="380" spans="1:22" x14ac:dyDescent="0.2">
      <c r="A380" s="139"/>
      <c r="B380" s="139"/>
      <c r="C380" s="179" t="str">
        <f>VLOOKUP(G380,TCR!$E$2:$K$332,2,0)</f>
        <v>DISTV</v>
      </c>
      <c r="D380" s="179" t="str">
        <f>VLOOKUP(G380,TCR!$E$2:$K$332,3,0)</f>
        <v>Ricavi logistica secondaria - distribuzione Energia Elettrica - variabile</v>
      </c>
      <c r="E380" s="179" t="str">
        <f>VLOOKUP(G380,TCR!$E$2:$K$332,4,0)</f>
        <v>CAUCMV</v>
      </c>
      <c r="F380" s="179" t="str">
        <f>VLOOKUP(G380,TCR!$E$2:$K$332,5,0)</f>
        <v>Componenti Variabili A, UC e MCT</v>
      </c>
      <c r="G380" s="179" t="s">
        <v>136</v>
      </c>
      <c r="H380" s="179" t="str">
        <f>VLOOKUP(G380,TCR!$E$2:$K$332,7,0)</f>
        <v>A2 variabile</v>
      </c>
      <c r="I380" s="137" t="str">
        <f t="shared" si="16"/>
        <v>XE#Q_EN_O_A2#T_OS_A_BTA5#T_OS#XE</v>
      </c>
      <c r="J380" s="137" t="str">
        <f t="shared" si="17"/>
        <v>N</v>
      </c>
      <c r="K380" s="152" t="s">
        <v>12582</v>
      </c>
      <c r="L380" s="152" t="s">
        <v>12830</v>
      </c>
      <c r="N380" s="3" t="s">
        <v>12731</v>
      </c>
      <c r="Q380" s="3" t="s">
        <v>12742</v>
      </c>
      <c r="U380" s="137" t="s">
        <v>12913</v>
      </c>
      <c r="V380" s="137" t="str">
        <f t="shared" si="18"/>
        <v>XE</v>
      </c>
    </row>
    <row r="381" spans="1:22" x14ac:dyDescent="0.2">
      <c r="A381" s="139"/>
      <c r="B381" s="139"/>
      <c r="C381" s="179" t="str">
        <f>VLOOKUP(G381,TCR!$E$2:$K$332,2,0)</f>
        <v>DISTV</v>
      </c>
      <c r="D381" s="179" t="str">
        <f>VLOOKUP(G381,TCR!$E$2:$K$332,3,0)</f>
        <v>Ricavi logistica secondaria - distribuzione Energia Elettrica - variabile</v>
      </c>
      <c r="E381" s="179" t="str">
        <f>VLOOKUP(G381,TCR!$E$2:$K$332,4,0)</f>
        <v>CAUCMV</v>
      </c>
      <c r="F381" s="179" t="str">
        <f>VLOOKUP(G381,TCR!$E$2:$K$332,5,0)</f>
        <v>Componenti Variabili A, UC e MCT</v>
      </c>
      <c r="G381" s="179" t="s">
        <v>136</v>
      </c>
      <c r="H381" s="179" t="str">
        <f>VLOOKUP(G381,TCR!$E$2:$K$332,7,0)</f>
        <v>A2 variabile</v>
      </c>
      <c r="I381" s="137" t="str">
        <f t="shared" si="16"/>
        <v>XE#Q_EN_O_A2#T_OS_A_BTA1#T_OS#XE</v>
      </c>
      <c r="J381" s="137" t="str">
        <f t="shared" si="17"/>
        <v>N</v>
      </c>
      <c r="K381" s="152" t="s">
        <v>12582</v>
      </c>
      <c r="L381" s="152" t="s">
        <v>12830</v>
      </c>
      <c r="N381" s="3" t="s">
        <v>12732</v>
      </c>
      <c r="Q381" s="3" t="s">
        <v>12742</v>
      </c>
      <c r="U381" s="137" t="s">
        <v>12913</v>
      </c>
      <c r="V381" s="137" t="str">
        <f t="shared" si="18"/>
        <v>XE</v>
      </c>
    </row>
    <row r="382" spans="1:22" x14ac:dyDescent="0.2">
      <c r="A382" s="139"/>
      <c r="B382" s="139"/>
      <c r="C382" s="179" t="str">
        <f>VLOOKUP(G382,TCR!$E$2:$K$332,2,0)</f>
        <v>DISTV</v>
      </c>
      <c r="D382" s="179" t="str">
        <f>VLOOKUP(G382,TCR!$E$2:$K$332,3,0)</f>
        <v>Ricavi logistica secondaria - distribuzione Energia Elettrica - variabile</v>
      </c>
      <c r="E382" s="179" t="str">
        <f>VLOOKUP(G382,TCR!$E$2:$K$332,4,0)</f>
        <v>CAUCMV</v>
      </c>
      <c r="F382" s="179" t="str">
        <f>VLOOKUP(G382,TCR!$E$2:$K$332,5,0)</f>
        <v>Componenti Variabili A, UC e MCT</v>
      </c>
      <c r="G382" s="179" t="s">
        <v>136</v>
      </c>
      <c r="H382" s="179" t="str">
        <f>VLOOKUP(G382,TCR!$E$2:$K$332,7,0)</f>
        <v>A2 variabile</v>
      </c>
      <c r="I382" s="137" t="str">
        <f t="shared" si="16"/>
        <v>XE#Q_EN_O_A2#T_OS_A_MTA1#T_OS#XE</v>
      </c>
      <c r="J382" s="137" t="str">
        <f t="shared" si="17"/>
        <v>N</v>
      </c>
      <c r="K382" s="152" t="s">
        <v>12582</v>
      </c>
      <c r="L382" s="152" t="s">
        <v>12830</v>
      </c>
      <c r="N382" s="3" t="s">
        <v>12730</v>
      </c>
      <c r="Q382" s="3" t="s">
        <v>12742</v>
      </c>
      <c r="U382" s="137" t="s">
        <v>12913</v>
      </c>
      <c r="V382" s="137" t="str">
        <f t="shared" si="18"/>
        <v>XE</v>
      </c>
    </row>
    <row r="383" spans="1:22" x14ac:dyDescent="0.2">
      <c r="A383" s="139"/>
      <c r="B383" s="139"/>
      <c r="C383" s="179" t="str">
        <f>VLOOKUP(G383,TCR!$E$2:$K$332,2,0)</f>
        <v>DISTV</v>
      </c>
      <c r="D383" s="179" t="str">
        <f>VLOOKUP(G383,TCR!$E$2:$K$332,3,0)</f>
        <v>Ricavi logistica secondaria - distribuzione Energia Elettrica - variabile</v>
      </c>
      <c r="E383" s="179" t="str">
        <f>VLOOKUP(G383,TCR!$E$2:$K$332,4,0)</f>
        <v>CAUCMV</v>
      </c>
      <c r="F383" s="179" t="str">
        <f>VLOOKUP(G383,TCR!$E$2:$K$332,5,0)</f>
        <v>Componenti Variabili A, UC e MCT</v>
      </c>
      <c r="G383" s="179" t="s">
        <v>136</v>
      </c>
      <c r="H383" s="179" t="str">
        <f>VLOOKUP(G383,TCR!$E$2:$K$332,7,0)</f>
        <v>A2 variabile</v>
      </c>
      <c r="I383" s="137" t="str">
        <f t="shared" si="16"/>
        <v>XE#Q_EN_O_A2#T_OS_A_ALTA#T_OS#XE</v>
      </c>
      <c r="J383" s="137" t="str">
        <f t="shared" si="17"/>
        <v>N</v>
      </c>
      <c r="K383" s="152" t="s">
        <v>12582</v>
      </c>
      <c r="L383" s="152" t="s">
        <v>12830</v>
      </c>
      <c r="N383" s="3" t="s">
        <v>12706</v>
      </c>
      <c r="Q383" s="3" t="s">
        <v>12742</v>
      </c>
      <c r="U383" s="137" t="s">
        <v>12913</v>
      </c>
      <c r="V383" s="137" t="str">
        <f t="shared" si="18"/>
        <v>XE</v>
      </c>
    </row>
    <row r="384" spans="1:22" x14ac:dyDescent="0.2">
      <c r="A384" s="139"/>
      <c r="B384" s="139"/>
      <c r="C384" s="179" t="str">
        <f>VLOOKUP(G384,TCR!$E$2:$K$332,2,0)</f>
        <v>DISTV</v>
      </c>
      <c r="D384" s="179" t="str">
        <f>VLOOKUP(G384,TCR!$E$2:$K$332,3,0)</f>
        <v>Ricavi logistica secondaria - distribuzione Energia Elettrica - variabile</v>
      </c>
      <c r="E384" s="179" t="str">
        <f>VLOOKUP(G384,TCR!$E$2:$K$332,4,0)</f>
        <v>CAUCMV</v>
      </c>
      <c r="F384" s="179" t="str">
        <f>VLOOKUP(G384,TCR!$E$2:$K$332,5,0)</f>
        <v>Componenti Variabili A, UC e MCT</v>
      </c>
      <c r="G384" s="179" t="s">
        <v>136</v>
      </c>
      <c r="H384" s="179" t="str">
        <f>VLOOKUP(G384,TCR!$E$2:$K$332,7,0)</f>
        <v>A2 variabile</v>
      </c>
      <c r="I384" s="137" t="str">
        <f t="shared" si="16"/>
        <v>XE#Q_EN_O_A2#T_OS_A_BTIP#T_OS#XE</v>
      </c>
      <c r="J384" s="137" t="str">
        <f t="shared" si="17"/>
        <v>N</v>
      </c>
      <c r="K384" s="152" t="s">
        <v>12582</v>
      </c>
      <c r="L384" s="152" t="s">
        <v>12830</v>
      </c>
      <c r="N384" s="3" t="s">
        <v>12707</v>
      </c>
      <c r="Q384" s="3" t="s">
        <v>12742</v>
      </c>
      <c r="U384" s="137" t="s">
        <v>12913</v>
      </c>
      <c r="V384" s="137" t="str">
        <f t="shared" si="18"/>
        <v>XE</v>
      </c>
    </row>
    <row r="385" spans="1:22" x14ac:dyDescent="0.2">
      <c r="A385" s="139"/>
      <c r="B385" s="139"/>
      <c r="C385" s="179" t="str">
        <f>VLOOKUP(G385,TCR!$E$2:$K$332,2,0)</f>
        <v>DISTV</v>
      </c>
      <c r="D385" s="179" t="str">
        <f>VLOOKUP(G385,TCR!$E$2:$K$332,3,0)</f>
        <v>Ricavi logistica secondaria - distribuzione Energia Elettrica - variabile</v>
      </c>
      <c r="E385" s="179" t="str">
        <f>VLOOKUP(G385,TCR!$E$2:$K$332,4,0)</f>
        <v>CAUCMV</v>
      </c>
      <c r="F385" s="179" t="str">
        <f>VLOOKUP(G385,TCR!$E$2:$K$332,5,0)</f>
        <v>Componenti Variabili A, UC e MCT</v>
      </c>
      <c r="G385" s="179" t="s">
        <v>137</v>
      </c>
      <c r="H385" s="179" t="str">
        <f>VLOOKUP(G385,TCR!$E$2:$K$332,7,0)</f>
        <v>A3 variabile</v>
      </c>
      <c r="I385" s="137" t="str">
        <f t="shared" si="16"/>
        <v>XE#Q_EN_O_A3#T_OS_A_BTA6#T_OS#XE</v>
      </c>
      <c r="J385" s="137" t="str">
        <f t="shared" si="17"/>
        <v>N</v>
      </c>
      <c r="K385" s="152" t="s">
        <v>12583</v>
      </c>
      <c r="L385" s="152" t="s">
        <v>12831</v>
      </c>
      <c r="N385" s="3" t="s">
        <v>12724</v>
      </c>
      <c r="Q385" s="3" t="s">
        <v>12742</v>
      </c>
      <c r="U385" s="137" t="s">
        <v>12913</v>
      </c>
      <c r="V385" s="137" t="str">
        <f t="shared" si="18"/>
        <v>XE</v>
      </c>
    </row>
    <row r="386" spans="1:22" x14ac:dyDescent="0.2">
      <c r="A386" s="139"/>
      <c r="B386" s="139"/>
      <c r="C386" s="179" t="str">
        <f>VLOOKUP(G386,TCR!$E$2:$K$332,2,0)</f>
        <v>DISTV</v>
      </c>
      <c r="D386" s="179" t="str">
        <f>VLOOKUP(G386,TCR!$E$2:$K$332,3,0)</f>
        <v>Ricavi logistica secondaria - distribuzione Energia Elettrica - variabile</v>
      </c>
      <c r="E386" s="179" t="str">
        <f>VLOOKUP(G386,TCR!$E$2:$K$332,4,0)</f>
        <v>CAUCMV</v>
      </c>
      <c r="F386" s="179" t="str">
        <f>VLOOKUP(G386,TCR!$E$2:$K$332,5,0)</f>
        <v>Componenti Variabili A, UC e MCT</v>
      </c>
      <c r="G386" s="179" t="s">
        <v>137</v>
      </c>
      <c r="H386" s="179" t="str">
        <f>VLOOKUP(G386,TCR!$E$2:$K$332,7,0)</f>
        <v>A3 variabile</v>
      </c>
      <c r="I386" s="137" t="str">
        <f t="shared" si="16"/>
        <v>XE#Q_EN_O_A3#T_OS_A_MTA2#T_OS#XE</v>
      </c>
      <c r="J386" s="137" t="str">
        <f t="shared" si="17"/>
        <v>N</v>
      </c>
      <c r="K386" s="152" t="s">
        <v>12583</v>
      </c>
      <c r="L386" s="152" t="s">
        <v>12831</v>
      </c>
      <c r="N386" s="3" t="s">
        <v>12726</v>
      </c>
      <c r="Q386" s="3" t="s">
        <v>12742</v>
      </c>
      <c r="U386" s="137" t="s">
        <v>12913</v>
      </c>
      <c r="V386" s="137" t="str">
        <f t="shared" si="18"/>
        <v>XE</v>
      </c>
    </row>
    <row r="387" spans="1:22" x14ac:dyDescent="0.2">
      <c r="A387" s="139"/>
      <c r="B387" s="139"/>
      <c r="C387" s="179" t="str">
        <f>VLOOKUP(G387,TCR!$E$2:$K$332,2,0)</f>
        <v>DISTV</v>
      </c>
      <c r="D387" s="179" t="str">
        <f>VLOOKUP(G387,TCR!$E$2:$K$332,3,0)</f>
        <v>Ricavi logistica secondaria - distribuzione Energia Elettrica - variabile</v>
      </c>
      <c r="E387" s="179" t="str">
        <f>VLOOKUP(G387,TCR!$E$2:$K$332,4,0)</f>
        <v>CAUCMV</v>
      </c>
      <c r="F387" s="179" t="str">
        <f>VLOOKUP(G387,TCR!$E$2:$K$332,5,0)</f>
        <v>Componenti Variabili A, UC e MCT</v>
      </c>
      <c r="G387" s="179" t="s">
        <v>137</v>
      </c>
      <c r="H387" s="179" t="str">
        <f>VLOOKUP(G387,TCR!$E$2:$K$332,7,0)</f>
        <v>A3 variabile</v>
      </c>
      <c r="I387" s="137" t="str">
        <f t="shared" ref="I387:I450" si="19">IF(LEFT($G387,7)="CONSUMO","XE#CONSUMO",CONCATENATE($V387,"#",$K387,"#",$N387,"#",$Q387,"#",$V387) )</f>
        <v>XE#Q_EN_O_A3#T_OS_A_BTA3#T_OS#XE</v>
      </c>
      <c r="J387" s="137" t="str">
        <f t="shared" ref="J387:J450" si="20">IF(SUBSTITUTE(K387,"_VAT","") = K387,"N","S")</f>
        <v>N</v>
      </c>
      <c r="K387" s="152" t="s">
        <v>12583</v>
      </c>
      <c r="L387" s="152" t="s">
        <v>12831</v>
      </c>
      <c r="N387" s="3" t="s">
        <v>12725</v>
      </c>
      <c r="Q387" s="3" t="s">
        <v>12742</v>
      </c>
      <c r="U387" s="137" t="s">
        <v>12913</v>
      </c>
      <c r="V387" s="137" t="str">
        <f t="shared" si="18"/>
        <v>XE</v>
      </c>
    </row>
    <row r="388" spans="1:22" x14ac:dyDescent="0.2">
      <c r="A388" s="139"/>
      <c r="B388" s="139"/>
      <c r="C388" s="179" t="str">
        <f>VLOOKUP(G388,TCR!$E$2:$K$332,2,0)</f>
        <v>DISTV</v>
      </c>
      <c r="D388" s="179" t="str">
        <f>VLOOKUP(G388,TCR!$E$2:$K$332,3,0)</f>
        <v>Ricavi logistica secondaria - distribuzione Energia Elettrica - variabile</v>
      </c>
      <c r="E388" s="179" t="str">
        <f>VLOOKUP(G388,TCR!$E$2:$K$332,4,0)</f>
        <v>CAUCMV</v>
      </c>
      <c r="F388" s="179" t="str">
        <f>VLOOKUP(G388,TCR!$E$2:$K$332,5,0)</f>
        <v>Componenti Variabili A, UC e MCT</v>
      </c>
      <c r="G388" s="179" t="s">
        <v>137</v>
      </c>
      <c r="H388" s="179" t="str">
        <f>VLOOKUP(G388,TCR!$E$2:$K$332,7,0)</f>
        <v>A3 variabile</v>
      </c>
      <c r="I388" s="137" t="str">
        <f t="shared" si="19"/>
        <v>XE#Q_EN_O_A3#T_OS_A_BTA2#T_OS#XE</v>
      </c>
      <c r="J388" s="137" t="str">
        <f t="shared" si="20"/>
        <v>N</v>
      </c>
      <c r="K388" s="152" t="s">
        <v>12583</v>
      </c>
      <c r="L388" s="152" t="s">
        <v>12831</v>
      </c>
      <c r="N388" s="3" t="s">
        <v>12727</v>
      </c>
      <c r="Q388" s="3" t="s">
        <v>12742</v>
      </c>
      <c r="U388" s="137" t="s">
        <v>12913</v>
      </c>
      <c r="V388" s="137" t="str">
        <f t="shared" si="18"/>
        <v>XE</v>
      </c>
    </row>
    <row r="389" spans="1:22" x14ac:dyDescent="0.2">
      <c r="A389" s="139"/>
      <c r="B389" s="139"/>
      <c r="C389" s="179" t="str">
        <f>VLOOKUP(G389,TCR!$E$2:$K$332,2,0)</f>
        <v>DISTV</v>
      </c>
      <c r="D389" s="179" t="str">
        <f>VLOOKUP(G389,TCR!$E$2:$K$332,3,0)</f>
        <v>Ricavi logistica secondaria - distribuzione Energia Elettrica - variabile</v>
      </c>
      <c r="E389" s="179" t="str">
        <f>VLOOKUP(G389,TCR!$E$2:$K$332,4,0)</f>
        <v>CAUCMV</v>
      </c>
      <c r="F389" s="179" t="str">
        <f>VLOOKUP(G389,TCR!$E$2:$K$332,5,0)</f>
        <v>Componenti Variabili A, UC e MCT</v>
      </c>
      <c r="G389" s="179" t="s">
        <v>137</v>
      </c>
      <c r="H389" s="179" t="str">
        <f>VLOOKUP(G389,TCR!$E$2:$K$332,7,0)</f>
        <v>A3 variabile</v>
      </c>
      <c r="I389" s="137" t="str">
        <f t="shared" si="19"/>
        <v>XE#Q_EN_O_A3#T_OS_A_BTA5#T_OS#XE</v>
      </c>
      <c r="J389" s="137" t="str">
        <f t="shared" si="20"/>
        <v>N</v>
      </c>
      <c r="K389" s="152" t="s">
        <v>12583</v>
      </c>
      <c r="L389" s="152" t="s">
        <v>12831</v>
      </c>
      <c r="N389" s="3" t="s">
        <v>12731</v>
      </c>
      <c r="Q389" s="3" t="s">
        <v>12742</v>
      </c>
      <c r="U389" s="137" t="s">
        <v>12913</v>
      </c>
      <c r="V389" s="137" t="str">
        <f t="shared" si="18"/>
        <v>XE</v>
      </c>
    </row>
    <row r="390" spans="1:22" x14ac:dyDescent="0.2">
      <c r="A390" s="139"/>
      <c r="B390" s="139"/>
      <c r="C390" s="181" t="str">
        <f>VLOOKUP(G390,TCR!$E$2:$K$332,2,0)</f>
        <v>DISTV</v>
      </c>
      <c r="D390" s="181" t="str">
        <f>VLOOKUP(G390,TCR!$E$2:$K$332,3,0)</f>
        <v>Ricavi logistica secondaria - distribuzione Energia Elettrica - variabile</v>
      </c>
      <c r="E390" s="181" t="str">
        <f>VLOOKUP(G390,TCR!$E$2:$K$332,4,0)</f>
        <v>CAUCMV</v>
      </c>
      <c r="F390" s="181" t="str">
        <f>VLOOKUP(G390,TCR!$E$2:$K$332,5,0)</f>
        <v>Componenti Variabili A, UC e MCT</v>
      </c>
      <c r="G390" s="181" t="s">
        <v>137</v>
      </c>
      <c r="H390" s="181" t="str">
        <f>VLOOKUP(G390,TCR!$E$2:$K$332,7,0)</f>
        <v>A3 variabile</v>
      </c>
      <c r="I390" s="137" t="str">
        <f t="shared" si="19"/>
        <v>XE#Q_EN_O_A3#T_OS_A_MTA3#T_OS#XE</v>
      </c>
      <c r="J390" s="137" t="str">
        <f t="shared" si="20"/>
        <v>N</v>
      </c>
      <c r="K390" s="152" t="s">
        <v>12583</v>
      </c>
      <c r="L390" s="152" t="s">
        <v>12831</v>
      </c>
      <c r="N390" s="3" t="s">
        <v>12728</v>
      </c>
      <c r="Q390" s="3" t="s">
        <v>12742</v>
      </c>
      <c r="U390" s="137" t="s">
        <v>12913</v>
      </c>
      <c r="V390" s="137" t="str">
        <f t="shared" si="18"/>
        <v>XE</v>
      </c>
    </row>
    <row r="391" spans="1:22" x14ac:dyDescent="0.2">
      <c r="A391" s="139"/>
      <c r="B391" s="139"/>
      <c r="C391" s="181" t="str">
        <f>VLOOKUP(G391,TCR!$E$2:$K$332,2,0)</f>
        <v>DISTV</v>
      </c>
      <c r="D391" s="181" t="str">
        <f>VLOOKUP(G391,TCR!$E$2:$K$332,3,0)</f>
        <v>Ricavi logistica secondaria - distribuzione Energia Elettrica - variabile</v>
      </c>
      <c r="E391" s="181" t="str">
        <f>VLOOKUP(G391,TCR!$E$2:$K$332,4,0)</f>
        <v>CAUCMV</v>
      </c>
      <c r="F391" s="181" t="str">
        <f>VLOOKUP(G391,TCR!$E$2:$K$332,5,0)</f>
        <v>Componenti Variabili A, UC e MCT</v>
      </c>
      <c r="G391" s="181" t="s">
        <v>137</v>
      </c>
      <c r="H391" s="181" t="str">
        <f>VLOOKUP(G391,TCR!$E$2:$K$332,7,0)</f>
        <v>A3 variabile</v>
      </c>
      <c r="I391" s="137" t="str">
        <f t="shared" si="19"/>
        <v>XE#Q_EN_O_A3#T_OS_A_BTA4#T_OS#XE</v>
      </c>
      <c r="J391" s="137" t="str">
        <f t="shared" si="20"/>
        <v>N</v>
      </c>
      <c r="K391" s="152" t="s">
        <v>12583</v>
      </c>
      <c r="L391" s="152" t="s">
        <v>12831</v>
      </c>
      <c r="N391" s="3" t="s">
        <v>12729</v>
      </c>
      <c r="Q391" s="3" t="s">
        <v>12742</v>
      </c>
      <c r="U391" s="137" t="s">
        <v>12913</v>
      </c>
      <c r="V391" s="137" t="str">
        <f t="shared" si="18"/>
        <v>XE</v>
      </c>
    </row>
    <row r="392" spans="1:22" x14ac:dyDescent="0.2">
      <c r="A392" s="139"/>
      <c r="B392" s="139"/>
      <c r="C392" s="181" t="str">
        <f>VLOOKUP(G392,TCR!$E$2:$K$332,2,0)</f>
        <v>DISTV</v>
      </c>
      <c r="D392" s="181" t="str">
        <f>VLOOKUP(G392,TCR!$E$2:$K$332,3,0)</f>
        <v>Ricavi logistica secondaria - distribuzione Energia Elettrica - variabile</v>
      </c>
      <c r="E392" s="181" t="str">
        <f>VLOOKUP(G392,TCR!$E$2:$K$332,4,0)</f>
        <v>CAUCMV</v>
      </c>
      <c r="F392" s="181" t="str">
        <f>VLOOKUP(G392,TCR!$E$2:$K$332,5,0)</f>
        <v>Componenti Variabili A, UC e MCT</v>
      </c>
      <c r="G392" s="181" t="s">
        <v>137</v>
      </c>
      <c r="H392" s="181" t="str">
        <f>VLOOKUP(G392,TCR!$E$2:$K$332,7,0)</f>
        <v>A3 variabile</v>
      </c>
      <c r="I392" s="137" t="str">
        <f t="shared" si="19"/>
        <v>XE#Q_EN_O_A3#T_OS_A_BTA1#T_OS#XE</v>
      </c>
      <c r="J392" s="137" t="str">
        <f t="shared" si="20"/>
        <v>N</v>
      </c>
      <c r="K392" s="152" t="s">
        <v>12583</v>
      </c>
      <c r="L392" s="152" t="s">
        <v>12831</v>
      </c>
      <c r="N392" s="3" t="s">
        <v>12732</v>
      </c>
      <c r="Q392" s="3" t="s">
        <v>12742</v>
      </c>
      <c r="U392" s="137" t="s">
        <v>12913</v>
      </c>
      <c r="V392" s="137" t="str">
        <f t="shared" si="18"/>
        <v>XE</v>
      </c>
    </row>
    <row r="393" spans="1:22" x14ac:dyDescent="0.2">
      <c r="A393" s="139"/>
      <c r="B393" s="139"/>
      <c r="C393" s="181" t="str">
        <f>VLOOKUP(G393,TCR!$E$2:$K$332,2,0)</f>
        <v>DISTV</v>
      </c>
      <c r="D393" s="181" t="str">
        <f>VLOOKUP(G393,TCR!$E$2:$K$332,3,0)</f>
        <v>Ricavi logistica secondaria - distribuzione Energia Elettrica - variabile</v>
      </c>
      <c r="E393" s="181" t="str">
        <f>VLOOKUP(G393,TCR!$E$2:$K$332,4,0)</f>
        <v>CAUCMV</v>
      </c>
      <c r="F393" s="181" t="str">
        <f>VLOOKUP(G393,TCR!$E$2:$K$332,5,0)</f>
        <v>Componenti Variabili A, UC e MCT</v>
      </c>
      <c r="G393" s="181" t="s">
        <v>137</v>
      </c>
      <c r="H393" s="181" t="str">
        <f>VLOOKUP(G393,TCR!$E$2:$K$332,7,0)</f>
        <v>A3 variabile</v>
      </c>
      <c r="I393" s="137" t="str">
        <f t="shared" si="19"/>
        <v>XE#Q_EN_O_A3#T_OS_A_MTA1#T_OS#XE</v>
      </c>
      <c r="J393" s="137" t="str">
        <f t="shared" si="20"/>
        <v>N</v>
      </c>
      <c r="K393" s="152" t="s">
        <v>12583</v>
      </c>
      <c r="L393" s="152" t="s">
        <v>12831</v>
      </c>
      <c r="N393" s="3" t="s">
        <v>12730</v>
      </c>
      <c r="Q393" s="3" t="s">
        <v>12742</v>
      </c>
      <c r="U393" s="137" t="s">
        <v>12913</v>
      </c>
      <c r="V393" s="137" t="str">
        <f t="shared" si="18"/>
        <v>XE</v>
      </c>
    </row>
    <row r="394" spans="1:22" x14ac:dyDescent="0.2">
      <c r="A394" s="139"/>
      <c r="B394" s="139"/>
      <c r="C394" s="181" t="str">
        <f>VLOOKUP(G394,TCR!$E$2:$K$332,2,0)</f>
        <v>DISTV</v>
      </c>
      <c r="D394" s="181" t="str">
        <f>VLOOKUP(G394,TCR!$E$2:$K$332,3,0)</f>
        <v>Ricavi logistica secondaria - distribuzione Energia Elettrica - variabile</v>
      </c>
      <c r="E394" s="181" t="str">
        <f>VLOOKUP(G394,TCR!$E$2:$K$332,4,0)</f>
        <v>CAUCMV</v>
      </c>
      <c r="F394" s="181" t="str">
        <f>VLOOKUP(G394,TCR!$E$2:$K$332,5,0)</f>
        <v>Componenti Variabili A, UC e MCT</v>
      </c>
      <c r="G394" s="181" t="s">
        <v>137</v>
      </c>
      <c r="H394" s="181" t="str">
        <f>VLOOKUP(G394,TCR!$E$2:$K$332,7,0)</f>
        <v>A3 variabile</v>
      </c>
      <c r="I394" s="137" t="str">
        <f t="shared" si="19"/>
        <v>XE#Q_EN_O_A3#T_OS_A_ALTA#T_OS#XE</v>
      </c>
      <c r="J394" s="137" t="str">
        <f t="shared" si="20"/>
        <v>N</v>
      </c>
      <c r="K394" s="152" t="s">
        <v>12583</v>
      </c>
      <c r="L394" s="152" t="s">
        <v>12831</v>
      </c>
      <c r="N394" s="3" t="s">
        <v>12706</v>
      </c>
      <c r="Q394" s="3" t="s">
        <v>12742</v>
      </c>
      <c r="U394" s="137" t="s">
        <v>12913</v>
      </c>
      <c r="V394" s="137" t="str">
        <f t="shared" si="18"/>
        <v>XE</v>
      </c>
    </row>
    <row r="395" spans="1:22" x14ac:dyDescent="0.2">
      <c r="A395" s="139"/>
      <c r="B395" s="139"/>
      <c r="C395" s="181" t="str">
        <f>VLOOKUP(G395,TCR!$E$2:$K$332,2,0)</f>
        <v>DISTV</v>
      </c>
      <c r="D395" s="181" t="str">
        <f>VLOOKUP(G395,TCR!$E$2:$K$332,3,0)</f>
        <v>Ricavi logistica secondaria - distribuzione Energia Elettrica - variabile</v>
      </c>
      <c r="E395" s="181" t="str">
        <f>VLOOKUP(G395,TCR!$E$2:$K$332,4,0)</f>
        <v>CAUCMV</v>
      </c>
      <c r="F395" s="181" t="str">
        <f>VLOOKUP(G395,TCR!$E$2:$K$332,5,0)</f>
        <v>Componenti Variabili A, UC e MCT</v>
      </c>
      <c r="G395" s="181" t="s">
        <v>137</v>
      </c>
      <c r="H395" s="181" t="str">
        <f>VLOOKUP(G395,TCR!$E$2:$K$332,7,0)</f>
        <v>A3 variabile</v>
      </c>
      <c r="I395" s="137" t="str">
        <f t="shared" si="19"/>
        <v>XE#Q_EN_O_A3#T_OS_A_BTIP#T_OS#XE</v>
      </c>
      <c r="J395" s="137" t="str">
        <f t="shared" si="20"/>
        <v>N</v>
      </c>
      <c r="K395" s="152" t="s">
        <v>12583</v>
      </c>
      <c r="L395" s="152" t="s">
        <v>12831</v>
      </c>
      <c r="N395" s="3" t="s">
        <v>12707</v>
      </c>
      <c r="Q395" s="3" t="s">
        <v>12742</v>
      </c>
      <c r="U395" s="137" t="s">
        <v>12913</v>
      </c>
      <c r="V395" s="137" t="str">
        <f t="shared" si="18"/>
        <v>XE</v>
      </c>
    </row>
    <row r="396" spans="1:22" x14ac:dyDescent="0.2">
      <c r="A396" s="139"/>
      <c r="B396" s="139"/>
      <c r="C396" s="181" t="str">
        <f>VLOOKUP(G396,TCR!$E$2:$K$332,2,0)</f>
        <v>DISTV</v>
      </c>
      <c r="D396" s="181" t="str">
        <f>VLOOKUP(G396,TCR!$E$2:$K$332,3,0)</f>
        <v>Ricavi logistica secondaria - distribuzione Energia Elettrica - variabile</v>
      </c>
      <c r="E396" s="181" t="str">
        <f>VLOOKUP(G396,TCR!$E$2:$K$332,4,0)</f>
        <v>CAUCMV</v>
      </c>
      <c r="F396" s="181" t="str">
        <f>VLOOKUP(G396,TCR!$E$2:$K$332,5,0)</f>
        <v>Componenti Variabili A, UC e MCT</v>
      </c>
      <c r="G396" s="181" t="s">
        <v>151</v>
      </c>
      <c r="H396" s="181" t="str">
        <f>VLOOKUP(G396,TCR!$E$2:$K$332,7,0)</f>
        <v>A4 variabile</v>
      </c>
      <c r="I396" s="137" t="str">
        <f t="shared" si="19"/>
        <v>XE#Q_EN_O_A4#T_OS_A_BTA6#T_OS#XE</v>
      </c>
      <c r="J396" s="137" t="str">
        <f t="shared" si="20"/>
        <v>N</v>
      </c>
      <c r="K396" s="152" t="s">
        <v>12584</v>
      </c>
      <c r="L396" s="152" t="s">
        <v>12832</v>
      </c>
      <c r="N396" s="3" t="s">
        <v>12724</v>
      </c>
      <c r="Q396" s="3" t="s">
        <v>12742</v>
      </c>
      <c r="U396" s="137" t="s">
        <v>12913</v>
      </c>
      <c r="V396" s="137" t="str">
        <f t="shared" si="18"/>
        <v>XE</v>
      </c>
    </row>
    <row r="397" spans="1:22" x14ac:dyDescent="0.2">
      <c r="A397" s="139"/>
      <c r="B397" s="139"/>
      <c r="C397" s="181" t="str">
        <f>VLOOKUP(G397,TCR!$E$2:$K$332,2,0)</f>
        <v>DISTV</v>
      </c>
      <c r="D397" s="181" t="str">
        <f>VLOOKUP(G397,TCR!$E$2:$K$332,3,0)</f>
        <v>Ricavi logistica secondaria - distribuzione Energia Elettrica - variabile</v>
      </c>
      <c r="E397" s="181" t="str">
        <f>VLOOKUP(G397,TCR!$E$2:$K$332,4,0)</f>
        <v>CAUCMV</v>
      </c>
      <c r="F397" s="181" t="str">
        <f>VLOOKUP(G397,TCR!$E$2:$K$332,5,0)</f>
        <v>Componenti Variabili A, UC e MCT</v>
      </c>
      <c r="G397" s="181" t="s">
        <v>151</v>
      </c>
      <c r="H397" s="181" t="str">
        <f>VLOOKUP(G397,TCR!$E$2:$K$332,7,0)</f>
        <v>A4 variabile</v>
      </c>
      <c r="I397" s="137" t="str">
        <f t="shared" si="19"/>
        <v>XE#Q_EN_O_A4#T_OS_A_BTA3#T_OS#XE</v>
      </c>
      <c r="J397" s="137" t="str">
        <f t="shared" si="20"/>
        <v>N</v>
      </c>
      <c r="K397" s="152" t="s">
        <v>12584</v>
      </c>
      <c r="L397" s="152" t="s">
        <v>12832</v>
      </c>
      <c r="N397" s="3" t="s">
        <v>12725</v>
      </c>
      <c r="Q397" s="3" t="s">
        <v>12742</v>
      </c>
      <c r="U397" s="137" t="s">
        <v>12913</v>
      </c>
      <c r="V397" s="137" t="str">
        <f t="shared" si="18"/>
        <v>XE</v>
      </c>
    </row>
    <row r="398" spans="1:22" x14ac:dyDescent="0.2">
      <c r="A398" s="139"/>
      <c r="B398" s="139"/>
      <c r="C398" s="181" t="str">
        <f>VLOOKUP(G398,TCR!$E$2:$K$332,2,0)</f>
        <v>DISTV</v>
      </c>
      <c r="D398" s="181" t="str">
        <f>VLOOKUP(G398,TCR!$E$2:$K$332,3,0)</f>
        <v>Ricavi logistica secondaria - distribuzione Energia Elettrica - variabile</v>
      </c>
      <c r="E398" s="181" t="str">
        <f>VLOOKUP(G398,TCR!$E$2:$K$332,4,0)</f>
        <v>CAUCMV</v>
      </c>
      <c r="F398" s="181" t="str">
        <f>VLOOKUP(G398,TCR!$E$2:$K$332,5,0)</f>
        <v>Componenti Variabili A, UC e MCT</v>
      </c>
      <c r="G398" s="181" t="s">
        <v>151</v>
      </c>
      <c r="H398" s="181" t="str">
        <f>VLOOKUP(G398,TCR!$E$2:$K$332,7,0)</f>
        <v>A4 variabile</v>
      </c>
      <c r="I398" s="137" t="str">
        <f t="shared" si="19"/>
        <v>XE#Q_EN_O_A4#T_OS_A_MTA3#T_OS#XE</v>
      </c>
      <c r="J398" s="137" t="str">
        <f t="shared" si="20"/>
        <v>N</v>
      </c>
      <c r="K398" s="152" t="s">
        <v>12584</v>
      </c>
      <c r="L398" s="152" t="s">
        <v>12832</v>
      </c>
      <c r="N398" s="3" t="s">
        <v>12728</v>
      </c>
      <c r="Q398" s="3" t="s">
        <v>12742</v>
      </c>
      <c r="U398" s="137" t="s">
        <v>12913</v>
      </c>
      <c r="V398" s="137" t="str">
        <f t="shared" si="18"/>
        <v>XE</v>
      </c>
    </row>
    <row r="399" spans="1:22" x14ac:dyDescent="0.2">
      <c r="A399" s="139"/>
      <c r="B399" s="139"/>
      <c r="C399" s="181" t="str">
        <f>VLOOKUP(G399,TCR!$E$2:$K$332,2,0)</f>
        <v>DISTV</v>
      </c>
      <c r="D399" s="181" t="str">
        <f>VLOOKUP(G399,TCR!$E$2:$K$332,3,0)</f>
        <v>Ricavi logistica secondaria - distribuzione Energia Elettrica - variabile</v>
      </c>
      <c r="E399" s="181" t="str">
        <f>VLOOKUP(G399,TCR!$E$2:$K$332,4,0)</f>
        <v>CAUCMV</v>
      </c>
      <c r="F399" s="181" t="str">
        <f>VLOOKUP(G399,TCR!$E$2:$K$332,5,0)</f>
        <v>Componenti Variabili A, UC e MCT</v>
      </c>
      <c r="G399" s="181" t="s">
        <v>151</v>
      </c>
      <c r="H399" s="181" t="str">
        <f>VLOOKUP(G399,TCR!$E$2:$K$332,7,0)</f>
        <v>A4 variabile</v>
      </c>
      <c r="I399" s="137" t="str">
        <f t="shared" si="19"/>
        <v>XE#Q_EN_O_A4#T_OS_A_BTA2#T_OS#XE</v>
      </c>
      <c r="J399" s="137" t="str">
        <f t="shared" si="20"/>
        <v>N</v>
      </c>
      <c r="K399" s="152" t="s">
        <v>12584</v>
      </c>
      <c r="L399" s="152" t="s">
        <v>12832</v>
      </c>
      <c r="N399" s="3" t="s">
        <v>12727</v>
      </c>
      <c r="Q399" s="3" t="s">
        <v>12742</v>
      </c>
      <c r="U399" s="137" t="s">
        <v>12913</v>
      </c>
      <c r="V399" s="137" t="str">
        <f t="shared" si="18"/>
        <v>XE</v>
      </c>
    </row>
    <row r="400" spans="1:22" x14ac:dyDescent="0.2">
      <c r="A400" s="139"/>
      <c r="B400" s="139"/>
      <c r="C400" s="179" t="str">
        <f>VLOOKUP(G400,TCR!$E$2:$K$332,2,0)</f>
        <v>DISTV</v>
      </c>
      <c r="D400" s="179" t="str">
        <f>VLOOKUP(G400,TCR!$E$2:$K$332,3,0)</f>
        <v>Ricavi logistica secondaria - distribuzione Energia Elettrica - variabile</v>
      </c>
      <c r="E400" s="179" t="str">
        <f>VLOOKUP(G400,TCR!$E$2:$K$332,4,0)</f>
        <v>CAUCMV</v>
      </c>
      <c r="F400" s="179" t="str">
        <f>VLOOKUP(G400,TCR!$E$2:$K$332,5,0)</f>
        <v>Componenti Variabili A, UC e MCT</v>
      </c>
      <c r="G400" s="179" t="s">
        <v>151</v>
      </c>
      <c r="H400" s="179" t="str">
        <f>VLOOKUP(G400,TCR!$E$2:$K$332,7,0)</f>
        <v>A4 variabile</v>
      </c>
      <c r="I400" s="137" t="str">
        <f t="shared" si="19"/>
        <v>XE#Q_EN_O_A4#T_OS_A_MTA2#T_OS#XE</v>
      </c>
      <c r="J400" s="137" t="str">
        <f t="shared" si="20"/>
        <v>N</v>
      </c>
      <c r="K400" s="152" t="s">
        <v>12584</v>
      </c>
      <c r="L400" s="152" t="s">
        <v>12832</v>
      </c>
      <c r="N400" s="3" t="s">
        <v>12726</v>
      </c>
      <c r="Q400" s="3" t="s">
        <v>12742</v>
      </c>
      <c r="U400" s="137" t="s">
        <v>12913</v>
      </c>
      <c r="V400" s="137" t="str">
        <f t="shared" ref="V400:V463" si="21">U400</f>
        <v>XE</v>
      </c>
    </row>
    <row r="401" spans="1:22" x14ac:dyDescent="0.2">
      <c r="A401" s="139"/>
      <c r="B401" s="139"/>
      <c r="C401" s="180" t="str">
        <f>VLOOKUP(G401,TCR!$E$2:$K$332,2,0)</f>
        <v>DISTV</v>
      </c>
      <c r="D401" s="180" t="str">
        <f>VLOOKUP(G401,TCR!$E$2:$K$332,3,0)</f>
        <v>Ricavi logistica secondaria - distribuzione Energia Elettrica - variabile</v>
      </c>
      <c r="E401" s="180" t="str">
        <f>VLOOKUP(G401,TCR!$E$2:$K$332,4,0)</f>
        <v>CAUCMV</v>
      </c>
      <c r="F401" s="180" t="str">
        <f>VLOOKUP(G401,TCR!$E$2:$K$332,5,0)</f>
        <v>Componenti Variabili A, UC e MCT</v>
      </c>
      <c r="G401" s="180" t="s">
        <v>151</v>
      </c>
      <c r="H401" s="180" t="str">
        <f>VLOOKUP(G401,TCR!$E$2:$K$332,7,0)</f>
        <v>A4 variabile</v>
      </c>
      <c r="I401" s="137" t="str">
        <f t="shared" si="19"/>
        <v>XE#Q_EN_O_A4#T_OS_A_BTA4#T_OS#XE</v>
      </c>
      <c r="J401" s="137" t="str">
        <f t="shared" si="20"/>
        <v>N</v>
      </c>
      <c r="K401" s="152" t="s">
        <v>12584</v>
      </c>
      <c r="L401" s="152" t="s">
        <v>12832</v>
      </c>
      <c r="N401" s="3" t="s">
        <v>12729</v>
      </c>
      <c r="Q401" s="3" t="s">
        <v>12742</v>
      </c>
      <c r="U401" s="137" t="s">
        <v>12913</v>
      </c>
      <c r="V401" s="137" t="str">
        <f t="shared" si="21"/>
        <v>XE</v>
      </c>
    </row>
    <row r="402" spans="1:22" x14ac:dyDescent="0.2">
      <c r="A402" s="139"/>
      <c r="B402" s="139"/>
      <c r="C402" s="140" t="str">
        <f>VLOOKUP(G402,TCR!$E$2:$K$332,2,0)</f>
        <v>DISTV</v>
      </c>
      <c r="D402" s="140" t="str">
        <f>VLOOKUP(G402,TCR!$E$2:$K$332,3,0)</f>
        <v>Ricavi logistica secondaria - distribuzione Energia Elettrica - variabile</v>
      </c>
      <c r="E402" s="140" t="str">
        <f>VLOOKUP(G402,TCR!$E$2:$K$332,4,0)</f>
        <v>CAUCMV</v>
      </c>
      <c r="F402" s="140" t="str">
        <f>VLOOKUP(G402,TCR!$E$2:$K$332,5,0)</f>
        <v>Componenti Variabili A, UC e MCT</v>
      </c>
      <c r="G402" s="140" t="s">
        <v>151</v>
      </c>
      <c r="H402" s="140" t="str">
        <f>VLOOKUP(G402,TCR!$E$2:$K$332,7,0)</f>
        <v>A4 variabile</v>
      </c>
      <c r="I402" s="137" t="str">
        <f t="shared" si="19"/>
        <v>XE#Q_EN_O_A4#T_OS_A_BTA5#T_OS#XE</v>
      </c>
      <c r="J402" s="137" t="str">
        <f t="shared" si="20"/>
        <v>N</v>
      </c>
      <c r="K402" s="152" t="s">
        <v>12584</v>
      </c>
      <c r="L402" s="152" t="s">
        <v>12832</v>
      </c>
      <c r="N402" s="3" t="s">
        <v>12731</v>
      </c>
      <c r="Q402" s="3" t="s">
        <v>12742</v>
      </c>
      <c r="U402" s="137" t="s">
        <v>12913</v>
      </c>
      <c r="V402" s="137" t="str">
        <f t="shared" si="21"/>
        <v>XE</v>
      </c>
    </row>
    <row r="403" spans="1:22" x14ac:dyDescent="0.2">
      <c r="A403" s="139"/>
      <c r="B403" s="139"/>
      <c r="C403" s="140" t="str">
        <f>VLOOKUP(G403,TCR!$E$2:$K$332,2,0)</f>
        <v>DISTV</v>
      </c>
      <c r="D403" s="140" t="str">
        <f>VLOOKUP(G403,TCR!$E$2:$K$332,3,0)</f>
        <v>Ricavi logistica secondaria - distribuzione Energia Elettrica - variabile</v>
      </c>
      <c r="E403" s="140" t="str">
        <f>VLOOKUP(G403,TCR!$E$2:$K$332,4,0)</f>
        <v>CAUCMV</v>
      </c>
      <c r="F403" s="140" t="str">
        <f>VLOOKUP(G403,TCR!$E$2:$K$332,5,0)</f>
        <v>Componenti Variabili A, UC e MCT</v>
      </c>
      <c r="G403" s="140" t="s">
        <v>151</v>
      </c>
      <c r="H403" s="140" t="str">
        <f>VLOOKUP(G403,TCR!$E$2:$K$332,7,0)</f>
        <v>A4 variabile</v>
      </c>
      <c r="I403" s="137" t="str">
        <f t="shared" si="19"/>
        <v>XE#Q_EN_O_A4#T_OS_A_BTA1#T_OS#XE</v>
      </c>
      <c r="J403" s="137" t="str">
        <f t="shared" si="20"/>
        <v>N</v>
      </c>
      <c r="K403" s="152" t="s">
        <v>12584</v>
      </c>
      <c r="L403" s="152" t="s">
        <v>12832</v>
      </c>
      <c r="N403" s="3" t="s">
        <v>12732</v>
      </c>
      <c r="Q403" s="3" t="s">
        <v>12742</v>
      </c>
      <c r="U403" s="137" t="s">
        <v>12913</v>
      </c>
      <c r="V403" s="137" t="str">
        <f t="shared" si="21"/>
        <v>XE</v>
      </c>
    </row>
    <row r="404" spans="1:22" x14ac:dyDescent="0.2">
      <c r="A404" s="139"/>
      <c r="B404" s="139"/>
      <c r="C404" s="180" t="str">
        <f>VLOOKUP(G404,TCR!$E$2:$K$332,2,0)</f>
        <v>DISTV</v>
      </c>
      <c r="D404" s="180" t="str">
        <f>VLOOKUP(G404,TCR!$E$2:$K$332,3,0)</f>
        <v>Ricavi logistica secondaria - distribuzione Energia Elettrica - variabile</v>
      </c>
      <c r="E404" s="180" t="str">
        <f>VLOOKUP(G404,TCR!$E$2:$K$332,4,0)</f>
        <v>CAUCMV</v>
      </c>
      <c r="F404" s="180" t="str">
        <f>VLOOKUP(G404,TCR!$E$2:$K$332,5,0)</f>
        <v>Componenti Variabili A, UC e MCT</v>
      </c>
      <c r="G404" s="180" t="s">
        <v>151</v>
      </c>
      <c r="H404" s="180" t="str">
        <f>VLOOKUP(G404,TCR!$E$2:$K$332,7,0)</f>
        <v>A4 variabile</v>
      </c>
      <c r="I404" s="137" t="str">
        <f t="shared" si="19"/>
        <v>XE#Q_EN_O_A4#T_OS_A_MTA1#T_OS#XE</v>
      </c>
      <c r="J404" s="137" t="str">
        <f t="shared" si="20"/>
        <v>N</v>
      </c>
      <c r="K404" s="152" t="s">
        <v>12584</v>
      </c>
      <c r="L404" s="152" t="s">
        <v>12832</v>
      </c>
      <c r="N404" s="3" t="s">
        <v>12730</v>
      </c>
      <c r="Q404" s="3" t="s">
        <v>12742</v>
      </c>
      <c r="U404" s="137" t="s">
        <v>12913</v>
      </c>
      <c r="V404" s="137" t="str">
        <f t="shared" si="21"/>
        <v>XE</v>
      </c>
    </row>
    <row r="405" spans="1:22" x14ac:dyDescent="0.2">
      <c r="A405" s="139"/>
      <c r="B405" s="139"/>
      <c r="C405" s="140" t="str">
        <f>VLOOKUP(G405,TCR!$E$2:$K$332,2,0)</f>
        <v>DISTV</v>
      </c>
      <c r="D405" s="140" t="str">
        <f>VLOOKUP(G405,TCR!$E$2:$K$332,3,0)</f>
        <v>Ricavi logistica secondaria - distribuzione Energia Elettrica - variabile</v>
      </c>
      <c r="E405" s="140" t="str">
        <f>VLOOKUP(G405,TCR!$E$2:$K$332,4,0)</f>
        <v>CAUCMV</v>
      </c>
      <c r="F405" s="140" t="str">
        <f>VLOOKUP(G405,TCR!$E$2:$K$332,5,0)</f>
        <v>Componenti Variabili A, UC e MCT</v>
      </c>
      <c r="G405" s="140" t="s">
        <v>151</v>
      </c>
      <c r="H405" s="140" t="str">
        <f>VLOOKUP(G405,TCR!$E$2:$K$332,7,0)</f>
        <v>A4 variabile</v>
      </c>
      <c r="I405" s="137" t="str">
        <f t="shared" si="19"/>
        <v>XE#Q_EN_O_A4#T_OS_A_ALTA#T_OS#XE</v>
      </c>
      <c r="J405" s="137" t="str">
        <f t="shared" si="20"/>
        <v>N</v>
      </c>
      <c r="K405" s="152" t="s">
        <v>12584</v>
      </c>
      <c r="L405" s="152" t="s">
        <v>12833</v>
      </c>
      <c r="N405" s="3" t="s">
        <v>12706</v>
      </c>
      <c r="Q405" s="3" t="s">
        <v>12742</v>
      </c>
      <c r="U405" s="137" t="s">
        <v>12913</v>
      </c>
      <c r="V405" s="137" t="str">
        <f t="shared" si="21"/>
        <v>XE</v>
      </c>
    </row>
    <row r="406" spans="1:22" x14ac:dyDescent="0.2">
      <c r="A406" s="139"/>
      <c r="B406" s="139"/>
      <c r="C406" s="140" t="str">
        <f>VLOOKUP(G406,TCR!$E$2:$K$332,2,0)</f>
        <v>DISTV</v>
      </c>
      <c r="D406" s="140" t="str">
        <f>VLOOKUP(G406,TCR!$E$2:$K$332,3,0)</f>
        <v>Ricavi logistica secondaria - distribuzione Energia Elettrica - variabile</v>
      </c>
      <c r="E406" s="140" t="str">
        <f>VLOOKUP(G406,TCR!$E$2:$K$332,4,0)</f>
        <v>CAUCMV</v>
      </c>
      <c r="F406" s="140" t="str">
        <f>VLOOKUP(G406,TCR!$E$2:$K$332,5,0)</f>
        <v>Componenti Variabili A, UC e MCT</v>
      </c>
      <c r="G406" s="140" t="s">
        <v>151</v>
      </c>
      <c r="H406" s="140" t="str">
        <f>VLOOKUP(G406,TCR!$E$2:$K$332,7,0)</f>
        <v>A4 variabile</v>
      </c>
      <c r="I406" s="137" t="str">
        <f t="shared" si="19"/>
        <v>XE#Q_EN_O_A4#T_OS_A_BTIP#T_OS#XE</v>
      </c>
      <c r="J406" s="137" t="str">
        <f t="shared" si="20"/>
        <v>N</v>
      </c>
      <c r="K406" s="152" t="s">
        <v>12584</v>
      </c>
      <c r="L406" s="152" t="s">
        <v>12832</v>
      </c>
      <c r="N406" s="3" t="s">
        <v>12707</v>
      </c>
      <c r="Q406" s="3" t="s">
        <v>12742</v>
      </c>
      <c r="U406" s="137" t="s">
        <v>12913</v>
      </c>
      <c r="V406" s="137" t="str">
        <f t="shared" si="21"/>
        <v>XE</v>
      </c>
    </row>
    <row r="407" spans="1:22" x14ac:dyDescent="0.2">
      <c r="A407" s="139"/>
      <c r="B407" s="139"/>
      <c r="C407" s="140" t="str">
        <f>VLOOKUP(G407,TCR!$E$2:$K$332,2,0)</f>
        <v>DISTV</v>
      </c>
      <c r="D407" s="140" t="str">
        <f>VLOOKUP(G407,TCR!$E$2:$K$332,3,0)</f>
        <v>Ricavi logistica secondaria - distribuzione Energia Elettrica - variabile</v>
      </c>
      <c r="E407" s="140" t="str">
        <f>VLOOKUP(G407,TCR!$E$2:$K$332,4,0)</f>
        <v>CAUCMV</v>
      </c>
      <c r="F407" s="140" t="str">
        <f>VLOOKUP(G407,TCR!$E$2:$K$332,5,0)</f>
        <v>Componenti Variabili A, UC e MCT</v>
      </c>
      <c r="G407" s="140" t="s">
        <v>135</v>
      </c>
      <c r="H407" s="140" t="str">
        <f>VLOOKUP(G407,TCR!$E$2:$K$332,7,0)</f>
        <v>A5 variabile</v>
      </c>
      <c r="I407" s="137" t="str">
        <f t="shared" si="19"/>
        <v>XE#Q_EN_O_A5#T_OS_A_BTA6#T_OS#XE</v>
      </c>
      <c r="J407" s="137" t="str">
        <f t="shared" si="20"/>
        <v>N</v>
      </c>
      <c r="K407" s="152" t="s">
        <v>12585</v>
      </c>
      <c r="L407" s="152" t="s">
        <v>12834</v>
      </c>
      <c r="N407" s="3" t="s">
        <v>12724</v>
      </c>
      <c r="Q407" s="3" t="s">
        <v>12742</v>
      </c>
      <c r="U407" s="137" t="s">
        <v>12913</v>
      </c>
      <c r="V407" s="137" t="str">
        <f t="shared" si="21"/>
        <v>XE</v>
      </c>
    </row>
    <row r="408" spans="1:22" x14ac:dyDescent="0.2">
      <c r="A408" s="139"/>
      <c r="B408" s="139"/>
      <c r="C408" s="140" t="str">
        <f>VLOOKUP(G408,TCR!$E$2:$K$332,2,0)</f>
        <v>DISTV</v>
      </c>
      <c r="D408" s="140" t="str">
        <f>VLOOKUP(G408,TCR!$E$2:$K$332,3,0)</f>
        <v>Ricavi logistica secondaria - distribuzione Energia Elettrica - variabile</v>
      </c>
      <c r="E408" s="140" t="str">
        <f>VLOOKUP(G408,TCR!$E$2:$K$332,4,0)</f>
        <v>CAUCMV</v>
      </c>
      <c r="F408" s="140" t="str">
        <f>VLOOKUP(G408,TCR!$E$2:$K$332,5,0)</f>
        <v>Componenti Variabili A, UC e MCT</v>
      </c>
      <c r="G408" s="140" t="s">
        <v>135</v>
      </c>
      <c r="H408" s="140" t="str">
        <f>VLOOKUP(G408,TCR!$E$2:$K$332,7,0)</f>
        <v>A5 variabile</v>
      </c>
      <c r="I408" s="137" t="str">
        <f t="shared" si="19"/>
        <v>XE#Q_EN_O_A5#T_OS_A_MTA2#T_OS#XE</v>
      </c>
      <c r="J408" s="137" t="str">
        <f t="shared" si="20"/>
        <v>N</v>
      </c>
      <c r="K408" s="152" t="s">
        <v>12585</v>
      </c>
      <c r="L408" s="152" t="s">
        <v>12834</v>
      </c>
      <c r="N408" s="3" t="s">
        <v>12726</v>
      </c>
      <c r="Q408" s="3" t="s">
        <v>12742</v>
      </c>
      <c r="U408" s="137" t="s">
        <v>12913</v>
      </c>
      <c r="V408" s="137" t="str">
        <f t="shared" si="21"/>
        <v>XE</v>
      </c>
    </row>
    <row r="409" spans="1:22" x14ac:dyDescent="0.2">
      <c r="A409" s="139"/>
      <c r="B409" s="139"/>
      <c r="C409" s="140" t="str">
        <f>VLOOKUP(G409,TCR!$E$2:$K$332,2,0)</f>
        <v>DISTV</v>
      </c>
      <c r="D409" s="140" t="str">
        <f>VLOOKUP(G409,TCR!$E$2:$K$332,3,0)</f>
        <v>Ricavi logistica secondaria - distribuzione Energia Elettrica - variabile</v>
      </c>
      <c r="E409" s="140" t="str">
        <f>VLOOKUP(G409,TCR!$E$2:$K$332,4,0)</f>
        <v>CAUCMV</v>
      </c>
      <c r="F409" s="140" t="str">
        <f>VLOOKUP(G409,TCR!$E$2:$K$332,5,0)</f>
        <v>Componenti Variabili A, UC e MCT</v>
      </c>
      <c r="G409" s="140" t="s">
        <v>135</v>
      </c>
      <c r="H409" s="140" t="str">
        <f>VLOOKUP(G409,TCR!$E$2:$K$332,7,0)</f>
        <v>A5 variabile</v>
      </c>
      <c r="I409" s="137" t="str">
        <f t="shared" si="19"/>
        <v>XE#Q_EN_O_A5#T_OS_A_BTA3#T_OS#XE</v>
      </c>
      <c r="J409" s="137" t="str">
        <f t="shared" si="20"/>
        <v>N</v>
      </c>
      <c r="K409" s="152" t="s">
        <v>12585</v>
      </c>
      <c r="L409" s="152" t="s">
        <v>12834</v>
      </c>
      <c r="N409" s="3" t="s">
        <v>12725</v>
      </c>
      <c r="Q409" s="3" t="s">
        <v>12742</v>
      </c>
      <c r="U409" s="137" t="s">
        <v>12913</v>
      </c>
      <c r="V409" s="137" t="str">
        <f t="shared" si="21"/>
        <v>XE</v>
      </c>
    </row>
    <row r="410" spans="1:22" x14ac:dyDescent="0.2">
      <c r="A410" s="139"/>
      <c r="B410" s="139"/>
      <c r="C410" s="179" t="str">
        <f>VLOOKUP(G410,TCR!$E$2:$K$332,2,0)</f>
        <v>DISTV</v>
      </c>
      <c r="D410" s="179" t="str">
        <f>VLOOKUP(G410,TCR!$E$2:$K$332,3,0)</f>
        <v>Ricavi logistica secondaria - distribuzione Energia Elettrica - variabile</v>
      </c>
      <c r="E410" s="179" t="str">
        <f>VLOOKUP(G410,TCR!$E$2:$K$332,4,0)</f>
        <v>CAUCMV</v>
      </c>
      <c r="F410" s="179" t="str">
        <f>VLOOKUP(G410,TCR!$E$2:$K$332,5,0)</f>
        <v>Componenti Variabili A, UC e MCT</v>
      </c>
      <c r="G410" s="179" t="s">
        <v>135</v>
      </c>
      <c r="H410" s="179" t="str">
        <f>VLOOKUP(G410,TCR!$E$2:$K$332,7,0)</f>
        <v>A5 variabile</v>
      </c>
      <c r="I410" s="137" t="str">
        <f t="shared" si="19"/>
        <v>XE#Q_EN_O_A5#T_OS_A_BTA2#T_OS#XE</v>
      </c>
      <c r="J410" s="137" t="str">
        <f t="shared" si="20"/>
        <v>N</v>
      </c>
      <c r="K410" s="152" t="s">
        <v>12585</v>
      </c>
      <c r="L410" s="152" t="s">
        <v>12834</v>
      </c>
      <c r="N410" s="3" t="s">
        <v>12727</v>
      </c>
      <c r="Q410" s="3" t="s">
        <v>12742</v>
      </c>
      <c r="U410" s="137" t="s">
        <v>12913</v>
      </c>
      <c r="V410" s="137" t="str">
        <f t="shared" si="21"/>
        <v>XE</v>
      </c>
    </row>
    <row r="411" spans="1:22" x14ac:dyDescent="0.2">
      <c r="A411" s="139"/>
      <c r="B411" s="139"/>
      <c r="C411" s="179" t="str">
        <f>VLOOKUP(G411,TCR!$E$2:$K$332,2,0)</f>
        <v>DISTV</v>
      </c>
      <c r="D411" s="179" t="str">
        <f>VLOOKUP(G411,TCR!$E$2:$K$332,3,0)</f>
        <v>Ricavi logistica secondaria - distribuzione Energia Elettrica - variabile</v>
      </c>
      <c r="E411" s="179" t="str">
        <f>VLOOKUP(G411,TCR!$E$2:$K$332,4,0)</f>
        <v>CAUCMV</v>
      </c>
      <c r="F411" s="179" t="str">
        <f>VLOOKUP(G411,TCR!$E$2:$K$332,5,0)</f>
        <v>Componenti Variabili A, UC e MCT</v>
      </c>
      <c r="G411" s="179" t="s">
        <v>135</v>
      </c>
      <c r="H411" s="179" t="str">
        <f>VLOOKUP(G411,TCR!$E$2:$K$332,7,0)</f>
        <v>A5 variabile</v>
      </c>
      <c r="I411" s="137" t="str">
        <f t="shared" si="19"/>
        <v>XE#Q_EN_O_A5#T_OS_A_BTA5#T_OS#XE</v>
      </c>
      <c r="J411" s="137" t="str">
        <f t="shared" si="20"/>
        <v>N</v>
      </c>
      <c r="K411" s="152" t="s">
        <v>12585</v>
      </c>
      <c r="L411" s="152" t="s">
        <v>12834</v>
      </c>
      <c r="N411" s="3" t="s">
        <v>12731</v>
      </c>
      <c r="Q411" s="3" t="s">
        <v>12742</v>
      </c>
      <c r="U411" s="137" t="s">
        <v>12913</v>
      </c>
      <c r="V411" s="137" t="str">
        <f t="shared" si="21"/>
        <v>XE</v>
      </c>
    </row>
    <row r="412" spans="1:22" x14ac:dyDescent="0.2">
      <c r="A412" s="139"/>
      <c r="B412" s="139"/>
      <c r="C412" s="181" t="str">
        <f>VLOOKUP(G412,TCR!$E$2:$K$332,2,0)</f>
        <v>DISTV</v>
      </c>
      <c r="D412" s="181" t="str">
        <f>VLOOKUP(G412,TCR!$E$2:$K$332,3,0)</f>
        <v>Ricavi logistica secondaria - distribuzione Energia Elettrica - variabile</v>
      </c>
      <c r="E412" s="181" t="str">
        <f>VLOOKUP(G412,TCR!$E$2:$K$332,4,0)</f>
        <v>CAUCMV</v>
      </c>
      <c r="F412" s="181" t="str">
        <f>VLOOKUP(G412,TCR!$E$2:$K$332,5,0)</f>
        <v>Componenti Variabili A, UC e MCT</v>
      </c>
      <c r="G412" s="181" t="s">
        <v>135</v>
      </c>
      <c r="H412" s="181" t="str">
        <f>VLOOKUP(G412,TCR!$E$2:$K$332,7,0)</f>
        <v>A5 variabile</v>
      </c>
      <c r="I412" s="137" t="str">
        <f t="shared" si="19"/>
        <v>XE#Q_EN_O_A5#T_OS_A_MTA3#T_OS#XE</v>
      </c>
      <c r="J412" s="137" t="str">
        <f t="shared" si="20"/>
        <v>N</v>
      </c>
      <c r="K412" s="152" t="s">
        <v>12585</v>
      </c>
      <c r="L412" s="152" t="s">
        <v>12834</v>
      </c>
      <c r="N412" s="3" t="s">
        <v>12728</v>
      </c>
      <c r="Q412" s="3" t="s">
        <v>12742</v>
      </c>
      <c r="U412" s="137" t="s">
        <v>12913</v>
      </c>
      <c r="V412" s="137" t="str">
        <f t="shared" si="21"/>
        <v>XE</v>
      </c>
    </row>
    <row r="413" spans="1:22" x14ac:dyDescent="0.2">
      <c r="A413" s="139"/>
      <c r="B413" s="139"/>
      <c r="C413" s="181" t="str">
        <f>VLOOKUP(G413,TCR!$E$2:$K$332,2,0)</f>
        <v>DISTV</v>
      </c>
      <c r="D413" s="181" t="str">
        <f>VLOOKUP(G413,TCR!$E$2:$K$332,3,0)</f>
        <v>Ricavi logistica secondaria - distribuzione Energia Elettrica - variabile</v>
      </c>
      <c r="E413" s="181" t="str">
        <f>VLOOKUP(G413,TCR!$E$2:$K$332,4,0)</f>
        <v>CAUCMV</v>
      </c>
      <c r="F413" s="181" t="str">
        <f>VLOOKUP(G413,TCR!$E$2:$K$332,5,0)</f>
        <v>Componenti Variabili A, UC e MCT</v>
      </c>
      <c r="G413" s="181" t="s">
        <v>135</v>
      </c>
      <c r="H413" s="181" t="str">
        <f>VLOOKUP(G413,TCR!$E$2:$K$332,7,0)</f>
        <v>A5 variabile</v>
      </c>
      <c r="I413" s="137" t="str">
        <f t="shared" si="19"/>
        <v>XE#Q_EN_O_A5#T_OS_A_BTA4#T_OS#XE</v>
      </c>
      <c r="J413" s="137" t="str">
        <f t="shared" si="20"/>
        <v>N</v>
      </c>
      <c r="K413" s="152" t="s">
        <v>12585</v>
      </c>
      <c r="L413" s="152" t="s">
        <v>12834</v>
      </c>
      <c r="N413" s="3" t="s">
        <v>12729</v>
      </c>
      <c r="Q413" s="3" t="s">
        <v>12742</v>
      </c>
      <c r="U413" s="137" t="s">
        <v>12913</v>
      </c>
      <c r="V413" s="137" t="str">
        <f t="shared" si="21"/>
        <v>XE</v>
      </c>
    </row>
    <row r="414" spans="1:22" x14ac:dyDescent="0.2">
      <c r="A414" s="139"/>
      <c r="B414" s="139"/>
      <c r="C414" s="179" t="str">
        <f>VLOOKUP(G414,TCR!$E$2:$K$332,2,0)</f>
        <v>DISTV</v>
      </c>
      <c r="D414" s="179" t="str">
        <f>VLOOKUP(G414,TCR!$E$2:$K$332,3,0)</f>
        <v>Ricavi logistica secondaria - distribuzione Energia Elettrica - variabile</v>
      </c>
      <c r="E414" s="179" t="str">
        <f>VLOOKUP(G414,TCR!$E$2:$K$332,4,0)</f>
        <v>CAUCMV</v>
      </c>
      <c r="F414" s="179" t="str">
        <f>VLOOKUP(G414,TCR!$E$2:$K$332,5,0)</f>
        <v>Componenti Variabili A, UC e MCT</v>
      </c>
      <c r="G414" s="179" t="s">
        <v>135</v>
      </c>
      <c r="H414" s="179" t="str">
        <f>VLOOKUP(G414,TCR!$E$2:$K$332,7,0)</f>
        <v>A5 variabile</v>
      </c>
      <c r="I414" s="137" t="str">
        <f t="shared" si="19"/>
        <v>XE#Q_EN_O_A5#T_OS_A_BTA1#T_OS#XE</v>
      </c>
      <c r="J414" s="137" t="str">
        <f t="shared" si="20"/>
        <v>N</v>
      </c>
      <c r="K414" s="152" t="s">
        <v>12585</v>
      </c>
      <c r="L414" s="152" t="s">
        <v>12834</v>
      </c>
      <c r="N414" s="3" t="s">
        <v>12732</v>
      </c>
      <c r="Q414" s="3" t="s">
        <v>12742</v>
      </c>
      <c r="U414" s="137" t="s">
        <v>12913</v>
      </c>
      <c r="V414" s="137" t="str">
        <f t="shared" si="21"/>
        <v>XE</v>
      </c>
    </row>
    <row r="415" spans="1:22" x14ac:dyDescent="0.2">
      <c r="A415" s="139"/>
      <c r="B415" s="139"/>
      <c r="C415" s="179" t="str">
        <f>VLOOKUP(G415,TCR!$E$2:$K$332,2,0)</f>
        <v>DISTV</v>
      </c>
      <c r="D415" s="179" t="str">
        <f>VLOOKUP(G415,TCR!$E$2:$K$332,3,0)</f>
        <v>Ricavi logistica secondaria - distribuzione Energia Elettrica - variabile</v>
      </c>
      <c r="E415" s="179" t="str">
        <f>VLOOKUP(G415,TCR!$E$2:$K$332,4,0)</f>
        <v>CAUCMV</v>
      </c>
      <c r="F415" s="179" t="str">
        <f>VLOOKUP(G415,TCR!$E$2:$K$332,5,0)</f>
        <v>Componenti Variabili A, UC e MCT</v>
      </c>
      <c r="G415" s="179" t="s">
        <v>135</v>
      </c>
      <c r="H415" s="179" t="str">
        <f>VLOOKUP(G415,TCR!$E$2:$K$332,7,0)</f>
        <v>A5 variabile</v>
      </c>
      <c r="I415" s="137" t="str">
        <f t="shared" si="19"/>
        <v>XE#Q_EN_O_A5#T_OS_A_MTA1#T_OS#XE</v>
      </c>
      <c r="J415" s="137" t="str">
        <f t="shared" si="20"/>
        <v>N</v>
      </c>
      <c r="K415" s="152" t="s">
        <v>12585</v>
      </c>
      <c r="L415" s="152" t="s">
        <v>12834</v>
      </c>
      <c r="N415" s="3" t="s">
        <v>12730</v>
      </c>
      <c r="Q415" s="3" t="s">
        <v>12742</v>
      </c>
      <c r="U415" s="137" t="s">
        <v>12913</v>
      </c>
      <c r="V415" s="137" t="str">
        <f t="shared" si="21"/>
        <v>XE</v>
      </c>
    </row>
    <row r="416" spans="1:22" x14ac:dyDescent="0.2">
      <c r="A416" s="139"/>
      <c r="B416" s="139"/>
      <c r="C416" s="179" t="str">
        <f>VLOOKUP(G416,TCR!$E$2:$K$332,2,0)</f>
        <v>DISTV</v>
      </c>
      <c r="D416" s="179" t="str">
        <f>VLOOKUP(G416,TCR!$E$2:$K$332,3,0)</f>
        <v>Ricavi logistica secondaria - distribuzione Energia Elettrica - variabile</v>
      </c>
      <c r="E416" s="179" t="str">
        <f>VLOOKUP(G416,TCR!$E$2:$K$332,4,0)</f>
        <v>CAUCMV</v>
      </c>
      <c r="F416" s="179" t="str">
        <f>VLOOKUP(G416,TCR!$E$2:$K$332,5,0)</f>
        <v>Componenti Variabili A, UC e MCT</v>
      </c>
      <c r="G416" s="179" t="s">
        <v>135</v>
      </c>
      <c r="H416" s="179" t="str">
        <f>VLOOKUP(G416,TCR!$E$2:$K$332,7,0)</f>
        <v>A5 variabile</v>
      </c>
      <c r="I416" s="137" t="str">
        <f t="shared" si="19"/>
        <v>XE#Q_EN_O_A5#T_OS_A_ALTA#T_OS#XE</v>
      </c>
      <c r="J416" s="137" t="str">
        <f t="shared" si="20"/>
        <v>N</v>
      </c>
      <c r="K416" s="152" t="s">
        <v>12585</v>
      </c>
      <c r="L416" s="152" t="s">
        <v>12835</v>
      </c>
      <c r="N416" s="3" t="s">
        <v>12706</v>
      </c>
      <c r="Q416" s="3" t="s">
        <v>12742</v>
      </c>
      <c r="U416" s="137" t="s">
        <v>12913</v>
      </c>
      <c r="V416" s="137" t="str">
        <f t="shared" si="21"/>
        <v>XE</v>
      </c>
    </row>
    <row r="417" spans="1:22" x14ac:dyDescent="0.2">
      <c r="A417" s="139"/>
      <c r="B417" s="139"/>
      <c r="C417" s="179" t="str">
        <f>VLOOKUP(G417,TCR!$E$2:$K$332,2,0)</f>
        <v>DISTV</v>
      </c>
      <c r="D417" s="179" t="str">
        <f>VLOOKUP(G417,TCR!$E$2:$K$332,3,0)</f>
        <v>Ricavi logistica secondaria - distribuzione Energia Elettrica - variabile</v>
      </c>
      <c r="E417" s="179" t="str">
        <f>VLOOKUP(G417,TCR!$E$2:$K$332,4,0)</f>
        <v>CAUCMV</v>
      </c>
      <c r="F417" s="179" t="str">
        <f>VLOOKUP(G417,TCR!$E$2:$K$332,5,0)</f>
        <v>Componenti Variabili A, UC e MCT</v>
      </c>
      <c r="G417" s="179" t="s">
        <v>135</v>
      </c>
      <c r="H417" s="179" t="str">
        <f>VLOOKUP(G417,TCR!$E$2:$K$332,7,0)</f>
        <v>A5 variabile</v>
      </c>
      <c r="I417" s="137" t="str">
        <f t="shared" si="19"/>
        <v>XE#Q_EN_O_A5#T_OS_A_BTIP#T_OS#XE</v>
      </c>
      <c r="J417" s="137" t="str">
        <f t="shared" si="20"/>
        <v>N</v>
      </c>
      <c r="K417" s="152" t="s">
        <v>12585</v>
      </c>
      <c r="L417" s="152" t="s">
        <v>12834</v>
      </c>
      <c r="N417" s="3" t="s">
        <v>12707</v>
      </c>
      <c r="Q417" s="3" t="s">
        <v>12742</v>
      </c>
      <c r="U417" s="137" t="s">
        <v>12913</v>
      </c>
      <c r="V417" s="137" t="str">
        <f t="shared" si="21"/>
        <v>XE</v>
      </c>
    </row>
    <row r="418" spans="1:22" x14ac:dyDescent="0.2">
      <c r="A418" s="139"/>
      <c r="B418" s="139"/>
      <c r="C418" s="179" t="str">
        <f>VLOOKUP(G418,TCR!$E$2:$K$332,2,0)</f>
        <v>DISTV</v>
      </c>
      <c r="D418" s="179" t="str">
        <f>VLOOKUP(G418,TCR!$E$2:$K$332,3,0)</f>
        <v>Ricavi logistica secondaria - distribuzione Energia Elettrica - variabile</v>
      </c>
      <c r="E418" s="179" t="str">
        <f>VLOOKUP(G418,TCR!$E$2:$K$332,4,0)</f>
        <v>CAUCMV</v>
      </c>
      <c r="F418" s="179" t="str">
        <f>VLOOKUP(G418,TCR!$E$2:$K$332,5,0)</f>
        <v>Componenti Variabili A, UC e MCT</v>
      </c>
      <c r="G418" s="179" t="s">
        <v>104</v>
      </c>
      <c r="H418" s="179" t="str">
        <f>VLOOKUP(G418,TCR!$E$2:$K$332,7,0)</f>
        <v>AE</v>
      </c>
      <c r="I418" s="137" t="str">
        <f t="shared" si="19"/>
        <v>XE#Q_EN_O_AE#T_OS_A_BTA6#T_OS#XE</v>
      </c>
      <c r="J418" s="137" t="str">
        <f t="shared" si="20"/>
        <v>N</v>
      </c>
      <c r="K418" s="152" t="s">
        <v>12586</v>
      </c>
      <c r="L418" s="152" t="s">
        <v>12836</v>
      </c>
      <c r="N418" s="3" t="s">
        <v>12724</v>
      </c>
      <c r="Q418" s="3" t="s">
        <v>12742</v>
      </c>
      <c r="U418" s="137" t="s">
        <v>12913</v>
      </c>
      <c r="V418" s="137" t="str">
        <f t="shared" si="21"/>
        <v>XE</v>
      </c>
    </row>
    <row r="419" spans="1:22" x14ac:dyDescent="0.2">
      <c r="A419" s="139"/>
      <c r="B419" s="139"/>
      <c r="C419" s="179" t="str">
        <f>VLOOKUP(G419,TCR!$E$2:$K$332,2,0)</f>
        <v>DISTV</v>
      </c>
      <c r="D419" s="179" t="str">
        <f>VLOOKUP(G419,TCR!$E$2:$K$332,3,0)</f>
        <v>Ricavi logistica secondaria - distribuzione Energia Elettrica - variabile</v>
      </c>
      <c r="E419" s="179" t="str">
        <f>VLOOKUP(G419,TCR!$E$2:$K$332,4,0)</f>
        <v>CAUCMV</v>
      </c>
      <c r="F419" s="179" t="str">
        <f>VLOOKUP(G419,TCR!$E$2:$K$332,5,0)</f>
        <v>Componenti Variabili A, UC e MCT</v>
      </c>
      <c r="G419" s="179" t="s">
        <v>104</v>
      </c>
      <c r="H419" s="179" t="str">
        <f>VLOOKUP(G419,TCR!$E$2:$K$332,7,0)</f>
        <v>AE</v>
      </c>
      <c r="I419" s="137" t="str">
        <f t="shared" si="19"/>
        <v>XE#Q_EN_O_AE#T_OS_A_BTA3#T_OS#XE</v>
      </c>
      <c r="J419" s="137" t="str">
        <f t="shared" si="20"/>
        <v>N</v>
      </c>
      <c r="K419" s="152" t="s">
        <v>12586</v>
      </c>
      <c r="L419" s="152" t="s">
        <v>12836</v>
      </c>
      <c r="N419" s="3" t="s">
        <v>12725</v>
      </c>
      <c r="Q419" s="3" t="s">
        <v>12742</v>
      </c>
      <c r="U419" s="137" t="s">
        <v>12913</v>
      </c>
      <c r="V419" s="137" t="str">
        <f t="shared" si="21"/>
        <v>XE</v>
      </c>
    </row>
    <row r="420" spans="1:22" x14ac:dyDescent="0.2">
      <c r="A420" s="139"/>
      <c r="B420" s="139"/>
      <c r="C420" s="179" t="str">
        <f>VLOOKUP(G420,TCR!$E$2:$K$332,2,0)</f>
        <v>DISTV</v>
      </c>
      <c r="D420" s="179" t="str">
        <f>VLOOKUP(G420,TCR!$E$2:$K$332,3,0)</f>
        <v>Ricavi logistica secondaria - distribuzione Energia Elettrica - variabile</v>
      </c>
      <c r="E420" s="179" t="str">
        <f>VLOOKUP(G420,TCR!$E$2:$K$332,4,0)</f>
        <v>CAUCMV</v>
      </c>
      <c r="F420" s="179" t="str">
        <f>VLOOKUP(G420,TCR!$E$2:$K$332,5,0)</f>
        <v>Componenti Variabili A, UC e MCT</v>
      </c>
      <c r="G420" s="179" t="s">
        <v>104</v>
      </c>
      <c r="H420" s="179" t="str">
        <f>VLOOKUP(G420,TCR!$E$2:$K$332,7,0)</f>
        <v>AE</v>
      </c>
      <c r="I420" s="137" t="str">
        <f t="shared" si="19"/>
        <v>XE#Q_EN_O_AE#T_OS_A_MTA3#T_OS#XE</v>
      </c>
      <c r="J420" s="137" t="str">
        <f t="shared" si="20"/>
        <v>N</v>
      </c>
      <c r="K420" s="152" t="s">
        <v>12586</v>
      </c>
      <c r="L420" s="152" t="s">
        <v>12836</v>
      </c>
      <c r="N420" s="3" t="s">
        <v>12728</v>
      </c>
      <c r="Q420" s="3" t="s">
        <v>12742</v>
      </c>
      <c r="U420" s="137" t="s">
        <v>12913</v>
      </c>
      <c r="V420" s="137" t="str">
        <f t="shared" si="21"/>
        <v>XE</v>
      </c>
    </row>
    <row r="421" spans="1:22" x14ac:dyDescent="0.2">
      <c r="A421" s="139"/>
      <c r="B421" s="139"/>
      <c r="C421" s="179" t="str">
        <f>VLOOKUP(G421,TCR!$E$2:$K$332,2,0)</f>
        <v>DISTV</v>
      </c>
      <c r="D421" s="179" t="str">
        <f>VLOOKUP(G421,TCR!$E$2:$K$332,3,0)</f>
        <v>Ricavi logistica secondaria - distribuzione Energia Elettrica - variabile</v>
      </c>
      <c r="E421" s="179" t="str">
        <f>VLOOKUP(G421,TCR!$E$2:$K$332,4,0)</f>
        <v>CAUCMV</v>
      </c>
      <c r="F421" s="179" t="str">
        <f>VLOOKUP(G421,TCR!$E$2:$K$332,5,0)</f>
        <v>Componenti Variabili A, UC e MCT</v>
      </c>
      <c r="G421" s="179" t="s">
        <v>104</v>
      </c>
      <c r="H421" s="179" t="str">
        <f>VLOOKUP(G421,TCR!$E$2:$K$332,7,0)</f>
        <v>AE</v>
      </c>
      <c r="I421" s="137" t="str">
        <f t="shared" si="19"/>
        <v>XE#Q_EN_O_AE#T_OS_A_BTA2#T_OS#XE</v>
      </c>
      <c r="J421" s="137" t="str">
        <f t="shared" si="20"/>
        <v>N</v>
      </c>
      <c r="K421" s="152" t="s">
        <v>12586</v>
      </c>
      <c r="L421" s="152" t="s">
        <v>12836</v>
      </c>
      <c r="N421" s="3" t="s">
        <v>12727</v>
      </c>
      <c r="Q421" s="3" t="s">
        <v>12742</v>
      </c>
      <c r="U421" s="137" t="s">
        <v>12913</v>
      </c>
      <c r="V421" s="137" t="str">
        <f t="shared" si="21"/>
        <v>XE</v>
      </c>
    </row>
    <row r="422" spans="1:22" x14ac:dyDescent="0.2">
      <c r="A422" s="139"/>
      <c r="B422" s="139"/>
      <c r="C422" s="179" t="str">
        <f>VLOOKUP(G422,TCR!$E$2:$K$332,2,0)</f>
        <v>DISTV</v>
      </c>
      <c r="D422" s="179" t="str">
        <f>VLOOKUP(G422,TCR!$E$2:$K$332,3,0)</f>
        <v>Ricavi logistica secondaria - distribuzione Energia Elettrica - variabile</v>
      </c>
      <c r="E422" s="179" t="str">
        <f>VLOOKUP(G422,TCR!$E$2:$K$332,4,0)</f>
        <v>CAUCMV</v>
      </c>
      <c r="F422" s="179" t="str">
        <f>VLOOKUP(G422,TCR!$E$2:$K$332,5,0)</f>
        <v>Componenti Variabili A, UC e MCT</v>
      </c>
      <c r="G422" s="179" t="s">
        <v>104</v>
      </c>
      <c r="H422" s="179" t="str">
        <f>VLOOKUP(G422,TCR!$E$2:$K$332,7,0)</f>
        <v>AE</v>
      </c>
      <c r="I422" s="137" t="str">
        <f t="shared" si="19"/>
        <v>XE#Q_EN_O_AE#T_OS_A_MTA2#T_OS#XE</v>
      </c>
      <c r="J422" s="137" t="str">
        <f t="shared" si="20"/>
        <v>N</v>
      </c>
      <c r="K422" s="152" t="s">
        <v>12586</v>
      </c>
      <c r="L422" s="152" t="s">
        <v>12836</v>
      </c>
      <c r="N422" s="3" t="s">
        <v>12726</v>
      </c>
      <c r="Q422" s="3" t="s">
        <v>12742</v>
      </c>
      <c r="U422" s="137" t="s">
        <v>12913</v>
      </c>
      <c r="V422" s="137" t="str">
        <f t="shared" si="21"/>
        <v>XE</v>
      </c>
    </row>
    <row r="423" spans="1:22" x14ac:dyDescent="0.2">
      <c r="A423" s="139"/>
      <c r="B423" s="139"/>
      <c r="C423" s="179" t="str">
        <f>VLOOKUP(G423,TCR!$E$2:$K$332,2,0)</f>
        <v>DISTV</v>
      </c>
      <c r="D423" s="179" t="str">
        <f>VLOOKUP(G423,TCR!$E$2:$K$332,3,0)</f>
        <v>Ricavi logistica secondaria - distribuzione Energia Elettrica - variabile</v>
      </c>
      <c r="E423" s="179" t="str">
        <f>VLOOKUP(G423,TCR!$E$2:$K$332,4,0)</f>
        <v>CAUCMV</v>
      </c>
      <c r="F423" s="179" t="str">
        <f>VLOOKUP(G423,TCR!$E$2:$K$332,5,0)</f>
        <v>Componenti Variabili A, UC e MCT</v>
      </c>
      <c r="G423" s="179" t="s">
        <v>104</v>
      </c>
      <c r="H423" s="179" t="str">
        <f>VLOOKUP(G423,TCR!$E$2:$K$332,7,0)</f>
        <v>AE</v>
      </c>
      <c r="I423" s="137" t="str">
        <f t="shared" si="19"/>
        <v>XE#Q_EN_O_AE#T_OS_A_BTA4#T_OS#XE</v>
      </c>
      <c r="J423" s="137" t="str">
        <f t="shared" si="20"/>
        <v>N</v>
      </c>
      <c r="K423" s="152" t="s">
        <v>12586</v>
      </c>
      <c r="L423" s="152" t="s">
        <v>12836</v>
      </c>
      <c r="N423" s="3" t="s">
        <v>12729</v>
      </c>
      <c r="Q423" s="3" t="s">
        <v>12742</v>
      </c>
      <c r="U423" s="137" t="s">
        <v>12913</v>
      </c>
      <c r="V423" s="137" t="str">
        <f t="shared" si="21"/>
        <v>XE</v>
      </c>
    </row>
    <row r="424" spans="1:22" x14ac:dyDescent="0.2">
      <c r="A424" s="139"/>
      <c r="B424" s="139"/>
      <c r="C424" s="179" t="str">
        <f>VLOOKUP(G424,TCR!$E$2:$K$332,2,0)</f>
        <v>DISTV</v>
      </c>
      <c r="D424" s="179" t="str">
        <f>VLOOKUP(G424,TCR!$E$2:$K$332,3,0)</f>
        <v>Ricavi logistica secondaria - distribuzione Energia Elettrica - variabile</v>
      </c>
      <c r="E424" s="179" t="str">
        <f>VLOOKUP(G424,TCR!$E$2:$K$332,4,0)</f>
        <v>CAUCMV</v>
      </c>
      <c r="F424" s="179" t="str">
        <f>VLOOKUP(G424,TCR!$E$2:$K$332,5,0)</f>
        <v>Componenti Variabili A, UC e MCT</v>
      </c>
      <c r="G424" s="179" t="s">
        <v>104</v>
      </c>
      <c r="H424" s="179" t="str">
        <f>VLOOKUP(G424,TCR!$E$2:$K$332,7,0)</f>
        <v>AE</v>
      </c>
      <c r="I424" s="137" t="str">
        <f t="shared" si="19"/>
        <v>XE#Q_EN_O_AE#T_OS_A_BTA5#T_OS#XE</v>
      </c>
      <c r="J424" s="137" t="str">
        <f t="shared" si="20"/>
        <v>N</v>
      </c>
      <c r="K424" s="152" t="s">
        <v>12586</v>
      </c>
      <c r="L424" s="152" t="s">
        <v>12836</v>
      </c>
      <c r="N424" s="3" t="s">
        <v>12731</v>
      </c>
      <c r="Q424" s="3" t="s">
        <v>12742</v>
      </c>
      <c r="U424" s="137" t="s">
        <v>12913</v>
      </c>
      <c r="V424" s="137" t="str">
        <f t="shared" si="21"/>
        <v>XE</v>
      </c>
    </row>
    <row r="425" spans="1:22" x14ac:dyDescent="0.2">
      <c r="A425" s="139"/>
      <c r="B425" s="139"/>
      <c r="C425" s="179" t="str">
        <f>VLOOKUP(G425,TCR!$E$2:$K$332,2,0)</f>
        <v>DISTV</v>
      </c>
      <c r="D425" s="179" t="str">
        <f>VLOOKUP(G425,TCR!$E$2:$K$332,3,0)</f>
        <v>Ricavi logistica secondaria - distribuzione Energia Elettrica - variabile</v>
      </c>
      <c r="E425" s="179" t="str">
        <f>VLOOKUP(G425,TCR!$E$2:$K$332,4,0)</f>
        <v>CAUCMV</v>
      </c>
      <c r="F425" s="179" t="str">
        <f>VLOOKUP(G425,TCR!$E$2:$K$332,5,0)</f>
        <v>Componenti Variabili A, UC e MCT</v>
      </c>
      <c r="G425" s="179" t="s">
        <v>104</v>
      </c>
      <c r="H425" s="179" t="str">
        <f>VLOOKUP(G425,TCR!$E$2:$K$332,7,0)</f>
        <v>AE</v>
      </c>
      <c r="I425" s="137" t="str">
        <f t="shared" si="19"/>
        <v>XE#Q_EN_O_AE#T_OS_A_BTA1#T_OS#XE</v>
      </c>
      <c r="J425" s="137" t="str">
        <f t="shared" si="20"/>
        <v>N</v>
      </c>
      <c r="K425" s="152" t="s">
        <v>12586</v>
      </c>
      <c r="L425" s="152" t="s">
        <v>12836</v>
      </c>
      <c r="N425" s="3" t="s">
        <v>12732</v>
      </c>
      <c r="Q425" s="3" t="s">
        <v>12742</v>
      </c>
      <c r="U425" s="137" t="s">
        <v>12913</v>
      </c>
      <c r="V425" s="137" t="str">
        <f t="shared" si="21"/>
        <v>XE</v>
      </c>
    </row>
    <row r="426" spans="1:22" x14ac:dyDescent="0.2">
      <c r="A426" s="139"/>
      <c r="B426" s="139"/>
      <c r="C426" s="179" t="str">
        <f>VLOOKUP(G426,TCR!$E$2:$K$332,2,0)</f>
        <v>DISTV</v>
      </c>
      <c r="D426" s="179" t="str">
        <f>VLOOKUP(G426,TCR!$E$2:$K$332,3,0)</f>
        <v>Ricavi logistica secondaria - distribuzione Energia Elettrica - variabile</v>
      </c>
      <c r="E426" s="179" t="str">
        <f>VLOOKUP(G426,TCR!$E$2:$K$332,4,0)</f>
        <v>CAUCMV</v>
      </c>
      <c r="F426" s="179" t="str">
        <f>VLOOKUP(G426,TCR!$E$2:$K$332,5,0)</f>
        <v>Componenti Variabili A, UC e MCT</v>
      </c>
      <c r="G426" s="179" t="s">
        <v>104</v>
      </c>
      <c r="H426" s="179" t="str">
        <f>VLOOKUP(G426,TCR!$E$2:$K$332,7,0)</f>
        <v>AE</v>
      </c>
      <c r="I426" s="137" t="str">
        <f t="shared" si="19"/>
        <v>XE#Q_EN_O_AE#T_OS_A_MTA1#T_OS#XE</v>
      </c>
      <c r="J426" s="137" t="str">
        <f t="shared" si="20"/>
        <v>N</v>
      </c>
      <c r="K426" s="152" t="s">
        <v>12586</v>
      </c>
      <c r="L426" s="152" t="s">
        <v>12836</v>
      </c>
      <c r="N426" s="3" t="s">
        <v>12730</v>
      </c>
      <c r="Q426" s="3" t="s">
        <v>12742</v>
      </c>
      <c r="U426" s="137" t="s">
        <v>12913</v>
      </c>
      <c r="V426" s="137" t="str">
        <f t="shared" si="21"/>
        <v>XE</v>
      </c>
    </row>
    <row r="427" spans="1:22" x14ac:dyDescent="0.2">
      <c r="A427" s="139"/>
      <c r="B427" s="139"/>
      <c r="C427" s="179" t="str">
        <f>VLOOKUP(G427,TCR!$E$2:$K$332,2,0)</f>
        <v>DISTV</v>
      </c>
      <c r="D427" s="179" t="str">
        <f>VLOOKUP(G427,TCR!$E$2:$K$332,3,0)</f>
        <v>Ricavi logistica secondaria - distribuzione Energia Elettrica - variabile</v>
      </c>
      <c r="E427" s="179" t="str">
        <f>VLOOKUP(G427,TCR!$E$2:$K$332,4,0)</f>
        <v>CAUCMV</v>
      </c>
      <c r="F427" s="179" t="str">
        <f>VLOOKUP(G427,TCR!$E$2:$K$332,5,0)</f>
        <v>Componenti Variabili A, UC e MCT</v>
      </c>
      <c r="G427" s="179" t="s">
        <v>104</v>
      </c>
      <c r="H427" s="179" t="str">
        <f>VLOOKUP(G427,TCR!$E$2:$K$332,7,0)</f>
        <v>AE</v>
      </c>
      <c r="I427" s="137" t="str">
        <f t="shared" si="19"/>
        <v>XE#Q_EN_O_AE#T_OS_A_ALTA#T_OS#XE</v>
      </c>
      <c r="J427" s="137" t="str">
        <f t="shared" si="20"/>
        <v>N</v>
      </c>
      <c r="K427" s="152" t="s">
        <v>12586</v>
      </c>
      <c r="L427" s="152" t="s">
        <v>12837</v>
      </c>
      <c r="N427" s="3" t="s">
        <v>12706</v>
      </c>
      <c r="Q427" s="3" t="s">
        <v>12742</v>
      </c>
      <c r="U427" s="137" t="s">
        <v>12913</v>
      </c>
      <c r="V427" s="137" t="str">
        <f t="shared" si="21"/>
        <v>XE</v>
      </c>
    </row>
    <row r="428" spans="1:22" x14ac:dyDescent="0.2">
      <c r="A428" s="139"/>
      <c r="B428" s="139"/>
      <c r="C428" s="179" t="str">
        <f>VLOOKUP(G428,TCR!$E$2:$K$332,2,0)</f>
        <v>DISTV</v>
      </c>
      <c r="D428" s="179" t="str">
        <f>VLOOKUP(G428,TCR!$E$2:$K$332,3,0)</f>
        <v>Ricavi logistica secondaria - distribuzione Energia Elettrica - variabile</v>
      </c>
      <c r="E428" s="179" t="str">
        <f>VLOOKUP(G428,TCR!$E$2:$K$332,4,0)</f>
        <v>CAUCMV</v>
      </c>
      <c r="F428" s="179" t="str">
        <f>VLOOKUP(G428,TCR!$E$2:$K$332,5,0)</f>
        <v>Componenti Variabili A, UC e MCT</v>
      </c>
      <c r="G428" s="179" t="s">
        <v>104</v>
      </c>
      <c r="H428" s="179" t="str">
        <f>VLOOKUP(G428,TCR!$E$2:$K$332,7,0)</f>
        <v>AE</v>
      </c>
      <c r="I428" s="137" t="str">
        <f t="shared" si="19"/>
        <v>XE#Q_EN_O_AE#T_OS_A_BTIP#T_OS#XE</v>
      </c>
      <c r="J428" s="137" t="str">
        <f t="shared" si="20"/>
        <v>N</v>
      </c>
      <c r="K428" s="152" t="s">
        <v>12586</v>
      </c>
      <c r="L428" s="152" t="s">
        <v>12836</v>
      </c>
      <c r="N428" s="3" t="s">
        <v>12707</v>
      </c>
      <c r="Q428" s="3" t="s">
        <v>12742</v>
      </c>
      <c r="U428" s="137" t="s">
        <v>12913</v>
      </c>
      <c r="V428" s="137" t="str">
        <f t="shared" si="21"/>
        <v>XE</v>
      </c>
    </row>
    <row r="429" spans="1:22" x14ac:dyDescent="0.2">
      <c r="A429" s="139"/>
      <c r="B429" s="139"/>
      <c r="C429" s="179" t="str">
        <f>VLOOKUP(G429,TCR!$E$2:$K$332,2,0)</f>
        <v>DISTV</v>
      </c>
      <c r="D429" s="179" t="str">
        <f>VLOOKUP(G429,TCR!$E$2:$K$332,3,0)</f>
        <v>Ricavi logistica secondaria - distribuzione Energia Elettrica - variabile</v>
      </c>
      <c r="E429" s="179" t="str">
        <f>VLOOKUP(G429,TCR!$E$2:$K$332,4,0)</f>
        <v>QVA</v>
      </c>
      <c r="F429" s="179" t="str">
        <f>VLOOKUP(G429,TCR!$E$2:$K$332,5,0)</f>
        <v>Energia attiva</v>
      </c>
      <c r="G429" s="179" t="s">
        <v>4</v>
      </c>
      <c r="H429" s="179" t="str">
        <f>VLOOKUP(G429,TCR!$E$2:$K$332,7,0)</f>
        <v>Quota energia</v>
      </c>
      <c r="I429" s="137" t="str">
        <f t="shared" si="19"/>
        <v>XE#Q_EN_O_ARIM#T_OS_A_MTA2#T_OS#XE</v>
      </c>
      <c r="J429" s="137" t="str">
        <f t="shared" si="20"/>
        <v>N</v>
      </c>
      <c r="K429" s="152" t="s">
        <v>12587</v>
      </c>
      <c r="L429" s="152" t="s">
        <v>12838</v>
      </c>
      <c r="N429" s="3" t="s">
        <v>12726</v>
      </c>
      <c r="Q429" s="3" t="s">
        <v>12742</v>
      </c>
      <c r="U429" s="137" t="s">
        <v>12913</v>
      </c>
      <c r="V429" s="137" t="str">
        <f t="shared" si="21"/>
        <v>XE</v>
      </c>
    </row>
    <row r="430" spans="1:22" x14ac:dyDescent="0.2">
      <c r="A430" s="139"/>
      <c r="B430" s="139"/>
      <c r="C430" s="179" t="str">
        <f>VLOOKUP(G430,TCR!$E$2:$K$332,2,0)</f>
        <v>DISTV</v>
      </c>
      <c r="D430" s="179" t="str">
        <f>VLOOKUP(G430,TCR!$E$2:$K$332,3,0)</f>
        <v>Ricavi logistica secondaria - distribuzione Energia Elettrica - variabile</v>
      </c>
      <c r="E430" s="179" t="str">
        <f>VLOOKUP(G430,TCR!$E$2:$K$332,4,0)</f>
        <v>QVA</v>
      </c>
      <c r="F430" s="179" t="str">
        <f>VLOOKUP(G430,TCR!$E$2:$K$332,5,0)</f>
        <v>Energia attiva</v>
      </c>
      <c r="G430" s="179" t="s">
        <v>4</v>
      </c>
      <c r="H430" s="179" t="str">
        <f>VLOOKUP(G430,TCR!$E$2:$K$332,7,0)</f>
        <v>Quota energia</v>
      </c>
      <c r="I430" s="137" t="str">
        <f t="shared" si="19"/>
        <v>XE#Q_EN_O_ARIM#T_OS_A_BTA2#T_OS#XE</v>
      </c>
      <c r="J430" s="137" t="str">
        <f t="shared" si="20"/>
        <v>N</v>
      </c>
      <c r="K430" s="152" t="s">
        <v>12587</v>
      </c>
      <c r="L430" s="152" t="s">
        <v>12838</v>
      </c>
      <c r="N430" s="3" t="s">
        <v>12727</v>
      </c>
      <c r="Q430" s="3" t="s">
        <v>12742</v>
      </c>
      <c r="U430" s="137" t="s">
        <v>12913</v>
      </c>
      <c r="V430" s="137" t="str">
        <f t="shared" si="21"/>
        <v>XE</v>
      </c>
    </row>
    <row r="431" spans="1:22" x14ac:dyDescent="0.2">
      <c r="A431" s="139"/>
      <c r="B431" s="139"/>
      <c r="C431" s="179" t="str">
        <f>VLOOKUP(G431,TCR!$E$2:$K$332,2,0)</f>
        <v>DISTV</v>
      </c>
      <c r="D431" s="179" t="str">
        <f>VLOOKUP(G431,TCR!$E$2:$K$332,3,0)</f>
        <v>Ricavi logistica secondaria - distribuzione Energia Elettrica - variabile</v>
      </c>
      <c r="E431" s="179" t="str">
        <f>VLOOKUP(G431,TCR!$E$2:$K$332,4,0)</f>
        <v>QVA</v>
      </c>
      <c r="F431" s="179" t="str">
        <f>VLOOKUP(G431,TCR!$E$2:$K$332,5,0)</f>
        <v>Energia attiva</v>
      </c>
      <c r="G431" s="179" t="s">
        <v>4</v>
      </c>
      <c r="H431" s="179" t="str">
        <f>VLOOKUP(G431,TCR!$E$2:$K$332,7,0)</f>
        <v>Quota energia</v>
      </c>
      <c r="I431" s="137" t="str">
        <f t="shared" si="19"/>
        <v>XE#Q_EN_O_ARIM#T_OS_A_MTA3#T_OS#XE</v>
      </c>
      <c r="J431" s="137" t="str">
        <f t="shared" si="20"/>
        <v>N</v>
      </c>
      <c r="K431" s="152" t="s">
        <v>12587</v>
      </c>
      <c r="L431" s="152" t="s">
        <v>12838</v>
      </c>
      <c r="N431" s="3" t="s">
        <v>12728</v>
      </c>
      <c r="Q431" s="3" t="s">
        <v>12742</v>
      </c>
      <c r="U431" s="137" t="s">
        <v>12913</v>
      </c>
      <c r="V431" s="137" t="str">
        <f t="shared" si="21"/>
        <v>XE</v>
      </c>
    </row>
    <row r="432" spans="1:22" x14ac:dyDescent="0.2">
      <c r="A432" s="139"/>
      <c r="B432" s="139"/>
      <c r="C432" s="179" t="str">
        <f>VLOOKUP(G432,TCR!$E$2:$K$332,2,0)</f>
        <v>DISTV</v>
      </c>
      <c r="D432" s="179" t="str">
        <f>VLOOKUP(G432,TCR!$E$2:$K$332,3,0)</f>
        <v>Ricavi logistica secondaria - distribuzione Energia Elettrica - variabile</v>
      </c>
      <c r="E432" s="179" t="str">
        <f>VLOOKUP(G432,TCR!$E$2:$K$332,4,0)</f>
        <v>QVA</v>
      </c>
      <c r="F432" s="179" t="str">
        <f>VLOOKUP(G432,TCR!$E$2:$K$332,5,0)</f>
        <v>Energia attiva</v>
      </c>
      <c r="G432" s="179" t="s">
        <v>4</v>
      </c>
      <c r="H432" s="179" t="str">
        <f>VLOOKUP(G432,TCR!$E$2:$K$332,7,0)</f>
        <v>Quota energia</v>
      </c>
      <c r="I432" s="137" t="str">
        <f t="shared" si="19"/>
        <v>XE#Q_EN_O_ARIM#T_OS_A_BTA6#T_OS#XE</v>
      </c>
      <c r="J432" s="137" t="str">
        <f t="shared" si="20"/>
        <v>N</v>
      </c>
      <c r="K432" s="152" t="s">
        <v>12587</v>
      </c>
      <c r="L432" s="152" t="s">
        <v>12838</v>
      </c>
      <c r="N432" s="3" t="s">
        <v>12724</v>
      </c>
      <c r="Q432" s="3" t="s">
        <v>12742</v>
      </c>
      <c r="U432" s="137" t="s">
        <v>12913</v>
      </c>
      <c r="V432" s="137" t="str">
        <f t="shared" si="21"/>
        <v>XE</v>
      </c>
    </row>
    <row r="433" spans="1:22" x14ac:dyDescent="0.2">
      <c r="A433" s="139"/>
      <c r="B433" s="139"/>
      <c r="C433" s="181" t="str">
        <f>VLOOKUP(G433,TCR!$E$2:$K$332,2,0)</f>
        <v>DISTV</v>
      </c>
      <c r="D433" s="181" t="str">
        <f>VLOOKUP(G433,TCR!$E$2:$K$332,3,0)</f>
        <v>Ricavi logistica secondaria - distribuzione Energia Elettrica - variabile</v>
      </c>
      <c r="E433" s="181" t="str">
        <f>VLOOKUP(G433,TCR!$E$2:$K$332,4,0)</f>
        <v>QVA</v>
      </c>
      <c r="F433" s="181" t="str">
        <f>VLOOKUP(G433,TCR!$E$2:$K$332,5,0)</f>
        <v>Energia attiva</v>
      </c>
      <c r="G433" s="181" t="s">
        <v>4</v>
      </c>
      <c r="H433" s="181" t="str">
        <f>VLOOKUP(G433,TCR!$E$2:$K$332,7,0)</f>
        <v>Quota energia</v>
      </c>
      <c r="I433" s="137" t="str">
        <f t="shared" si="19"/>
        <v>XE#Q_EN_O_ARIM#T_OS_A_BTA3#T_OS#XE</v>
      </c>
      <c r="J433" s="137" t="str">
        <f t="shared" si="20"/>
        <v>N</v>
      </c>
      <c r="K433" s="152" t="s">
        <v>12587</v>
      </c>
      <c r="L433" s="152" t="s">
        <v>12838</v>
      </c>
      <c r="N433" s="3" t="s">
        <v>12725</v>
      </c>
      <c r="Q433" s="3" t="s">
        <v>12742</v>
      </c>
      <c r="U433" s="137" t="s">
        <v>12913</v>
      </c>
      <c r="V433" s="137" t="str">
        <f t="shared" si="21"/>
        <v>XE</v>
      </c>
    </row>
    <row r="434" spans="1:22" x14ac:dyDescent="0.2">
      <c r="A434" s="139"/>
      <c r="B434" s="139"/>
      <c r="C434" s="181" t="str">
        <f>VLOOKUP(G434,TCR!$E$2:$K$332,2,0)</f>
        <v>DISTV</v>
      </c>
      <c r="D434" s="181" t="str">
        <f>VLOOKUP(G434,TCR!$E$2:$K$332,3,0)</f>
        <v>Ricavi logistica secondaria - distribuzione Energia Elettrica - variabile</v>
      </c>
      <c r="E434" s="181" t="str">
        <f>VLOOKUP(G434,TCR!$E$2:$K$332,4,0)</f>
        <v>QVA</v>
      </c>
      <c r="F434" s="181" t="str">
        <f>VLOOKUP(G434,TCR!$E$2:$K$332,5,0)</f>
        <v>Energia attiva</v>
      </c>
      <c r="G434" s="181" t="s">
        <v>4</v>
      </c>
      <c r="H434" s="181" t="str">
        <f>VLOOKUP(G434,TCR!$E$2:$K$332,7,0)</f>
        <v>Quota energia</v>
      </c>
      <c r="I434" s="137" t="str">
        <f t="shared" si="19"/>
        <v>XE#Q_EN_O_ARIM#T_OS_A_BTA4#T_OS#XE</v>
      </c>
      <c r="J434" s="137" t="str">
        <f t="shared" si="20"/>
        <v>N</v>
      </c>
      <c r="K434" s="152" t="s">
        <v>12587</v>
      </c>
      <c r="L434" s="152" t="s">
        <v>12838</v>
      </c>
      <c r="N434" s="3" t="s">
        <v>12729</v>
      </c>
      <c r="Q434" s="3" t="s">
        <v>12742</v>
      </c>
      <c r="U434" s="137" t="s">
        <v>12913</v>
      </c>
      <c r="V434" s="137" t="str">
        <f t="shared" si="21"/>
        <v>XE</v>
      </c>
    </row>
    <row r="435" spans="1:22" x14ac:dyDescent="0.2">
      <c r="A435" s="139"/>
      <c r="B435" s="139"/>
      <c r="C435" s="181" t="str">
        <f>VLOOKUP(G435,TCR!$E$2:$K$332,2,0)</f>
        <v>DISTV</v>
      </c>
      <c r="D435" s="181" t="str">
        <f>VLOOKUP(G435,TCR!$E$2:$K$332,3,0)</f>
        <v>Ricavi logistica secondaria - distribuzione Energia Elettrica - variabile</v>
      </c>
      <c r="E435" s="181" t="str">
        <f>VLOOKUP(G435,TCR!$E$2:$K$332,4,0)</f>
        <v>QVA</v>
      </c>
      <c r="F435" s="181" t="str">
        <f>VLOOKUP(G435,TCR!$E$2:$K$332,5,0)</f>
        <v>Energia attiva</v>
      </c>
      <c r="G435" s="181" t="s">
        <v>4</v>
      </c>
      <c r="H435" s="181" t="str">
        <f>VLOOKUP(G435,TCR!$E$2:$K$332,7,0)</f>
        <v>Quota energia</v>
      </c>
      <c r="I435" s="137" t="str">
        <f t="shared" si="19"/>
        <v>XE#Q_EN_O_ARIM#T_OS_A_MTA1#T_OS#XE</v>
      </c>
      <c r="J435" s="137" t="str">
        <f t="shared" si="20"/>
        <v>N</v>
      </c>
      <c r="K435" s="152" t="s">
        <v>12587</v>
      </c>
      <c r="L435" s="152" t="s">
        <v>12838</v>
      </c>
      <c r="N435" s="3" t="s">
        <v>12730</v>
      </c>
      <c r="Q435" s="3" t="s">
        <v>12742</v>
      </c>
      <c r="U435" s="137" t="s">
        <v>12913</v>
      </c>
      <c r="V435" s="137" t="str">
        <f t="shared" si="21"/>
        <v>XE</v>
      </c>
    </row>
    <row r="436" spans="1:22" x14ac:dyDescent="0.2">
      <c r="A436" s="139"/>
      <c r="B436" s="139"/>
      <c r="C436" s="181" t="str">
        <f>VLOOKUP(G436,TCR!$E$2:$K$332,2,0)</f>
        <v>DISTV</v>
      </c>
      <c r="D436" s="181" t="str">
        <f>VLOOKUP(G436,TCR!$E$2:$K$332,3,0)</f>
        <v>Ricavi logistica secondaria - distribuzione Energia Elettrica - variabile</v>
      </c>
      <c r="E436" s="181" t="str">
        <f>VLOOKUP(G436,TCR!$E$2:$K$332,4,0)</f>
        <v>QVA</v>
      </c>
      <c r="F436" s="181" t="str">
        <f>VLOOKUP(G436,TCR!$E$2:$K$332,5,0)</f>
        <v>Energia attiva</v>
      </c>
      <c r="G436" s="181" t="s">
        <v>4</v>
      </c>
      <c r="H436" s="181" t="str">
        <f>VLOOKUP(G436,TCR!$E$2:$K$332,7,0)</f>
        <v>Quota energia</v>
      </c>
      <c r="I436" s="137" t="str">
        <f t="shared" si="19"/>
        <v>XE#Q_EN_O_ARIM#T_OS_A_BTA5#T_OS#XE</v>
      </c>
      <c r="J436" s="137" t="str">
        <f t="shared" si="20"/>
        <v>N</v>
      </c>
      <c r="K436" s="152" t="s">
        <v>12587</v>
      </c>
      <c r="L436" s="152" t="s">
        <v>12838</v>
      </c>
      <c r="N436" s="3" t="s">
        <v>12731</v>
      </c>
      <c r="Q436" s="3" t="s">
        <v>12742</v>
      </c>
      <c r="U436" s="137" t="s">
        <v>12913</v>
      </c>
      <c r="V436" s="137" t="str">
        <f t="shared" si="21"/>
        <v>XE</v>
      </c>
    </row>
    <row r="437" spans="1:22" x14ac:dyDescent="0.2">
      <c r="A437" s="139"/>
      <c r="B437" s="139"/>
      <c r="C437" s="179" t="str">
        <f>VLOOKUP(G437,TCR!$E$2:$K$332,2,0)</f>
        <v>DISTV</v>
      </c>
      <c r="D437" s="179" t="str">
        <f>VLOOKUP(G437,TCR!$E$2:$K$332,3,0)</f>
        <v>Ricavi logistica secondaria - distribuzione Energia Elettrica - variabile</v>
      </c>
      <c r="E437" s="179" t="str">
        <f>VLOOKUP(G437,TCR!$E$2:$K$332,4,0)</f>
        <v>QVA</v>
      </c>
      <c r="F437" s="179" t="str">
        <f>VLOOKUP(G437,TCR!$E$2:$K$332,5,0)</f>
        <v>Energia attiva</v>
      </c>
      <c r="G437" s="179" t="s">
        <v>4</v>
      </c>
      <c r="H437" s="179" t="str">
        <f>VLOOKUP(G437,TCR!$E$2:$K$332,7,0)</f>
        <v>Quota energia</v>
      </c>
      <c r="I437" s="137" t="str">
        <f t="shared" si="19"/>
        <v>XE#Q_EN_O_ARIM#T_OS_A_ALTA#T_OS#XE</v>
      </c>
      <c r="J437" s="137" t="str">
        <f t="shared" si="20"/>
        <v>N</v>
      </c>
      <c r="K437" s="152" t="s">
        <v>12587</v>
      </c>
      <c r="L437" s="152" t="s">
        <v>12838</v>
      </c>
      <c r="N437" s="3" t="s">
        <v>12706</v>
      </c>
      <c r="Q437" s="3" t="s">
        <v>12742</v>
      </c>
      <c r="U437" s="137" t="s">
        <v>12913</v>
      </c>
      <c r="V437" s="137" t="str">
        <f t="shared" si="21"/>
        <v>XE</v>
      </c>
    </row>
    <row r="438" spans="1:22" x14ac:dyDescent="0.2">
      <c r="A438" s="139"/>
      <c r="B438" s="139"/>
      <c r="C438" s="71" t="str">
        <f>VLOOKUP(G438,TCR!$E$2:$K$332,2,0)</f>
        <v>DISTV</v>
      </c>
      <c r="D438" s="71" t="str">
        <f>VLOOKUP(G438,TCR!$E$2:$K$332,3,0)</f>
        <v>Ricavi logistica secondaria - distribuzione Energia Elettrica - variabile</v>
      </c>
      <c r="E438" s="71" t="str">
        <f>VLOOKUP(G438,TCR!$E$2:$K$332,4,0)</f>
        <v>QVA</v>
      </c>
      <c r="F438" s="71" t="str">
        <f>VLOOKUP(G438,TCR!$E$2:$K$332,5,0)</f>
        <v>Energia attiva</v>
      </c>
      <c r="G438" s="71" t="s">
        <v>4</v>
      </c>
      <c r="H438" s="71" t="str">
        <f>VLOOKUP(G438,TCR!$E$2:$K$332,7,0)</f>
        <v>Quota energia</v>
      </c>
      <c r="I438" s="137" t="str">
        <f t="shared" si="19"/>
        <v>XE#Q_EN_O_ARIM#T_OS_A_BTA1#T_OS#XE</v>
      </c>
      <c r="J438" s="137" t="str">
        <f t="shared" si="20"/>
        <v>N</v>
      </c>
      <c r="K438" s="152" t="s">
        <v>12587</v>
      </c>
      <c r="L438" s="152" t="s">
        <v>12838</v>
      </c>
      <c r="N438" s="3" t="s">
        <v>12732</v>
      </c>
      <c r="Q438" s="3" t="s">
        <v>12742</v>
      </c>
      <c r="U438" s="137" t="s">
        <v>12913</v>
      </c>
      <c r="V438" s="137" t="str">
        <f t="shared" si="21"/>
        <v>XE</v>
      </c>
    </row>
    <row r="439" spans="1:22" x14ac:dyDescent="0.2">
      <c r="A439" s="139"/>
      <c r="B439" s="139"/>
      <c r="C439" s="121" t="str">
        <f>VLOOKUP(G439,TCR!$E$2:$K$332,2,0)</f>
        <v>DISTV</v>
      </c>
      <c r="D439" s="121" t="str">
        <f>VLOOKUP(G439,TCR!$E$2:$K$332,3,0)</f>
        <v>Ricavi logistica secondaria - distribuzione Energia Elettrica - variabile</v>
      </c>
      <c r="E439" s="121" t="str">
        <f>VLOOKUP(G439,TCR!$E$2:$K$332,4,0)</f>
        <v>QVA</v>
      </c>
      <c r="F439" s="121" t="str">
        <f>VLOOKUP(G439,TCR!$E$2:$K$332,5,0)</f>
        <v>Energia attiva</v>
      </c>
      <c r="G439" s="121" t="s">
        <v>4</v>
      </c>
      <c r="H439" s="121" t="str">
        <f>VLOOKUP(G439,TCR!$E$2:$K$332,7,0)</f>
        <v>Quota energia</v>
      </c>
      <c r="I439" s="137" t="str">
        <f t="shared" si="19"/>
        <v>XE#Q_EN_O_ARIM#T_OS_A_BTIP#T_OS#XE</v>
      </c>
      <c r="J439" s="137" t="str">
        <f t="shared" si="20"/>
        <v>N</v>
      </c>
      <c r="K439" s="152" t="s">
        <v>12587</v>
      </c>
      <c r="L439" s="152" t="s">
        <v>12838</v>
      </c>
      <c r="N439" s="3" t="s">
        <v>12707</v>
      </c>
      <c r="Q439" s="3" t="s">
        <v>12742</v>
      </c>
      <c r="U439" s="137" t="s">
        <v>12913</v>
      </c>
      <c r="V439" s="137" t="str">
        <f t="shared" si="21"/>
        <v>XE</v>
      </c>
    </row>
    <row r="440" spans="1:22" x14ac:dyDescent="0.2">
      <c r="A440" s="139"/>
      <c r="B440" s="139"/>
      <c r="C440" s="181" t="str">
        <f>VLOOKUP(G440,TCR!$E$2:$K$332,2,0)</f>
        <v>DISTV</v>
      </c>
      <c r="D440" s="181" t="str">
        <f>VLOOKUP(G440,TCR!$E$2:$K$332,3,0)</f>
        <v>Ricavi logistica secondaria - distribuzione Energia Elettrica - variabile</v>
      </c>
      <c r="E440" s="181" t="str">
        <f>VLOOKUP(G440,TCR!$E$2:$K$332,4,0)</f>
        <v>CAUCMV</v>
      </c>
      <c r="F440" s="181" t="str">
        <f>VLOOKUP(G440,TCR!$E$2:$K$332,5,0)</f>
        <v>Componenti Variabili A, UC e MCT</v>
      </c>
      <c r="G440" s="181" t="s">
        <v>99</v>
      </c>
      <c r="H440" s="181" t="str">
        <f>VLOOKUP(G440,TCR!$E$2:$K$332,7,0)</f>
        <v>AS</v>
      </c>
      <c r="I440" s="137" t="str">
        <f t="shared" si="19"/>
        <v>XE#Q_EN_O_AS#T_OS_A_BTA6#T_OS#XE</v>
      </c>
      <c r="J440" s="137" t="str">
        <f t="shared" si="20"/>
        <v>N</v>
      </c>
      <c r="K440" s="152" t="s">
        <v>12528</v>
      </c>
      <c r="L440" s="152" t="s">
        <v>12776</v>
      </c>
      <c r="N440" s="3" t="s">
        <v>12724</v>
      </c>
      <c r="Q440" s="3" t="s">
        <v>12742</v>
      </c>
      <c r="U440" s="137" t="s">
        <v>12913</v>
      </c>
      <c r="V440" s="137" t="str">
        <f t="shared" si="21"/>
        <v>XE</v>
      </c>
    </row>
    <row r="441" spans="1:22" x14ac:dyDescent="0.2">
      <c r="A441" s="139"/>
      <c r="B441" s="139"/>
      <c r="C441" s="181" t="str">
        <f>VLOOKUP(G441,TCR!$E$2:$K$332,2,0)</f>
        <v>DISTV</v>
      </c>
      <c r="D441" s="181" t="str">
        <f>VLOOKUP(G441,TCR!$E$2:$K$332,3,0)</f>
        <v>Ricavi logistica secondaria - distribuzione Energia Elettrica - variabile</v>
      </c>
      <c r="E441" s="181" t="str">
        <f>VLOOKUP(G441,TCR!$E$2:$K$332,4,0)</f>
        <v>CAUCMV</v>
      </c>
      <c r="F441" s="181" t="str">
        <f>VLOOKUP(G441,TCR!$E$2:$K$332,5,0)</f>
        <v>Componenti Variabili A, UC e MCT</v>
      </c>
      <c r="G441" s="181" t="s">
        <v>99</v>
      </c>
      <c r="H441" s="181" t="str">
        <f>VLOOKUP(G441,TCR!$E$2:$K$332,7,0)</f>
        <v>AS</v>
      </c>
      <c r="I441" s="137" t="str">
        <f t="shared" si="19"/>
        <v>XE#Q_EN_O_AS#T_OS_A_MTA3#T_OS#XE</v>
      </c>
      <c r="J441" s="137" t="str">
        <f t="shared" si="20"/>
        <v>N</v>
      </c>
      <c r="K441" s="152" t="s">
        <v>12528</v>
      </c>
      <c r="L441" s="152" t="s">
        <v>12776</v>
      </c>
      <c r="N441" s="3" t="s">
        <v>12728</v>
      </c>
      <c r="Q441" s="3" t="s">
        <v>12742</v>
      </c>
      <c r="U441" s="137" t="s">
        <v>12913</v>
      </c>
      <c r="V441" s="137" t="str">
        <f t="shared" si="21"/>
        <v>XE</v>
      </c>
    </row>
    <row r="442" spans="1:22" x14ac:dyDescent="0.2">
      <c r="A442" s="139"/>
      <c r="B442" s="139"/>
      <c r="C442" s="179" t="str">
        <f>VLOOKUP(G442,TCR!$E$2:$K$332,2,0)</f>
        <v>DISTV</v>
      </c>
      <c r="D442" s="179" t="str">
        <f>VLOOKUP(G442,TCR!$E$2:$K$332,3,0)</f>
        <v>Ricavi logistica secondaria - distribuzione Energia Elettrica - variabile</v>
      </c>
      <c r="E442" s="179" t="str">
        <f>VLOOKUP(G442,TCR!$E$2:$K$332,4,0)</f>
        <v>CAUCMV</v>
      </c>
      <c r="F442" s="179" t="str">
        <f>VLOOKUP(G442,TCR!$E$2:$K$332,5,0)</f>
        <v>Componenti Variabili A, UC e MCT</v>
      </c>
      <c r="G442" s="179" t="s">
        <v>99</v>
      </c>
      <c r="H442" s="179" t="str">
        <f>VLOOKUP(G442,TCR!$E$2:$K$332,7,0)</f>
        <v>AS</v>
      </c>
      <c r="I442" s="137" t="str">
        <f t="shared" si="19"/>
        <v>XE#Q_EN_O_AS#T_OS_A_BTA3#T_OS#XE</v>
      </c>
      <c r="J442" s="137" t="str">
        <f t="shared" si="20"/>
        <v>N</v>
      </c>
      <c r="K442" s="152" t="s">
        <v>12528</v>
      </c>
      <c r="L442" s="152" t="s">
        <v>12776</v>
      </c>
      <c r="N442" s="3" t="s">
        <v>12725</v>
      </c>
      <c r="Q442" s="3" t="s">
        <v>12742</v>
      </c>
      <c r="U442" s="137" t="s">
        <v>12913</v>
      </c>
      <c r="V442" s="137" t="str">
        <f t="shared" si="21"/>
        <v>XE</v>
      </c>
    </row>
    <row r="443" spans="1:22" x14ac:dyDescent="0.2">
      <c r="A443" s="139"/>
      <c r="B443" s="139"/>
      <c r="C443" s="181" t="str">
        <f>VLOOKUP(G443,TCR!$E$2:$K$332,2,0)</f>
        <v>DISTV</v>
      </c>
      <c r="D443" s="181" t="str">
        <f>VLOOKUP(G443,TCR!$E$2:$K$332,3,0)</f>
        <v>Ricavi logistica secondaria - distribuzione Energia Elettrica - variabile</v>
      </c>
      <c r="E443" s="181" t="str">
        <f>VLOOKUP(G443,TCR!$E$2:$K$332,4,0)</f>
        <v>CAUCMV</v>
      </c>
      <c r="F443" s="181" t="str">
        <f>VLOOKUP(G443,TCR!$E$2:$K$332,5,0)</f>
        <v>Componenti Variabili A, UC e MCT</v>
      </c>
      <c r="G443" s="181" t="s">
        <v>99</v>
      </c>
      <c r="H443" s="181" t="str">
        <f>VLOOKUP(G443,TCR!$E$2:$K$332,7,0)</f>
        <v>AS</v>
      </c>
      <c r="I443" s="137" t="str">
        <f t="shared" si="19"/>
        <v>XE#Q_EN_O_AS#T_OS_A_MTA2#T_OS#XE</v>
      </c>
      <c r="J443" s="137" t="str">
        <f t="shared" si="20"/>
        <v>N</v>
      </c>
      <c r="K443" s="152" t="s">
        <v>12528</v>
      </c>
      <c r="L443" s="152" t="s">
        <v>12776</v>
      </c>
      <c r="N443" s="3" t="s">
        <v>12726</v>
      </c>
      <c r="Q443" s="3" t="s">
        <v>12742</v>
      </c>
      <c r="U443" s="137" t="s">
        <v>12913</v>
      </c>
      <c r="V443" s="137" t="str">
        <f t="shared" si="21"/>
        <v>XE</v>
      </c>
    </row>
    <row r="444" spans="1:22" x14ac:dyDescent="0.2">
      <c r="A444" s="139"/>
      <c r="B444" s="139"/>
      <c r="C444" s="181" t="str">
        <f>VLOOKUP(G444,TCR!$E$2:$K$332,2,0)</f>
        <v>DISTV</v>
      </c>
      <c r="D444" s="181" t="str">
        <f>VLOOKUP(G444,TCR!$E$2:$K$332,3,0)</f>
        <v>Ricavi logistica secondaria - distribuzione Energia Elettrica - variabile</v>
      </c>
      <c r="E444" s="181" t="str">
        <f>VLOOKUP(G444,TCR!$E$2:$K$332,4,0)</f>
        <v>CAUCMV</v>
      </c>
      <c r="F444" s="181" t="str">
        <f>VLOOKUP(G444,TCR!$E$2:$K$332,5,0)</f>
        <v>Componenti Variabili A, UC e MCT</v>
      </c>
      <c r="G444" s="181" t="s">
        <v>99</v>
      </c>
      <c r="H444" s="181" t="str">
        <f>VLOOKUP(G444,TCR!$E$2:$K$332,7,0)</f>
        <v>AS</v>
      </c>
      <c r="I444" s="137" t="str">
        <f t="shared" si="19"/>
        <v>XE#Q_EN_O_AS#T_OS_A_BTA5#T_OS#XE</v>
      </c>
      <c r="J444" s="137" t="str">
        <f t="shared" si="20"/>
        <v>N</v>
      </c>
      <c r="K444" s="152" t="s">
        <v>12528</v>
      </c>
      <c r="L444" s="152" t="s">
        <v>12776</v>
      </c>
      <c r="N444" s="3" t="s">
        <v>12731</v>
      </c>
      <c r="Q444" s="3" t="s">
        <v>12742</v>
      </c>
      <c r="U444" s="137" t="s">
        <v>12913</v>
      </c>
      <c r="V444" s="137" t="str">
        <f t="shared" si="21"/>
        <v>XE</v>
      </c>
    </row>
    <row r="445" spans="1:22" x14ac:dyDescent="0.2">
      <c r="A445" s="139"/>
      <c r="B445" s="139"/>
      <c r="C445" s="181" t="str">
        <f>VLOOKUP(G445,TCR!$E$2:$K$332,2,0)</f>
        <v>DISTV</v>
      </c>
      <c r="D445" s="181" t="str">
        <f>VLOOKUP(G445,TCR!$E$2:$K$332,3,0)</f>
        <v>Ricavi logistica secondaria - distribuzione Energia Elettrica - variabile</v>
      </c>
      <c r="E445" s="181" t="str">
        <f>VLOOKUP(G445,TCR!$E$2:$K$332,4,0)</f>
        <v>CAUCMV</v>
      </c>
      <c r="F445" s="181" t="str">
        <f>VLOOKUP(G445,TCR!$E$2:$K$332,5,0)</f>
        <v>Componenti Variabili A, UC e MCT</v>
      </c>
      <c r="G445" s="181" t="s">
        <v>99</v>
      </c>
      <c r="H445" s="181" t="str">
        <f>VLOOKUP(G445,TCR!$E$2:$K$332,7,0)</f>
        <v>AS</v>
      </c>
      <c r="I445" s="137" t="str">
        <f t="shared" si="19"/>
        <v>XE#Q_EN_O_AS#T_OS_A_BTA2#T_OS#XE</v>
      </c>
      <c r="J445" s="137" t="str">
        <f t="shared" si="20"/>
        <v>N</v>
      </c>
      <c r="K445" s="152" t="s">
        <v>12528</v>
      </c>
      <c r="L445" s="152" t="s">
        <v>12776</v>
      </c>
      <c r="N445" s="3" t="s">
        <v>12727</v>
      </c>
      <c r="Q445" s="3" t="s">
        <v>12742</v>
      </c>
      <c r="U445" s="137" t="s">
        <v>12913</v>
      </c>
      <c r="V445" s="137" t="str">
        <f t="shared" si="21"/>
        <v>XE</v>
      </c>
    </row>
    <row r="446" spans="1:22" x14ac:dyDescent="0.2">
      <c r="A446" s="139"/>
      <c r="B446" s="139"/>
      <c r="C446" s="181" t="str">
        <f>VLOOKUP(G446,TCR!$E$2:$K$332,2,0)</f>
        <v>DISTV</v>
      </c>
      <c r="D446" s="181" t="str">
        <f>VLOOKUP(G446,TCR!$E$2:$K$332,3,0)</f>
        <v>Ricavi logistica secondaria - distribuzione Energia Elettrica - variabile</v>
      </c>
      <c r="E446" s="181" t="str">
        <f>VLOOKUP(G446,TCR!$E$2:$K$332,4,0)</f>
        <v>CAUCMV</v>
      </c>
      <c r="F446" s="181" t="str">
        <f>VLOOKUP(G446,TCR!$E$2:$K$332,5,0)</f>
        <v>Componenti Variabili A, UC e MCT</v>
      </c>
      <c r="G446" s="181" t="s">
        <v>99</v>
      </c>
      <c r="H446" s="181" t="str">
        <f>VLOOKUP(G446,TCR!$E$2:$K$332,7,0)</f>
        <v>AS</v>
      </c>
      <c r="I446" s="137" t="str">
        <f t="shared" si="19"/>
        <v>XE#Q_EN_O_AS#T_OS_A_BTA4#T_OS#XE</v>
      </c>
      <c r="J446" s="137" t="str">
        <f t="shared" si="20"/>
        <v>N</v>
      </c>
      <c r="K446" s="152" t="s">
        <v>12528</v>
      </c>
      <c r="L446" s="152" t="s">
        <v>12776</v>
      </c>
      <c r="N446" s="3" t="s">
        <v>12729</v>
      </c>
      <c r="Q446" s="3" t="s">
        <v>12742</v>
      </c>
      <c r="U446" s="137" t="s">
        <v>12913</v>
      </c>
      <c r="V446" s="137" t="str">
        <f t="shared" si="21"/>
        <v>XE</v>
      </c>
    </row>
    <row r="447" spans="1:22" x14ac:dyDescent="0.2">
      <c r="A447" s="139"/>
      <c r="B447" s="139"/>
      <c r="C447" s="121" t="str">
        <f>VLOOKUP(G447,TCR!$E$2:$K$332,2,0)</f>
        <v>DISTV</v>
      </c>
      <c r="D447" s="121" t="str">
        <f>VLOOKUP(G447,TCR!$E$2:$K$332,3,0)</f>
        <v>Ricavi logistica secondaria - distribuzione Energia Elettrica - variabile</v>
      </c>
      <c r="E447" s="121" t="str">
        <f>VLOOKUP(G447,TCR!$E$2:$K$332,4,0)</f>
        <v>CAUCMV</v>
      </c>
      <c r="F447" s="121" t="str">
        <f>VLOOKUP(G447,TCR!$E$2:$K$332,5,0)</f>
        <v>Componenti Variabili A, UC e MCT</v>
      </c>
      <c r="G447" s="75" t="s">
        <v>99</v>
      </c>
      <c r="H447" s="121" t="str">
        <f>VLOOKUP(G447,TCR!$E$2:$K$332,7,0)</f>
        <v>AS</v>
      </c>
      <c r="I447" s="137" t="str">
        <f t="shared" si="19"/>
        <v>XE#Q_EN_O_AS#T_OS_A_BTA1#T_OS#XE</v>
      </c>
      <c r="J447" s="137" t="str">
        <f t="shared" si="20"/>
        <v>N</v>
      </c>
      <c r="K447" s="152" t="s">
        <v>12528</v>
      </c>
      <c r="L447" s="152" t="s">
        <v>12776</v>
      </c>
      <c r="N447" s="3" t="s">
        <v>12732</v>
      </c>
      <c r="Q447" s="3" t="s">
        <v>12742</v>
      </c>
      <c r="U447" s="137" t="s">
        <v>12913</v>
      </c>
      <c r="V447" s="137" t="str">
        <f t="shared" si="21"/>
        <v>XE</v>
      </c>
    </row>
    <row r="448" spans="1:22" x14ac:dyDescent="0.2">
      <c r="A448" s="139"/>
      <c r="B448" s="139"/>
      <c r="C448" s="102" t="str">
        <f>VLOOKUP(G448,TCR!$E$2:$K$332,2,0)</f>
        <v>DISTV</v>
      </c>
      <c r="D448" s="102" t="str">
        <f>VLOOKUP(G448,TCR!$E$2:$K$332,3,0)</f>
        <v>Ricavi logistica secondaria - distribuzione Energia Elettrica - variabile</v>
      </c>
      <c r="E448" s="102" t="str">
        <f>VLOOKUP(G448,TCR!$E$2:$K$332,4,0)</f>
        <v>CAUCMV</v>
      </c>
      <c r="F448" s="102" t="str">
        <f>VLOOKUP(G448,TCR!$E$2:$K$332,5,0)</f>
        <v>Componenti Variabili A, UC e MCT</v>
      </c>
      <c r="G448" s="102" t="s">
        <v>99</v>
      </c>
      <c r="H448" s="102" t="str">
        <f>VLOOKUP(G448,TCR!$E$2:$K$332,7,0)</f>
        <v>AS</v>
      </c>
      <c r="I448" s="137" t="str">
        <f t="shared" si="19"/>
        <v>XE#Q_EN_O_AS#T_OS_A_MTA1#T_OS#XE</v>
      </c>
      <c r="J448" s="137" t="str">
        <f t="shared" si="20"/>
        <v>N</v>
      </c>
      <c r="K448" s="152" t="s">
        <v>12528</v>
      </c>
      <c r="L448" s="152" t="s">
        <v>12776</v>
      </c>
      <c r="N448" s="3" t="s">
        <v>12730</v>
      </c>
      <c r="Q448" s="3" t="s">
        <v>12742</v>
      </c>
      <c r="U448" s="137" t="s">
        <v>12913</v>
      </c>
      <c r="V448" s="137" t="str">
        <f t="shared" si="21"/>
        <v>XE</v>
      </c>
    </row>
    <row r="449" spans="1:22" x14ac:dyDescent="0.2">
      <c r="A449" s="139"/>
      <c r="B449" s="139"/>
      <c r="C449" s="179" t="str">
        <f>VLOOKUP(G449,TCR!$E$2:$K$332,2,0)</f>
        <v>DISTV</v>
      </c>
      <c r="D449" s="179" t="str">
        <f>VLOOKUP(G449,TCR!$E$2:$K$332,3,0)</f>
        <v>Ricavi logistica secondaria - distribuzione Energia Elettrica - variabile</v>
      </c>
      <c r="E449" s="179" t="str">
        <f>VLOOKUP(G449,TCR!$E$2:$K$332,4,0)</f>
        <v>CAUCMV</v>
      </c>
      <c r="F449" s="179" t="str">
        <f>VLOOKUP(G449,TCR!$E$2:$K$332,5,0)</f>
        <v>Componenti Variabili A, UC e MCT</v>
      </c>
      <c r="G449" s="179" t="s">
        <v>99</v>
      </c>
      <c r="H449" s="179" t="str">
        <f>VLOOKUP(G449,TCR!$E$2:$K$332,7,0)</f>
        <v>AS</v>
      </c>
      <c r="I449" s="137" t="str">
        <f t="shared" si="19"/>
        <v>XE#Q_EN_O_AS#T_OS_A_ALTA#T_OS#XE</v>
      </c>
      <c r="J449" s="137" t="str">
        <f t="shared" si="20"/>
        <v>N</v>
      </c>
      <c r="K449" s="152" t="s">
        <v>12528</v>
      </c>
      <c r="L449" s="152" t="s">
        <v>12776</v>
      </c>
      <c r="N449" s="3" t="s">
        <v>12706</v>
      </c>
      <c r="Q449" s="3" t="s">
        <v>12742</v>
      </c>
      <c r="U449" s="137" t="s">
        <v>12913</v>
      </c>
      <c r="V449" s="137" t="str">
        <f t="shared" si="21"/>
        <v>XE</v>
      </c>
    </row>
    <row r="450" spans="1:22" x14ac:dyDescent="0.2">
      <c r="A450" s="139"/>
      <c r="B450" s="139"/>
      <c r="C450" s="179" t="str">
        <f>VLOOKUP(G450,TCR!$E$2:$K$332,2,0)</f>
        <v>VENDV</v>
      </c>
      <c r="D450" s="179" t="str">
        <f>VLOOKUP(G450,TCR!$E$2:$K$332,3,0)</f>
        <v>Ricavi variabili commodity al PCE - Energia Elettrica</v>
      </c>
      <c r="E450" s="179" t="str">
        <f>VLOOKUP(G450,TCR!$E$2:$K$332,4,0)</f>
        <v>MTPRV</v>
      </c>
      <c r="F450" s="179" t="str">
        <f>VLOOKUP(G450,TCR!$E$2:$K$332,5,0)</f>
        <v>Materia prima variabile</v>
      </c>
      <c r="G450" s="179" t="s">
        <v>192</v>
      </c>
      <c r="H450" s="179" t="str">
        <f>VLOOKUP(G450,TCR!$E$2:$K$332,7,0)</f>
        <v>Perdite</v>
      </c>
      <c r="I450" s="137" t="str">
        <f t="shared" si="19"/>
        <v>XE#PERD_EF1_911_CON100#P_FIX_911_CON100#E#XE</v>
      </c>
      <c r="J450" s="137" t="str">
        <f t="shared" si="20"/>
        <v>N</v>
      </c>
      <c r="K450" s="152" t="s">
        <v>12588</v>
      </c>
      <c r="L450" s="152" t="s">
        <v>12839</v>
      </c>
      <c r="N450" s="3" t="s">
        <v>12709</v>
      </c>
      <c r="Q450" s="3" t="s">
        <v>12743</v>
      </c>
      <c r="U450" s="137" t="s">
        <v>12913</v>
      </c>
      <c r="V450" s="137" t="str">
        <f t="shared" si="21"/>
        <v>XE</v>
      </c>
    </row>
    <row r="451" spans="1:22" x14ac:dyDescent="0.2">
      <c r="A451" s="139"/>
      <c r="B451" s="139"/>
      <c r="C451" s="181" t="str">
        <f>VLOOKUP(G451,TCR!$E$2:$K$332,2,0)</f>
        <v>VENDV</v>
      </c>
      <c r="D451" s="181" t="str">
        <f>VLOOKUP(G451,TCR!$E$2:$K$332,3,0)</f>
        <v>Ricavi variabili commodity al PCE - Energia Elettrica</v>
      </c>
      <c r="E451" s="181" t="str">
        <f>VLOOKUP(G451,TCR!$E$2:$K$332,4,0)</f>
        <v>MTPRV</v>
      </c>
      <c r="F451" s="181" t="str">
        <f>VLOOKUP(G451,TCR!$E$2:$K$332,5,0)</f>
        <v>Materia prima variabile</v>
      </c>
      <c r="G451" s="181" t="s">
        <v>192</v>
      </c>
      <c r="H451" s="181" t="str">
        <f>VLOOKUP(G451,TCR!$E$2:$K$332,7,0)</f>
        <v>Perdite</v>
      </c>
      <c r="I451" s="137" t="str">
        <f t="shared" ref="I451:I514" si="22">IF(LEFT($G451,7)="CONSUMO","XE#CONSUMO",CONCATENATE($V451,"#",$K451,"#",$N451,"#",$Q451,"#",$V451) )</f>
        <v>XE#PERD_EF1_FIX#MIG_EE#E#XE</v>
      </c>
      <c r="J451" s="137" t="str">
        <f t="shared" ref="J451:J514" si="23">IF(SUBSTITUTE(K451,"_VAT","") = K451,"N","S")</f>
        <v>N</v>
      </c>
      <c r="K451" s="152" t="s">
        <v>12589</v>
      </c>
      <c r="L451" s="152" t="s">
        <v>12840</v>
      </c>
      <c r="N451" s="3" t="s">
        <v>12708</v>
      </c>
      <c r="Q451" s="3" t="s">
        <v>12743</v>
      </c>
      <c r="U451" s="137" t="s">
        <v>12913</v>
      </c>
      <c r="V451" s="137" t="str">
        <f t="shared" si="21"/>
        <v>XE</v>
      </c>
    </row>
    <row r="452" spans="1:22" x14ac:dyDescent="0.2">
      <c r="A452" s="139"/>
      <c r="B452" s="139"/>
      <c r="C452" s="179" t="str">
        <f>VLOOKUP(G452,TCR!$E$2:$K$332,2,0)</f>
        <v>VENDV</v>
      </c>
      <c r="D452" s="179" t="str">
        <f>VLOOKUP(G452,TCR!$E$2:$K$332,3,0)</f>
        <v>Ricavi variabili commodity al PCE - Energia Elettrica</v>
      </c>
      <c r="E452" s="179" t="str">
        <f>VLOOKUP(G452,TCR!$E$2:$K$332,4,0)</f>
        <v>MTPRV</v>
      </c>
      <c r="F452" s="179" t="str">
        <f>VLOOKUP(G452,TCR!$E$2:$K$332,5,0)</f>
        <v>Materia prima variabile</v>
      </c>
      <c r="G452" s="179" t="s">
        <v>192</v>
      </c>
      <c r="H452" s="179" t="str">
        <f>VLOOKUP(G452,TCR!$E$2:$K$332,7,0)</f>
        <v>Perdite</v>
      </c>
      <c r="I452" s="137" t="str">
        <f t="shared" si="22"/>
        <v>XE#PERD_EF1_GOLD#MIG_EE#E#XE</v>
      </c>
      <c r="J452" s="137" t="str">
        <f t="shared" si="23"/>
        <v>N</v>
      </c>
      <c r="K452" s="152" t="s">
        <v>12590</v>
      </c>
      <c r="L452" s="152" t="s">
        <v>12841</v>
      </c>
      <c r="N452" s="3" t="s">
        <v>12708</v>
      </c>
      <c r="Q452" s="3" t="s">
        <v>12743</v>
      </c>
      <c r="U452" s="137" t="s">
        <v>12913</v>
      </c>
      <c r="V452" s="137" t="str">
        <f t="shared" si="21"/>
        <v>XE</v>
      </c>
    </row>
    <row r="453" spans="1:22" x14ac:dyDescent="0.2">
      <c r="A453" s="139"/>
      <c r="B453" s="139"/>
      <c r="C453" s="140" t="str">
        <f>VLOOKUP(G453,TCR!$E$2:$K$332,2,0)</f>
        <v>VENDV</v>
      </c>
      <c r="D453" s="140" t="str">
        <f>VLOOKUP(G453,TCR!$E$2:$K$332,3,0)</f>
        <v>Ricavi variabili commodity al PCE - Energia Elettrica</v>
      </c>
      <c r="E453" s="140" t="str">
        <f>VLOOKUP(G453,TCR!$E$2:$K$332,4,0)</f>
        <v>MTPRV</v>
      </c>
      <c r="F453" s="140" t="str">
        <f>VLOOKUP(G453,TCR!$E$2:$K$332,5,0)</f>
        <v>Materia prima variabile</v>
      </c>
      <c r="G453" s="140" t="s">
        <v>192</v>
      </c>
      <c r="H453" s="140" t="str">
        <f>VLOOKUP(G453,TCR!$E$2:$K$332,7,0)</f>
        <v>Perdite</v>
      </c>
      <c r="I453" s="137" t="str">
        <f t="shared" si="22"/>
        <v>XE#PERD_EF1_ITEC_SN#P_FIX_ITEC_SN#E#XE</v>
      </c>
      <c r="J453" s="137" t="str">
        <f t="shared" si="23"/>
        <v>N</v>
      </c>
      <c r="K453" s="152" t="s">
        <v>12591</v>
      </c>
      <c r="L453" s="152" t="s">
        <v>12842</v>
      </c>
      <c r="N453" s="3" t="s">
        <v>12733</v>
      </c>
      <c r="Q453" s="3" t="s">
        <v>12743</v>
      </c>
      <c r="U453" s="137" t="s">
        <v>12913</v>
      </c>
      <c r="V453" s="137" t="str">
        <f t="shared" si="21"/>
        <v>XE</v>
      </c>
    </row>
    <row r="454" spans="1:22" x14ac:dyDescent="0.2">
      <c r="A454" s="139"/>
      <c r="B454" s="139"/>
      <c r="C454" s="179" t="str">
        <f>VLOOKUP(G454,TCR!$E$2:$K$332,2,0)</f>
        <v>VENDV</v>
      </c>
      <c r="D454" s="179" t="str">
        <f>VLOOKUP(G454,TCR!$E$2:$K$332,3,0)</f>
        <v>Ricavi variabili commodity al PCE - Energia Elettrica</v>
      </c>
      <c r="E454" s="179" t="str">
        <f>VLOOKUP(G454,TCR!$E$2:$K$332,4,0)</f>
        <v>MTPRV</v>
      </c>
      <c r="F454" s="179" t="str">
        <f>VLOOKUP(G454,TCR!$E$2:$K$332,5,0)</f>
        <v>Materia prima variabile</v>
      </c>
      <c r="G454" s="179" t="s">
        <v>192</v>
      </c>
      <c r="H454" s="179" t="str">
        <f>VLOOKUP(G454,TCR!$E$2:$K$332,7,0)</f>
        <v>Perdite</v>
      </c>
      <c r="I454" s="137" t="str">
        <f t="shared" si="22"/>
        <v>XE#PERD_EF1_ITEC12_SN#P_FIX_ITEC12_SN#E#XE</v>
      </c>
      <c r="J454" s="137" t="str">
        <f t="shared" si="23"/>
        <v>N</v>
      </c>
      <c r="K454" s="152" t="s">
        <v>12592</v>
      </c>
      <c r="L454" s="152" t="s">
        <v>12843</v>
      </c>
      <c r="N454" s="3" t="s">
        <v>12734</v>
      </c>
      <c r="Q454" s="3" t="s">
        <v>12743</v>
      </c>
      <c r="U454" s="137" t="s">
        <v>12913</v>
      </c>
      <c r="V454" s="137" t="str">
        <f t="shared" si="21"/>
        <v>XE</v>
      </c>
    </row>
    <row r="455" spans="1:22" x14ac:dyDescent="0.2">
      <c r="A455" s="139"/>
      <c r="B455" s="139"/>
      <c r="C455" s="140" t="str">
        <f>VLOOKUP(G455,TCR!$E$2:$K$332,2,0)</f>
        <v>VENDV</v>
      </c>
      <c r="D455" s="140" t="str">
        <f>VLOOKUP(G455,TCR!$E$2:$K$332,3,0)</f>
        <v>Ricavi variabili commodity al PCE - Energia Elettrica</v>
      </c>
      <c r="E455" s="140" t="str">
        <f>VLOOKUP(G455,TCR!$E$2:$K$332,4,0)</f>
        <v>MTPRV</v>
      </c>
      <c r="F455" s="140" t="str">
        <f>VLOOKUP(G455,TCR!$E$2:$K$332,5,0)</f>
        <v>Materia prima variabile</v>
      </c>
      <c r="G455" s="140" t="s">
        <v>192</v>
      </c>
      <c r="H455" s="140" t="str">
        <f>VLOOKUP(G455,TCR!$E$2:$K$332,7,0)</f>
        <v>Perdite</v>
      </c>
      <c r="I455" s="137" t="str">
        <f t="shared" si="22"/>
        <v>XE#PERD_EF1_PUN3F#P_FIX_PUN3F#E#XE</v>
      </c>
      <c r="J455" s="137" t="str">
        <f t="shared" si="23"/>
        <v>N</v>
      </c>
      <c r="K455" s="152" t="s">
        <v>12593</v>
      </c>
      <c r="L455" s="152" t="s">
        <v>12844</v>
      </c>
      <c r="N455" s="3" t="s">
        <v>12710</v>
      </c>
      <c r="Q455" s="3" t="s">
        <v>12743</v>
      </c>
      <c r="U455" s="137" t="s">
        <v>12913</v>
      </c>
      <c r="V455" s="137" t="str">
        <f t="shared" si="21"/>
        <v>XE</v>
      </c>
    </row>
    <row r="456" spans="1:22" x14ac:dyDescent="0.2">
      <c r="A456" s="139"/>
      <c r="B456" s="139"/>
      <c r="C456" s="179" t="str">
        <f>VLOOKUP(G456,TCR!$E$2:$K$332,2,0)</f>
        <v>VENDV</v>
      </c>
      <c r="D456" s="179" t="str">
        <f>VLOOKUP(G456,TCR!$E$2:$K$332,3,0)</f>
        <v>Ricavi variabili commodity al PCE - Energia Elettrica</v>
      </c>
      <c r="E456" s="179" t="str">
        <f>VLOOKUP(G456,TCR!$E$2:$K$332,4,0)</f>
        <v>MTPRV</v>
      </c>
      <c r="F456" s="179" t="str">
        <f>VLOOKUP(G456,TCR!$E$2:$K$332,5,0)</f>
        <v>Materia prima variabile</v>
      </c>
      <c r="G456" s="179" t="s">
        <v>192</v>
      </c>
      <c r="H456" s="179" t="str">
        <f>VLOOKUP(G456,TCR!$E$2:$K$332,7,0)</f>
        <v>Perdite</v>
      </c>
      <c r="I456" s="137" t="str">
        <f t="shared" si="22"/>
        <v>XE#PERD_EF1_PUNBL#P_FIX_PUNBL#E#XE</v>
      </c>
      <c r="J456" s="137" t="str">
        <f t="shared" si="23"/>
        <v>N</v>
      </c>
      <c r="K456" s="152" t="s">
        <v>12594</v>
      </c>
      <c r="L456" s="152" t="s">
        <v>12845</v>
      </c>
      <c r="N456" s="3" t="s">
        <v>12711</v>
      </c>
      <c r="Q456" s="3" t="s">
        <v>12743</v>
      </c>
      <c r="U456" s="137" t="s">
        <v>12913</v>
      </c>
      <c r="V456" s="137" t="str">
        <f t="shared" si="21"/>
        <v>XE</v>
      </c>
    </row>
    <row r="457" spans="1:22" x14ac:dyDescent="0.2">
      <c r="A457" s="139"/>
      <c r="B457" s="139"/>
      <c r="C457" s="179" t="str">
        <f>VLOOKUP(G457,TCR!$E$2:$K$332,2,0)</f>
        <v>VENDV</v>
      </c>
      <c r="D457" s="179" t="str">
        <f>VLOOKUP(G457,TCR!$E$2:$K$332,3,0)</f>
        <v>Ricavi variabili commodity al PCE - Energia Elettrica</v>
      </c>
      <c r="E457" s="179" t="str">
        <f>VLOOKUP(G457,TCR!$E$2:$K$332,4,0)</f>
        <v>MTPRV</v>
      </c>
      <c r="F457" s="179" t="str">
        <f>VLOOKUP(G457,TCR!$E$2:$K$332,5,0)</f>
        <v>Materia prima variabile</v>
      </c>
      <c r="G457" s="179" t="s">
        <v>192</v>
      </c>
      <c r="H457" s="179" t="str">
        <f>VLOOKUP(G457,TCR!$E$2:$K$332,7,0)</f>
        <v>Perdite</v>
      </c>
      <c r="I457" s="137" t="str">
        <f t="shared" si="22"/>
        <v>XE#PERD_EF2_911_CON100#P_FIX_911_CON100#E#XE</v>
      </c>
      <c r="J457" s="137" t="str">
        <f t="shared" si="23"/>
        <v>N</v>
      </c>
      <c r="K457" s="152" t="s">
        <v>12595</v>
      </c>
      <c r="L457" s="152" t="s">
        <v>12846</v>
      </c>
      <c r="N457" s="3" t="s">
        <v>12709</v>
      </c>
      <c r="Q457" s="3" t="s">
        <v>12743</v>
      </c>
      <c r="U457" s="137" t="s">
        <v>12913</v>
      </c>
      <c r="V457" s="137" t="str">
        <f t="shared" si="21"/>
        <v>XE</v>
      </c>
    </row>
    <row r="458" spans="1:22" x14ac:dyDescent="0.2">
      <c r="A458" s="139"/>
      <c r="B458" s="139"/>
      <c r="C458" s="179" t="str">
        <f>VLOOKUP(G458,TCR!$E$2:$K$332,2,0)</f>
        <v>VENDV</v>
      </c>
      <c r="D458" s="179" t="str">
        <f>VLOOKUP(G458,TCR!$E$2:$K$332,3,0)</f>
        <v>Ricavi variabili commodity al PCE - Energia Elettrica</v>
      </c>
      <c r="E458" s="179" t="str">
        <f>VLOOKUP(G458,TCR!$E$2:$K$332,4,0)</f>
        <v>MTPRV</v>
      </c>
      <c r="F458" s="179" t="str">
        <f>VLOOKUP(G458,TCR!$E$2:$K$332,5,0)</f>
        <v>Materia prima variabile</v>
      </c>
      <c r="G458" s="179" t="s">
        <v>192</v>
      </c>
      <c r="H458" s="179" t="str">
        <f>VLOOKUP(G458,TCR!$E$2:$K$332,7,0)</f>
        <v>Perdite</v>
      </c>
      <c r="I458" s="137" t="str">
        <f t="shared" si="22"/>
        <v>XE#PERD_EF2_FIX#MIG_EE#E#XE</v>
      </c>
      <c r="J458" s="137" t="str">
        <f t="shared" si="23"/>
        <v>N</v>
      </c>
      <c r="K458" s="152" t="s">
        <v>12596</v>
      </c>
      <c r="L458" s="152" t="s">
        <v>12847</v>
      </c>
      <c r="N458" s="3" t="s">
        <v>12708</v>
      </c>
      <c r="Q458" s="3" t="s">
        <v>12743</v>
      </c>
      <c r="U458" s="137" t="s">
        <v>12913</v>
      </c>
      <c r="V458" s="137" t="str">
        <f t="shared" si="21"/>
        <v>XE</v>
      </c>
    </row>
    <row r="459" spans="1:22" x14ac:dyDescent="0.2">
      <c r="A459" s="139"/>
      <c r="B459" s="139"/>
      <c r="C459" s="179" t="str">
        <f>VLOOKUP(G459,TCR!$E$2:$K$332,2,0)</f>
        <v>VENDV</v>
      </c>
      <c r="D459" s="179" t="str">
        <f>VLOOKUP(G459,TCR!$E$2:$K$332,3,0)</f>
        <v>Ricavi variabili commodity al PCE - Energia Elettrica</v>
      </c>
      <c r="E459" s="179" t="str">
        <f>VLOOKUP(G459,TCR!$E$2:$K$332,4,0)</f>
        <v>MTPRV</v>
      </c>
      <c r="F459" s="179" t="str">
        <f>VLOOKUP(G459,TCR!$E$2:$K$332,5,0)</f>
        <v>Materia prima variabile</v>
      </c>
      <c r="G459" s="179" t="s">
        <v>192</v>
      </c>
      <c r="H459" s="179" t="str">
        <f>VLOOKUP(G459,TCR!$E$2:$K$332,7,0)</f>
        <v>Perdite</v>
      </c>
      <c r="I459" s="137" t="str">
        <f t="shared" si="22"/>
        <v>XE#PERD_EF2_GOLD#MIG_EE#E#XE</v>
      </c>
      <c r="J459" s="137" t="str">
        <f t="shared" si="23"/>
        <v>N</v>
      </c>
      <c r="K459" s="152" t="s">
        <v>12597</v>
      </c>
      <c r="L459" s="152" t="s">
        <v>12848</v>
      </c>
      <c r="N459" s="3" t="s">
        <v>12708</v>
      </c>
      <c r="Q459" s="3" t="s">
        <v>12743</v>
      </c>
      <c r="U459" s="137" t="s">
        <v>12913</v>
      </c>
      <c r="V459" s="137" t="str">
        <f t="shared" si="21"/>
        <v>XE</v>
      </c>
    </row>
    <row r="460" spans="1:22" x14ac:dyDescent="0.2">
      <c r="A460" s="139"/>
      <c r="B460" s="139"/>
      <c r="C460" s="179" t="str">
        <f>VLOOKUP(G460,TCR!$E$2:$K$332,2,0)</f>
        <v>VENDV</v>
      </c>
      <c r="D460" s="179" t="str">
        <f>VLOOKUP(G460,TCR!$E$2:$K$332,3,0)</f>
        <v>Ricavi variabili commodity al PCE - Energia Elettrica</v>
      </c>
      <c r="E460" s="179" t="str">
        <f>VLOOKUP(G460,TCR!$E$2:$K$332,4,0)</f>
        <v>MTPRV</v>
      </c>
      <c r="F460" s="179" t="str">
        <f>VLOOKUP(G460,TCR!$E$2:$K$332,5,0)</f>
        <v>Materia prima variabile</v>
      </c>
      <c r="G460" s="179" t="s">
        <v>192</v>
      </c>
      <c r="H460" s="179" t="str">
        <f>VLOOKUP(G460,TCR!$E$2:$K$332,7,0)</f>
        <v>Perdite</v>
      </c>
      <c r="I460" s="137" t="str">
        <f t="shared" si="22"/>
        <v>XE#PERD_EF2_ITEC_SN#P_FIX_ITEC_SN#E#XE</v>
      </c>
      <c r="J460" s="137" t="str">
        <f t="shared" si="23"/>
        <v>N</v>
      </c>
      <c r="K460" s="152" t="s">
        <v>12598</v>
      </c>
      <c r="L460" s="152" t="s">
        <v>12849</v>
      </c>
      <c r="N460" s="3" t="s">
        <v>12733</v>
      </c>
      <c r="Q460" s="3" t="s">
        <v>12743</v>
      </c>
      <c r="U460" s="137" t="s">
        <v>12913</v>
      </c>
      <c r="V460" s="137" t="str">
        <f t="shared" si="21"/>
        <v>XE</v>
      </c>
    </row>
    <row r="461" spans="1:22" x14ac:dyDescent="0.2">
      <c r="A461" s="139"/>
      <c r="B461" s="139"/>
      <c r="C461" s="179" t="str">
        <f>VLOOKUP(G461,TCR!$E$2:$K$332,2,0)</f>
        <v>VENDV</v>
      </c>
      <c r="D461" s="179" t="str">
        <f>VLOOKUP(G461,TCR!$E$2:$K$332,3,0)</f>
        <v>Ricavi variabili commodity al PCE - Energia Elettrica</v>
      </c>
      <c r="E461" s="179" t="str">
        <f>VLOOKUP(G461,TCR!$E$2:$K$332,4,0)</f>
        <v>MTPRV</v>
      </c>
      <c r="F461" s="179" t="str">
        <f>VLOOKUP(G461,TCR!$E$2:$K$332,5,0)</f>
        <v>Materia prima variabile</v>
      </c>
      <c r="G461" s="179" t="s">
        <v>192</v>
      </c>
      <c r="H461" s="179" t="str">
        <f>VLOOKUP(G461,TCR!$E$2:$K$332,7,0)</f>
        <v>Perdite</v>
      </c>
      <c r="I461" s="137" t="str">
        <f t="shared" si="22"/>
        <v>XE#PERD_EF2_ITEC12_SN#P_FIX_ITEC12_SN#E#XE</v>
      </c>
      <c r="J461" s="137" t="str">
        <f t="shared" si="23"/>
        <v>N</v>
      </c>
      <c r="K461" s="152" t="s">
        <v>12599</v>
      </c>
      <c r="L461" s="152" t="s">
        <v>12850</v>
      </c>
      <c r="N461" s="3" t="s">
        <v>12734</v>
      </c>
      <c r="Q461" s="3" t="s">
        <v>12743</v>
      </c>
      <c r="U461" s="137" t="s">
        <v>12913</v>
      </c>
      <c r="V461" s="137" t="str">
        <f t="shared" si="21"/>
        <v>XE</v>
      </c>
    </row>
    <row r="462" spans="1:22" x14ac:dyDescent="0.2">
      <c r="A462" s="139"/>
      <c r="B462" s="139"/>
      <c r="C462" s="179" t="str">
        <f>VLOOKUP(G462,TCR!$E$2:$K$332,2,0)</f>
        <v>VENDV</v>
      </c>
      <c r="D462" s="179" t="str">
        <f>VLOOKUP(G462,TCR!$E$2:$K$332,3,0)</f>
        <v>Ricavi variabili commodity al PCE - Energia Elettrica</v>
      </c>
      <c r="E462" s="179" t="str">
        <f>VLOOKUP(G462,TCR!$E$2:$K$332,4,0)</f>
        <v>MTPRV</v>
      </c>
      <c r="F462" s="179" t="str">
        <f>VLOOKUP(G462,TCR!$E$2:$K$332,5,0)</f>
        <v>Materia prima variabile</v>
      </c>
      <c r="G462" s="179" t="s">
        <v>192</v>
      </c>
      <c r="H462" s="179" t="str">
        <f>VLOOKUP(G462,TCR!$E$2:$K$332,7,0)</f>
        <v>Perdite</v>
      </c>
      <c r="I462" s="137" t="str">
        <f t="shared" si="22"/>
        <v>XE#PERD_EF2_PUN3F#P_FIX_PUN3F#E#XE</v>
      </c>
      <c r="J462" s="137" t="str">
        <f t="shared" si="23"/>
        <v>N</v>
      </c>
      <c r="K462" s="152" t="s">
        <v>12600</v>
      </c>
      <c r="L462" s="152" t="s">
        <v>12851</v>
      </c>
      <c r="N462" s="3" t="s">
        <v>12710</v>
      </c>
      <c r="Q462" s="3" t="s">
        <v>12743</v>
      </c>
      <c r="U462" s="137" t="s">
        <v>12913</v>
      </c>
      <c r="V462" s="137" t="str">
        <f t="shared" si="21"/>
        <v>XE</v>
      </c>
    </row>
    <row r="463" spans="1:22" x14ac:dyDescent="0.2">
      <c r="A463" s="139"/>
      <c r="B463" s="139"/>
      <c r="C463" s="180" t="str">
        <f>VLOOKUP(G463,TCR!$E$2:$K$332,2,0)</f>
        <v>VENDV</v>
      </c>
      <c r="D463" s="180" t="str">
        <f>VLOOKUP(G463,TCR!$E$2:$K$332,3,0)</f>
        <v>Ricavi variabili commodity al PCE - Energia Elettrica</v>
      </c>
      <c r="E463" s="180" t="str">
        <f>VLOOKUP(G463,TCR!$E$2:$K$332,4,0)</f>
        <v>MTPRV</v>
      </c>
      <c r="F463" s="180" t="str">
        <f>VLOOKUP(G463,TCR!$E$2:$K$332,5,0)</f>
        <v>Materia prima variabile</v>
      </c>
      <c r="G463" s="180" t="s">
        <v>192</v>
      </c>
      <c r="H463" s="180" t="str">
        <f>VLOOKUP(G463,TCR!$E$2:$K$332,7,0)</f>
        <v>Perdite</v>
      </c>
      <c r="I463" s="137" t="str">
        <f t="shared" si="22"/>
        <v>XE#PERD_EF2_PUNBL#P_FIX_PUNBL#E#XE</v>
      </c>
      <c r="J463" s="137" t="str">
        <f t="shared" si="23"/>
        <v>N</v>
      </c>
      <c r="K463" s="152" t="s">
        <v>12601</v>
      </c>
      <c r="L463" s="152" t="s">
        <v>12852</v>
      </c>
      <c r="N463" s="3" t="s">
        <v>12711</v>
      </c>
      <c r="Q463" s="3" t="s">
        <v>12743</v>
      </c>
      <c r="U463" s="137" t="s">
        <v>12913</v>
      </c>
      <c r="V463" s="137" t="str">
        <f t="shared" si="21"/>
        <v>XE</v>
      </c>
    </row>
    <row r="464" spans="1:22" x14ac:dyDescent="0.2">
      <c r="A464" s="139"/>
      <c r="B464" s="139"/>
      <c r="C464" s="181" t="str">
        <f>VLOOKUP(G464,TCR!$E$2:$K$332,2,0)</f>
        <v>VENDV</v>
      </c>
      <c r="D464" s="181" t="str">
        <f>VLOOKUP(G464,TCR!$E$2:$K$332,3,0)</f>
        <v>Ricavi variabili commodity al PCE - Energia Elettrica</v>
      </c>
      <c r="E464" s="181" t="str">
        <f>VLOOKUP(G464,TCR!$E$2:$K$332,4,0)</f>
        <v>MTPRV</v>
      </c>
      <c r="F464" s="181" t="str">
        <f>VLOOKUP(G464,TCR!$E$2:$K$332,5,0)</f>
        <v>Materia prima variabile</v>
      </c>
      <c r="G464" s="181" t="s">
        <v>192</v>
      </c>
      <c r="H464" s="181" t="str">
        <f>VLOOKUP(G464,TCR!$E$2:$K$332,7,0)</f>
        <v>Perdite</v>
      </c>
      <c r="I464" s="137" t="str">
        <f t="shared" si="22"/>
        <v>XE#PERD_EF3_911_CON100#P_FIX_911_CON100#E#XE</v>
      </c>
      <c r="J464" s="137" t="str">
        <f t="shared" si="23"/>
        <v>N</v>
      </c>
      <c r="K464" s="152" t="s">
        <v>12602</v>
      </c>
      <c r="L464" s="152" t="s">
        <v>12853</v>
      </c>
      <c r="N464" s="3" t="s">
        <v>12709</v>
      </c>
      <c r="Q464" s="3" t="s">
        <v>12743</v>
      </c>
      <c r="U464" s="137" t="s">
        <v>12913</v>
      </c>
      <c r="V464" s="137" t="str">
        <f t="shared" ref="V464:V527" si="24">U464</f>
        <v>XE</v>
      </c>
    </row>
    <row r="465" spans="1:22" x14ac:dyDescent="0.2">
      <c r="A465" s="139"/>
      <c r="B465" s="139"/>
      <c r="C465" s="140" t="str">
        <f>VLOOKUP(G465,TCR!$E$2:$K$332,2,0)</f>
        <v>VENDV</v>
      </c>
      <c r="D465" s="140" t="str">
        <f>VLOOKUP(G465,TCR!$E$2:$K$332,3,0)</f>
        <v>Ricavi variabili commodity al PCE - Energia Elettrica</v>
      </c>
      <c r="E465" s="140" t="str">
        <f>VLOOKUP(G465,TCR!$E$2:$K$332,4,0)</f>
        <v>MTPRV</v>
      </c>
      <c r="F465" s="140" t="str">
        <f>VLOOKUP(G465,TCR!$E$2:$K$332,5,0)</f>
        <v>Materia prima variabile</v>
      </c>
      <c r="G465" s="140" t="s">
        <v>192</v>
      </c>
      <c r="H465" s="140" t="str">
        <f>VLOOKUP(G465,TCR!$E$2:$K$332,7,0)</f>
        <v>Perdite</v>
      </c>
      <c r="I465" s="137" t="str">
        <f t="shared" si="22"/>
        <v>XE#PERD_EF3_FIX#MIG_EE#E#XE</v>
      </c>
      <c r="J465" s="137" t="str">
        <f t="shared" si="23"/>
        <v>N</v>
      </c>
      <c r="K465" s="152" t="s">
        <v>12603</v>
      </c>
      <c r="L465" s="152" t="s">
        <v>12854</v>
      </c>
      <c r="N465" s="3" t="s">
        <v>12708</v>
      </c>
      <c r="Q465" s="3" t="s">
        <v>12743</v>
      </c>
      <c r="U465" s="137" t="s">
        <v>12913</v>
      </c>
      <c r="V465" s="137" t="str">
        <f t="shared" si="24"/>
        <v>XE</v>
      </c>
    </row>
    <row r="466" spans="1:22" x14ac:dyDescent="0.2">
      <c r="A466" s="139"/>
      <c r="B466" s="139"/>
      <c r="C466" s="180" t="str">
        <f>VLOOKUP(G466,TCR!$E$2:$K$332,2,0)</f>
        <v>VENDV</v>
      </c>
      <c r="D466" s="180" t="str">
        <f>VLOOKUP(G466,TCR!$E$2:$K$332,3,0)</f>
        <v>Ricavi variabili commodity al PCE - Energia Elettrica</v>
      </c>
      <c r="E466" s="180" t="str">
        <f>VLOOKUP(G466,TCR!$E$2:$K$332,4,0)</f>
        <v>MTPRV</v>
      </c>
      <c r="F466" s="180" t="str">
        <f>VLOOKUP(G466,TCR!$E$2:$K$332,5,0)</f>
        <v>Materia prima variabile</v>
      </c>
      <c r="G466" s="180" t="s">
        <v>192</v>
      </c>
      <c r="H466" s="180" t="str">
        <f>VLOOKUP(G466,TCR!$E$2:$K$332,7,0)</f>
        <v>Perdite</v>
      </c>
      <c r="I466" s="137" t="str">
        <f t="shared" si="22"/>
        <v>XE#PERD_EF3_GOLD#MIG_EE#E#XE</v>
      </c>
      <c r="J466" s="137" t="str">
        <f t="shared" si="23"/>
        <v>N</v>
      </c>
      <c r="K466" s="152" t="s">
        <v>12604</v>
      </c>
      <c r="L466" s="152" t="s">
        <v>12855</v>
      </c>
      <c r="N466" s="3" t="s">
        <v>12708</v>
      </c>
      <c r="Q466" s="3" t="s">
        <v>12743</v>
      </c>
      <c r="U466" s="137" t="s">
        <v>12913</v>
      </c>
      <c r="V466" s="137" t="str">
        <f t="shared" si="24"/>
        <v>XE</v>
      </c>
    </row>
    <row r="467" spans="1:22" x14ac:dyDescent="0.2">
      <c r="A467" s="139"/>
      <c r="B467" s="139"/>
      <c r="C467" s="179" t="str">
        <f>VLOOKUP(G467,TCR!$E$2:$K$332,2,0)</f>
        <v>VENDV</v>
      </c>
      <c r="D467" s="179" t="str">
        <f>VLOOKUP(G467,TCR!$E$2:$K$332,3,0)</f>
        <v>Ricavi variabili commodity al PCE - Energia Elettrica</v>
      </c>
      <c r="E467" s="179" t="str">
        <f>VLOOKUP(G467,TCR!$E$2:$K$332,4,0)</f>
        <v>MTPRV</v>
      </c>
      <c r="F467" s="179" t="str">
        <f>VLOOKUP(G467,TCR!$E$2:$K$332,5,0)</f>
        <v>Materia prima variabile</v>
      </c>
      <c r="G467" s="179" t="s">
        <v>192</v>
      </c>
      <c r="H467" s="179" t="str">
        <f>VLOOKUP(G467,TCR!$E$2:$K$332,7,0)</f>
        <v>Perdite</v>
      </c>
      <c r="I467" s="137" t="str">
        <f t="shared" si="22"/>
        <v>XE#PERD_EF3_ITEC_SN#P_FIX_ITEC_SN#E#XE</v>
      </c>
      <c r="J467" s="137" t="str">
        <f t="shared" si="23"/>
        <v>N</v>
      </c>
      <c r="K467" s="152" t="s">
        <v>12605</v>
      </c>
      <c r="L467" s="152" t="s">
        <v>12856</v>
      </c>
      <c r="N467" s="3" t="s">
        <v>12733</v>
      </c>
      <c r="Q467" s="3" t="s">
        <v>12743</v>
      </c>
      <c r="U467" s="137" t="s">
        <v>12913</v>
      </c>
      <c r="V467" s="137" t="str">
        <f t="shared" si="24"/>
        <v>XE</v>
      </c>
    </row>
    <row r="468" spans="1:22" x14ac:dyDescent="0.2">
      <c r="A468" s="139"/>
      <c r="B468" s="139"/>
      <c r="C468" s="179" t="str">
        <f>VLOOKUP(G468,TCR!$E$2:$K$332,2,0)</f>
        <v>VENDV</v>
      </c>
      <c r="D468" s="179" t="str">
        <f>VLOOKUP(G468,TCR!$E$2:$K$332,3,0)</f>
        <v>Ricavi variabili commodity al PCE - Energia Elettrica</v>
      </c>
      <c r="E468" s="179" t="str">
        <f>VLOOKUP(G468,TCR!$E$2:$K$332,4,0)</f>
        <v>MTPRV</v>
      </c>
      <c r="F468" s="179" t="str">
        <f>VLOOKUP(G468,TCR!$E$2:$K$332,5,0)</f>
        <v>Materia prima variabile</v>
      </c>
      <c r="G468" s="179" t="s">
        <v>192</v>
      </c>
      <c r="H468" s="179" t="str">
        <f>VLOOKUP(G468,TCR!$E$2:$K$332,7,0)</f>
        <v>Perdite</v>
      </c>
      <c r="I468" s="137" t="str">
        <f t="shared" si="22"/>
        <v>XE#PERD_EF3_ITEC12_SN#P_FIX_ITEC12_SN#E#XE</v>
      </c>
      <c r="J468" s="137" t="str">
        <f t="shared" si="23"/>
        <v>N</v>
      </c>
      <c r="K468" s="152" t="s">
        <v>12606</v>
      </c>
      <c r="L468" s="152" t="s">
        <v>12857</v>
      </c>
      <c r="N468" s="3" t="s">
        <v>12734</v>
      </c>
      <c r="Q468" s="3" t="s">
        <v>12743</v>
      </c>
      <c r="U468" s="137" t="s">
        <v>12913</v>
      </c>
      <c r="V468" s="137" t="str">
        <f t="shared" si="24"/>
        <v>XE</v>
      </c>
    </row>
    <row r="469" spans="1:22" x14ac:dyDescent="0.2">
      <c r="A469" s="139"/>
      <c r="B469" s="139"/>
      <c r="C469" s="179" t="str">
        <f>VLOOKUP(G469,TCR!$E$2:$K$332,2,0)</f>
        <v>VENDV</v>
      </c>
      <c r="D469" s="179" t="str">
        <f>VLOOKUP(G469,TCR!$E$2:$K$332,3,0)</f>
        <v>Ricavi variabili commodity al PCE - Energia Elettrica</v>
      </c>
      <c r="E469" s="179" t="str">
        <f>VLOOKUP(G469,TCR!$E$2:$K$332,4,0)</f>
        <v>MTPRV</v>
      </c>
      <c r="F469" s="179" t="str">
        <f>VLOOKUP(G469,TCR!$E$2:$K$332,5,0)</f>
        <v>Materia prima variabile</v>
      </c>
      <c r="G469" s="179" t="s">
        <v>192</v>
      </c>
      <c r="H469" s="179" t="str">
        <f>VLOOKUP(G469,TCR!$E$2:$K$332,7,0)</f>
        <v>Perdite</v>
      </c>
      <c r="I469" s="137" t="str">
        <f t="shared" si="22"/>
        <v>XE#PERD_EF3_PUN3F#P_FIX_PUN3F#E#XE</v>
      </c>
      <c r="J469" s="137" t="str">
        <f t="shared" si="23"/>
        <v>N</v>
      </c>
      <c r="K469" s="152" t="s">
        <v>12607</v>
      </c>
      <c r="L469" s="152" t="s">
        <v>12858</v>
      </c>
      <c r="N469" s="3" t="s">
        <v>12710</v>
      </c>
      <c r="Q469" s="3" t="s">
        <v>12743</v>
      </c>
      <c r="U469" s="137" t="s">
        <v>12913</v>
      </c>
      <c r="V469" s="137" t="str">
        <f t="shared" si="24"/>
        <v>XE</v>
      </c>
    </row>
    <row r="470" spans="1:22" x14ac:dyDescent="0.2">
      <c r="A470" s="139"/>
      <c r="B470" s="139"/>
      <c r="C470" s="179" t="str">
        <f>VLOOKUP(G470,TCR!$E$2:$K$332,2,0)</f>
        <v>VENDV</v>
      </c>
      <c r="D470" s="179" t="str">
        <f>VLOOKUP(G470,TCR!$E$2:$K$332,3,0)</f>
        <v>Ricavi variabili commodity al PCE - Energia Elettrica</v>
      </c>
      <c r="E470" s="179" t="str">
        <f>VLOOKUP(G470,TCR!$E$2:$K$332,4,0)</f>
        <v>MTPRV</v>
      </c>
      <c r="F470" s="179" t="str">
        <f>VLOOKUP(G470,TCR!$E$2:$K$332,5,0)</f>
        <v>Materia prima variabile</v>
      </c>
      <c r="G470" s="179" t="s">
        <v>192</v>
      </c>
      <c r="H470" s="179" t="str">
        <f>VLOOKUP(G470,TCR!$E$2:$K$332,7,0)</f>
        <v>Perdite</v>
      </c>
      <c r="I470" s="137" t="str">
        <f t="shared" si="22"/>
        <v>XE#PERD_EF3_PUNBL#P_FIX_PUNBL#E#XE</v>
      </c>
      <c r="J470" s="137" t="str">
        <f t="shared" si="23"/>
        <v>N</v>
      </c>
      <c r="K470" s="152" t="s">
        <v>12608</v>
      </c>
      <c r="L470" s="152" t="s">
        <v>12859</v>
      </c>
      <c r="N470" s="3" t="s">
        <v>12711</v>
      </c>
      <c r="Q470" s="3" t="s">
        <v>12743</v>
      </c>
      <c r="U470" s="137" t="s">
        <v>12913</v>
      </c>
      <c r="V470" s="137" t="str">
        <f t="shared" si="24"/>
        <v>XE</v>
      </c>
    </row>
    <row r="471" spans="1:22" x14ac:dyDescent="0.2">
      <c r="A471" s="139"/>
      <c r="B471" s="139"/>
      <c r="C471" s="179" t="str">
        <f>VLOOKUP(G471,TCR!$E$2:$K$332,2,0)</f>
        <v>VENDV</v>
      </c>
      <c r="D471" s="179" t="str">
        <f>VLOOKUP(G471,TCR!$E$2:$K$332,3,0)</f>
        <v>Ricavi variabili commodity al PCE - Energia Elettrica</v>
      </c>
      <c r="E471" s="179" t="str">
        <f>VLOOKUP(G471,TCR!$E$2:$K$332,4,0)</f>
        <v>MTPRV</v>
      </c>
      <c r="F471" s="179" t="str">
        <f>VLOOKUP(G471,TCR!$E$2:$K$332,5,0)</f>
        <v>Materia prima variabile</v>
      </c>
      <c r="G471" s="179" t="s">
        <v>192</v>
      </c>
      <c r="H471" s="179" t="str">
        <f>VLOOKUP(G471,TCR!$E$2:$K$332,7,0)</f>
        <v>Perdite</v>
      </c>
      <c r="I471" s="137" t="str">
        <f t="shared" si="22"/>
        <v>XE#PERD_EFM1_FIX#MIG_EE#E#XE</v>
      </c>
      <c r="J471" s="137" t="str">
        <f t="shared" si="23"/>
        <v>N</v>
      </c>
      <c r="K471" s="152" t="s">
        <v>12609</v>
      </c>
      <c r="L471" s="152" t="s">
        <v>12860</v>
      </c>
      <c r="N471" s="3" t="s">
        <v>12708</v>
      </c>
      <c r="Q471" s="3" t="s">
        <v>12743</v>
      </c>
      <c r="U471" s="137" t="s">
        <v>12913</v>
      </c>
      <c r="V471" s="137" t="str">
        <f t="shared" si="24"/>
        <v>XE</v>
      </c>
    </row>
    <row r="472" spans="1:22" x14ac:dyDescent="0.2">
      <c r="A472" s="139"/>
      <c r="B472" s="139"/>
      <c r="C472" s="179" t="str">
        <f>VLOOKUP(G472,TCR!$E$2:$K$332,2,0)</f>
        <v>VENDV</v>
      </c>
      <c r="D472" s="179" t="str">
        <f>VLOOKUP(G472,TCR!$E$2:$K$332,3,0)</f>
        <v>Ricavi variabili commodity al PCE - Energia Elettrica</v>
      </c>
      <c r="E472" s="179" t="str">
        <f>VLOOKUP(G472,TCR!$E$2:$K$332,4,0)</f>
        <v>MTPRV</v>
      </c>
      <c r="F472" s="179" t="str">
        <f>VLOOKUP(G472,TCR!$E$2:$K$332,5,0)</f>
        <v>Materia prima variabile</v>
      </c>
      <c r="G472" s="179" t="s">
        <v>192</v>
      </c>
      <c r="H472" s="179" t="str">
        <f>VLOOKUP(G472,TCR!$E$2:$K$332,7,0)</f>
        <v>Perdite</v>
      </c>
      <c r="I472" s="137" t="str">
        <f t="shared" si="22"/>
        <v>XE#PERD_EFM1_PUNBL#P_FIX_PUNBL#E#XE</v>
      </c>
      <c r="J472" s="137" t="str">
        <f t="shared" si="23"/>
        <v>N</v>
      </c>
      <c r="K472" s="152" t="s">
        <v>12610</v>
      </c>
      <c r="L472" s="152" t="s">
        <v>12861</v>
      </c>
      <c r="N472" s="3" t="s">
        <v>12711</v>
      </c>
      <c r="Q472" s="3" t="s">
        <v>12743</v>
      </c>
      <c r="U472" s="137" t="s">
        <v>12913</v>
      </c>
      <c r="V472" s="137" t="str">
        <f t="shared" si="24"/>
        <v>XE</v>
      </c>
    </row>
    <row r="473" spans="1:22" x14ac:dyDescent="0.2">
      <c r="A473" s="139"/>
      <c r="B473" s="139"/>
      <c r="C473" s="179" t="str">
        <f>VLOOKUP(G473,TCR!$E$2:$K$332,2,0)</f>
        <v>VENDV</v>
      </c>
      <c r="D473" s="179" t="str">
        <f>VLOOKUP(G473,TCR!$E$2:$K$332,3,0)</f>
        <v>Ricavi variabili commodity al PCE - Energia Elettrica</v>
      </c>
      <c r="E473" s="179" t="str">
        <f>VLOOKUP(G473,TCR!$E$2:$K$332,4,0)</f>
        <v>MTPRV</v>
      </c>
      <c r="F473" s="179" t="str">
        <f>VLOOKUP(G473,TCR!$E$2:$K$332,5,0)</f>
        <v>Materia prima variabile</v>
      </c>
      <c r="G473" s="179" t="s">
        <v>192</v>
      </c>
      <c r="H473" s="179" t="str">
        <f>VLOOKUP(G473,TCR!$E$2:$K$332,7,0)</f>
        <v>Perdite</v>
      </c>
      <c r="I473" s="137" t="str">
        <f t="shared" si="22"/>
        <v>XE#PERD_EFM2_FIX#MIG_EE#E#XE</v>
      </c>
      <c r="J473" s="137" t="str">
        <f t="shared" si="23"/>
        <v>N</v>
      </c>
      <c r="K473" s="152" t="s">
        <v>12611</v>
      </c>
      <c r="L473" s="152" t="s">
        <v>12862</v>
      </c>
      <c r="N473" s="3" t="s">
        <v>12708</v>
      </c>
      <c r="Q473" s="3" t="s">
        <v>12743</v>
      </c>
      <c r="U473" s="137" t="s">
        <v>12913</v>
      </c>
      <c r="V473" s="137" t="str">
        <f t="shared" si="24"/>
        <v>XE</v>
      </c>
    </row>
    <row r="474" spans="1:22" x14ac:dyDescent="0.2">
      <c r="A474" s="139"/>
      <c r="B474" s="139"/>
      <c r="C474" s="179" t="str">
        <f>VLOOKUP(G474,TCR!$E$2:$K$332,2,0)</f>
        <v>VENDV</v>
      </c>
      <c r="D474" s="179" t="str">
        <f>VLOOKUP(G474,TCR!$E$2:$K$332,3,0)</f>
        <v>Ricavi variabili commodity al PCE - Energia Elettrica</v>
      </c>
      <c r="E474" s="179" t="str">
        <f>VLOOKUP(G474,TCR!$E$2:$K$332,4,0)</f>
        <v>MTPRV</v>
      </c>
      <c r="F474" s="179" t="str">
        <f>VLOOKUP(G474,TCR!$E$2:$K$332,5,0)</f>
        <v>Materia prima variabile</v>
      </c>
      <c r="G474" s="179" t="s">
        <v>192</v>
      </c>
      <c r="H474" s="179" t="str">
        <f>VLOOKUP(G474,TCR!$E$2:$K$332,7,0)</f>
        <v>Perdite</v>
      </c>
      <c r="I474" s="137" t="str">
        <f t="shared" si="22"/>
        <v>XE#PERD_EFTOT_PUNh#MIG_EE#E#XE</v>
      </c>
      <c r="J474" s="137" t="str">
        <f t="shared" si="23"/>
        <v>N</v>
      </c>
      <c r="K474" s="152" t="s">
        <v>12612</v>
      </c>
      <c r="L474" s="152" t="s">
        <v>12863</v>
      </c>
      <c r="N474" s="3" t="s">
        <v>12708</v>
      </c>
      <c r="Q474" s="3" t="s">
        <v>12743</v>
      </c>
      <c r="U474" s="137" t="s">
        <v>12913</v>
      </c>
      <c r="V474" s="137" t="str">
        <f t="shared" si="24"/>
        <v>XE</v>
      </c>
    </row>
    <row r="475" spans="1:22" x14ac:dyDescent="0.2">
      <c r="A475" s="139"/>
      <c r="B475" s="139"/>
      <c r="C475" s="179" t="str">
        <f>VLOOKUP(G475,TCR!$E$2:$K$332,2,0)</f>
        <v>VENDV</v>
      </c>
      <c r="D475" s="179" t="str">
        <f>VLOOKUP(G475,TCR!$E$2:$K$332,3,0)</f>
        <v>Ricavi variabili commodity al PCE - Energia Elettrica</v>
      </c>
      <c r="E475" s="179" t="str">
        <f>VLOOKUP(G475,TCR!$E$2:$K$332,4,0)</f>
        <v>MTPRV</v>
      </c>
      <c r="F475" s="179" t="str">
        <f>VLOOKUP(G475,TCR!$E$2:$K$332,5,0)</f>
        <v>Materia prima variabile</v>
      </c>
      <c r="G475" s="179" t="s">
        <v>255</v>
      </c>
      <c r="H475" s="179" t="str">
        <f>VLOOKUP(G475,TCR!$E$2:$K$332,7,0)</f>
        <v>Materia prima</v>
      </c>
      <c r="I475" s="137" t="str">
        <f t="shared" si="22"/>
        <v>XE#SPRD_PUNh#MIG_EE#E#XE</v>
      </c>
      <c r="J475" s="137" t="str">
        <f t="shared" si="23"/>
        <v>N</v>
      </c>
      <c r="K475" s="152" t="s">
        <v>12613</v>
      </c>
      <c r="L475" s="152" t="s">
        <v>12864</v>
      </c>
      <c r="N475" s="3" t="s">
        <v>12708</v>
      </c>
      <c r="Q475" s="3" t="s">
        <v>12743</v>
      </c>
      <c r="U475" s="137" t="s">
        <v>12913</v>
      </c>
      <c r="V475" s="137" t="str">
        <f t="shared" si="24"/>
        <v>XE</v>
      </c>
    </row>
    <row r="476" spans="1:22" x14ac:dyDescent="0.2">
      <c r="A476" s="139"/>
      <c r="B476" s="139"/>
      <c r="C476" s="179" t="str">
        <f>VLOOKUP(G476,TCR!$E$2:$K$332,2,0)</f>
        <v>VENDV</v>
      </c>
      <c r="D476" s="179" t="str">
        <f>VLOOKUP(G476,TCR!$E$2:$K$332,3,0)</f>
        <v>Ricavi variabili commodity al PCE - Energia Elettrica</v>
      </c>
      <c r="E476" s="179" t="str">
        <f>VLOOKUP(G476,TCR!$E$2:$K$332,4,0)</f>
        <v>MTPRV</v>
      </c>
      <c r="F476" s="179" t="str">
        <f>VLOOKUP(G476,TCR!$E$2:$K$332,5,0)</f>
        <v>Materia prima variabile</v>
      </c>
      <c r="G476" s="179" t="s">
        <v>255</v>
      </c>
      <c r="H476" s="179" t="str">
        <f>VLOOKUP(G476,TCR!$E$2:$K$332,7,0)</f>
        <v>Materia prima</v>
      </c>
      <c r="I476" s="137" t="str">
        <f t="shared" si="22"/>
        <v>XE#SPRDF1_PUN3F#MIG_EE#E#XE</v>
      </c>
      <c r="J476" s="137" t="str">
        <f t="shared" si="23"/>
        <v>N</v>
      </c>
      <c r="K476" s="152" t="s">
        <v>12614</v>
      </c>
      <c r="L476" s="152" t="s">
        <v>12865</v>
      </c>
      <c r="N476" s="3" t="s">
        <v>12708</v>
      </c>
      <c r="Q476" s="3" t="s">
        <v>12743</v>
      </c>
      <c r="U476" s="137" t="s">
        <v>12913</v>
      </c>
      <c r="V476" s="137" t="str">
        <f t="shared" si="24"/>
        <v>XE</v>
      </c>
    </row>
    <row r="477" spans="1:22" x14ac:dyDescent="0.2">
      <c r="A477" s="139"/>
      <c r="B477" s="139"/>
      <c r="C477" s="179" t="str">
        <f>VLOOKUP(G477,TCR!$E$2:$K$332,2,0)</f>
        <v>VENDV</v>
      </c>
      <c r="D477" s="179" t="str">
        <f>VLOOKUP(G477,TCR!$E$2:$K$332,3,0)</f>
        <v>Ricavi variabili commodity al PCE - Energia Elettrica</v>
      </c>
      <c r="E477" s="179" t="str">
        <f>VLOOKUP(G477,TCR!$E$2:$K$332,4,0)</f>
        <v>MTPRV</v>
      </c>
      <c r="F477" s="179" t="str">
        <f>VLOOKUP(G477,TCR!$E$2:$K$332,5,0)</f>
        <v>Materia prima variabile</v>
      </c>
      <c r="G477" s="179" t="s">
        <v>255</v>
      </c>
      <c r="H477" s="179" t="str">
        <f>VLOOKUP(G477,TCR!$E$2:$K$332,7,0)</f>
        <v>Materia prima</v>
      </c>
      <c r="I477" s="137" t="str">
        <f t="shared" si="22"/>
        <v>XE#SPRDF2_PUN3F#MIG_EE#E#XE</v>
      </c>
      <c r="J477" s="137" t="str">
        <f t="shared" si="23"/>
        <v>N</v>
      </c>
      <c r="K477" s="152" t="s">
        <v>12615</v>
      </c>
      <c r="L477" s="152" t="s">
        <v>12866</v>
      </c>
      <c r="N477" s="3" t="s">
        <v>12708</v>
      </c>
      <c r="Q477" s="3" t="s">
        <v>12743</v>
      </c>
      <c r="U477" s="137" t="s">
        <v>12913</v>
      </c>
      <c r="V477" s="137" t="str">
        <f t="shared" si="24"/>
        <v>XE</v>
      </c>
    </row>
    <row r="478" spans="1:22" x14ac:dyDescent="0.2">
      <c r="A478" s="139"/>
      <c r="B478" s="139"/>
      <c r="C478" s="179" t="str">
        <f>VLOOKUP(G478,TCR!$E$2:$K$332,2,0)</f>
        <v>VENDV</v>
      </c>
      <c r="D478" s="179" t="str">
        <f>VLOOKUP(G478,TCR!$E$2:$K$332,3,0)</f>
        <v>Ricavi variabili commodity al PCE - Energia Elettrica</v>
      </c>
      <c r="E478" s="179" t="str">
        <f>VLOOKUP(G478,TCR!$E$2:$K$332,4,0)</f>
        <v>MTPRV</v>
      </c>
      <c r="F478" s="179" t="str">
        <f>VLOOKUP(G478,TCR!$E$2:$K$332,5,0)</f>
        <v>Materia prima variabile</v>
      </c>
      <c r="G478" s="179" t="s">
        <v>255</v>
      </c>
      <c r="H478" s="179" t="str">
        <f>VLOOKUP(G478,TCR!$E$2:$K$332,7,0)</f>
        <v>Materia prima</v>
      </c>
      <c r="I478" s="137" t="str">
        <f t="shared" si="22"/>
        <v>XE#EF0_911_CON100#P_FIX_911_CON100#E#XE</v>
      </c>
      <c r="J478" s="137" t="str">
        <f t="shared" si="23"/>
        <v>N</v>
      </c>
      <c r="K478" s="152" t="s">
        <v>12616</v>
      </c>
      <c r="L478" s="152" t="s">
        <v>12867</v>
      </c>
      <c r="N478" s="3" t="s">
        <v>12709</v>
      </c>
      <c r="Q478" s="3" t="s">
        <v>12743</v>
      </c>
      <c r="U478" s="137" t="s">
        <v>12913</v>
      </c>
      <c r="V478" s="137" t="str">
        <f t="shared" si="24"/>
        <v>XE</v>
      </c>
    </row>
    <row r="479" spans="1:22" x14ac:dyDescent="0.2">
      <c r="A479" s="139"/>
      <c r="B479" s="139"/>
      <c r="C479" s="181" t="str">
        <f>VLOOKUP(G479,TCR!$E$2:$K$332,2,0)</f>
        <v>VENDV</v>
      </c>
      <c r="D479" s="181" t="str">
        <f>VLOOKUP(G479,TCR!$E$2:$K$332,3,0)</f>
        <v>Ricavi variabili commodity al PCE - Energia Elettrica</v>
      </c>
      <c r="E479" s="181" t="str">
        <f>VLOOKUP(G479,TCR!$E$2:$K$332,4,0)</f>
        <v>MTPRV</v>
      </c>
      <c r="F479" s="181" t="str">
        <f>VLOOKUP(G479,TCR!$E$2:$K$332,5,0)</f>
        <v>Materia prima variabile</v>
      </c>
      <c r="G479" s="181" t="s">
        <v>255</v>
      </c>
      <c r="H479" s="181" t="str">
        <f>VLOOKUP(G479,TCR!$E$2:$K$332,7,0)</f>
        <v>Materia prima</v>
      </c>
      <c r="I479" s="137" t="str">
        <f t="shared" si="22"/>
        <v>XE#EF0_FIX#MIG_EE#E#XE</v>
      </c>
      <c r="J479" s="137" t="str">
        <f t="shared" si="23"/>
        <v>N</v>
      </c>
      <c r="K479" s="152" t="s">
        <v>12617</v>
      </c>
      <c r="L479" s="152" t="s">
        <v>12868</v>
      </c>
      <c r="N479" s="3" t="s">
        <v>12708</v>
      </c>
      <c r="Q479" s="3" t="s">
        <v>12743</v>
      </c>
      <c r="U479" s="137" t="s">
        <v>12913</v>
      </c>
      <c r="V479" s="137" t="str">
        <f t="shared" si="24"/>
        <v>XE</v>
      </c>
    </row>
    <row r="480" spans="1:22" x14ac:dyDescent="0.2">
      <c r="A480" s="139"/>
      <c r="B480" s="139"/>
      <c r="C480" s="181" t="str">
        <f>VLOOKUP(G480,TCR!$E$2:$K$332,2,0)</f>
        <v>VENDV</v>
      </c>
      <c r="D480" s="181" t="str">
        <f>VLOOKUP(G480,TCR!$E$2:$K$332,3,0)</f>
        <v>Ricavi variabili commodity al PCE - Energia Elettrica</v>
      </c>
      <c r="E480" s="181" t="str">
        <f>VLOOKUP(G480,TCR!$E$2:$K$332,4,0)</f>
        <v>MTPRV</v>
      </c>
      <c r="F480" s="181" t="str">
        <f>VLOOKUP(G480,TCR!$E$2:$K$332,5,0)</f>
        <v>Materia prima variabile</v>
      </c>
      <c r="G480" s="181" t="s">
        <v>255</v>
      </c>
      <c r="H480" s="181" t="str">
        <f>VLOOKUP(G480,TCR!$E$2:$K$332,7,0)</f>
        <v>Materia prima</v>
      </c>
      <c r="I480" s="137" t="str">
        <f t="shared" si="22"/>
        <v>XE#EF0_PUN3F#P_FIX_PUN3F#E#XE</v>
      </c>
      <c r="J480" s="137" t="str">
        <f t="shared" si="23"/>
        <v>N</v>
      </c>
      <c r="K480" s="152" t="s">
        <v>12618</v>
      </c>
      <c r="L480" s="152" t="s">
        <v>12869</v>
      </c>
      <c r="N480" s="3" t="s">
        <v>12710</v>
      </c>
      <c r="Q480" s="3" t="s">
        <v>12743</v>
      </c>
      <c r="U480" s="137" t="s">
        <v>12913</v>
      </c>
      <c r="V480" s="137" t="str">
        <f t="shared" si="24"/>
        <v>XE</v>
      </c>
    </row>
    <row r="481" spans="1:22" x14ac:dyDescent="0.2">
      <c r="A481" s="139"/>
      <c r="B481" s="139"/>
      <c r="C481" s="179" t="str">
        <f>VLOOKUP(G481,TCR!$E$2:$K$332,2,0)</f>
        <v>VENDV</v>
      </c>
      <c r="D481" s="179" t="str">
        <f>VLOOKUP(G481,TCR!$E$2:$K$332,3,0)</f>
        <v>Ricavi variabili commodity al PCE - Energia Elettrica</v>
      </c>
      <c r="E481" s="179" t="str">
        <f>VLOOKUP(G481,TCR!$E$2:$K$332,4,0)</f>
        <v>MTPRV</v>
      </c>
      <c r="F481" s="179" t="str">
        <f>VLOOKUP(G481,TCR!$E$2:$K$332,5,0)</f>
        <v>Materia prima variabile</v>
      </c>
      <c r="G481" s="179" t="s">
        <v>255</v>
      </c>
      <c r="H481" s="179" t="str">
        <f>VLOOKUP(G481,TCR!$E$2:$K$332,7,0)</f>
        <v>Materia prima</v>
      </c>
      <c r="I481" s="137" t="str">
        <f t="shared" si="22"/>
        <v>XE#EF0_PUNBL#P_FIX_PUNBL#E#XE</v>
      </c>
      <c r="J481" s="137" t="str">
        <f t="shared" si="23"/>
        <v>N</v>
      </c>
      <c r="K481" s="152" t="s">
        <v>12619</v>
      </c>
      <c r="L481" s="152" t="s">
        <v>12870</v>
      </c>
      <c r="N481" s="3" t="s">
        <v>12711</v>
      </c>
      <c r="Q481" s="3" t="s">
        <v>12743</v>
      </c>
      <c r="U481" s="137" t="s">
        <v>12913</v>
      </c>
      <c r="V481" s="137" t="str">
        <f t="shared" si="24"/>
        <v>XE</v>
      </c>
    </row>
    <row r="482" spans="1:22" x14ac:dyDescent="0.2">
      <c r="A482" s="139"/>
      <c r="B482" s="139"/>
      <c r="C482" s="181" t="str">
        <f>VLOOKUP(G482,TCR!$E$2:$K$332,2,0)</f>
        <v>VENDV</v>
      </c>
      <c r="D482" s="181" t="str">
        <f>VLOOKUP(G482,TCR!$E$2:$K$332,3,0)</f>
        <v>Ricavi variabili commodity al PCE - Energia Elettrica</v>
      </c>
      <c r="E482" s="181" t="str">
        <f>VLOOKUP(G482,TCR!$E$2:$K$332,4,0)</f>
        <v>MTPRV</v>
      </c>
      <c r="F482" s="181" t="str">
        <f>VLOOKUP(G482,TCR!$E$2:$K$332,5,0)</f>
        <v>Materia prima variabile</v>
      </c>
      <c r="G482" s="181" t="s">
        <v>255</v>
      </c>
      <c r="H482" s="181" t="str">
        <f>VLOOKUP(G482,TCR!$E$2:$K$332,7,0)</f>
        <v>Materia prima</v>
      </c>
      <c r="I482" s="137" t="str">
        <f t="shared" si="22"/>
        <v>XE#EF1_911_CON100#P_FIX_911_CON100#E#XE</v>
      </c>
      <c r="J482" s="137" t="str">
        <f t="shared" si="23"/>
        <v>N</v>
      </c>
      <c r="K482" s="152" t="s">
        <v>12620</v>
      </c>
      <c r="L482" s="152" t="s">
        <v>12871</v>
      </c>
      <c r="N482" s="3" t="s">
        <v>12709</v>
      </c>
      <c r="Q482" s="3" t="s">
        <v>12743</v>
      </c>
      <c r="U482" s="137" t="s">
        <v>12913</v>
      </c>
      <c r="V482" s="137" t="str">
        <f t="shared" si="24"/>
        <v>XE</v>
      </c>
    </row>
    <row r="483" spans="1:22" x14ac:dyDescent="0.2">
      <c r="A483" s="139"/>
      <c r="B483" s="139"/>
      <c r="C483" s="181" t="str">
        <f>VLOOKUP(G483,TCR!$E$2:$K$332,2,0)</f>
        <v>VENDV</v>
      </c>
      <c r="D483" s="181" t="str">
        <f>VLOOKUP(G483,TCR!$E$2:$K$332,3,0)</f>
        <v>Ricavi variabili commodity al PCE - Energia Elettrica</v>
      </c>
      <c r="E483" s="181" t="str">
        <f>VLOOKUP(G483,TCR!$E$2:$K$332,4,0)</f>
        <v>MTPRV</v>
      </c>
      <c r="F483" s="181" t="str">
        <f>VLOOKUP(G483,TCR!$E$2:$K$332,5,0)</f>
        <v>Materia prima variabile</v>
      </c>
      <c r="G483" s="181" t="s">
        <v>255</v>
      </c>
      <c r="H483" s="181" t="str">
        <f>VLOOKUP(G483,TCR!$E$2:$K$332,7,0)</f>
        <v>Materia prima</v>
      </c>
      <c r="I483" s="137" t="str">
        <f t="shared" si="22"/>
        <v>XE#EF1_FIX#MIG_EE#E#XE</v>
      </c>
      <c r="J483" s="137" t="str">
        <f t="shared" si="23"/>
        <v>N</v>
      </c>
      <c r="K483" s="222" t="s">
        <v>12621</v>
      </c>
      <c r="L483" s="222" t="s">
        <v>12872</v>
      </c>
      <c r="N483" s="3" t="s">
        <v>12708</v>
      </c>
      <c r="Q483" s="3" t="s">
        <v>12743</v>
      </c>
      <c r="U483" s="137" t="s">
        <v>12913</v>
      </c>
      <c r="V483" s="137" t="str">
        <f t="shared" si="24"/>
        <v>XE</v>
      </c>
    </row>
    <row r="484" spans="1:22" x14ac:dyDescent="0.2">
      <c r="A484" s="139"/>
      <c r="B484" s="139"/>
      <c r="C484" s="181" t="str">
        <f>VLOOKUP(G484,TCR!$E$2:$K$332,2,0)</f>
        <v>VENDV</v>
      </c>
      <c r="D484" s="181" t="str">
        <f>VLOOKUP(G484,TCR!$E$2:$K$332,3,0)</f>
        <v>Ricavi variabili commodity al PCE - Energia Elettrica</v>
      </c>
      <c r="E484" s="181" t="str">
        <f>VLOOKUP(G484,TCR!$E$2:$K$332,4,0)</f>
        <v>MTPRV</v>
      </c>
      <c r="F484" s="181" t="str">
        <f>VLOOKUP(G484,TCR!$E$2:$K$332,5,0)</f>
        <v>Materia prima variabile</v>
      </c>
      <c r="G484" s="181" t="s">
        <v>255</v>
      </c>
      <c r="H484" s="181" t="str">
        <f>VLOOKUP(G484,TCR!$E$2:$K$332,7,0)</f>
        <v>Materia prima</v>
      </c>
      <c r="I484" s="137" t="str">
        <f t="shared" si="22"/>
        <v>XE#EF1_GOLD#MIG_EE#E#XE</v>
      </c>
      <c r="J484" s="137" t="str">
        <f t="shared" si="23"/>
        <v>N</v>
      </c>
      <c r="K484" s="222" t="s">
        <v>12622</v>
      </c>
      <c r="L484" s="222" t="s">
        <v>12873</v>
      </c>
      <c r="N484" s="3" t="s">
        <v>12708</v>
      </c>
      <c r="Q484" s="3" t="s">
        <v>12743</v>
      </c>
      <c r="U484" s="137" t="s">
        <v>12913</v>
      </c>
      <c r="V484" s="137" t="str">
        <f t="shared" si="24"/>
        <v>XE</v>
      </c>
    </row>
    <row r="485" spans="1:22" x14ac:dyDescent="0.2">
      <c r="A485" s="139"/>
      <c r="B485" s="139"/>
      <c r="C485" s="179" t="str">
        <f>VLOOKUP(G485,TCR!$E$2:$K$332,2,0)</f>
        <v>VENDV</v>
      </c>
      <c r="D485" s="179" t="str">
        <f>VLOOKUP(G485,TCR!$E$2:$K$332,3,0)</f>
        <v>Ricavi variabili commodity al PCE - Energia Elettrica</v>
      </c>
      <c r="E485" s="179" t="str">
        <f>VLOOKUP(G485,TCR!$E$2:$K$332,4,0)</f>
        <v>MTPRV</v>
      </c>
      <c r="F485" s="179" t="str">
        <f>VLOOKUP(G485,TCR!$E$2:$K$332,5,0)</f>
        <v>Materia prima variabile</v>
      </c>
      <c r="G485" s="179" t="s">
        <v>255</v>
      </c>
      <c r="H485" s="179" t="str">
        <f>VLOOKUP(G485,TCR!$E$2:$K$332,7,0)</f>
        <v>Materia prima</v>
      </c>
      <c r="I485" s="137" t="str">
        <f t="shared" si="22"/>
        <v>XE#EF1_ITEC_SN#P_FIX_ITEC_SN#E#XE</v>
      </c>
      <c r="J485" s="137" t="str">
        <f t="shared" si="23"/>
        <v>N</v>
      </c>
      <c r="K485" s="222" t="s">
        <v>12623</v>
      </c>
      <c r="L485" s="222" t="s">
        <v>12874</v>
      </c>
      <c r="N485" s="3" t="s">
        <v>12733</v>
      </c>
      <c r="Q485" s="3" t="s">
        <v>12743</v>
      </c>
      <c r="U485" s="137" t="s">
        <v>12913</v>
      </c>
      <c r="V485" s="137" t="str">
        <f t="shared" si="24"/>
        <v>XE</v>
      </c>
    </row>
    <row r="486" spans="1:22" x14ac:dyDescent="0.2">
      <c r="A486" s="139"/>
      <c r="B486" s="139"/>
      <c r="C486" s="179" t="str">
        <f>VLOOKUP(G486,TCR!$E$2:$K$332,2,0)</f>
        <v>VENDV</v>
      </c>
      <c r="D486" s="179" t="str">
        <f>VLOOKUP(G486,TCR!$E$2:$K$332,3,0)</f>
        <v>Ricavi variabili commodity al PCE - Energia Elettrica</v>
      </c>
      <c r="E486" s="179" t="str">
        <f>VLOOKUP(G486,TCR!$E$2:$K$332,4,0)</f>
        <v>MTPRV</v>
      </c>
      <c r="F486" s="179" t="str">
        <f>VLOOKUP(G486,TCR!$E$2:$K$332,5,0)</f>
        <v>Materia prima variabile</v>
      </c>
      <c r="G486" s="179" t="s">
        <v>255</v>
      </c>
      <c r="H486" s="179" t="str">
        <f>VLOOKUP(G486,TCR!$E$2:$K$332,7,0)</f>
        <v>Materia prima</v>
      </c>
      <c r="I486" s="137" t="str">
        <f t="shared" si="22"/>
        <v>XE#EF1_ITEC12_SN#P_FIX_ITEC12_SN#E#XE</v>
      </c>
      <c r="J486" s="137" t="str">
        <f t="shared" si="23"/>
        <v>N</v>
      </c>
      <c r="K486" s="222" t="s">
        <v>12624</v>
      </c>
      <c r="L486" s="222" t="s">
        <v>12875</v>
      </c>
      <c r="N486" s="3" t="s">
        <v>12734</v>
      </c>
      <c r="Q486" s="3" t="s">
        <v>12743</v>
      </c>
      <c r="U486" s="137" t="s">
        <v>12913</v>
      </c>
      <c r="V486" s="137" t="str">
        <f t="shared" si="24"/>
        <v>XE</v>
      </c>
    </row>
    <row r="487" spans="1:22" x14ac:dyDescent="0.2">
      <c r="A487" s="139"/>
      <c r="B487" s="139"/>
      <c r="C487" s="179" t="str">
        <f>VLOOKUP(G487,TCR!$E$2:$K$332,2,0)</f>
        <v>VENDV</v>
      </c>
      <c r="D487" s="179" t="str">
        <f>VLOOKUP(G487,TCR!$E$2:$K$332,3,0)</f>
        <v>Ricavi variabili commodity al PCE - Energia Elettrica</v>
      </c>
      <c r="E487" s="179" t="str">
        <f>VLOOKUP(G487,TCR!$E$2:$K$332,4,0)</f>
        <v>MTPRV</v>
      </c>
      <c r="F487" s="179" t="str">
        <f>VLOOKUP(G487,TCR!$E$2:$K$332,5,0)</f>
        <v>Materia prima variabile</v>
      </c>
      <c r="G487" s="179" t="s">
        <v>255</v>
      </c>
      <c r="H487" s="179" t="str">
        <f>VLOOKUP(G487,TCR!$E$2:$K$332,7,0)</f>
        <v>Materia prima</v>
      </c>
      <c r="I487" s="137" t="str">
        <f t="shared" si="22"/>
        <v>XE#EF1_PUN3F#P_FIX_PUN3F#E#XE</v>
      </c>
      <c r="J487" s="137" t="str">
        <f t="shared" si="23"/>
        <v>N</v>
      </c>
      <c r="K487" s="222" t="s">
        <v>12625</v>
      </c>
      <c r="L487" s="222" t="s">
        <v>12876</v>
      </c>
      <c r="N487" s="3" t="s">
        <v>12710</v>
      </c>
      <c r="Q487" s="3" t="s">
        <v>12743</v>
      </c>
      <c r="U487" s="137" t="s">
        <v>12913</v>
      </c>
      <c r="V487" s="137" t="str">
        <f t="shared" si="24"/>
        <v>XE</v>
      </c>
    </row>
    <row r="488" spans="1:22" x14ac:dyDescent="0.2">
      <c r="A488" s="139"/>
      <c r="B488" s="139"/>
      <c r="C488" s="179" t="str">
        <f>VLOOKUP(G488,TCR!$E$2:$K$332,2,0)</f>
        <v>VENDV</v>
      </c>
      <c r="D488" s="179" t="str">
        <f>VLOOKUP(G488,TCR!$E$2:$K$332,3,0)</f>
        <v>Ricavi variabili commodity al PCE - Energia Elettrica</v>
      </c>
      <c r="E488" s="179" t="str">
        <f>VLOOKUP(G488,TCR!$E$2:$K$332,4,0)</f>
        <v>MTPRV</v>
      </c>
      <c r="F488" s="179" t="str">
        <f>VLOOKUP(G488,TCR!$E$2:$K$332,5,0)</f>
        <v>Materia prima variabile</v>
      </c>
      <c r="G488" s="179" t="s">
        <v>255</v>
      </c>
      <c r="H488" s="179" t="str">
        <f>VLOOKUP(G488,TCR!$E$2:$K$332,7,0)</f>
        <v>Materia prima</v>
      </c>
      <c r="I488" s="137" t="str">
        <f t="shared" si="22"/>
        <v>XE#EF1_PUNBL#P_FIX_PUNBL#E#XE</v>
      </c>
      <c r="J488" s="137" t="str">
        <f t="shared" si="23"/>
        <v>N</v>
      </c>
      <c r="K488" s="222" t="s">
        <v>12626</v>
      </c>
      <c r="L488" s="222" t="s">
        <v>12877</v>
      </c>
      <c r="N488" s="3" t="s">
        <v>12711</v>
      </c>
      <c r="Q488" s="3" t="s">
        <v>12743</v>
      </c>
      <c r="U488" s="137" t="s">
        <v>12913</v>
      </c>
      <c r="V488" s="137" t="str">
        <f t="shared" si="24"/>
        <v>XE</v>
      </c>
    </row>
    <row r="489" spans="1:22" x14ac:dyDescent="0.2">
      <c r="A489" s="139"/>
      <c r="B489" s="139"/>
      <c r="C489" s="179" t="str">
        <f>VLOOKUP(G489,TCR!$E$2:$K$332,2,0)</f>
        <v>VENDV</v>
      </c>
      <c r="D489" s="179" t="str">
        <f>VLOOKUP(G489,TCR!$E$2:$K$332,3,0)</f>
        <v>Ricavi variabili commodity al PCE - Energia Elettrica</v>
      </c>
      <c r="E489" s="179" t="str">
        <f>VLOOKUP(G489,TCR!$E$2:$K$332,4,0)</f>
        <v>MTPRV</v>
      </c>
      <c r="F489" s="179" t="str">
        <f>VLOOKUP(G489,TCR!$E$2:$K$332,5,0)</f>
        <v>Materia prima variabile</v>
      </c>
      <c r="G489" s="179" t="s">
        <v>255</v>
      </c>
      <c r="H489" s="179" t="str">
        <f>VLOOKUP(G489,TCR!$E$2:$K$332,7,0)</f>
        <v>Materia prima</v>
      </c>
      <c r="I489" s="137" t="str">
        <f t="shared" si="22"/>
        <v>XE#EF2_911_CON100#P_FIX_911_CON100#E#XE</v>
      </c>
      <c r="J489" s="137" t="str">
        <f t="shared" si="23"/>
        <v>N</v>
      </c>
      <c r="K489" s="222" t="s">
        <v>12627</v>
      </c>
      <c r="L489" s="222" t="s">
        <v>12878</v>
      </c>
      <c r="N489" s="3" t="s">
        <v>12709</v>
      </c>
      <c r="Q489" s="3" t="s">
        <v>12743</v>
      </c>
      <c r="U489" s="137" t="s">
        <v>12913</v>
      </c>
      <c r="V489" s="137" t="str">
        <f t="shared" si="24"/>
        <v>XE</v>
      </c>
    </row>
    <row r="490" spans="1:22" x14ac:dyDescent="0.2">
      <c r="A490" s="139"/>
      <c r="B490" s="139"/>
      <c r="C490" s="179" t="str">
        <f>VLOOKUP(G490,TCR!$E$2:$K$332,2,0)</f>
        <v>VENDV</v>
      </c>
      <c r="D490" s="179" t="str">
        <f>VLOOKUP(G490,TCR!$E$2:$K$332,3,0)</f>
        <v>Ricavi variabili commodity al PCE - Energia Elettrica</v>
      </c>
      <c r="E490" s="179" t="str">
        <f>VLOOKUP(G490,TCR!$E$2:$K$332,4,0)</f>
        <v>MTPRV</v>
      </c>
      <c r="F490" s="179" t="str">
        <f>VLOOKUP(G490,TCR!$E$2:$K$332,5,0)</f>
        <v>Materia prima variabile</v>
      </c>
      <c r="G490" s="179" t="s">
        <v>255</v>
      </c>
      <c r="H490" s="179" t="str">
        <f>VLOOKUP(G490,TCR!$E$2:$K$332,7,0)</f>
        <v>Materia prima</v>
      </c>
      <c r="I490" s="137" t="str">
        <f t="shared" si="22"/>
        <v>XE#EF2_FIX#MIG_EE#E#XE</v>
      </c>
      <c r="J490" s="137" t="str">
        <f t="shared" si="23"/>
        <v>N</v>
      </c>
      <c r="K490" s="222" t="s">
        <v>12628</v>
      </c>
      <c r="L490" s="222" t="s">
        <v>12879</v>
      </c>
      <c r="N490" s="3" t="s">
        <v>12708</v>
      </c>
      <c r="Q490" s="3" t="s">
        <v>12743</v>
      </c>
      <c r="U490" s="137" t="s">
        <v>12913</v>
      </c>
      <c r="V490" s="137" t="str">
        <f t="shared" si="24"/>
        <v>XE</v>
      </c>
    </row>
    <row r="491" spans="1:22" x14ac:dyDescent="0.2">
      <c r="A491" s="139"/>
      <c r="B491" s="139"/>
      <c r="C491" s="179" t="str">
        <f>VLOOKUP(G491,TCR!$E$2:$K$332,2,0)</f>
        <v>VENDV</v>
      </c>
      <c r="D491" s="179" t="str">
        <f>VLOOKUP(G491,TCR!$E$2:$K$332,3,0)</f>
        <v>Ricavi variabili commodity al PCE - Energia Elettrica</v>
      </c>
      <c r="E491" s="179" t="str">
        <f>VLOOKUP(G491,TCR!$E$2:$K$332,4,0)</f>
        <v>MTPRV</v>
      </c>
      <c r="F491" s="179" t="str">
        <f>VLOOKUP(G491,TCR!$E$2:$K$332,5,0)</f>
        <v>Materia prima variabile</v>
      </c>
      <c r="G491" s="179" t="s">
        <v>255</v>
      </c>
      <c r="H491" s="179" t="str">
        <f>VLOOKUP(G491,TCR!$E$2:$K$332,7,0)</f>
        <v>Materia prima</v>
      </c>
      <c r="I491" s="137" t="str">
        <f t="shared" si="22"/>
        <v>XE#EF2_GOLD#MIG_EE#E#XE</v>
      </c>
      <c r="J491" s="137" t="str">
        <f t="shared" si="23"/>
        <v>N</v>
      </c>
      <c r="K491" s="222" t="s">
        <v>12629</v>
      </c>
      <c r="L491" s="222" t="s">
        <v>12880</v>
      </c>
      <c r="N491" s="3" t="s">
        <v>12708</v>
      </c>
      <c r="Q491" s="3" t="s">
        <v>12743</v>
      </c>
      <c r="U491" s="137" t="s">
        <v>12913</v>
      </c>
      <c r="V491" s="137" t="str">
        <f t="shared" si="24"/>
        <v>XE</v>
      </c>
    </row>
    <row r="492" spans="1:22" x14ac:dyDescent="0.2">
      <c r="A492" s="139"/>
      <c r="B492" s="139"/>
      <c r="C492" s="179" t="str">
        <f>VLOOKUP(G492,TCR!$E$2:$K$332,2,0)</f>
        <v>VENDV</v>
      </c>
      <c r="D492" s="179" t="str">
        <f>VLOOKUP(G492,TCR!$E$2:$K$332,3,0)</f>
        <v>Ricavi variabili commodity al PCE - Energia Elettrica</v>
      </c>
      <c r="E492" s="179" t="str">
        <f>VLOOKUP(G492,TCR!$E$2:$K$332,4,0)</f>
        <v>MTPRV</v>
      </c>
      <c r="F492" s="179" t="str">
        <f>VLOOKUP(G492,TCR!$E$2:$K$332,5,0)</f>
        <v>Materia prima variabile</v>
      </c>
      <c r="G492" s="179" t="s">
        <v>255</v>
      </c>
      <c r="H492" s="179" t="str">
        <f>VLOOKUP(G492,TCR!$E$2:$K$332,7,0)</f>
        <v>Materia prima</v>
      </c>
      <c r="I492" s="137" t="str">
        <f t="shared" si="22"/>
        <v>XE#EF2_ITEC_SN#P_FIX_ITEC_SN#E#XE</v>
      </c>
      <c r="J492" s="137" t="str">
        <f t="shared" si="23"/>
        <v>N</v>
      </c>
      <c r="K492" s="222" t="s">
        <v>12630</v>
      </c>
      <c r="L492" s="222" t="s">
        <v>12881</v>
      </c>
      <c r="N492" s="3" t="s">
        <v>12733</v>
      </c>
      <c r="Q492" s="3" t="s">
        <v>12743</v>
      </c>
      <c r="U492" s="137" t="s">
        <v>12913</v>
      </c>
      <c r="V492" s="137" t="str">
        <f t="shared" si="24"/>
        <v>XE</v>
      </c>
    </row>
    <row r="493" spans="1:22" x14ac:dyDescent="0.2">
      <c r="A493" s="139"/>
      <c r="B493" s="139"/>
      <c r="C493" s="179" t="str">
        <f>VLOOKUP(G493,TCR!$E$2:$K$332,2,0)</f>
        <v>VENDV</v>
      </c>
      <c r="D493" s="179" t="str">
        <f>VLOOKUP(G493,TCR!$E$2:$K$332,3,0)</f>
        <v>Ricavi variabili commodity al PCE - Energia Elettrica</v>
      </c>
      <c r="E493" s="179" t="str">
        <f>VLOOKUP(G493,TCR!$E$2:$K$332,4,0)</f>
        <v>MTPRV</v>
      </c>
      <c r="F493" s="179" t="str">
        <f>VLOOKUP(G493,TCR!$E$2:$K$332,5,0)</f>
        <v>Materia prima variabile</v>
      </c>
      <c r="G493" s="179" t="s">
        <v>255</v>
      </c>
      <c r="H493" s="179" t="str">
        <f>VLOOKUP(G493,TCR!$E$2:$K$332,7,0)</f>
        <v>Materia prima</v>
      </c>
      <c r="I493" s="137" t="str">
        <f t="shared" si="22"/>
        <v>XE#EF2_ITEC12_SN#P_FIX_ITEC12_SN#E#XE</v>
      </c>
      <c r="J493" s="137" t="str">
        <f t="shared" si="23"/>
        <v>N</v>
      </c>
      <c r="K493" s="222" t="s">
        <v>12631</v>
      </c>
      <c r="L493" s="222" t="s">
        <v>12882</v>
      </c>
      <c r="N493" s="3" t="s">
        <v>12734</v>
      </c>
      <c r="Q493" s="3" t="s">
        <v>12743</v>
      </c>
      <c r="U493" s="137" t="s">
        <v>12913</v>
      </c>
      <c r="V493" s="137" t="str">
        <f t="shared" si="24"/>
        <v>XE</v>
      </c>
    </row>
    <row r="494" spans="1:22" x14ac:dyDescent="0.2">
      <c r="A494" s="139"/>
      <c r="B494" s="139"/>
      <c r="C494" s="179" t="str">
        <f>VLOOKUP(G494,TCR!$E$2:$K$332,2,0)</f>
        <v>VENDV</v>
      </c>
      <c r="D494" s="179" t="str">
        <f>VLOOKUP(G494,TCR!$E$2:$K$332,3,0)</f>
        <v>Ricavi variabili commodity al PCE - Energia Elettrica</v>
      </c>
      <c r="E494" s="179" t="str">
        <f>VLOOKUP(G494,TCR!$E$2:$K$332,4,0)</f>
        <v>MTPRV</v>
      </c>
      <c r="F494" s="179" t="str">
        <f>VLOOKUP(G494,TCR!$E$2:$K$332,5,0)</f>
        <v>Materia prima variabile</v>
      </c>
      <c r="G494" s="179" t="s">
        <v>255</v>
      </c>
      <c r="H494" s="179" t="str">
        <f>VLOOKUP(G494,TCR!$E$2:$K$332,7,0)</f>
        <v>Materia prima</v>
      </c>
      <c r="I494" s="137" t="str">
        <f t="shared" si="22"/>
        <v>XE#EF2_PUN3F#P_FIX_PUN3F#E#XE</v>
      </c>
      <c r="J494" s="137" t="str">
        <f t="shared" si="23"/>
        <v>N</v>
      </c>
      <c r="K494" s="222" t="s">
        <v>12632</v>
      </c>
      <c r="L494" s="222" t="s">
        <v>12883</v>
      </c>
      <c r="N494" s="3" t="s">
        <v>12710</v>
      </c>
      <c r="Q494" s="3" t="s">
        <v>12743</v>
      </c>
      <c r="U494" s="137" t="s">
        <v>12913</v>
      </c>
      <c r="V494" s="137" t="str">
        <f t="shared" si="24"/>
        <v>XE</v>
      </c>
    </row>
    <row r="495" spans="1:22" x14ac:dyDescent="0.2">
      <c r="A495" s="139"/>
      <c r="B495" s="182"/>
      <c r="C495" s="180" t="str">
        <f>VLOOKUP(G495,TCR!$E$2:$K$332,2,0)</f>
        <v>VENDV</v>
      </c>
      <c r="D495" s="180" t="str">
        <f>VLOOKUP(G495,TCR!$E$2:$K$332,3,0)</f>
        <v>Ricavi variabili commodity al PCE - Energia Elettrica</v>
      </c>
      <c r="E495" s="180" t="str">
        <f>VLOOKUP(G495,TCR!$E$2:$K$332,4,0)</f>
        <v>MTPRV</v>
      </c>
      <c r="F495" s="180" t="str">
        <f>VLOOKUP(G495,TCR!$E$2:$K$332,5,0)</f>
        <v>Materia prima variabile</v>
      </c>
      <c r="G495" s="180" t="s">
        <v>255</v>
      </c>
      <c r="H495" s="180" t="str">
        <f>VLOOKUP(G495,TCR!$E$2:$K$332,7,0)</f>
        <v>Materia prima</v>
      </c>
      <c r="I495" s="137" t="str">
        <f t="shared" si="22"/>
        <v>XE#EF2_PUNBL#P_FIX_PUNBL#E#XE</v>
      </c>
      <c r="J495" s="137" t="str">
        <f t="shared" si="23"/>
        <v>N</v>
      </c>
      <c r="K495" s="222" t="s">
        <v>12633</v>
      </c>
      <c r="L495" s="222" t="s">
        <v>12884</v>
      </c>
      <c r="N495" s="3" t="s">
        <v>12711</v>
      </c>
      <c r="Q495" s="3" t="s">
        <v>12743</v>
      </c>
      <c r="U495" s="137" t="s">
        <v>12913</v>
      </c>
      <c r="V495" s="137" t="str">
        <f t="shared" si="24"/>
        <v>XE</v>
      </c>
    </row>
    <row r="496" spans="1:22" x14ac:dyDescent="0.2">
      <c r="A496" s="139"/>
      <c r="B496" s="182"/>
      <c r="C496" s="179" t="str">
        <f>VLOOKUP(G496,TCR!$E$2:$K$332,2,0)</f>
        <v>VENDV</v>
      </c>
      <c r="D496" s="179" t="str">
        <f>VLOOKUP(G496,TCR!$E$2:$K$332,3,0)</f>
        <v>Ricavi variabili commodity al PCE - Energia Elettrica</v>
      </c>
      <c r="E496" s="179" t="str">
        <f>VLOOKUP(G496,TCR!$E$2:$K$332,4,0)</f>
        <v>MTPRV</v>
      </c>
      <c r="F496" s="179" t="str">
        <f>VLOOKUP(G496,TCR!$E$2:$K$332,5,0)</f>
        <v>Materia prima variabile</v>
      </c>
      <c r="G496" s="179" t="s">
        <v>255</v>
      </c>
      <c r="H496" s="179" t="str">
        <f>VLOOKUP(G496,TCR!$E$2:$K$332,7,0)</f>
        <v>Materia prima</v>
      </c>
      <c r="I496" s="137" t="str">
        <f t="shared" si="22"/>
        <v>XE#EF3_911_CON100#P_FIX_911_CON100#E#XE</v>
      </c>
      <c r="J496" s="137" t="str">
        <f t="shared" si="23"/>
        <v>N</v>
      </c>
      <c r="K496" s="231" t="s">
        <v>12634</v>
      </c>
      <c r="L496" s="231" t="s">
        <v>12885</v>
      </c>
      <c r="N496" s="3" t="s">
        <v>12709</v>
      </c>
      <c r="Q496" s="3" t="s">
        <v>12743</v>
      </c>
      <c r="U496" s="137" t="s">
        <v>12913</v>
      </c>
      <c r="V496" s="137" t="str">
        <f t="shared" si="24"/>
        <v>XE</v>
      </c>
    </row>
    <row r="497" spans="1:22" x14ac:dyDescent="0.2">
      <c r="A497" s="139"/>
      <c r="B497" s="182"/>
      <c r="C497" s="179" t="str">
        <f>VLOOKUP(G497,TCR!$E$2:$K$332,2,0)</f>
        <v>VENDV</v>
      </c>
      <c r="D497" s="179" t="str">
        <f>VLOOKUP(G497,TCR!$E$2:$K$332,3,0)</f>
        <v>Ricavi variabili commodity al PCE - Energia Elettrica</v>
      </c>
      <c r="E497" s="179" t="str">
        <f>VLOOKUP(G497,TCR!$E$2:$K$332,4,0)</f>
        <v>MTPRV</v>
      </c>
      <c r="F497" s="179" t="str">
        <f>VLOOKUP(G497,TCR!$E$2:$K$332,5,0)</f>
        <v>Materia prima variabile</v>
      </c>
      <c r="G497" s="179" t="s">
        <v>255</v>
      </c>
      <c r="H497" s="179" t="str">
        <f>VLOOKUP(G497,TCR!$E$2:$K$332,7,0)</f>
        <v>Materia prima</v>
      </c>
      <c r="I497" s="137" t="str">
        <f t="shared" si="22"/>
        <v>XE#EF3_FIX#MIG_EE#E#XE</v>
      </c>
      <c r="J497" s="137" t="str">
        <f t="shared" si="23"/>
        <v>N</v>
      </c>
      <c r="K497" s="231" t="s">
        <v>12635</v>
      </c>
      <c r="L497" s="231" t="s">
        <v>12886</v>
      </c>
      <c r="N497" s="3" t="s">
        <v>12708</v>
      </c>
      <c r="Q497" s="3" t="s">
        <v>12743</v>
      </c>
      <c r="U497" s="137" t="s">
        <v>12913</v>
      </c>
      <c r="V497" s="137" t="str">
        <f t="shared" si="24"/>
        <v>XE</v>
      </c>
    </row>
    <row r="498" spans="1:22" x14ac:dyDescent="0.2">
      <c r="A498" s="139"/>
      <c r="B498" s="182"/>
      <c r="C498" s="179" t="str">
        <f>VLOOKUP(G498,TCR!$E$2:$K$332,2,0)</f>
        <v>VENDV</v>
      </c>
      <c r="D498" s="179" t="str">
        <f>VLOOKUP(G498,TCR!$E$2:$K$332,3,0)</f>
        <v>Ricavi variabili commodity al PCE - Energia Elettrica</v>
      </c>
      <c r="E498" s="179" t="str">
        <f>VLOOKUP(G498,TCR!$E$2:$K$332,4,0)</f>
        <v>MTPRV</v>
      </c>
      <c r="F498" s="179" t="str">
        <f>VLOOKUP(G498,TCR!$E$2:$K$332,5,0)</f>
        <v>Materia prima variabile</v>
      </c>
      <c r="G498" s="179" t="s">
        <v>255</v>
      </c>
      <c r="H498" s="179" t="str">
        <f>VLOOKUP(G498,TCR!$E$2:$K$332,7,0)</f>
        <v>Materia prima</v>
      </c>
      <c r="I498" s="137" t="str">
        <f t="shared" si="22"/>
        <v>XE#EF3_GOLD#MIG_EE#E#XE</v>
      </c>
      <c r="J498" s="137" t="str">
        <f t="shared" si="23"/>
        <v>N</v>
      </c>
      <c r="K498" s="231" t="s">
        <v>12636</v>
      </c>
      <c r="L498" s="231" t="s">
        <v>12887</v>
      </c>
      <c r="N498" s="3" t="s">
        <v>12708</v>
      </c>
      <c r="Q498" s="3" t="s">
        <v>12743</v>
      </c>
      <c r="U498" s="137" t="s">
        <v>12913</v>
      </c>
      <c r="V498" s="137" t="str">
        <f t="shared" si="24"/>
        <v>XE</v>
      </c>
    </row>
    <row r="499" spans="1:22" x14ac:dyDescent="0.2">
      <c r="A499" s="139"/>
      <c r="B499" s="182"/>
      <c r="C499" s="179" t="str">
        <f>VLOOKUP(G499,TCR!$E$2:$K$332,2,0)</f>
        <v>VENDV</v>
      </c>
      <c r="D499" s="179" t="str">
        <f>VLOOKUP(G499,TCR!$E$2:$K$332,3,0)</f>
        <v>Ricavi variabili commodity al PCE - Energia Elettrica</v>
      </c>
      <c r="E499" s="179" t="str">
        <f>VLOOKUP(G499,TCR!$E$2:$K$332,4,0)</f>
        <v>MTPRV</v>
      </c>
      <c r="F499" s="179" t="str">
        <f>VLOOKUP(G499,TCR!$E$2:$K$332,5,0)</f>
        <v>Materia prima variabile</v>
      </c>
      <c r="G499" s="179" t="s">
        <v>255</v>
      </c>
      <c r="H499" s="179" t="str">
        <f>VLOOKUP(G499,TCR!$E$2:$K$332,7,0)</f>
        <v>Materia prima</v>
      </c>
      <c r="I499" s="137" t="str">
        <f t="shared" si="22"/>
        <v>XE#EF3_ITEC_SN#P_FIX_ITEC_SN#E#XE</v>
      </c>
      <c r="J499" s="137" t="str">
        <f t="shared" si="23"/>
        <v>N</v>
      </c>
      <c r="K499" s="231" t="s">
        <v>12637</v>
      </c>
      <c r="L499" s="231" t="s">
        <v>12888</v>
      </c>
      <c r="N499" s="3" t="s">
        <v>12733</v>
      </c>
      <c r="Q499" s="3" t="s">
        <v>12743</v>
      </c>
      <c r="U499" s="137" t="s">
        <v>12913</v>
      </c>
      <c r="V499" s="137" t="str">
        <f t="shared" si="24"/>
        <v>XE</v>
      </c>
    </row>
    <row r="500" spans="1:22" x14ac:dyDescent="0.2">
      <c r="A500" s="139"/>
      <c r="B500" s="182"/>
      <c r="C500" s="179" t="str">
        <f>VLOOKUP(G500,TCR!$E$2:$K$332,2,0)</f>
        <v>VENDV</v>
      </c>
      <c r="D500" s="179" t="str">
        <f>VLOOKUP(G500,TCR!$E$2:$K$332,3,0)</f>
        <v>Ricavi variabili commodity al PCE - Energia Elettrica</v>
      </c>
      <c r="E500" s="179" t="str">
        <f>VLOOKUP(G500,TCR!$E$2:$K$332,4,0)</f>
        <v>MTPRV</v>
      </c>
      <c r="F500" s="179" t="str">
        <f>VLOOKUP(G500,TCR!$E$2:$K$332,5,0)</f>
        <v>Materia prima variabile</v>
      </c>
      <c r="G500" s="179" t="s">
        <v>255</v>
      </c>
      <c r="H500" s="179" t="str">
        <f>VLOOKUP(G500,TCR!$E$2:$K$332,7,0)</f>
        <v>Materia prima</v>
      </c>
      <c r="I500" s="137" t="str">
        <f t="shared" si="22"/>
        <v>XE#EF3_ITEC12_SN#P_FIX_ITEC12_SN#E#XE</v>
      </c>
      <c r="J500" s="137" t="str">
        <f t="shared" si="23"/>
        <v>N</v>
      </c>
      <c r="K500" s="231" t="s">
        <v>12638</v>
      </c>
      <c r="L500" s="231" t="s">
        <v>12889</v>
      </c>
      <c r="N500" s="3" t="s">
        <v>12734</v>
      </c>
      <c r="Q500" s="3" t="s">
        <v>12743</v>
      </c>
      <c r="U500" s="137" t="s">
        <v>12913</v>
      </c>
      <c r="V500" s="137" t="str">
        <f t="shared" si="24"/>
        <v>XE</v>
      </c>
    </row>
    <row r="501" spans="1:22" x14ac:dyDescent="0.2">
      <c r="A501" s="139"/>
      <c r="B501" s="182"/>
      <c r="C501" s="179" t="str">
        <f>VLOOKUP(G501,TCR!$E$2:$K$332,2,0)</f>
        <v>VENDV</v>
      </c>
      <c r="D501" s="179" t="str">
        <f>VLOOKUP(G501,TCR!$E$2:$K$332,3,0)</f>
        <v>Ricavi variabili commodity al PCE - Energia Elettrica</v>
      </c>
      <c r="E501" s="179" t="str">
        <f>VLOOKUP(G501,TCR!$E$2:$K$332,4,0)</f>
        <v>MTPRV</v>
      </c>
      <c r="F501" s="179" t="str">
        <f>VLOOKUP(G501,TCR!$E$2:$K$332,5,0)</f>
        <v>Materia prima variabile</v>
      </c>
      <c r="G501" s="179" t="s">
        <v>255</v>
      </c>
      <c r="H501" s="179" t="str">
        <f>VLOOKUP(G501,TCR!$E$2:$K$332,7,0)</f>
        <v>Materia prima</v>
      </c>
      <c r="I501" s="137" t="str">
        <f t="shared" si="22"/>
        <v>XE#EF3_PUN3F#P_FIX_PUN3F#E#XE</v>
      </c>
      <c r="J501" s="137" t="str">
        <f t="shared" si="23"/>
        <v>N</v>
      </c>
      <c r="K501" s="231" t="s">
        <v>12639</v>
      </c>
      <c r="L501" s="231" t="s">
        <v>12890</v>
      </c>
      <c r="N501" s="3" t="s">
        <v>12710</v>
      </c>
      <c r="Q501" s="3" t="s">
        <v>12743</v>
      </c>
      <c r="U501" s="137" t="s">
        <v>12913</v>
      </c>
      <c r="V501" s="137" t="str">
        <f t="shared" si="24"/>
        <v>XE</v>
      </c>
    </row>
    <row r="502" spans="1:22" x14ac:dyDescent="0.2">
      <c r="A502" s="139"/>
      <c r="B502" s="182"/>
      <c r="C502" s="179" t="str">
        <f>VLOOKUP(G502,TCR!$E$2:$K$332,2,0)</f>
        <v>VENDV</v>
      </c>
      <c r="D502" s="179" t="str">
        <f>VLOOKUP(G502,TCR!$E$2:$K$332,3,0)</f>
        <v>Ricavi variabili commodity al PCE - Energia Elettrica</v>
      </c>
      <c r="E502" s="179" t="str">
        <f>VLOOKUP(G502,TCR!$E$2:$K$332,4,0)</f>
        <v>MTPRV</v>
      </c>
      <c r="F502" s="179" t="str">
        <f>VLOOKUP(G502,TCR!$E$2:$K$332,5,0)</f>
        <v>Materia prima variabile</v>
      </c>
      <c r="G502" s="179" t="s">
        <v>255</v>
      </c>
      <c r="H502" s="179" t="str">
        <f>VLOOKUP(G502,TCR!$E$2:$K$332,7,0)</f>
        <v>Materia prima</v>
      </c>
      <c r="I502" s="137" t="str">
        <f t="shared" si="22"/>
        <v>XE#EF3_PUNBL#P_FIX_PUNBL#E#XE</v>
      </c>
      <c r="J502" s="137" t="str">
        <f t="shared" si="23"/>
        <v>N</v>
      </c>
      <c r="K502" s="231" t="s">
        <v>12640</v>
      </c>
      <c r="L502" s="231" t="s">
        <v>12891</v>
      </c>
      <c r="N502" s="3" t="s">
        <v>12711</v>
      </c>
      <c r="Q502" s="3" t="s">
        <v>12743</v>
      </c>
      <c r="U502" s="137" t="s">
        <v>12913</v>
      </c>
      <c r="V502" s="137" t="str">
        <f t="shared" si="24"/>
        <v>XE</v>
      </c>
    </row>
    <row r="503" spans="1:22" x14ac:dyDescent="0.2">
      <c r="A503" s="139"/>
      <c r="B503" s="182"/>
      <c r="C503" s="179" t="str">
        <f>VLOOKUP(G503,TCR!$E$2:$K$332,2,0)</f>
        <v>VENDV</v>
      </c>
      <c r="D503" s="179" t="str">
        <f>VLOOKUP(G503,TCR!$E$2:$K$332,3,0)</f>
        <v>Ricavi variabili commodity al PCE - Energia Elettrica</v>
      </c>
      <c r="E503" s="179" t="str">
        <f>VLOOKUP(G503,TCR!$E$2:$K$332,4,0)</f>
        <v>MTPRV</v>
      </c>
      <c r="F503" s="179" t="str">
        <f>VLOOKUP(G503,TCR!$E$2:$K$332,5,0)</f>
        <v>Materia prima variabile</v>
      </c>
      <c r="G503" s="179" t="s">
        <v>255</v>
      </c>
      <c r="H503" s="179" t="str">
        <f>VLOOKUP(G503,TCR!$E$2:$K$332,7,0)</f>
        <v>Materia prima</v>
      </c>
      <c r="I503" s="137" t="str">
        <f t="shared" si="22"/>
        <v>XE#EFM1_FIX#MIG_EE#E#XE</v>
      </c>
      <c r="J503" s="137" t="str">
        <f t="shared" si="23"/>
        <v>N</v>
      </c>
      <c r="K503" s="231" t="s">
        <v>12641</v>
      </c>
      <c r="L503" s="231" t="s">
        <v>12892</v>
      </c>
      <c r="N503" s="3" t="s">
        <v>12708</v>
      </c>
      <c r="Q503" s="3" t="s">
        <v>12743</v>
      </c>
      <c r="U503" s="137" t="s">
        <v>12913</v>
      </c>
      <c r="V503" s="137" t="str">
        <f t="shared" si="24"/>
        <v>XE</v>
      </c>
    </row>
    <row r="504" spans="1:22" x14ac:dyDescent="0.2">
      <c r="A504" s="139"/>
      <c r="B504" s="182"/>
      <c r="C504" s="181" t="str">
        <f>VLOOKUP(G504,TCR!$E$2:$K$332,2,0)</f>
        <v>VENDV</v>
      </c>
      <c r="D504" s="181" t="str">
        <f>VLOOKUP(G504,TCR!$E$2:$K$332,3,0)</f>
        <v>Ricavi variabili commodity al PCE - Energia Elettrica</v>
      </c>
      <c r="E504" s="181" t="str">
        <f>VLOOKUP(G504,TCR!$E$2:$K$332,4,0)</f>
        <v>MTPRV</v>
      </c>
      <c r="F504" s="181" t="str">
        <f>VLOOKUP(G504,TCR!$E$2:$K$332,5,0)</f>
        <v>Materia prima variabile</v>
      </c>
      <c r="G504" s="181" t="s">
        <v>255</v>
      </c>
      <c r="H504" s="181" t="str">
        <f>VLOOKUP(G504,TCR!$E$2:$K$332,7,0)</f>
        <v>Materia prima</v>
      </c>
      <c r="I504" s="137" t="str">
        <f t="shared" si="22"/>
        <v>XE#EFM1_PUNBL#P_FIX_PUNBL#E#XE</v>
      </c>
      <c r="J504" s="137" t="str">
        <f t="shared" si="23"/>
        <v>N</v>
      </c>
      <c r="K504" s="233" t="s">
        <v>12642</v>
      </c>
      <c r="L504" s="233" t="s">
        <v>12893</v>
      </c>
      <c r="N504" s="3" t="s">
        <v>12711</v>
      </c>
      <c r="Q504" s="3" t="s">
        <v>12743</v>
      </c>
      <c r="U504" s="137" t="s">
        <v>12913</v>
      </c>
      <c r="V504" s="137" t="str">
        <f t="shared" si="24"/>
        <v>XE</v>
      </c>
    </row>
    <row r="505" spans="1:22" x14ac:dyDescent="0.2">
      <c r="A505" s="139"/>
      <c r="B505" s="182"/>
      <c r="C505" s="140" t="str">
        <f>VLOOKUP(G505,TCR!$E$2:$K$332,2,0)</f>
        <v>VENDV</v>
      </c>
      <c r="D505" s="140" t="str">
        <f>VLOOKUP(G505,TCR!$E$2:$K$332,3,0)</f>
        <v>Ricavi variabili commodity al PCE - Energia Elettrica</v>
      </c>
      <c r="E505" s="140" t="str">
        <f>VLOOKUP(G505,TCR!$E$2:$K$332,4,0)</f>
        <v>MTPRV</v>
      </c>
      <c r="F505" s="140" t="str">
        <f>VLOOKUP(G505,TCR!$E$2:$K$332,5,0)</f>
        <v>Materia prima variabile</v>
      </c>
      <c r="G505" s="234" t="s">
        <v>255</v>
      </c>
      <c r="H505" s="140" t="str">
        <f>VLOOKUP(G505,TCR!$E$2:$K$332,7,0)</f>
        <v>Materia prima</v>
      </c>
      <c r="I505" s="137" t="str">
        <f t="shared" si="22"/>
        <v>XE#EFM2_FIX#MIG_EE#E#XE</v>
      </c>
      <c r="J505" s="137" t="str">
        <f t="shared" si="23"/>
        <v>N</v>
      </c>
      <c r="K505" s="233" t="s">
        <v>12643</v>
      </c>
      <c r="L505" s="233" t="s">
        <v>12894</v>
      </c>
      <c r="N505" s="3" t="s">
        <v>12708</v>
      </c>
      <c r="Q505" s="3" t="s">
        <v>12743</v>
      </c>
      <c r="U505" s="137" t="s">
        <v>12913</v>
      </c>
      <c r="V505" s="137" t="str">
        <f t="shared" si="24"/>
        <v>XE</v>
      </c>
    </row>
    <row r="506" spans="1:22" x14ac:dyDescent="0.2">
      <c r="A506" s="139"/>
      <c r="B506" s="182"/>
      <c r="C506" s="140" t="str">
        <f>VLOOKUP(G506,TCR!$E$2:$K$332,2,0)</f>
        <v>VENDV</v>
      </c>
      <c r="D506" s="140" t="str">
        <f>VLOOKUP(G506,TCR!$E$2:$K$332,3,0)</f>
        <v>Ricavi variabili commodity al PCE - Energia Elettrica</v>
      </c>
      <c r="E506" s="140" t="str">
        <f>VLOOKUP(G506,TCR!$E$2:$K$332,4,0)</f>
        <v>MTPRV</v>
      </c>
      <c r="F506" s="140" t="str">
        <f>VLOOKUP(G506,TCR!$E$2:$K$332,5,0)</f>
        <v>Materia prima variabile</v>
      </c>
      <c r="G506" s="234" t="s">
        <v>255</v>
      </c>
      <c r="H506" s="140" t="str">
        <f>VLOOKUP(G506,TCR!$E$2:$K$332,7,0)</f>
        <v>Materia prima</v>
      </c>
      <c r="I506" s="137" t="str">
        <f t="shared" si="22"/>
        <v>XE#EFTOT_PUNh#MIG_EE#E#XE</v>
      </c>
      <c r="J506" s="137" t="str">
        <f t="shared" si="23"/>
        <v>N</v>
      </c>
      <c r="K506" s="233" t="s">
        <v>12644</v>
      </c>
      <c r="L506" s="233" t="s">
        <v>12895</v>
      </c>
      <c r="N506" s="3" t="s">
        <v>12708</v>
      </c>
      <c r="Q506" s="3" t="s">
        <v>12743</v>
      </c>
      <c r="U506" s="137" t="s">
        <v>12913</v>
      </c>
      <c r="V506" s="137" t="str">
        <f t="shared" si="24"/>
        <v>XE</v>
      </c>
    </row>
    <row r="507" spans="1:22" x14ac:dyDescent="0.2">
      <c r="A507" s="139"/>
      <c r="B507" s="182"/>
      <c r="C507" s="140" t="str">
        <f>VLOOKUP(G507,TCR!$E$2:$K$332,2,0)</f>
        <v>VENDV</v>
      </c>
      <c r="D507" s="140" t="str">
        <f>VLOOKUP(G507,TCR!$E$2:$K$332,3,0)</f>
        <v>Ricavi variabili commodity al PCE - Energia Elettrica</v>
      </c>
      <c r="E507" s="140" t="str">
        <f>VLOOKUP(G507,TCR!$E$2:$K$332,4,0)</f>
        <v>MTPRV</v>
      </c>
      <c r="F507" s="140" t="str">
        <f>VLOOKUP(G507,TCR!$E$2:$K$332,5,0)</f>
        <v>Materia prima variabile</v>
      </c>
      <c r="G507" s="140" t="s">
        <v>255</v>
      </c>
      <c r="H507" s="140" t="str">
        <f>VLOOKUP(G507,TCR!$E$2:$K$332,7,0)</f>
        <v>Materia prima</v>
      </c>
      <c r="I507" s="137" t="str">
        <f t="shared" si="22"/>
        <v>XE#FEE_CONS#MIG_EE#E#XE</v>
      </c>
      <c r="J507" s="137" t="str">
        <f t="shared" si="23"/>
        <v>N</v>
      </c>
      <c r="K507" s="233" t="s">
        <v>12645</v>
      </c>
      <c r="L507" s="233" t="s">
        <v>12896</v>
      </c>
      <c r="N507" s="3" t="s">
        <v>12708</v>
      </c>
      <c r="Q507" s="3" t="s">
        <v>12743</v>
      </c>
      <c r="U507" s="137" t="s">
        <v>12913</v>
      </c>
      <c r="V507" s="137" t="str">
        <f t="shared" si="24"/>
        <v>XE</v>
      </c>
    </row>
    <row r="508" spans="1:22" x14ac:dyDescent="0.2">
      <c r="A508" s="139"/>
      <c r="B508" s="139"/>
      <c r="C508" s="180" t="str">
        <f>VLOOKUP(G508,TCR!$E$2:$K$332,2,0)</f>
        <v>PCVV</v>
      </c>
      <c r="D508" s="180" t="str">
        <f>VLOOKUP(G508,TCR!$E$2:$K$332,3,0)</f>
        <v>Ricavi da PCV variabile</v>
      </c>
      <c r="E508" s="180" t="str">
        <f>VLOOKUP(G508,TCR!$E$2:$K$332,4,0)</f>
        <v>COMMV</v>
      </c>
      <c r="F508" s="180" t="str">
        <f>VLOOKUP(G508,TCR!$E$2:$K$332,5,0)</f>
        <v>Componente variabile Costi Commercializzazione</v>
      </c>
      <c r="G508" s="235" t="s">
        <v>188</v>
      </c>
      <c r="H508" s="180" t="str">
        <f>VLOOKUP(G508,TCR!$E$2:$K$332,7,0)</f>
        <v>PCV variabile</v>
      </c>
      <c r="I508" s="137" t="str">
        <f t="shared" si="22"/>
        <v>XE#PCV_VAR#PCV_BTIP#PCV#XE</v>
      </c>
      <c r="J508" s="137" t="str">
        <f t="shared" si="23"/>
        <v>N</v>
      </c>
      <c r="K508" s="233" t="s">
        <v>12646</v>
      </c>
      <c r="L508" s="233" t="s">
        <v>12897</v>
      </c>
      <c r="N508" s="3" t="s">
        <v>12672</v>
      </c>
      <c r="Q508" s="3" t="s">
        <v>12739</v>
      </c>
      <c r="U508" s="137" t="s">
        <v>12913</v>
      </c>
      <c r="V508" s="137" t="str">
        <f t="shared" si="24"/>
        <v>XE</v>
      </c>
    </row>
    <row r="509" spans="1:22" x14ac:dyDescent="0.2">
      <c r="A509" s="139"/>
      <c r="B509" s="182"/>
      <c r="C509" s="140" t="str">
        <f>VLOOKUP(G509,TCR!$E$2:$K$332,2,0)</f>
        <v>VENDF</v>
      </c>
      <c r="D509" s="140" t="str">
        <f>VLOOKUP(G509,TCR!$E$2:$K$332,3,0)</f>
        <v>Ricavi commodity - componente fissa Energia Elettrica</v>
      </c>
      <c r="E509" s="140" t="str">
        <f>VLOOKUP(G509,TCR!$E$2:$K$332,4,0)</f>
        <v>MTPRF</v>
      </c>
      <c r="F509" s="140" t="str">
        <f>VLOOKUP(G509,TCR!$E$2:$K$332,5,0)</f>
        <v>Materia prima fissa</v>
      </c>
      <c r="G509" s="140" t="s">
        <v>217</v>
      </c>
      <c r="H509" s="140" t="str">
        <f>VLOOKUP(G509,TCR!$E$2:$K$332,7,0)</f>
        <v>Materia prima altre voci fisse</v>
      </c>
      <c r="I509" s="137" t="str">
        <f t="shared" si="22"/>
        <v>XE#VANT_COND_FIX#MIG_EE#E#XE</v>
      </c>
      <c r="J509" s="137" t="str">
        <f t="shared" si="23"/>
        <v>N</v>
      </c>
      <c r="K509" s="233" t="s">
        <v>12647</v>
      </c>
      <c r="L509" s="233" t="s">
        <v>12898</v>
      </c>
      <c r="N509" s="3" t="s">
        <v>12708</v>
      </c>
      <c r="Q509" s="3" t="s">
        <v>12743</v>
      </c>
      <c r="U509" s="137" t="s">
        <v>12913</v>
      </c>
      <c r="V509" s="137" t="str">
        <f t="shared" si="24"/>
        <v>XE</v>
      </c>
    </row>
    <row r="510" spans="1:22" x14ac:dyDescent="0.2">
      <c r="A510" s="139"/>
      <c r="B510" s="139"/>
      <c r="C510" s="140" t="str">
        <f>VLOOKUP(G510,TCR!$E$2:$K$332,2,0)</f>
        <v>VENDV</v>
      </c>
      <c r="D510" s="140" t="str">
        <f>VLOOKUP(G510,TCR!$E$2:$K$332,3,0)</f>
        <v>Ricavi variabili commodity al PCE - Energia Elettrica</v>
      </c>
      <c r="E510" s="140" t="str">
        <f>VLOOKUP(G510,TCR!$E$2:$K$332,4,0)</f>
        <v>MTPRV</v>
      </c>
      <c r="F510" s="140" t="str">
        <f>VLOOKUP(G510,TCR!$E$2:$K$332,5,0)</f>
        <v>Materia prima variabile</v>
      </c>
      <c r="G510" s="140" t="s">
        <v>255</v>
      </c>
      <c r="H510" s="140" t="str">
        <f>VLOOKUP(G510,TCR!$E$2:$K$332,7,0)</f>
        <v>Materia prima</v>
      </c>
      <c r="I510" s="137" t="str">
        <f t="shared" si="22"/>
        <v>XE#SPRDF3_PUN3F#MIG_EE#E#XE</v>
      </c>
      <c r="J510" s="137" t="str">
        <f t="shared" si="23"/>
        <v>N</v>
      </c>
      <c r="K510" s="233" t="s">
        <v>12648</v>
      </c>
      <c r="L510" s="233" t="s">
        <v>12899</v>
      </c>
      <c r="N510" s="3" t="s">
        <v>12708</v>
      </c>
      <c r="Q510" s="3" t="s">
        <v>12743</v>
      </c>
      <c r="U510" s="137" t="s">
        <v>12913</v>
      </c>
      <c r="V510" s="137" t="str">
        <f t="shared" si="24"/>
        <v>XE</v>
      </c>
    </row>
    <row r="511" spans="1:22" x14ac:dyDescent="0.2">
      <c r="A511" s="139"/>
      <c r="B511" s="182"/>
      <c r="C511" s="180" t="str">
        <f>VLOOKUP(G511,TCR!$E$2:$K$332,2,0)</f>
        <v>VENDV</v>
      </c>
      <c r="D511" s="180" t="str">
        <f>VLOOKUP(G511,TCR!$E$2:$K$332,3,0)</f>
        <v>Ricavi variabili commodity al PCE - Energia Elettrica</v>
      </c>
      <c r="E511" s="180" t="str">
        <f>VLOOKUP(G511,TCR!$E$2:$K$332,4,0)</f>
        <v>MTPRV</v>
      </c>
      <c r="F511" s="180" t="str">
        <f>VLOOKUP(G511,TCR!$E$2:$K$332,5,0)</f>
        <v>Materia prima variabile</v>
      </c>
      <c r="G511" s="180" t="s">
        <v>255</v>
      </c>
      <c r="H511" s="180" t="str">
        <f>VLOOKUP(G511,TCR!$E$2:$K$332,7,0)</f>
        <v>Materia prima</v>
      </c>
      <c r="I511" s="137" t="str">
        <f t="shared" si="22"/>
        <v>XE#EFM2_PUNBL#MIG_EE#E#XE</v>
      </c>
      <c r="J511" s="137" t="str">
        <f t="shared" si="23"/>
        <v>N</v>
      </c>
      <c r="K511" s="233" t="s">
        <v>12649</v>
      </c>
      <c r="L511" s="233" t="s">
        <v>12900</v>
      </c>
      <c r="N511" s="3" t="s">
        <v>12708</v>
      </c>
      <c r="Q511" s="3" t="s">
        <v>12743</v>
      </c>
      <c r="U511" s="137" t="s">
        <v>12913</v>
      </c>
      <c r="V511" s="137" t="str">
        <f t="shared" si="24"/>
        <v>XE</v>
      </c>
    </row>
    <row r="512" spans="1:22" x14ac:dyDescent="0.2">
      <c r="A512" s="139"/>
      <c r="B512" s="182"/>
      <c r="C512" s="179" t="str">
        <f>VLOOKUP(G512,TCR!$E$2:$K$332,2,0)</f>
        <v>VENDV</v>
      </c>
      <c r="D512" s="179" t="str">
        <f>VLOOKUP(G512,TCR!$E$2:$K$332,3,0)</f>
        <v>Ricavi variabili commodity al PCE - Energia Elettrica</v>
      </c>
      <c r="E512" s="179" t="str">
        <f>VLOOKUP(G512,TCR!$E$2:$K$332,4,0)</f>
        <v>MTPRV</v>
      </c>
      <c r="F512" s="179" t="str">
        <f>VLOOKUP(G512,TCR!$E$2:$K$332,5,0)</f>
        <v>Materia prima variabile</v>
      </c>
      <c r="G512" s="179" t="s">
        <v>192</v>
      </c>
      <c r="H512" s="179" t="str">
        <f>VLOOKUP(G512,TCR!$E$2:$K$332,7,0)</f>
        <v>Perdite</v>
      </c>
      <c r="I512" s="137" t="str">
        <f t="shared" si="22"/>
        <v>XE#PERD_EFM2_PUNBL#MIG_EE#E#XE</v>
      </c>
      <c r="J512" s="137" t="str">
        <f t="shared" si="23"/>
        <v>N</v>
      </c>
      <c r="K512" s="233" t="s">
        <v>12650</v>
      </c>
      <c r="L512" s="233" t="s">
        <v>12901</v>
      </c>
      <c r="N512" s="3" t="s">
        <v>12708</v>
      </c>
      <c r="Q512" s="3" t="s">
        <v>12743</v>
      </c>
      <c r="U512" s="137" t="s">
        <v>12913</v>
      </c>
      <c r="V512" s="137" t="str">
        <f t="shared" si="24"/>
        <v>XE</v>
      </c>
    </row>
    <row r="513" spans="1:22" x14ac:dyDescent="0.2">
      <c r="A513" s="139"/>
      <c r="B513" s="182"/>
      <c r="C513" s="140" t="str">
        <f>VLOOKUP(G513,TCR!$E$2:$K$332,2,0)</f>
        <v>DISTF</v>
      </c>
      <c r="D513" s="140" t="str">
        <f>VLOOKUP(G513,TCR!$E$2:$K$332,3,0)</f>
        <v>Ricavi logistica secondaria - distribuzione Energia Elettrica - fisso</v>
      </c>
      <c r="E513" s="140" t="str">
        <f>VLOOKUP(G513,TCR!$E$2:$K$332,4,0)</f>
        <v>CAUCMF</v>
      </c>
      <c r="F513" s="140" t="str">
        <f>VLOOKUP(G513,TCR!$E$2:$K$332,5,0)</f>
        <v>Componenti fisse A, UC e MCT</v>
      </c>
      <c r="G513" s="203" t="s">
        <v>384</v>
      </c>
      <c r="H513" s="140" t="str">
        <f>VLOOKUP(G513,TCR!$E$2:$K$332,7,0)</f>
        <v>Quota AUC generica fissa</v>
      </c>
      <c r="I513" s="137" t="str">
        <f t="shared" si="22"/>
        <v>XE#C_FIX_O_AE#T_OS_A_MTA1#T_OS#XE</v>
      </c>
      <c r="J513" s="137" t="str">
        <f t="shared" si="23"/>
        <v>N</v>
      </c>
      <c r="K513" s="3" t="s">
        <v>12656</v>
      </c>
      <c r="L513" s="3" t="s">
        <v>12904</v>
      </c>
      <c r="N513" s="3" t="s">
        <v>12730</v>
      </c>
      <c r="Q513" s="3" t="s">
        <v>12742</v>
      </c>
      <c r="U513" s="137" t="s">
        <v>12913</v>
      </c>
      <c r="V513" s="137" t="str">
        <f t="shared" si="24"/>
        <v>XE</v>
      </c>
    </row>
    <row r="514" spans="1:22" x14ac:dyDescent="0.2">
      <c r="A514" s="139"/>
      <c r="B514" s="182"/>
      <c r="C514" s="140" t="str">
        <f>VLOOKUP(G514,TCR!$E$2:$K$332,2,0)</f>
        <v>TRASPF</v>
      </c>
      <c r="D514" s="140" t="str">
        <f>VLOOKUP(G514,TCR!$E$2:$K$332,3,0)</f>
        <v>Ricavi logistica primaria - Trasporto Energia Elettrica - fisso</v>
      </c>
      <c r="E514" s="140" t="str">
        <f>VLOOKUP(G514,TCR!$E$2:$K$332,4,0)</f>
        <v>DISPF</v>
      </c>
      <c r="F514" s="140" t="str">
        <f>VLOOKUP(G514,TCR!$E$2:$K$332,5,0)</f>
        <v>Dispacciamento fisso</v>
      </c>
      <c r="G514" s="203" t="s">
        <v>305</v>
      </c>
      <c r="H514" s="140" t="str">
        <f>VLOOKUP(G514,TCR!$E$2:$K$332,7,0)</f>
        <v>Art 24 bis TIS</v>
      </c>
      <c r="I514" s="137" t="str">
        <f t="shared" si="22"/>
        <v>XE#C_SII#MIS#O_D#XE</v>
      </c>
      <c r="J514" s="137" t="str">
        <f t="shared" si="23"/>
        <v>N</v>
      </c>
      <c r="K514" s="3" t="s">
        <v>12657</v>
      </c>
      <c r="L514" s="3" t="s">
        <v>12905</v>
      </c>
      <c r="N514" s="3" t="s">
        <v>103</v>
      </c>
      <c r="Q514" s="3" t="s">
        <v>12740</v>
      </c>
      <c r="U514" s="137" t="s">
        <v>12913</v>
      </c>
      <c r="V514" s="137" t="str">
        <f t="shared" si="24"/>
        <v>XE</v>
      </c>
    </row>
    <row r="515" spans="1:22" x14ac:dyDescent="0.2">
      <c r="A515" s="139"/>
      <c r="B515" s="182"/>
      <c r="C515" s="140" t="str">
        <f>VLOOKUP(G515,TCR!$E$2:$K$332,2,0)</f>
        <v>VENDV</v>
      </c>
      <c r="D515" s="140" t="str">
        <f>VLOOKUP(G515,TCR!$E$2:$K$332,3,0)</f>
        <v>Ricavi variabili commodity al PCE - Energia Elettrica</v>
      </c>
      <c r="E515" s="140" t="str">
        <f>VLOOKUP(G515,TCR!$E$2:$K$332,4,0)</f>
        <v>MTPRV</v>
      </c>
      <c r="F515" s="140" t="str">
        <f>VLOOKUP(G515,TCR!$E$2:$K$332,5,0)</f>
        <v>Materia prima variabile</v>
      </c>
      <c r="G515" s="180" t="s">
        <v>255</v>
      </c>
      <c r="H515" s="140" t="str">
        <f>VLOOKUP(G515,TCR!$E$2:$K$332,7,0)</f>
        <v>Materia prima</v>
      </c>
      <c r="I515" s="137" t="str">
        <f t="shared" ref="I515:I578" si="25">IF(LEFT($G515,7)="CONSUMO","XE#CONSUMO",CONCATENATE($V515,"#",$K515,"#",$N515,"#",$Q515,"#",$V515) )</f>
        <v>XE#EF0_PUNH#MIG_EE#E#XE</v>
      </c>
      <c r="J515" s="137" t="str">
        <f t="shared" ref="J515:J578" si="26">IF(SUBSTITUTE(K515,"_VAT","") = K515,"N","S")</f>
        <v>N</v>
      </c>
      <c r="K515" s="3" t="s">
        <v>12658</v>
      </c>
      <c r="L515" s="3" t="s">
        <v>12906</v>
      </c>
      <c r="N515" s="3" t="s">
        <v>12708</v>
      </c>
      <c r="Q515" s="3" t="s">
        <v>12743</v>
      </c>
      <c r="U515" s="137" t="s">
        <v>12913</v>
      </c>
      <c r="V515" s="137" t="str">
        <f t="shared" si="24"/>
        <v>XE</v>
      </c>
    </row>
    <row r="516" spans="1:22" x14ac:dyDescent="0.2">
      <c r="A516" s="139"/>
      <c r="B516" s="182"/>
      <c r="C516" s="140" t="str">
        <f>VLOOKUP(G516,TCR!$E$2:$K$332,2,0)</f>
        <v>VENDV</v>
      </c>
      <c r="D516" s="140" t="str">
        <f>VLOOKUP(G516,TCR!$E$2:$K$332,3,0)</f>
        <v>Ricavi variabili commodity al PCE - Energia Elettrica</v>
      </c>
      <c r="E516" s="140" t="str">
        <f>VLOOKUP(G516,TCR!$E$2:$K$332,4,0)</f>
        <v>MTPRV</v>
      </c>
      <c r="F516" s="140" t="str">
        <f>VLOOKUP(G516,TCR!$E$2:$K$332,5,0)</f>
        <v>Materia prima variabile</v>
      </c>
      <c r="G516" s="203" t="s">
        <v>192</v>
      </c>
      <c r="H516" s="140" t="str">
        <f>VLOOKUP(G516,TCR!$E$2:$K$332,7,0)</f>
        <v>Perdite</v>
      </c>
      <c r="I516" s="137" t="str">
        <f t="shared" si="25"/>
        <v>XE#PERD_EF0_PUNH#MIG_EE#E#XE</v>
      </c>
      <c r="J516" s="137" t="str">
        <f t="shared" si="26"/>
        <v>N</v>
      </c>
      <c r="K516" s="225" t="s">
        <v>12659</v>
      </c>
      <c r="L516" s="225" t="s">
        <v>12907</v>
      </c>
      <c r="N516" s="225" t="s">
        <v>12708</v>
      </c>
      <c r="Q516" s="225" t="s">
        <v>12743</v>
      </c>
      <c r="U516" s="137" t="s">
        <v>12913</v>
      </c>
      <c r="V516" s="137" t="str">
        <f t="shared" si="24"/>
        <v>XE</v>
      </c>
    </row>
    <row r="517" spans="1:22" x14ac:dyDescent="0.2">
      <c r="A517" s="139"/>
      <c r="B517" s="182"/>
      <c r="C517" s="140" t="str">
        <f>VLOOKUP(G517,TCR!$E$2:$K$332,2,0)</f>
        <v>DISTV</v>
      </c>
      <c r="D517" s="140" t="str">
        <f>VLOOKUP(G517,TCR!$E$2:$K$332,3,0)</f>
        <v>Ricavi logistica secondaria - distribuzione Energia Elettrica - variabile</v>
      </c>
      <c r="E517" s="140" t="str">
        <f>VLOOKUP(G517,TCR!$E$2:$K$332,4,0)</f>
        <v>QVR</v>
      </c>
      <c r="F517" s="140" t="str">
        <f>VLOOKUP(G517,TCR!$E$2:$K$332,5,0)</f>
        <v>Energia reattiva</v>
      </c>
      <c r="G517" s="180" t="s">
        <v>275</v>
      </c>
      <c r="H517" s="140" t="str">
        <f>VLOOKUP(G517,TCR!$E$2:$K$332,7,0)</f>
        <v>Quota energia reattiva</v>
      </c>
      <c r="I517" s="137" t="str">
        <f t="shared" si="25"/>
        <v>XE#RF1#T_REATTIVA_MTA2#T_R#XE</v>
      </c>
      <c r="J517" s="137" t="str">
        <f t="shared" si="26"/>
        <v>N</v>
      </c>
      <c r="K517" s="225" t="s">
        <v>12660</v>
      </c>
      <c r="L517" s="225" t="s">
        <v>12908</v>
      </c>
      <c r="N517" s="225" t="s">
        <v>12736</v>
      </c>
      <c r="Q517" s="225" t="s">
        <v>12745</v>
      </c>
      <c r="U517" s="137" t="s">
        <v>12913</v>
      </c>
      <c r="V517" s="137" t="str">
        <f t="shared" si="24"/>
        <v>XE</v>
      </c>
    </row>
    <row r="518" spans="1:22" x14ac:dyDescent="0.2">
      <c r="A518" s="139"/>
      <c r="B518" s="182"/>
      <c r="C518" s="140" t="str">
        <f>VLOOKUP(G518,TCR!$E$2:$K$332,2,0)</f>
        <v>DISTV</v>
      </c>
      <c r="D518" s="140" t="str">
        <f>VLOOKUP(G518,TCR!$E$2:$K$332,3,0)</f>
        <v>Ricavi logistica secondaria - distribuzione Energia Elettrica - variabile</v>
      </c>
      <c r="E518" s="140" t="str">
        <f>VLOOKUP(G518,TCR!$E$2:$K$332,4,0)</f>
        <v>QVR</v>
      </c>
      <c r="F518" s="140" t="str">
        <f>VLOOKUP(G518,TCR!$E$2:$K$332,5,0)</f>
        <v>Energia reattiva</v>
      </c>
      <c r="G518" s="180" t="s">
        <v>275</v>
      </c>
      <c r="H518" s="140" t="str">
        <f>VLOOKUP(G518,TCR!$E$2:$K$332,7,0)</f>
        <v>Quota energia reattiva</v>
      </c>
      <c r="I518" s="137" t="str">
        <f t="shared" si="25"/>
        <v>XE#RF1#T_REATTIVA_MTA1#T_R#XE</v>
      </c>
      <c r="J518" s="137" t="str">
        <f t="shared" si="26"/>
        <v>N</v>
      </c>
      <c r="K518" s="225" t="s">
        <v>12660</v>
      </c>
      <c r="L518" s="225" t="s">
        <v>12908</v>
      </c>
      <c r="N518" s="225" t="s">
        <v>12737</v>
      </c>
      <c r="Q518" s="225" t="s">
        <v>12745</v>
      </c>
      <c r="U518" s="137" t="s">
        <v>12913</v>
      </c>
      <c r="V518" s="137" t="str">
        <f t="shared" si="24"/>
        <v>XE</v>
      </c>
    </row>
    <row r="519" spans="1:22" x14ac:dyDescent="0.2">
      <c r="A519" s="139"/>
      <c r="B519" s="182"/>
      <c r="C519" s="140" t="str">
        <f>VLOOKUP(G519,TCR!$E$2:$K$332,2,0)</f>
        <v>DISTV</v>
      </c>
      <c r="D519" s="140" t="str">
        <f>VLOOKUP(G519,TCR!$E$2:$K$332,3,0)</f>
        <v>Ricavi logistica secondaria - distribuzione Energia Elettrica - variabile</v>
      </c>
      <c r="E519" s="140" t="str">
        <f>VLOOKUP(G519,TCR!$E$2:$K$332,4,0)</f>
        <v>QVR</v>
      </c>
      <c r="F519" s="140" t="str">
        <f>VLOOKUP(G519,TCR!$E$2:$K$332,5,0)</f>
        <v>Energia reattiva</v>
      </c>
      <c r="G519" s="180" t="s">
        <v>275</v>
      </c>
      <c r="H519" s="140" t="str">
        <f>VLOOKUP(G519,TCR!$E$2:$K$332,7,0)</f>
        <v>Quota energia reattiva</v>
      </c>
      <c r="I519" s="137" t="str">
        <f t="shared" si="25"/>
        <v>XE#RF1#T_REATTIVA_MTA3#T_R#XE</v>
      </c>
      <c r="J519" s="137" t="str">
        <f t="shared" si="26"/>
        <v>N</v>
      </c>
      <c r="K519" s="225" t="s">
        <v>12660</v>
      </c>
      <c r="L519" s="225" t="s">
        <v>12908</v>
      </c>
      <c r="N519" s="225" t="s">
        <v>12738</v>
      </c>
      <c r="Q519" s="225" t="s">
        <v>12745</v>
      </c>
      <c r="U519" s="137" t="s">
        <v>12913</v>
      </c>
      <c r="V519" s="137" t="str">
        <f t="shared" si="24"/>
        <v>XE</v>
      </c>
    </row>
    <row r="520" spans="1:22" x14ac:dyDescent="0.2">
      <c r="A520" s="139"/>
      <c r="B520" s="182"/>
      <c r="C520" s="140" t="str">
        <f>VLOOKUP(G520,TCR!$E$2:$K$332,2,0)</f>
        <v>DISTV</v>
      </c>
      <c r="D520" s="140" t="str">
        <f>VLOOKUP(G520,TCR!$E$2:$K$332,3,0)</f>
        <v>Ricavi logistica secondaria - distribuzione Energia Elettrica - variabile</v>
      </c>
      <c r="E520" s="140" t="str">
        <f>VLOOKUP(G520,TCR!$E$2:$K$332,4,0)</f>
        <v>QVR</v>
      </c>
      <c r="F520" s="140" t="str">
        <f>VLOOKUP(G520,TCR!$E$2:$K$332,5,0)</f>
        <v>Energia reattiva</v>
      </c>
      <c r="G520" s="180" t="s">
        <v>275</v>
      </c>
      <c r="H520" s="140" t="str">
        <f>VLOOKUP(G520,TCR!$E$2:$K$332,7,0)</f>
        <v>Quota energia reattiva</v>
      </c>
      <c r="I520" s="137" t="str">
        <f t="shared" si="25"/>
        <v>XE#RF2#T_REATTIVA_MTA1#T_R#XE</v>
      </c>
      <c r="J520" s="137" t="str">
        <f t="shared" si="26"/>
        <v>N</v>
      </c>
      <c r="K520" s="225" t="s">
        <v>12661</v>
      </c>
      <c r="L520" s="225" t="s">
        <v>12909</v>
      </c>
      <c r="N520" s="225" t="s">
        <v>12737</v>
      </c>
      <c r="Q520" s="225" t="s">
        <v>12745</v>
      </c>
      <c r="U520" s="137" t="s">
        <v>12913</v>
      </c>
      <c r="V520" s="137" t="str">
        <f t="shared" si="24"/>
        <v>XE</v>
      </c>
    </row>
    <row r="521" spans="1:22" x14ac:dyDescent="0.2">
      <c r="A521" s="139"/>
      <c r="B521" s="182"/>
      <c r="C521" s="140" t="str">
        <f>VLOOKUP(G521,TCR!$E$2:$K$332,2,0)</f>
        <v>DISTV</v>
      </c>
      <c r="D521" s="140" t="str">
        <f>VLOOKUP(G521,TCR!$E$2:$K$332,3,0)</f>
        <v>Ricavi logistica secondaria - distribuzione Energia Elettrica - variabile</v>
      </c>
      <c r="E521" s="140" t="str">
        <f>VLOOKUP(G521,TCR!$E$2:$K$332,4,0)</f>
        <v>QVR</v>
      </c>
      <c r="F521" s="140" t="str">
        <f>VLOOKUP(G521,TCR!$E$2:$K$332,5,0)</f>
        <v>Energia reattiva</v>
      </c>
      <c r="G521" s="180" t="s">
        <v>275</v>
      </c>
      <c r="H521" s="140" t="str">
        <f>VLOOKUP(G521,TCR!$E$2:$K$332,7,0)</f>
        <v>Quota energia reattiva</v>
      </c>
      <c r="I521" s="137" t="str">
        <f t="shared" si="25"/>
        <v>XE#RF2#T_REATTIVA_MTA2#T_R#XE</v>
      </c>
      <c r="J521" s="137" t="str">
        <f t="shared" si="26"/>
        <v>N</v>
      </c>
      <c r="K521" s="225" t="s">
        <v>12661</v>
      </c>
      <c r="L521" s="225" t="s">
        <v>12911</v>
      </c>
      <c r="N521" s="225" t="s">
        <v>12736</v>
      </c>
      <c r="Q521" s="225" t="s">
        <v>12745</v>
      </c>
      <c r="U521" s="137" t="s">
        <v>12913</v>
      </c>
      <c r="V521" s="137" t="str">
        <f t="shared" si="24"/>
        <v>XE</v>
      </c>
    </row>
    <row r="522" spans="1:22" x14ac:dyDescent="0.2">
      <c r="A522" s="139"/>
      <c r="B522" s="182"/>
      <c r="C522" s="140" t="str">
        <f>VLOOKUP(G522,TCR!$E$2:$K$332,2,0)</f>
        <v>DISTV</v>
      </c>
      <c r="D522" s="140" t="str">
        <f>VLOOKUP(G522,TCR!$E$2:$K$332,3,0)</f>
        <v>Ricavi logistica secondaria - distribuzione Energia Elettrica - variabile</v>
      </c>
      <c r="E522" s="140" t="str">
        <f>VLOOKUP(G522,TCR!$E$2:$K$332,4,0)</f>
        <v>QVR</v>
      </c>
      <c r="F522" s="140" t="str">
        <f>VLOOKUP(G522,TCR!$E$2:$K$332,5,0)</f>
        <v>Energia reattiva</v>
      </c>
      <c r="G522" s="180" t="s">
        <v>275</v>
      </c>
      <c r="H522" s="140" t="str">
        <f>VLOOKUP(G522,TCR!$E$2:$K$332,7,0)</f>
        <v>Quota energia reattiva</v>
      </c>
      <c r="I522" s="137" t="str">
        <f t="shared" si="25"/>
        <v>XE#RF3#T_REATTIVA_MTA2#T_R#XE</v>
      </c>
      <c r="J522" s="137" t="str">
        <f t="shared" si="26"/>
        <v>N</v>
      </c>
      <c r="K522" s="225" t="s">
        <v>12662</v>
      </c>
      <c r="L522" s="225" t="s">
        <v>12910</v>
      </c>
      <c r="N522" s="225" t="s">
        <v>12736</v>
      </c>
      <c r="Q522" s="225" t="s">
        <v>12745</v>
      </c>
      <c r="U522" s="137" t="s">
        <v>12913</v>
      </c>
      <c r="V522" s="137" t="str">
        <f t="shared" si="24"/>
        <v>XE</v>
      </c>
    </row>
    <row r="523" spans="1:22" x14ac:dyDescent="0.2">
      <c r="A523" s="139"/>
      <c r="B523" s="182"/>
      <c r="C523" s="140" t="str">
        <f>VLOOKUP(G523,TCR!$E$2:$K$332,2,0)</f>
        <v>DISTV</v>
      </c>
      <c r="D523" s="140" t="str">
        <f>VLOOKUP(G523,TCR!$E$2:$K$332,3,0)</f>
        <v>Ricavi logistica secondaria - distribuzione Energia Elettrica - variabile</v>
      </c>
      <c r="E523" s="140" t="str">
        <f>VLOOKUP(G523,TCR!$E$2:$K$332,4,0)</f>
        <v>QVR</v>
      </c>
      <c r="F523" s="140" t="str">
        <f>VLOOKUP(G523,TCR!$E$2:$K$332,5,0)</f>
        <v>Energia reattiva</v>
      </c>
      <c r="G523" s="180" t="s">
        <v>275</v>
      </c>
      <c r="H523" s="140" t="str">
        <f>VLOOKUP(G523,TCR!$E$2:$K$332,7,0)</f>
        <v>Quota energia reattiva</v>
      </c>
      <c r="I523" s="137" t="str">
        <f t="shared" si="25"/>
        <v>XE#RF3#T_REATTIVA_MTA1#T_R#XE</v>
      </c>
      <c r="J523" s="137" t="str">
        <f t="shared" si="26"/>
        <v>N</v>
      </c>
      <c r="K523" s="225" t="s">
        <v>12662</v>
      </c>
      <c r="L523" s="225" t="s">
        <v>12912</v>
      </c>
      <c r="N523" s="225" t="s">
        <v>12737</v>
      </c>
      <c r="Q523" s="225" t="s">
        <v>12745</v>
      </c>
      <c r="U523" s="137" t="s">
        <v>12913</v>
      </c>
      <c r="V523" s="137" t="str">
        <f t="shared" si="24"/>
        <v>XE</v>
      </c>
    </row>
    <row r="524" spans="1:22" x14ac:dyDescent="0.2">
      <c r="A524" s="139"/>
      <c r="B524" s="182"/>
      <c r="C524" s="140" t="str">
        <f>VLOOKUP(G524,TCR!$E$2:$K$332,2,0)</f>
        <v>VENDV</v>
      </c>
      <c r="D524" s="140" t="str">
        <f>VLOOKUP(G524,TCR!$E$2:$K$332,3,0)</f>
        <v>Ricavi variabili commodity al PCE - Energia Elettrica</v>
      </c>
      <c r="E524" s="140" t="str">
        <f>VLOOKUP(G524,TCR!$E$2:$K$332,4,0)</f>
        <v>MTPRV</v>
      </c>
      <c r="F524" s="140" t="str">
        <f>VLOOKUP(G524,TCR!$E$2:$K$332,5,0)</f>
        <v>Materia prima variabile</v>
      </c>
      <c r="G524" s="180" t="s">
        <v>255</v>
      </c>
      <c r="H524" s="140" t="str">
        <f>VLOOKUP(G524,TCR!$E$2:$K$332,7,0)</f>
        <v>Materia prima</v>
      </c>
      <c r="I524" s="137" t="str">
        <f t="shared" si="25"/>
        <v>XE#PV_VENDITA_VAR#ADAC#A#XE</v>
      </c>
      <c r="J524" s="137" t="str">
        <f t="shared" si="26"/>
        <v>N</v>
      </c>
      <c r="K524" s="189" t="s">
        <v>12961</v>
      </c>
      <c r="L524" s="189" t="s">
        <v>12914</v>
      </c>
      <c r="N524" s="189" t="s">
        <v>12735</v>
      </c>
      <c r="Q524" s="189" t="s">
        <v>11109</v>
      </c>
      <c r="U524" s="137" t="s">
        <v>12913</v>
      </c>
      <c r="V524" s="137" t="str">
        <f t="shared" si="24"/>
        <v>XE</v>
      </c>
    </row>
    <row r="525" spans="1:22" x14ac:dyDescent="0.2">
      <c r="A525" s="139"/>
      <c r="B525" s="182"/>
      <c r="C525" s="140" t="str">
        <f>VLOOKUP(G525,TCR!$E$2:$K$332,2,0)</f>
        <v>GEFT</v>
      </c>
      <c r="D525" s="140" t="str">
        <f>VLOOKUP(G525,TCR!$E$2:$K$332,3,0)</f>
        <v>GESTIONE FINANAZA e TRIBUTI</v>
      </c>
      <c r="E525" s="140" t="str">
        <f>VLOOKUP(G525,TCR!$E$2:$K$332,4,0)</f>
        <v>GEFT</v>
      </c>
      <c r="F525" s="140" t="str">
        <f>VLOOKUP(G525,TCR!$E$2:$K$332,5,0)</f>
        <v>GESTIONE FINANAZA e TRIBUTI</v>
      </c>
      <c r="G525" s="180" t="s">
        <v>9704</v>
      </c>
      <c r="H525" s="140" t="str">
        <f>VLOOKUP(G525,TCR!$E$2:$K$332,7,0)</f>
        <v>Imposta di bollo</v>
      </c>
      <c r="I525" s="137" t="str">
        <f t="shared" si="25"/>
        <v>XE#BOLLO#B#B#XE</v>
      </c>
      <c r="J525" s="137" t="str">
        <f t="shared" si="26"/>
        <v>N</v>
      </c>
      <c r="K525" s="189" t="s">
        <v>11931</v>
      </c>
      <c r="L525" s="189" t="s">
        <v>12915</v>
      </c>
      <c r="N525" s="189" t="s">
        <v>92</v>
      </c>
      <c r="Q525" s="189" t="s">
        <v>92</v>
      </c>
      <c r="U525" s="137" t="s">
        <v>12913</v>
      </c>
      <c r="V525" s="137" t="str">
        <f t="shared" si="24"/>
        <v>XE</v>
      </c>
    </row>
    <row r="526" spans="1:22" x14ac:dyDescent="0.2">
      <c r="A526" s="139"/>
      <c r="B526" s="182"/>
      <c r="C526" s="140" t="str">
        <f>VLOOKUP(G526,TCR!$E$2:$K$332,2,0)</f>
        <v>PPVV</v>
      </c>
      <c r="D526" s="140" t="str">
        <f>VLOOKUP(G526,TCR!$E$2:$K$332,3,0)</f>
        <v>Partite Varie</v>
      </c>
      <c r="E526" s="140" t="str">
        <f>VLOOKUP(G526,TCR!$E$2:$K$332,4,0)</f>
        <v>DEPC</v>
      </c>
      <c r="F526" s="140" t="str">
        <f>VLOOKUP(G526,TCR!$E$2:$K$332,5,0)</f>
        <v>Deposito cauzionale</v>
      </c>
      <c r="G526" s="180" t="s">
        <v>371</v>
      </c>
      <c r="H526" s="140" t="str">
        <f>VLOOKUP(G526,TCR!$E$2:$K$332,7,0)</f>
        <v>Deposito cauzionale</v>
      </c>
      <c r="I526" s="137" t="str">
        <f t="shared" si="25"/>
        <v>XE#INT_DEP_CAUZ#DEP_CAUZ#DC#XE</v>
      </c>
      <c r="J526" s="137" t="str">
        <f t="shared" si="26"/>
        <v>N</v>
      </c>
      <c r="K526" s="189" t="s">
        <v>12962</v>
      </c>
      <c r="L526" s="189" t="s">
        <v>12916</v>
      </c>
      <c r="N526" s="189" t="s">
        <v>12917</v>
      </c>
      <c r="Q526" s="189" t="s">
        <v>12918</v>
      </c>
      <c r="U526" s="137" t="s">
        <v>12913</v>
      </c>
      <c r="V526" s="137" t="str">
        <f t="shared" si="24"/>
        <v>XE</v>
      </c>
    </row>
    <row r="527" spans="1:22" x14ac:dyDescent="0.2">
      <c r="A527" s="139"/>
      <c r="B527" s="182"/>
      <c r="C527" s="140" t="str">
        <f>VLOOKUP(G527,TCR!$E$2:$K$332,2,0)</f>
        <v>PPVV</v>
      </c>
      <c r="D527" s="140" t="str">
        <f>VLOOKUP(G527,TCR!$E$2:$K$332,3,0)</f>
        <v>Partite Varie</v>
      </c>
      <c r="E527" s="140" t="str">
        <f>VLOOKUP(G527,TCR!$E$2:$K$332,4,0)</f>
        <v>DEPC</v>
      </c>
      <c r="F527" s="140" t="str">
        <f>VLOOKUP(G527,TCR!$E$2:$K$332,5,0)</f>
        <v>Deposito cauzionale</v>
      </c>
      <c r="G527" s="180" t="s">
        <v>371</v>
      </c>
      <c r="H527" s="140" t="str">
        <f>VLOOKUP(G527,TCR!$E$2:$K$332,7,0)</f>
        <v>Deposito cauzionale</v>
      </c>
      <c r="I527" s="137" t="str">
        <f t="shared" si="25"/>
        <v>XE#DEP_CAUZ_RIM#DEP_CAUZ#DC#XE</v>
      </c>
      <c r="J527" s="137" t="str">
        <f t="shared" si="26"/>
        <v>N</v>
      </c>
      <c r="K527" s="189" t="s">
        <v>12963</v>
      </c>
      <c r="L527" s="189" t="s">
        <v>12919</v>
      </c>
      <c r="N527" s="189" t="s">
        <v>12917</v>
      </c>
      <c r="Q527" s="189" t="s">
        <v>12918</v>
      </c>
      <c r="U527" s="137" t="s">
        <v>12913</v>
      </c>
      <c r="V527" s="137" t="str">
        <f t="shared" si="24"/>
        <v>XE</v>
      </c>
    </row>
    <row r="528" spans="1:22" x14ac:dyDescent="0.2">
      <c r="A528" s="139"/>
      <c r="B528" s="182"/>
      <c r="C528" s="140" t="str">
        <f>VLOOKUP(G528,TCR!$E$2:$K$332,2,0)</f>
        <v>GEFT</v>
      </c>
      <c r="D528" s="140" t="str">
        <f>VLOOKUP(G528,TCR!$E$2:$K$332,3,0)</f>
        <v>GESTIONE FINANAZA e TRIBUTI</v>
      </c>
      <c r="E528" s="140" t="str">
        <f>VLOOKUP(G528,TCR!$E$2:$K$332,4,0)</f>
        <v>GEFT</v>
      </c>
      <c r="F528" s="140" t="str">
        <f>VLOOKUP(G528,TCR!$E$2:$K$332,5,0)</f>
        <v>GESTIONE FINANAZA e TRIBUTI</v>
      </c>
      <c r="G528" s="180" t="s">
        <v>369</v>
      </c>
      <c r="H528" s="140" t="str">
        <f>VLOOKUP(G528,TCR!$E$2:$K$332,7,0)</f>
        <v>Interessi di mora</v>
      </c>
      <c r="I528" s="137" t="str">
        <f t="shared" si="25"/>
        <v>XE#A_INT_MORA#MIG_ADAC_INT_MORA#A_MORA#XE</v>
      </c>
      <c r="J528" s="137" t="str">
        <f t="shared" si="26"/>
        <v>N</v>
      </c>
      <c r="K528" s="189" t="s">
        <v>12965</v>
      </c>
      <c r="L528" s="189" t="s">
        <v>12926</v>
      </c>
      <c r="N528" s="189" t="s">
        <v>12927</v>
      </c>
      <c r="Q528" s="189" t="s">
        <v>12928</v>
      </c>
      <c r="U528" s="137" t="s">
        <v>12913</v>
      </c>
      <c r="V528" s="137" t="str">
        <f t="shared" ref="V528:V591" si="27">U528</f>
        <v>XE</v>
      </c>
    </row>
    <row r="529" spans="1:22" x14ac:dyDescent="0.2">
      <c r="A529" s="139"/>
      <c r="B529" s="182"/>
      <c r="C529" s="140" t="str">
        <f>VLOOKUP(G529,TCR!$E$2:$K$332,2,0)</f>
        <v>PPVV</v>
      </c>
      <c r="D529" s="140" t="str">
        <f>VLOOKUP(G529,TCR!$E$2:$K$332,3,0)</f>
        <v>Partite Varie</v>
      </c>
      <c r="E529" s="140" t="str">
        <f>VLOOKUP(G529,TCR!$E$2:$K$332,4,0)</f>
        <v>DEPC</v>
      </c>
      <c r="F529" s="140" t="str">
        <f>VLOOKUP(G529,TCR!$E$2:$K$332,5,0)</f>
        <v>Deposito cauzionale</v>
      </c>
      <c r="G529" s="180" t="s">
        <v>371</v>
      </c>
      <c r="H529" s="140" t="str">
        <f>VLOOKUP(G529,TCR!$E$2:$K$332,7,0)</f>
        <v>Deposito cauzionale</v>
      </c>
      <c r="I529" s="137" t="str">
        <f t="shared" si="25"/>
        <v>XE#DEP_CAUZ#MIG_DEP_CAUZ#DC#XE</v>
      </c>
      <c r="J529" s="137" t="str">
        <f t="shared" si="26"/>
        <v>N</v>
      </c>
      <c r="K529" s="189" t="s">
        <v>12917</v>
      </c>
      <c r="L529" s="189" t="s">
        <v>12929</v>
      </c>
      <c r="N529" s="189" t="s">
        <v>12930</v>
      </c>
      <c r="Q529" s="189" t="s">
        <v>12918</v>
      </c>
      <c r="U529" s="137" t="s">
        <v>12913</v>
      </c>
      <c r="V529" s="137" t="str">
        <f t="shared" si="27"/>
        <v>XE</v>
      </c>
    </row>
    <row r="530" spans="1:22" x14ac:dyDescent="0.2">
      <c r="A530" s="139"/>
      <c r="B530" s="182"/>
      <c r="C530" s="140" t="str">
        <f>VLOOKUP(G530,TCR!$E$2:$K$332,2,0)</f>
        <v>VENDV</v>
      </c>
      <c r="D530" s="140" t="str">
        <f>VLOOKUP(G530,TCR!$E$2:$K$332,3,0)</f>
        <v>Ricavi variabili commodity al PCE - Energia Elettrica</v>
      </c>
      <c r="E530" s="140" t="str">
        <f>VLOOKUP(G530,TCR!$E$2:$K$332,4,0)</f>
        <v>MTPRV</v>
      </c>
      <c r="F530" s="140" t="str">
        <f>VLOOKUP(G530,TCR!$E$2:$K$332,5,0)</f>
        <v>Materia prima variabile</v>
      </c>
      <c r="G530" s="180" t="s">
        <v>255</v>
      </c>
      <c r="H530" s="140" t="str">
        <f>VLOOKUP(G530,TCR!$E$2:$K$332,7,0)</f>
        <v>Materia prima</v>
      </c>
      <c r="I530" s="137" t="str">
        <f t="shared" si="25"/>
        <v>XE#EF0_GOLD#MIG_EE#E#XE</v>
      </c>
      <c r="J530" s="137" t="str">
        <f t="shared" si="26"/>
        <v>N</v>
      </c>
      <c r="K530" s="189" t="s">
        <v>12966</v>
      </c>
      <c r="L530" s="189" t="s">
        <v>12931</v>
      </c>
      <c r="N530" s="189" t="s">
        <v>12708</v>
      </c>
      <c r="Q530" s="189" t="s">
        <v>12743</v>
      </c>
      <c r="U530" s="137" t="s">
        <v>12913</v>
      </c>
      <c r="V530" s="137" t="str">
        <f t="shared" si="27"/>
        <v>XE</v>
      </c>
    </row>
    <row r="531" spans="1:22" ht="24" x14ac:dyDescent="0.2">
      <c r="A531" s="139"/>
      <c r="B531" s="182"/>
      <c r="C531" s="140" t="str">
        <f>VLOOKUP(G531,TCR!$E$2:$K$332,2,0)</f>
        <v>VENDV</v>
      </c>
      <c r="D531" s="140" t="str">
        <f>VLOOKUP(G531,TCR!$E$2:$K$332,3,0)</f>
        <v>Ricavi variabili commodity al PCE - Energia Elettrica</v>
      </c>
      <c r="E531" s="140" t="str">
        <f>VLOOKUP(G531,TCR!$E$2:$K$332,4,0)</f>
        <v>MTPRV</v>
      </c>
      <c r="F531" s="140" t="str">
        <f>VLOOKUP(G531,TCR!$E$2:$K$332,5,0)</f>
        <v>Materia prima variabile</v>
      </c>
      <c r="G531" s="180" t="s">
        <v>255</v>
      </c>
      <c r="H531" s="140" t="str">
        <f>VLOOKUP(G531,TCR!$E$2:$K$332,7,0)</f>
        <v>Materia prima</v>
      </c>
      <c r="I531" s="137" t="str">
        <f t="shared" si="25"/>
        <v>XE#EF1_911_CON100#MIG_EE#E#XE</v>
      </c>
      <c r="J531" s="137" t="str">
        <f t="shared" si="26"/>
        <v>N</v>
      </c>
      <c r="K531" s="189" t="s">
        <v>12620</v>
      </c>
      <c r="L531" s="189" t="s">
        <v>12932</v>
      </c>
      <c r="N531" s="189" t="s">
        <v>12708</v>
      </c>
      <c r="Q531" s="189" t="s">
        <v>12743</v>
      </c>
      <c r="U531" s="137" t="s">
        <v>12913</v>
      </c>
      <c r="V531" s="137" t="str">
        <f t="shared" si="27"/>
        <v>XE</v>
      </c>
    </row>
    <row r="532" spans="1:22" ht="24" x14ac:dyDescent="0.2">
      <c r="A532" s="139"/>
      <c r="B532" s="182"/>
      <c r="C532" s="140" t="str">
        <f>VLOOKUP(G532,TCR!$E$2:$K$332,2,0)</f>
        <v>VENDV</v>
      </c>
      <c r="D532" s="140" t="str">
        <f>VLOOKUP(G532,TCR!$E$2:$K$332,3,0)</f>
        <v>Ricavi variabili commodity al PCE - Energia Elettrica</v>
      </c>
      <c r="E532" s="140" t="str">
        <f>VLOOKUP(G532,TCR!$E$2:$K$332,4,0)</f>
        <v>MTPRV</v>
      </c>
      <c r="F532" s="140" t="str">
        <f>VLOOKUP(G532,TCR!$E$2:$K$332,5,0)</f>
        <v>Materia prima variabile</v>
      </c>
      <c r="G532" s="180" t="s">
        <v>255</v>
      </c>
      <c r="H532" s="140" t="str">
        <f>VLOOKUP(G532,TCR!$E$2:$K$332,7,0)</f>
        <v>Materia prima</v>
      </c>
      <c r="I532" s="137" t="str">
        <f t="shared" si="25"/>
        <v>XE#EF2_911_CON100#MIG_EE#E#XE</v>
      </c>
      <c r="J532" s="137" t="str">
        <f t="shared" si="26"/>
        <v>N</v>
      </c>
      <c r="K532" s="189" t="s">
        <v>12627</v>
      </c>
      <c r="L532" s="189" t="s">
        <v>12933</v>
      </c>
      <c r="N532" s="189" t="s">
        <v>12708</v>
      </c>
      <c r="Q532" s="189" t="s">
        <v>12743</v>
      </c>
      <c r="U532" s="137" t="s">
        <v>12913</v>
      </c>
      <c r="V532" s="137" t="str">
        <f t="shared" si="27"/>
        <v>XE</v>
      </c>
    </row>
    <row r="533" spans="1:22" ht="24" x14ac:dyDescent="0.2">
      <c r="A533" s="139"/>
      <c r="B533" s="182"/>
      <c r="C533" s="140" t="str">
        <f>VLOOKUP(G533,TCR!$E$2:$K$332,2,0)</f>
        <v>VENDV</v>
      </c>
      <c r="D533" s="140" t="str">
        <f>VLOOKUP(G533,TCR!$E$2:$K$332,3,0)</f>
        <v>Ricavi variabili commodity al PCE - Energia Elettrica</v>
      </c>
      <c r="E533" s="140" t="str">
        <f>VLOOKUP(G533,TCR!$E$2:$K$332,4,0)</f>
        <v>MTPRV</v>
      </c>
      <c r="F533" s="140" t="str">
        <f>VLOOKUP(G533,TCR!$E$2:$K$332,5,0)</f>
        <v>Materia prima variabile</v>
      </c>
      <c r="G533" s="180" t="s">
        <v>255</v>
      </c>
      <c r="H533" s="140" t="str">
        <f>VLOOKUP(G533,TCR!$E$2:$K$332,7,0)</f>
        <v>Materia prima</v>
      </c>
      <c r="I533" s="137" t="str">
        <f t="shared" si="25"/>
        <v>XE#EF3_911_CON100#MIG_EE#E#XE</v>
      </c>
      <c r="J533" s="137" t="str">
        <f t="shared" si="26"/>
        <v>N</v>
      </c>
      <c r="K533" s="189" t="s">
        <v>12634</v>
      </c>
      <c r="L533" s="189" t="s">
        <v>12934</v>
      </c>
      <c r="N533" s="189" t="s">
        <v>12708</v>
      </c>
      <c r="Q533" s="189" t="s">
        <v>12743</v>
      </c>
      <c r="U533" s="137" t="s">
        <v>12913</v>
      </c>
      <c r="V533" s="137" t="str">
        <f t="shared" si="27"/>
        <v>XE</v>
      </c>
    </row>
    <row r="534" spans="1:22" ht="24" x14ac:dyDescent="0.2">
      <c r="A534" s="139"/>
      <c r="B534" s="182"/>
      <c r="C534" s="140" t="str">
        <f>VLOOKUP(G534,TCR!$E$2:$K$332,2,0)</f>
        <v>VENDV</v>
      </c>
      <c r="D534" s="140" t="str">
        <f>VLOOKUP(G534,TCR!$E$2:$K$332,3,0)</f>
        <v>Ricavi variabili commodity al PCE - Energia Elettrica</v>
      </c>
      <c r="E534" s="140" t="str">
        <f>VLOOKUP(G534,TCR!$E$2:$K$332,4,0)</f>
        <v>MTPRV</v>
      </c>
      <c r="F534" s="140" t="str">
        <f>VLOOKUP(G534,TCR!$E$2:$K$332,5,0)</f>
        <v>Materia prima variabile</v>
      </c>
      <c r="G534" s="180" t="s">
        <v>255</v>
      </c>
      <c r="H534" s="140" t="str">
        <f>VLOOKUP(G534,TCR!$E$2:$K$332,7,0)</f>
        <v>Materia prima</v>
      </c>
      <c r="I534" s="137" t="str">
        <f t="shared" si="25"/>
        <v>XE#EF0_911_CON100#MIG_EE#E#XE</v>
      </c>
      <c r="J534" s="137" t="str">
        <f t="shared" si="26"/>
        <v>N</v>
      </c>
      <c r="K534" s="189" t="s">
        <v>12616</v>
      </c>
      <c r="L534" s="189" t="s">
        <v>12935</v>
      </c>
      <c r="N534" s="189" t="s">
        <v>12708</v>
      </c>
      <c r="Q534" s="189" t="s">
        <v>12743</v>
      </c>
      <c r="U534" s="137" t="s">
        <v>12913</v>
      </c>
      <c r="V534" s="137" t="str">
        <f t="shared" si="27"/>
        <v>XE</v>
      </c>
    </row>
    <row r="535" spans="1:22" x14ac:dyDescent="0.2">
      <c r="A535" s="139"/>
      <c r="B535" s="182"/>
      <c r="C535" s="140" t="str">
        <f>VLOOKUP(G535,TCR!$E$2:$K$332,2,0)</f>
        <v>VENDV</v>
      </c>
      <c r="D535" s="140" t="str">
        <f>VLOOKUP(G535,TCR!$E$2:$K$332,3,0)</f>
        <v>Ricavi variabili commodity al PCE - Energia Elettrica</v>
      </c>
      <c r="E535" s="140" t="str">
        <f>VLOOKUP(G535,TCR!$E$2:$K$332,4,0)</f>
        <v>MTPRV</v>
      </c>
      <c r="F535" s="140" t="str">
        <f>VLOOKUP(G535,TCR!$E$2:$K$332,5,0)</f>
        <v>Materia prima variabile</v>
      </c>
      <c r="G535" s="180" t="s">
        <v>255</v>
      </c>
      <c r="H535" s="140" t="str">
        <f>VLOOKUP(G535,TCR!$E$2:$K$332,7,0)</f>
        <v>Materia prima</v>
      </c>
      <c r="I535" s="137" t="str">
        <f t="shared" si="25"/>
        <v>XE#EF1_ITEC_SN#MIG_EE#E#XE</v>
      </c>
      <c r="J535" s="137" t="str">
        <f t="shared" si="26"/>
        <v>N</v>
      </c>
      <c r="K535" s="189" t="s">
        <v>12623</v>
      </c>
      <c r="L535" s="189" t="s">
        <v>12874</v>
      </c>
      <c r="N535" s="189" t="s">
        <v>12708</v>
      </c>
      <c r="Q535" s="189" t="s">
        <v>12743</v>
      </c>
      <c r="U535" s="137" t="s">
        <v>12913</v>
      </c>
      <c r="V535" s="137" t="str">
        <f t="shared" si="27"/>
        <v>XE</v>
      </c>
    </row>
    <row r="536" spans="1:22" x14ac:dyDescent="0.2">
      <c r="A536" s="139"/>
      <c r="B536" s="182"/>
      <c r="C536" s="140" t="str">
        <f>VLOOKUP(G536,TCR!$E$2:$K$332,2,0)</f>
        <v>VENDV</v>
      </c>
      <c r="D536" s="140" t="str">
        <f>VLOOKUP(G536,TCR!$E$2:$K$332,3,0)</f>
        <v>Ricavi variabili commodity al PCE - Energia Elettrica</v>
      </c>
      <c r="E536" s="140" t="str">
        <f>VLOOKUP(G536,TCR!$E$2:$K$332,4,0)</f>
        <v>MTPRV</v>
      </c>
      <c r="F536" s="140" t="str">
        <f>VLOOKUP(G536,TCR!$E$2:$K$332,5,0)</f>
        <v>Materia prima variabile</v>
      </c>
      <c r="G536" s="180" t="s">
        <v>255</v>
      </c>
      <c r="H536" s="140" t="str">
        <f>VLOOKUP(G536,TCR!$E$2:$K$332,7,0)</f>
        <v>Materia prima</v>
      </c>
      <c r="I536" s="137" t="str">
        <f t="shared" si="25"/>
        <v>XE#EF2_ITEC_SN#MIG_EE#E#XE</v>
      </c>
      <c r="J536" s="137" t="str">
        <f t="shared" si="26"/>
        <v>N</v>
      </c>
      <c r="K536" s="189" t="s">
        <v>12630</v>
      </c>
      <c r="L536" s="189" t="s">
        <v>12881</v>
      </c>
      <c r="N536" s="189" t="s">
        <v>12708</v>
      </c>
      <c r="Q536" s="189" t="s">
        <v>12743</v>
      </c>
      <c r="U536" s="137" t="s">
        <v>12913</v>
      </c>
      <c r="V536" s="137" t="str">
        <f t="shared" si="27"/>
        <v>XE</v>
      </c>
    </row>
    <row r="537" spans="1:22" x14ac:dyDescent="0.2">
      <c r="A537" s="139"/>
      <c r="B537" s="182"/>
      <c r="C537" s="140" t="str">
        <f>VLOOKUP(G537,TCR!$E$2:$K$332,2,0)</f>
        <v>VENDV</v>
      </c>
      <c r="D537" s="140" t="str">
        <f>VLOOKUP(G537,TCR!$E$2:$K$332,3,0)</f>
        <v>Ricavi variabili commodity al PCE - Energia Elettrica</v>
      </c>
      <c r="E537" s="140" t="str">
        <f>VLOOKUP(G537,TCR!$E$2:$K$332,4,0)</f>
        <v>MTPRV</v>
      </c>
      <c r="F537" s="140" t="str">
        <f>VLOOKUP(G537,TCR!$E$2:$K$332,5,0)</f>
        <v>Materia prima variabile</v>
      </c>
      <c r="G537" s="180" t="s">
        <v>255</v>
      </c>
      <c r="H537" s="140" t="str">
        <f>VLOOKUP(G537,TCR!$E$2:$K$332,7,0)</f>
        <v>Materia prima</v>
      </c>
      <c r="I537" s="137" t="str">
        <f t="shared" si="25"/>
        <v>XE#EF3_ITEC_SN#MIG_EE#E#XE</v>
      </c>
      <c r="J537" s="137" t="str">
        <f t="shared" si="26"/>
        <v>N</v>
      </c>
      <c r="K537" s="189" t="s">
        <v>12637</v>
      </c>
      <c r="L537" s="189" t="s">
        <v>12888</v>
      </c>
      <c r="N537" s="189" t="s">
        <v>12708</v>
      </c>
      <c r="Q537" s="189" t="s">
        <v>12743</v>
      </c>
      <c r="U537" s="137" t="s">
        <v>12913</v>
      </c>
      <c r="V537" s="137" t="str">
        <f t="shared" si="27"/>
        <v>XE</v>
      </c>
    </row>
    <row r="538" spans="1:22" x14ac:dyDescent="0.2">
      <c r="A538" s="139"/>
      <c r="B538" s="182"/>
      <c r="C538" s="140" t="str">
        <f>VLOOKUP(G538,TCR!$E$2:$K$332,2,0)</f>
        <v>VENDV</v>
      </c>
      <c r="D538" s="140" t="str">
        <f>VLOOKUP(G538,TCR!$E$2:$K$332,3,0)</f>
        <v>Ricavi variabili commodity al PCE - Energia Elettrica</v>
      </c>
      <c r="E538" s="140" t="str">
        <f>VLOOKUP(G538,TCR!$E$2:$K$332,4,0)</f>
        <v>MTPRV</v>
      </c>
      <c r="F538" s="140" t="str">
        <f>VLOOKUP(G538,TCR!$E$2:$K$332,5,0)</f>
        <v>Materia prima variabile</v>
      </c>
      <c r="G538" s="180" t="s">
        <v>255</v>
      </c>
      <c r="H538" s="140" t="str">
        <f>VLOOKUP(G538,TCR!$E$2:$K$332,7,0)</f>
        <v>Materia prima</v>
      </c>
      <c r="I538" s="137" t="str">
        <f t="shared" si="25"/>
        <v>XE#EF1_ITEC12_SN#MIG_EE#E#XE</v>
      </c>
      <c r="J538" s="137" t="str">
        <f t="shared" si="26"/>
        <v>N</v>
      </c>
      <c r="K538" s="189" t="s">
        <v>12624</v>
      </c>
      <c r="L538" s="189" t="s">
        <v>12875</v>
      </c>
      <c r="N538" s="189" t="s">
        <v>12708</v>
      </c>
      <c r="Q538" s="189" t="s">
        <v>12743</v>
      </c>
      <c r="U538" s="137" t="s">
        <v>12913</v>
      </c>
      <c r="V538" s="137" t="str">
        <f t="shared" si="27"/>
        <v>XE</v>
      </c>
    </row>
    <row r="539" spans="1:22" x14ac:dyDescent="0.2">
      <c r="A539" s="139"/>
      <c r="B539" s="182"/>
      <c r="C539" s="140" t="str">
        <f>VLOOKUP(G539,TCR!$E$2:$K$332,2,0)</f>
        <v>VENDV</v>
      </c>
      <c r="D539" s="140" t="str">
        <f>VLOOKUP(G539,TCR!$E$2:$K$332,3,0)</f>
        <v>Ricavi variabili commodity al PCE - Energia Elettrica</v>
      </c>
      <c r="E539" s="140" t="str">
        <f>VLOOKUP(G539,TCR!$E$2:$K$332,4,0)</f>
        <v>MTPRV</v>
      </c>
      <c r="F539" s="140" t="str">
        <f>VLOOKUP(G539,TCR!$E$2:$K$332,5,0)</f>
        <v>Materia prima variabile</v>
      </c>
      <c r="G539" s="180" t="s">
        <v>255</v>
      </c>
      <c r="H539" s="140" t="str">
        <f>VLOOKUP(G539,TCR!$E$2:$K$332,7,0)</f>
        <v>Materia prima</v>
      </c>
      <c r="I539" s="137" t="str">
        <f t="shared" si="25"/>
        <v>XE#EF2_ITEC12_SN#MIG_EE#E#XE</v>
      </c>
      <c r="J539" s="137" t="str">
        <f t="shared" si="26"/>
        <v>N</v>
      </c>
      <c r="K539" s="189" t="s">
        <v>12631</v>
      </c>
      <c r="L539" s="189" t="s">
        <v>12882</v>
      </c>
      <c r="N539" s="189" t="s">
        <v>12708</v>
      </c>
      <c r="Q539" s="189" t="s">
        <v>12743</v>
      </c>
      <c r="U539" s="137" t="s">
        <v>12913</v>
      </c>
      <c r="V539" s="137" t="str">
        <f t="shared" si="27"/>
        <v>XE</v>
      </c>
    </row>
    <row r="540" spans="1:22" x14ac:dyDescent="0.2">
      <c r="A540" s="139"/>
      <c r="B540" s="182"/>
      <c r="C540" s="140" t="str">
        <f>VLOOKUP(G540,TCR!$E$2:$K$332,2,0)</f>
        <v>VENDV</v>
      </c>
      <c r="D540" s="140" t="str">
        <f>VLOOKUP(G540,TCR!$E$2:$K$332,3,0)</f>
        <v>Ricavi variabili commodity al PCE - Energia Elettrica</v>
      </c>
      <c r="E540" s="140" t="str">
        <f>VLOOKUP(G540,TCR!$E$2:$K$332,4,0)</f>
        <v>MTPRV</v>
      </c>
      <c r="F540" s="140" t="str">
        <f>VLOOKUP(G540,TCR!$E$2:$K$332,5,0)</f>
        <v>Materia prima variabile</v>
      </c>
      <c r="G540" s="180" t="s">
        <v>255</v>
      </c>
      <c r="H540" s="140" t="str">
        <f>VLOOKUP(G540,TCR!$E$2:$K$332,7,0)</f>
        <v>Materia prima</v>
      </c>
      <c r="I540" s="137" t="str">
        <f t="shared" si="25"/>
        <v>XE#EF3_ITEC12_SN#MIG_EE#E#XE</v>
      </c>
      <c r="J540" s="137" t="str">
        <f t="shared" si="26"/>
        <v>N</v>
      </c>
      <c r="K540" s="189" t="s">
        <v>12638</v>
      </c>
      <c r="L540" s="189" t="s">
        <v>12889</v>
      </c>
      <c r="N540" s="189" t="s">
        <v>12708</v>
      </c>
      <c r="Q540" s="189" t="s">
        <v>12743</v>
      </c>
      <c r="U540" s="137" t="s">
        <v>12913</v>
      </c>
      <c r="V540" s="137" t="str">
        <f t="shared" si="27"/>
        <v>XE</v>
      </c>
    </row>
    <row r="541" spans="1:22" x14ac:dyDescent="0.2">
      <c r="A541" s="139"/>
      <c r="B541" s="182"/>
      <c r="C541" s="140" t="str">
        <f>VLOOKUP(G541,TCR!$E$2:$K$332,2,0)</f>
        <v>VENDV</v>
      </c>
      <c r="D541" s="140" t="str">
        <f>VLOOKUP(G541,TCR!$E$2:$K$332,3,0)</f>
        <v>Ricavi variabili commodity al PCE - Energia Elettrica</v>
      </c>
      <c r="E541" s="140" t="str">
        <f>VLOOKUP(G541,TCR!$E$2:$K$332,4,0)</f>
        <v>MTPRV</v>
      </c>
      <c r="F541" s="140" t="str">
        <f>VLOOKUP(G541,TCR!$E$2:$K$332,5,0)</f>
        <v>Materia prima variabile</v>
      </c>
      <c r="G541" s="180" t="s">
        <v>255</v>
      </c>
      <c r="H541" s="140" t="str">
        <f>VLOOKUP(G541,TCR!$E$2:$K$332,7,0)</f>
        <v>Materia prima</v>
      </c>
      <c r="I541" s="137" t="str">
        <f t="shared" si="25"/>
        <v>XE#EF1_PUN3F#MIG_EE#E#XE</v>
      </c>
      <c r="J541" s="137" t="str">
        <f t="shared" si="26"/>
        <v>N</v>
      </c>
      <c r="K541" s="189" t="s">
        <v>12625</v>
      </c>
      <c r="L541" s="189" t="s">
        <v>12876</v>
      </c>
      <c r="N541" s="189" t="s">
        <v>12708</v>
      </c>
      <c r="Q541" s="189" t="s">
        <v>12743</v>
      </c>
      <c r="U541" s="137" t="s">
        <v>12913</v>
      </c>
      <c r="V541" s="137" t="str">
        <f t="shared" si="27"/>
        <v>XE</v>
      </c>
    </row>
    <row r="542" spans="1:22" x14ac:dyDescent="0.2">
      <c r="A542" s="139"/>
      <c r="B542" s="182"/>
      <c r="C542" s="140" t="str">
        <f>VLOOKUP(G542,TCR!$E$2:$K$332,2,0)</f>
        <v>VENDV</v>
      </c>
      <c r="D542" s="140" t="str">
        <f>VLOOKUP(G542,TCR!$E$2:$K$332,3,0)</f>
        <v>Ricavi variabili commodity al PCE - Energia Elettrica</v>
      </c>
      <c r="E542" s="140" t="str">
        <f>VLOOKUP(G542,TCR!$E$2:$K$332,4,0)</f>
        <v>MTPRV</v>
      </c>
      <c r="F542" s="140" t="str">
        <f>VLOOKUP(G542,TCR!$E$2:$K$332,5,0)</f>
        <v>Materia prima variabile</v>
      </c>
      <c r="G542" s="180" t="s">
        <v>255</v>
      </c>
      <c r="H542" s="140" t="str">
        <f>VLOOKUP(G542,TCR!$E$2:$K$332,7,0)</f>
        <v>Materia prima</v>
      </c>
      <c r="I542" s="137" t="str">
        <f t="shared" si="25"/>
        <v>XE#EF2_PUN3F#MIG_EE#E#XE</v>
      </c>
      <c r="J542" s="137" t="str">
        <f t="shared" si="26"/>
        <v>N</v>
      </c>
      <c r="K542" s="189" t="s">
        <v>12632</v>
      </c>
      <c r="L542" s="189" t="s">
        <v>12883</v>
      </c>
      <c r="N542" s="189" t="s">
        <v>12708</v>
      </c>
      <c r="Q542" s="189" t="s">
        <v>12743</v>
      </c>
      <c r="U542" s="137" t="s">
        <v>12913</v>
      </c>
      <c r="V542" s="137" t="str">
        <f t="shared" si="27"/>
        <v>XE</v>
      </c>
    </row>
    <row r="543" spans="1:22" x14ac:dyDescent="0.2">
      <c r="A543" s="139"/>
      <c r="B543" s="182"/>
      <c r="C543" s="140" t="str">
        <f>VLOOKUP(G543,TCR!$E$2:$K$332,2,0)</f>
        <v>VENDV</v>
      </c>
      <c r="D543" s="140" t="str">
        <f>VLOOKUP(G543,TCR!$E$2:$K$332,3,0)</f>
        <v>Ricavi variabili commodity al PCE - Energia Elettrica</v>
      </c>
      <c r="E543" s="140" t="str">
        <f>VLOOKUP(G543,TCR!$E$2:$K$332,4,0)</f>
        <v>MTPRV</v>
      </c>
      <c r="F543" s="140" t="str">
        <f>VLOOKUP(G543,TCR!$E$2:$K$332,5,0)</f>
        <v>Materia prima variabile</v>
      </c>
      <c r="G543" s="180" t="s">
        <v>255</v>
      </c>
      <c r="H543" s="140" t="str">
        <f>VLOOKUP(G543,TCR!$E$2:$K$332,7,0)</f>
        <v>Materia prima</v>
      </c>
      <c r="I543" s="137" t="str">
        <f t="shared" si="25"/>
        <v>XE#EF3_PUN3F#MIG_EE#E#XE</v>
      </c>
      <c r="J543" s="137" t="str">
        <f t="shared" si="26"/>
        <v>N</v>
      </c>
      <c r="K543" s="189" t="s">
        <v>12639</v>
      </c>
      <c r="L543" s="189" t="s">
        <v>12890</v>
      </c>
      <c r="N543" s="189" t="s">
        <v>12708</v>
      </c>
      <c r="Q543" s="189" t="s">
        <v>12743</v>
      </c>
      <c r="U543" s="137" t="s">
        <v>12913</v>
      </c>
      <c r="V543" s="137" t="str">
        <f t="shared" si="27"/>
        <v>XE</v>
      </c>
    </row>
    <row r="544" spans="1:22" x14ac:dyDescent="0.2">
      <c r="A544" s="139"/>
      <c r="B544" s="182"/>
      <c r="C544" s="140" t="str">
        <f>VLOOKUP(G544,TCR!$E$2:$K$332,2,0)</f>
        <v>VENDV</v>
      </c>
      <c r="D544" s="140" t="str">
        <f>VLOOKUP(G544,TCR!$E$2:$K$332,3,0)</f>
        <v>Ricavi variabili commodity al PCE - Energia Elettrica</v>
      </c>
      <c r="E544" s="140" t="str">
        <f>VLOOKUP(G544,TCR!$E$2:$K$332,4,0)</f>
        <v>MTPRV</v>
      </c>
      <c r="F544" s="140" t="str">
        <f>VLOOKUP(G544,TCR!$E$2:$K$332,5,0)</f>
        <v>Materia prima variabile</v>
      </c>
      <c r="G544" s="180" t="s">
        <v>255</v>
      </c>
      <c r="H544" s="140" t="str">
        <f>VLOOKUP(G544,TCR!$E$2:$K$332,7,0)</f>
        <v>Materia prima</v>
      </c>
      <c r="I544" s="137" t="str">
        <f t="shared" si="25"/>
        <v>XE#EF0_PUN3F#MIG_EE#E#XE</v>
      </c>
      <c r="J544" s="137" t="str">
        <f t="shared" si="26"/>
        <v>N</v>
      </c>
      <c r="K544" s="189" t="s">
        <v>12618</v>
      </c>
      <c r="L544" s="189" t="s">
        <v>12869</v>
      </c>
      <c r="N544" s="189" t="s">
        <v>12708</v>
      </c>
      <c r="Q544" s="189" t="s">
        <v>12743</v>
      </c>
      <c r="U544" s="137" t="s">
        <v>12913</v>
      </c>
      <c r="V544" s="137" t="str">
        <f t="shared" si="27"/>
        <v>XE</v>
      </c>
    </row>
    <row r="545" spans="1:22" x14ac:dyDescent="0.2">
      <c r="A545" s="139"/>
      <c r="B545" s="182"/>
      <c r="C545" s="140" t="str">
        <f>VLOOKUP(G545,TCR!$E$2:$K$332,2,0)</f>
        <v>VENDV</v>
      </c>
      <c r="D545" s="140" t="str">
        <f>VLOOKUP(G545,TCR!$E$2:$K$332,3,0)</f>
        <v>Ricavi variabili commodity al PCE - Energia Elettrica</v>
      </c>
      <c r="E545" s="140" t="str">
        <f>VLOOKUP(G545,TCR!$E$2:$K$332,4,0)</f>
        <v>MTPRV</v>
      </c>
      <c r="F545" s="140" t="str">
        <f>VLOOKUP(G545,TCR!$E$2:$K$332,5,0)</f>
        <v>Materia prima variabile</v>
      </c>
      <c r="G545" s="180" t="s">
        <v>255</v>
      </c>
      <c r="H545" s="140" t="str">
        <f>VLOOKUP(G545,TCR!$E$2:$K$332,7,0)</f>
        <v>Materia prima</v>
      </c>
      <c r="I545" s="137" t="str">
        <f t="shared" si="25"/>
        <v>XE#EF1_PUNBL#MIG_EE#E#XE</v>
      </c>
      <c r="J545" s="137" t="str">
        <f t="shared" si="26"/>
        <v>N</v>
      </c>
      <c r="K545" s="189" t="s">
        <v>12626</v>
      </c>
      <c r="L545" s="189" t="s">
        <v>12877</v>
      </c>
      <c r="N545" s="189" t="s">
        <v>12708</v>
      </c>
      <c r="Q545" s="189" t="s">
        <v>12743</v>
      </c>
      <c r="U545" s="137" t="s">
        <v>12913</v>
      </c>
      <c r="V545" s="137" t="str">
        <f t="shared" si="27"/>
        <v>XE</v>
      </c>
    </row>
    <row r="546" spans="1:22" x14ac:dyDescent="0.2">
      <c r="A546" s="139"/>
      <c r="B546" s="182"/>
      <c r="C546" s="140" t="str">
        <f>VLOOKUP(G546,TCR!$E$2:$K$332,2,0)</f>
        <v>VENDV</v>
      </c>
      <c r="D546" s="140" t="str">
        <f>VLOOKUP(G546,TCR!$E$2:$K$332,3,0)</f>
        <v>Ricavi variabili commodity al PCE - Energia Elettrica</v>
      </c>
      <c r="E546" s="140" t="str">
        <f>VLOOKUP(G546,TCR!$E$2:$K$332,4,0)</f>
        <v>MTPRV</v>
      </c>
      <c r="F546" s="140" t="str">
        <f>VLOOKUP(G546,TCR!$E$2:$K$332,5,0)</f>
        <v>Materia prima variabile</v>
      </c>
      <c r="G546" s="180" t="s">
        <v>255</v>
      </c>
      <c r="H546" s="140" t="str">
        <f>VLOOKUP(G546,TCR!$E$2:$K$332,7,0)</f>
        <v>Materia prima</v>
      </c>
      <c r="I546" s="137" t="str">
        <f t="shared" si="25"/>
        <v>XE#EF2_PUNBL#MIG_EE#E#XE</v>
      </c>
      <c r="J546" s="137" t="str">
        <f t="shared" si="26"/>
        <v>N</v>
      </c>
      <c r="K546" s="189" t="s">
        <v>12633</v>
      </c>
      <c r="L546" s="189" t="s">
        <v>12884</v>
      </c>
      <c r="N546" s="189" t="s">
        <v>12708</v>
      </c>
      <c r="Q546" s="189" t="s">
        <v>12743</v>
      </c>
      <c r="U546" s="137" t="s">
        <v>12913</v>
      </c>
      <c r="V546" s="137" t="str">
        <f t="shared" si="27"/>
        <v>XE</v>
      </c>
    </row>
    <row r="547" spans="1:22" x14ac:dyDescent="0.2">
      <c r="A547" s="139"/>
      <c r="B547" s="182"/>
      <c r="C547" s="140" t="str">
        <f>VLOOKUP(G547,TCR!$E$2:$K$332,2,0)</f>
        <v>VENDV</v>
      </c>
      <c r="D547" s="140" t="str">
        <f>VLOOKUP(G547,TCR!$E$2:$K$332,3,0)</f>
        <v>Ricavi variabili commodity al PCE - Energia Elettrica</v>
      </c>
      <c r="E547" s="140" t="str">
        <f>VLOOKUP(G547,TCR!$E$2:$K$332,4,0)</f>
        <v>MTPRV</v>
      </c>
      <c r="F547" s="140" t="str">
        <f>VLOOKUP(G547,TCR!$E$2:$K$332,5,0)</f>
        <v>Materia prima variabile</v>
      </c>
      <c r="G547" s="180" t="s">
        <v>255</v>
      </c>
      <c r="H547" s="140" t="str">
        <f>VLOOKUP(G547,TCR!$E$2:$K$332,7,0)</f>
        <v>Materia prima</v>
      </c>
      <c r="I547" s="137" t="str">
        <f t="shared" si="25"/>
        <v>XE#EF3_PUNBL#MIG_EE#E#XE</v>
      </c>
      <c r="J547" s="137" t="str">
        <f t="shared" si="26"/>
        <v>N</v>
      </c>
      <c r="K547" s="189" t="s">
        <v>12640</v>
      </c>
      <c r="L547" s="189" t="s">
        <v>12891</v>
      </c>
      <c r="N547" s="189" t="s">
        <v>12708</v>
      </c>
      <c r="Q547" s="189" t="s">
        <v>12743</v>
      </c>
      <c r="U547" s="137" t="s">
        <v>12913</v>
      </c>
      <c r="V547" s="137" t="str">
        <f t="shared" si="27"/>
        <v>XE</v>
      </c>
    </row>
    <row r="548" spans="1:22" x14ac:dyDescent="0.2">
      <c r="A548" s="139"/>
      <c r="B548" s="182"/>
      <c r="C548" s="140" t="str">
        <f>VLOOKUP(G548,TCR!$E$2:$K$332,2,0)</f>
        <v>VENDV</v>
      </c>
      <c r="D548" s="140" t="str">
        <f>VLOOKUP(G548,TCR!$E$2:$K$332,3,0)</f>
        <v>Ricavi variabili commodity al PCE - Energia Elettrica</v>
      </c>
      <c r="E548" s="140" t="str">
        <f>VLOOKUP(G548,TCR!$E$2:$K$332,4,0)</f>
        <v>MTPRV</v>
      </c>
      <c r="F548" s="140" t="str">
        <f>VLOOKUP(G548,TCR!$E$2:$K$332,5,0)</f>
        <v>Materia prima variabile</v>
      </c>
      <c r="G548" s="180" t="s">
        <v>255</v>
      </c>
      <c r="H548" s="140" t="str">
        <f>VLOOKUP(G548,TCR!$E$2:$K$332,7,0)</f>
        <v>Materia prima</v>
      </c>
      <c r="I548" s="137" t="str">
        <f t="shared" si="25"/>
        <v>XE#EFM1_PUNBL#MIG_EE#E#XE</v>
      </c>
      <c r="J548" s="137" t="str">
        <f t="shared" si="26"/>
        <v>N</v>
      </c>
      <c r="K548" s="189" t="s">
        <v>12642</v>
      </c>
      <c r="L548" s="189" t="s">
        <v>12893</v>
      </c>
      <c r="N548" s="189" t="s">
        <v>12708</v>
      </c>
      <c r="Q548" s="189" t="s">
        <v>12743</v>
      </c>
      <c r="U548" s="137" t="s">
        <v>12913</v>
      </c>
      <c r="V548" s="137" t="str">
        <f t="shared" si="27"/>
        <v>XE</v>
      </c>
    </row>
    <row r="549" spans="1:22" x14ac:dyDescent="0.2">
      <c r="A549" s="139"/>
      <c r="B549" s="182"/>
      <c r="C549" s="140" t="str">
        <f>VLOOKUP(G549,TCR!$E$2:$K$332,2,0)</f>
        <v>VENDV</v>
      </c>
      <c r="D549" s="140" t="str">
        <f>VLOOKUP(G549,TCR!$E$2:$K$332,3,0)</f>
        <v>Ricavi variabili commodity al PCE - Energia Elettrica</v>
      </c>
      <c r="E549" s="140" t="str">
        <f>VLOOKUP(G549,TCR!$E$2:$K$332,4,0)</f>
        <v>MTPRV</v>
      </c>
      <c r="F549" s="140" t="str">
        <f>VLOOKUP(G549,TCR!$E$2:$K$332,5,0)</f>
        <v>Materia prima variabile</v>
      </c>
      <c r="G549" s="180" t="s">
        <v>192</v>
      </c>
      <c r="H549" s="140" t="str">
        <f>VLOOKUP(G549,TCR!$E$2:$K$332,7,0)</f>
        <v>Perdite</v>
      </c>
      <c r="I549" s="137" t="str">
        <f t="shared" si="25"/>
        <v>XE#PERD_EF0_GOLD#MIG_EE#E#XE</v>
      </c>
      <c r="J549" s="137" t="str">
        <f t="shared" si="26"/>
        <v>N</v>
      </c>
      <c r="K549" s="189" t="s">
        <v>12967</v>
      </c>
      <c r="L549" s="189" t="s">
        <v>12936</v>
      </c>
      <c r="N549" s="189" t="s">
        <v>12708</v>
      </c>
      <c r="Q549" s="189" t="s">
        <v>12743</v>
      </c>
      <c r="U549" s="137" t="s">
        <v>12913</v>
      </c>
      <c r="V549" s="137" t="str">
        <f t="shared" si="27"/>
        <v>XE</v>
      </c>
    </row>
    <row r="550" spans="1:22" ht="24" x14ac:dyDescent="0.2">
      <c r="A550" s="139"/>
      <c r="B550" s="182"/>
      <c r="C550" s="140" t="str">
        <f>VLOOKUP(G550,TCR!$E$2:$K$332,2,0)</f>
        <v>VENDV</v>
      </c>
      <c r="D550" s="140" t="str">
        <f>VLOOKUP(G550,TCR!$E$2:$K$332,3,0)</f>
        <v>Ricavi variabili commodity al PCE - Energia Elettrica</v>
      </c>
      <c r="E550" s="140" t="str">
        <f>VLOOKUP(G550,TCR!$E$2:$K$332,4,0)</f>
        <v>MTPRV</v>
      </c>
      <c r="F550" s="140" t="str">
        <f>VLOOKUP(G550,TCR!$E$2:$K$332,5,0)</f>
        <v>Materia prima variabile</v>
      </c>
      <c r="G550" s="180" t="s">
        <v>192</v>
      </c>
      <c r="H550" s="140" t="str">
        <f>VLOOKUP(G550,TCR!$E$2:$K$332,7,0)</f>
        <v>Perdite</v>
      </c>
      <c r="I550" s="137" t="str">
        <f t="shared" si="25"/>
        <v>XE#PERD_EF1_911_CON100#MIG_EE#E#XE</v>
      </c>
      <c r="J550" s="137" t="str">
        <f t="shared" si="26"/>
        <v>N</v>
      </c>
      <c r="K550" s="189" t="s">
        <v>12588</v>
      </c>
      <c r="L550" s="189" t="s">
        <v>12937</v>
      </c>
      <c r="N550" s="189" t="s">
        <v>12708</v>
      </c>
      <c r="Q550" s="189" t="s">
        <v>12743</v>
      </c>
      <c r="U550" s="137" t="s">
        <v>12913</v>
      </c>
      <c r="V550" s="137" t="str">
        <f t="shared" si="27"/>
        <v>XE</v>
      </c>
    </row>
    <row r="551" spans="1:22" ht="24" x14ac:dyDescent="0.2">
      <c r="A551" s="139"/>
      <c r="B551" s="182"/>
      <c r="C551" s="140" t="str">
        <f>VLOOKUP(G551,TCR!$E$2:$K$332,2,0)</f>
        <v>VENDV</v>
      </c>
      <c r="D551" s="140" t="str">
        <f>VLOOKUP(G551,TCR!$E$2:$K$332,3,0)</f>
        <v>Ricavi variabili commodity al PCE - Energia Elettrica</v>
      </c>
      <c r="E551" s="140" t="str">
        <f>VLOOKUP(G551,TCR!$E$2:$K$332,4,0)</f>
        <v>MTPRV</v>
      </c>
      <c r="F551" s="140" t="str">
        <f>VLOOKUP(G551,TCR!$E$2:$K$332,5,0)</f>
        <v>Materia prima variabile</v>
      </c>
      <c r="G551" s="180" t="s">
        <v>192</v>
      </c>
      <c r="H551" s="140" t="str">
        <f>VLOOKUP(G551,TCR!$E$2:$K$332,7,0)</f>
        <v>Perdite</v>
      </c>
      <c r="I551" s="137" t="str">
        <f t="shared" si="25"/>
        <v>XE#PERD_EF2_911_CON100#MIG_EE#E#XE</v>
      </c>
      <c r="J551" s="137" t="str">
        <f t="shared" si="26"/>
        <v>N</v>
      </c>
      <c r="K551" s="189" t="s">
        <v>12595</v>
      </c>
      <c r="L551" s="189" t="s">
        <v>12938</v>
      </c>
      <c r="N551" s="189" t="s">
        <v>12708</v>
      </c>
      <c r="Q551" s="189" t="s">
        <v>12743</v>
      </c>
      <c r="U551" s="137" t="s">
        <v>12913</v>
      </c>
      <c r="V551" s="137" t="str">
        <f t="shared" si="27"/>
        <v>XE</v>
      </c>
    </row>
    <row r="552" spans="1:22" ht="24" x14ac:dyDescent="0.2">
      <c r="A552" s="139"/>
      <c r="B552" s="182"/>
      <c r="C552" s="140" t="str">
        <f>VLOOKUP(G552,TCR!$E$2:$K$332,2,0)</f>
        <v>VENDV</v>
      </c>
      <c r="D552" s="140" t="str">
        <f>VLOOKUP(G552,TCR!$E$2:$K$332,3,0)</f>
        <v>Ricavi variabili commodity al PCE - Energia Elettrica</v>
      </c>
      <c r="E552" s="140" t="str">
        <f>VLOOKUP(G552,TCR!$E$2:$K$332,4,0)</f>
        <v>MTPRV</v>
      </c>
      <c r="F552" s="140" t="str">
        <f>VLOOKUP(G552,TCR!$E$2:$K$332,5,0)</f>
        <v>Materia prima variabile</v>
      </c>
      <c r="G552" s="180" t="s">
        <v>192</v>
      </c>
      <c r="H552" s="140" t="str">
        <f>VLOOKUP(G552,TCR!$E$2:$K$332,7,0)</f>
        <v>Perdite</v>
      </c>
      <c r="I552" s="137" t="str">
        <f t="shared" si="25"/>
        <v>XE#PERD_EF3_911_CON100#MIG_EE#E#XE</v>
      </c>
      <c r="J552" s="137" t="str">
        <f t="shared" si="26"/>
        <v>N</v>
      </c>
      <c r="K552" s="189" t="s">
        <v>12602</v>
      </c>
      <c r="L552" s="189" t="s">
        <v>12939</v>
      </c>
      <c r="N552" s="189" t="s">
        <v>12708</v>
      </c>
      <c r="Q552" s="189" t="s">
        <v>12743</v>
      </c>
      <c r="U552" s="137" t="s">
        <v>12913</v>
      </c>
      <c r="V552" s="137" t="str">
        <f t="shared" si="27"/>
        <v>XE</v>
      </c>
    </row>
    <row r="553" spans="1:22" ht="24" x14ac:dyDescent="0.2">
      <c r="A553" s="139"/>
      <c r="B553" s="182"/>
      <c r="C553" s="140" t="str">
        <f>VLOOKUP(G553,TCR!$E$2:$K$332,2,0)</f>
        <v>VENDV</v>
      </c>
      <c r="D553" s="140" t="str">
        <f>VLOOKUP(G553,TCR!$E$2:$K$332,3,0)</f>
        <v>Ricavi variabili commodity al PCE - Energia Elettrica</v>
      </c>
      <c r="E553" s="140" t="str">
        <f>VLOOKUP(G553,TCR!$E$2:$K$332,4,0)</f>
        <v>MTPRV</v>
      </c>
      <c r="F553" s="140" t="str">
        <f>VLOOKUP(G553,TCR!$E$2:$K$332,5,0)</f>
        <v>Materia prima variabile</v>
      </c>
      <c r="G553" s="180" t="s">
        <v>192</v>
      </c>
      <c r="H553" s="140" t="str">
        <f>VLOOKUP(G553,TCR!$E$2:$K$332,7,0)</f>
        <v>Perdite</v>
      </c>
      <c r="I553" s="137" t="str">
        <f t="shared" si="25"/>
        <v>XE#PERD_EF0_911_CON100#MIG_EE#E#XE</v>
      </c>
      <c r="J553" s="137" t="str">
        <f t="shared" si="26"/>
        <v>N</v>
      </c>
      <c r="K553" s="189" t="s">
        <v>12549</v>
      </c>
      <c r="L553" s="189" t="s">
        <v>12940</v>
      </c>
      <c r="N553" s="189" t="s">
        <v>12708</v>
      </c>
      <c r="Q553" s="189" t="s">
        <v>12743</v>
      </c>
      <c r="U553" s="137" t="s">
        <v>12913</v>
      </c>
      <c r="V553" s="137" t="str">
        <f t="shared" si="27"/>
        <v>XE</v>
      </c>
    </row>
    <row r="554" spans="1:22" x14ac:dyDescent="0.2">
      <c r="A554" s="139"/>
      <c r="B554" s="182"/>
      <c r="C554" s="140" t="str">
        <f>VLOOKUP(G554,TCR!$E$2:$K$332,2,0)</f>
        <v>VENDV</v>
      </c>
      <c r="D554" s="140" t="str">
        <f>VLOOKUP(G554,TCR!$E$2:$K$332,3,0)</f>
        <v>Ricavi variabili commodity al PCE - Energia Elettrica</v>
      </c>
      <c r="E554" s="140" t="str">
        <f>VLOOKUP(G554,TCR!$E$2:$K$332,4,0)</f>
        <v>MTPRV</v>
      </c>
      <c r="F554" s="140" t="str">
        <f>VLOOKUP(G554,TCR!$E$2:$K$332,5,0)</f>
        <v>Materia prima variabile</v>
      </c>
      <c r="G554" s="180" t="s">
        <v>192</v>
      </c>
      <c r="H554" s="140" t="str">
        <f>VLOOKUP(G554,TCR!$E$2:$K$332,7,0)</f>
        <v>Perdite</v>
      </c>
      <c r="I554" s="137" t="str">
        <f t="shared" si="25"/>
        <v>XE#PERD_EF1_ITEC_SN#MIG_EE#E#XE</v>
      </c>
      <c r="J554" s="137" t="str">
        <f t="shared" si="26"/>
        <v>N</v>
      </c>
      <c r="K554" s="189" t="s">
        <v>12591</v>
      </c>
      <c r="L554" s="189" t="s">
        <v>12842</v>
      </c>
      <c r="N554" s="189" t="s">
        <v>12708</v>
      </c>
      <c r="Q554" s="189" t="s">
        <v>12743</v>
      </c>
      <c r="U554" s="137" t="s">
        <v>12913</v>
      </c>
      <c r="V554" s="137" t="str">
        <f t="shared" si="27"/>
        <v>XE</v>
      </c>
    </row>
    <row r="555" spans="1:22" x14ac:dyDescent="0.2">
      <c r="A555" s="139"/>
      <c r="B555" s="182"/>
      <c r="C555" s="140" t="str">
        <f>VLOOKUP(G555,TCR!$E$2:$K$332,2,0)</f>
        <v>VENDV</v>
      </c>
      <c r="D555" s="140" t="str">
        <f>VLOOKUP(G555,TCR!$E$2:$K$332,3,0)</f>
        <v>Ricavi variabili commodity al PCE - Energia Elettrica</v>
      </c>
      <c r="E555" s="140" t="str">
        <f>VLOOKUP(G555,TCR!$E$2:$K$332,4,0)</f>
        <v>MTPRV</v>
      </c>
      <c r="F555" s="140" t="str">
        <f>VLOOKUP(G555,TCR!$E$2:$K$332,5,0)</f>
        <v>Materia prima variabile</v>
      </c>
      <c r="G555" s="180" t="s">
        <v>192</v>
      </c>
      <c r="H555" s="140" t="str">
        <f>VLOOKUP(G555,TCR!$E$2:$K$332,7,0)</f>
        <v>Perdite</v>
      </c>
      <c r="I555" s="137" t="str">
        <f t="shared" si="25"/>
        <v>XE#PERD_EF2_ITEC_SN#MIG_EE#E#XE</v>
      </c>
      <c r="J555" s="137" t="str">
        <f t="shared" si="26"/>
        <v>N</v>
      </c>
      <c r="K555" s="189" t="s">
        <v>12598</v>
      </c>
      <c r="L555" s="189" t="s">
        <v>12849</v>
      </c>
      <c r="N555" s="189" t="s">
        <v>12708</v>
      </c>
      <c r="Q555" s="189" t="s">
        <v>12743</v>
      </c>
      <c r="U555" s="137" t="s">
        <v>12913</v>
      </c>
      <c r="V555" s="137" t="str">
        <f t="shared" si="27"/>
        <v>XE</v>
      </c>
    </row>
    <row r="556" spans="1:22" x14ac:dyDescent="0.2">
      <c r="A556" s="139"/>
      <c r="B556" s="182"/>
      <c r="C556" s="140" t="str">
        <f>VLOOKUP(G556,TCR!$E$2:$K$332,2,0)</f>
        <v>VENDV</v>
      </c>
      <c r="D556" s="140" t="str">
        <f>VLOOKUP(G556,TCR!$E$2:$K$332,3,0)</f>
        <v>Ricavi variabili commodity al PCE - Energia Elettrica</v>
      </c>
      <c r="E556" s="140" t="str">
        <f>VLOOKUP(G556,TCR!$E$2:$K$332,4,0)</f>
        <v>MTPRV</v>
      </c>
      <c r="F556" s="140" t="str">
        <f>VLOOKUP(G556,TCR!$E$2:$K$332,5,0)</f>
        <v>Materia prima variabile</v>
      </c>
      <c r="G556" s="180" t="s">
        <v>192</v>
      </c>
      <c r="H556" s="140" t="str">
        <f>VLOOKUP(G556,TCR!$E$2:$K$332,7,0)</f>
        <v>Perdite</v>
      </c>
      <c r="I556" s="137" t="str">
        <f t="shared" si="25"/>
        <v>XE#PERD_EF3_ITEC_SN#MIG_EE#E#XE</v>
      </c>
      <c r="J556" s="137" t="str">
        <f t="shared" si="26"/>
        <v>N</v>
      </c>
      <c r="K556" s="189" t="s">
        <v>12605</v>
      </c>
      <c r="L556" s="189" t="s">
        <v>12856</v>
      </c>
      <c r="N556" s="189" t="s">
        <v>12708</v>
      </c>
      <c r="Q556" s="189" t="s">
        <v>12743</v>
      </c>
      <c r="U556" s="137" t="s">
        <v>12913</v>
      </c>
      <c r="V556" s="137" t="str">
        <f t="shared" si="27"/>
        <v>XE</v>
      </c>
    </row>
    <row r="557" spans="1:22" x14ac:dyDescent="0.2">
      <c r="A557" s="139"/>
      <c r="B557" s="182"/>
      <c r="C557" s="140" t="str">
        <f>VLOOKUP(G557,TCR!$E$2:$K$332,2,0)</f>
        <v>VENDV</v>
      </c>
      <c r="D557" s="140" t="str">
        <f>VLOOKUP(G557,TCR!$E$2:$K$332,3,0)</f>
        <v>Ricavi variabili commodity al PCE - Energia Elettrica</v>
      </c>
      <c r="E557" s="140" t="str">
        <f>VLOOKUP(G557,TCR!$E$2:$K$332,4,0)</f>
        <v>MTPRV</v>
      </c>
      <c r="F557" s="140" t="str">
        <f>VLOOKUP(G557,TCR!$E$2:$K$332,5,0)</f>
        <v>Materia prima variabile</v>
      </c>
      <c r="G557" s="180" t="s">
        <v>192</v>
      </c>
      <c r="H557" s="140" t="str">
        <f>VLOOKUP(G557,TCR!$E$2:$K$332,7,0)</f>
        <v>Perdite</v>
      </c>
      <c r="I557" s="137" t="str">
        <f t="shared" si="25"/>
        <v>XE#PERD_EF1_PUN3F#MIG_EE#E#XE</v>
      </c>
      <c r="J557" s="137" t="str">
        <f t="shared" si="26"/>
        <v>N</v>
      </c>
      <c r="K557" s="189" t="s">
        <v>12593</v>
      </c>
      <c r="L557" s="189" t="s">
        <v>12844</v>
      </c>
      <c r="N557" s="189" t="s">
        <v>12708</v>
      </c>
      <c r="Q557" s="189" t="s">
        <v>12743</v>
      </c>
      <c r="U557" s="137" t="s">
        <v>12913</v>
      </c>
      <c r="V557" s="137" t="str">
        <f t="shared" si="27"/>
        <v>XE</v>
      </c>
    </row>
    <row r="558" spans="1:22" x14ac:dyDescent="0.2">
      <c r="A558" s="139"/>
      <c r="B558" s="182"/>
      <c r="C558" s="140" t="str">
        <f>VLOOKUP(G558,TCR!$E$2:$K$332,2,0)</f>
        <v>VENDV</v>
      </c>
      <c r="D558" s="140" t="str">
        <f>VLOOKUP(G558,TCR!$E$2:$K$332,3,0)</f>
        <v>Ricavi variabili commodity al PCE - Energia Elettrica</v>
      </c>
      <c r="E558" s="140" t="str">
        <f>VLOOKUP(G558,TCR!$E$2:$K$332,4,0)</f>
        <v>MTPRV</v>
      </c>
      <c r="F558" s="140" t="str">
        <f>VLOOKUP(G558,TCR!$E$2:$K$332,5,0)</f>
        <v>Materia prima variabile</v>
      </c>
      <c r="G558" s="180" t="s">
        <v>192</v>
      </c>
      <c r="H558" s="140" t="str">
        <f>VLOOKUP(G558,TCR!$E$2:$K$332,7,0)</f>
        <v>Perdite</v>
      </c>
      <c r="I558" s="137" t="str">
        <f t="shared" si="25"/>
        <v>XE#PERD_EF2_PUN3F#MIG_EE#E#XE</v>
      </c>
      <c r="J558" s="137" t="str">
        <f t="shared" si="26"/>
        <v>N</v>
      </c>
      <c r="K558" s="189" t="s">
        <v>12600</v>
      </c>
      <c r="L558" s="189" t="s">
        <v>12851</v>
      </c>
      <c r="N558" s="189" t="s">
        <v>12708</v>
      </c>
      <c r="Q558" s="189" t="s">
        <v>12743</v>
      </c>
      <c r="U558" s="137" t="s">
        <v>12913</v>
      </c>
      <c r="V558" s="137" t="str">
        <f t="shared" si="27"/>
        <v>XE</v>
      </c>
    </row>
    <row r="559" spans="1:22" x14ac:dyDescent="0.2">
      <c r="A559" s="139"/>
      <c r="B559" s="182"/>
      <c r="C559" s="140" t="str">
        <f>VLOOKUP(G559,TCR!$E$2:$K$332,2,0)</f>
        <v>VENDV</v>
      </c>
      <c r="D559" s="140" t="str">
        <f>VLOOKUP(G559,TCR!$E$2:$K$332,3,0)</f>
        <v>Ricavi variabili commodity al PCE - Energia Elettrica</v>
      </c>
      <c r="E559" s="140" t="str">
        <f>VLOOKUP(G559,TCR!$E$2:$K$332,4,0)</f>
        <v>MTPRV</v>
      </c>
      <c r="F559" s="140" t="str">
        <f>VLOOKUP(G559,TCR!$E$2:$K$332,5,0)</f>
        <v>Materia prima variabile</v>
      </c>
      <c r="G559" s="180" t="s">
        <v>192</v>
      </c>
      <c r="H559" s="140" t="str">
        <f>VLOOKUP(G559,TCR!$E$2:$K$332,7,0)</f>
        <v>Perdite</v>
      </c>
      <c r="I559" s="137" t="str">
        <f t="shared" si="25"/>
        <v>XE#PERD_EF3_PUN3F#MIG_EE#E#XE</v>
      </c>
      <c r="J559" s="137" t="str">
        <f t="shared" si="26"/>
        <v>N</v>
      </c>
      <c r="K559" s="189" t="s">
        <v>12607</v>
      </c>
      <c r="L559" s="189" t="s">
        <v>12858</v>
      </c>
      <c r="N559" s="189" t="s">
        <v>12708</v>
      </c>
      <c r="Q559" s="189" t="s">
        <v>12743</v>
      </c>
      <c r="U559" s="137" t="s">
        <v>12913</v>
      </c>
      <c r="V559" s="137" t="str">
        <f t="shared" si="27"/>
        <v>XE</v>
      </c>
    </row>
    <row r="560" spans="1:22" x14ac:dyDescent="0.2">
      <c r="A560" s="139"/>
      <c r="B560" s="182"/>
      <c r="C560" s="140" t="str">
        <f>VLOOKUP(G560,TCR!$E$2:$K$332,2,0)</f>
        <v>VENDV</v>
      </c>
      <c r="D560" s="140" t="str">
        <f>VLOOKUP(G560,TCR!$E$2:$K$332,3,0)</f>
        <v>Ricavi variabili commodity al PCE - Energia Elettrica</v>
      </c>
      <c r="E560" s="140" t="str">
        <f>VLOOKUP(G560,TCR!$E$2:$K$332,4,0)</f>
        <v>MTPRV</v>
      </c>
      <c r="F560" s="140" t="str">
        <f>VLOOKUP(G560,TCR!$E$2:$K$332,5,0)</f>
        <v>Materia prima variabile</v>
      </c>
      <c r="G560" s="180" t="s">
        <v>192</v>
      </c>
      <c r="H560" s="140" t="str">
        <f>VLOOKUP(G560,TCR!$E$2:$K$332,7,0)</f>
        <v>Perdite</v>
      </c>
      <c r="I560" s="137" t="str">
        <f t="shared" si="25"/>
        <v>XE#PERD_EF0_PUN3F#MIG_EE#E#XE</v>
      </c>
      <c r="J560" s="137" t="str">
        <f t="shared" si="26"/>
        <v>N</v>
      </c>
      <c r="K560" s="189" t="s">
        <v>12551</v>
      </c>
      <c r="L560" s="189" t="s">
        <v>12799</v>
      </c>
      <c r="N560" s="189" t="s">
        <v>12708</v>
      </c>
      <c r="Q560" s="189" t="s">
        <v>12743</v>
      </c>
      <c r="U560" s="137" t="s">
        <v>12913</v>
      </c>
      <c r="V560" s="137" t="str">
        <f t="shared" si="27"/>
        <v>XE</v>
      </c>
    </row>
    <row r="561" spans="1:22" x14ac:dyDescent="0.2">
      <c r="A561" s="139"/>
      <c r="B561" s="182"/>
      <c r="C561" s="140" t="str">
        <f>VLOOKUP(G561,TCR!$E$2:$K$332,2,0)</f>
        <v>VENDV</v>
      </c>
      <c r="D561" s="140" t="str">
        <f>VLOOKUP(G561,TCR!$E$2:$K$332,3,0)</f>
        <v>Ricavi variabili commodity al PCE - Energia Elettrica</v>
      </c>
      <c r="E561" s="140" t="str">
        <f>VLOOKUP(G561,TCR!$E$2:$K$332,4,0)</f>
        <v>MTPRV</v>
      </c>
      <c r="F561" s="140" t="str">
        <f>VLOOKUP(G561,TCR!$E$2:$K$332,5,0)</f>
        <v>Materia prima variabile</v>
      </c>
      <c r="G561" s="180" t="s">
        <v>192</v>
      </c>
      <c r="H561" s="140" t="str">
        <f>VLOOKUP(G561,TCR!$E$2:$K$332,7,0)</f>
        <v>Perdite</v>
      </c>
      <c r="I561" s="137" t="str">
        <f t="shared" si="25"/>
        <v>XE#PERD_EF1_PUNBL#MIG_EE#E#XE</v>
      </c>
      <c r="J561" s="137" t="str">
        <f t="shared" si="26"/>
        <v>N</v>
      </c>
      <c r="K561" s="189" t="s">
        <v>12594</v>
      </c>
      <c r="L561" s="189" t="s">
        <v>12845</v>
      </c>
      <c r="N561" s="189" t="s">
        <v>12708</v>
      </c>
      <c r="Q561" s="189" t="s">
        <v>12743</v>
      </c>
      <c r="U561" s="137" t="s">
        <v>12913</v>
      </c>
      <c r="V561" s="137" t="str">
        <f t="shared" si="27"/>
        <v>XE</v>
      </c>
    </row>
    <row r="562" spans="1:22" x14ac:dyDescent="0.2">
      <c r="A562" s="139"/>
      <c r="B562" s="182"/>
      <c r="C562" s="140" t="str">
        <f>VLOOKUP(G562,TCR!$E$2:$K$332,2,0)</f>
        <v>VENDV</v>
      </c>
      <c r="D562" s="140" t="str">
        <f>VLOOKUP(G562,TCR!$E$2:$K$332,3,0)</f>
        <v>Ricavi variabili commodity al PCE - Energia Elettrica</v>
      </c>
      <c r="E562" s="140" t="str">
        <f>VLOOKUP(G562,TCR!$E$2:$K$332,4,0)</f>
        <v>MTPRV</v>
      </c>
      <c r="F562" s="140" t="str">
        <f>VLOOKUP(G562,TCR!$E$2:$K$332,5,0)</f>
        <v>Materia prima variabile</v>
      </c>
      <c r="G562" s="180" t="s">
        <v>192</v>
      </c>
      <c r="H562" s="140" t="str">
        <f>VLOOKUP(G562,TCR!$E$2:$K$332,7,0)</f>
        <v>Perdite</v>
      </c>
      <c r="I562" s="137" t="str">
        <f t="shared" si="25"/>
        <v>XE#PERD_EF2_PUNBL#MIG_EE#E#XE</v>
      </c>
      <c r="J562" s="137" t="str">
        <f t="shared" si="26"/>
        <v>N</v>
      </c>
      <c r="K562" s="189" t="s">
        <v>12601</v>
      </c>
      <c r="L562" s="189" t="s">
        <v>12852</v>
      </c>
      <c r="N562" s="189" t="s">
        <v>12708</v>
      </c>
      <c r="Q562" s="189" t="s">
        <v>12743</v>
      </c>
      <c r="U562" s="137" t="s">
        <v>12913</v>
      </c>
      <c r="V562" s="137" t="str">
        <f t="shared" si="27"/>
        <v>XE</v>
      </c>
    </row>
    <row r="563" spans="1:22" x14ac:dyDescent="0.2">
      <c r="A563" s="139"/>
      <c r="B563" s="182"/>
      <c r="C563" s="140" t="str">
        <f>VLOOKUP(G563,TCR!$E$2:$K$332,2,0)</f>
        <v>VENDV</v>
      </c>
      <c r="D563" s="140" t="str">
        <f>VLOOKUP(G563,TCR!$E$2:$K$332,3,0)</f>
        <v>Ricavi variabili commodity al PCE - Energia Elettrica</v>
      </c>
      <c r="E563" s="140" t="str">
        <f>VLOOKUP(G563,TCR!$E$2:$K$332,4,0)</f>
        <v>MTPRV</v>
      </c>
      <c r="F563" s="140" t="str">
        <f>VLOOKUP(G563,TCR!$E$2:$K$332,5,0)</f>
        <v>Materia prima variabile</v>
      </c>
      <c r="G563" s="180" t="s">
        <v>192</v>
      </c>
      <c r="H563" s="140" t="str">
        <f>VLOOKUP(G563,TCR!$E$2:$K$332,7,0)</f>
        <v>Perdite</v>
      </c>
      <c r="I563" s="137" t="str">
        <f t="shared" si="25"/>
        <v>XE#PERD_EF3_PUNBL#MIG_EE#E#XE</v>
      </c>
      <c r="J563" s="137" t="str">
        <f t="shared" si="26"/>
        <v>N</v>
      </c>
      <c r="K563" s="189" t="s">
        <v>12608</v>
      </c>
      <c r="L563" s="189" t="s">
        <v>12859</v>
      </c>
      <c r="N563" s="189" t="s">
        <v>12708</v>
      </c>
      <c r="Q563" s="189" t="s">
        <v>12743</v>
      </c>
      <c r="U563" s="137" t="s">
        <v>12913</v>
      </c>
      <c r="V563" s="137" t="str">
        <f t="shared" si="27"/>
        <v>XE</v>
      </c>
    </row>
    <row r="564" spans="1:22" x14ac:dyDescent="0.2">
      <c r="A564" s="139"/>
      <c r="B564" s="182"/>
      <c r="C564" s="140" t="str">
        <f>VLOOKUP(G564,TCR!$E$2:$K$332,2,0)</f>
        <v>VENDV</v>
      </c>
      <c r="D564" s="140" t="str">
        <f>VLOOKUP(G564,TCR!$E$2:$K$332,3,0)</f>
        <v>Ricavi variabili commodity al PCE - Energia Elettrica</v>
      </c>
      <c r="E564" s="140" t="str">
        <f>VLOOKUP(G564,TCR!$E$2:$K$332,4,0)</f>
        <v>MTPRV</v>
      </c>
      <c r="F564" s="140" t="str">
        <f>VLOOKUP(G564,TCR!$E$2:$K$332,5,0)</f>
        <v>Materia prima variabile</v>
      </c>
      <c r="G564" s="180" t="s">
        <v>192</v>
      </c>
      <c r="H564" s="140" t="str">
        <f>VLOOKUP(G564,TCR!$E$2:$K$332,7,0)</f>
        <v>Perdite</v>
      </c>
      <c r="I564" s="137" t="str">
        <f t="shared" si="25"/>
        <v>XE#PERD_EFM1_PUNBL#MIG_EE#E#XE</v>
      </c>
      <c r="J564" s="137" t="str">
        <f t="shared" si="26"/>
        <v>N</v>
      </c>
      <c r="K564" s="189" t="s">
        <v>12610</v>
      </c>
      <c r="L564" s="189" t="s">
        <v>12861</v>
      </c>
      <c r="N564" s="189" t="s">
        <v>12708</v>
      </c>
      <c r="Q564" s="189" t="s">
        <v>12743</v>
      </c>
      <c r="U564" s="137" t="s">
        <v>12913</v>
      </c>
      <c r="V564" s="137" t="str">
        <f t="shared" si="27"/>
        <v>XE</v>
      </c>
    </row>
    <row r="565" spans="1:22" x14ac:dyDescent="0.2">
      <c r="A565" s="139"/>
      <c r="B565" s="182"/>
      <c r="C565" s="140" t="str">
        <f>VLOOKUP(G565,TCR!$E$2:$K$332,2,0)</f>
        <v>VENDV</v>
      </c>
      <c r="D565" s="140" t="str">
        <f>VLOOKUP(G565,TCR!$E$2:$K$332,3,0)</f>
        <v>Ricavi variabili commodity al PCE - Energia Elettrica</v>
      </c>
      <c r="E565" s="140" t="str">
        <f>VLOOKUP(G565,TCR!$E$2:$K$332,4,0)</f>
        <v>MTPRV</v>
      </c>
      <c r="F565" s="140" t="str">
        <f>VLOOKUP(G565,TCR!$E$2:$K$332,5,0)</f>
        <v>Materia prima variabile</v>
      </c>
      <c r="G565" s="180" t="s">
        <v>192</v>
      </c>
      <c r="H565" s="140" t="str">
        <f>VLOOKUP(G565,TCR!$E$2:$K$332,7,0)</f>
        <v>Perdite</v>
      </c>
      <c r="I565" s="137" t="str">
        <f t="shared" si="25"/>
        <v>XE#PERD_EF1_ITEC12_SN#MIG_EE#E#XE</v>
      </c>
      <c r="J565" s="137" t="str">
        <f t="shared" si="26"/>
        <v>N</v>
      </c>
      <c r="K565" s="189" t="s">
        <v>12592</v>
      </c>
      <c r="L565" s="189" t="s">
        <v>12843</v>
      </c>
      <c r="N565" s="189" t="s">
        <v>12708</v>
      </c>
      <c r="Q565" s="189" t="s">
        <v>12743</v>
      </c>
      <c r="U565" s="137" t="s">
        <v>12913</v>
      </c>
      <c r="V565" s="137" t="str">
        <f t="shared" si="27"/>
        <v>XE</v>
      </c>
    </row>
    <row r="566" spans="1:22" x14ac:dyDescent="0.2">
      <c r="A566" s="139"/>
      <c r="B566" s="182"/>
      <c r="C566" s="140" t="str">
        <f>VLOOKUP(G566,TCR!$E$2:$K$332,2,0)</f>
        <v>VENDV</v>
      </c>
      <c r="D566" s="140" t="str">
        <f>VLOOKUP(G566,TCR!$E$2:$K$332,3,0)</f>
        <v>Ricavi variabili commodity al PCE - Energia Elettrica</v>
      </c>
      <c r="E566" s="140" t="str">
        <f>VLOOKUP(G566,TCR!$E$2:$K$332,4,0)</f>
        <v>MTPRV</v>
      </c>
      <c r="F566" s="140" t="str">
        <f>VLOOKUP(G566,TCR!$E$2:$K$332,5,0)</f>
        <v>Materia prima variabile</v>
      </c>
      <c r="G566" s="180" t="s">
        <v>192</v>
      </c>
      <c r="H566" s="140" t="str">
        <f>VLOOKUP(G566,TCR!$E$2:$K$332,7,0)</f>
        <v>Perdite</v>
      </c>
      <c r="I566" s="137" t="str">
        <f t="shared" si="25"/>
        <v>XE#PERD_EF2_ITEC12_SN#MIG_EE#E#XE</v>
      </c>
      <c r="J566" s="137" t="str">
        <f t="shared" si="26"/>
        <v>N</v>
      </c>
      <c r="K566" s="189" t="s">
        <v>12599</v>
      </c>
      <c r="L566" s="189" t="s">
        <v>12850</v>
      </c>
      <c r="N566" s="189" t="s">
        <v>12708</v>
      </c>
      <c r="Q566" s="189" t="s">
        <v>12743</v>
      </c>
      <c r="U566" s="137" t="s">
        <v>12913</v>
      </c>
      <c r="V566" s="137" t="str">
        <f t="shared" si="27"/>
        <v>XE</v>
      </c>
    </row>
    <row r="567" spans="1:22" x14ac:dyDescent="0.2">
      <c r="A567" s="139"/>
      <c r="B567" s="182"/>
      <c r="C567" s="140" t="str">
        <f>VLOOKUP(G567,TCR!$E$2:$K$332,2,0)</f>
        <v>VENDV</v>
      </c>
      <c r="D567" s="140" t="str">
        <f>VLOOKUP(G567,TCR!$E$2:$K$332,3,0)</f>
        <v>Ricavi variabili commodity al PCE - Energia Elettrica</v>
      </c>
      <c r="E567" s="140" t="str">
        <f>VLOOKUP(G567,TCR!$E$2:$K$332,4,0)</f>
        <v>MTPRV</v>
      </c>
      <c r="F567" s="140" t="str">
        <f>VLOOKUP(G567,TCR!$E$2:$K$332,5,0)</f>
        <v>Materia prima variabile</v>
      </c>
      <c r="G567" s="180" t="s">
        <v>192</v>
      </c>
      <c r="H567" s="140" t="str">
        <f>VLOOKUP(G567,TCR!$E$2:$K$332,7,0)</f>
        <v>Perdite</v>
      </c>
      <c r="I567" s="137" t="str">
        <f t="shared" si="25"/>
        <v>XE#PERD_EF3_ITEC12_SN#MIG_EE#E#XE</v>
      </c>
      <c r="J567" s="137" t="str">
        <f t="shared" si="26"/>
        <v>N</v>
      </c>
      <c r="K567" s="189" t="s">
        <v>12606</v>
      </c>
      <c r="L567" s="189" t="s">
        <v>12857</v>
      </c>
      <c r="N567" s="189" t="s">
        <v>12708</v>
      </c>
      <c r="Q567" s="189" t="s">
        <v>12743</v>
      </c>
      <c r="U567" s="137" t="s">
        <v>12913</v>
      </c>
      <c r="V567" s="137" t="str">
        <f t="shared" si="27"/>
        <v>XE</v>
      </c>
    </row>
    <row r="568" spans="1:22" x14ac:dyDescent="0.2">
      <c r="A568" s="139"/>
      <c r="B568" s="182"/>
      <c r="C568" s="140" t="str">
        <f>VLOOKUP(G568,TCR!$E$2:$K$332,2,0)</f>
        <v>VENDV</v>
      </c>
      <c r="D568" s="140" t="str">
        <f>VLOOKUP(G568,TCR!$E$2:$K$332,3,0)</f>
        <v>Ricavi variabili commodity al PCE - Energia Elettrica</v>
      </c>
      <c r="E568" s="140" t="str">
        <f>VLOOKUP(G568,TCR!$E$2:$K$332,4,0)</f>
        <v>SCONV</v>
      </c>
      <c r="F568" s="140" t="str">
        <f>VLOOKUP(G568,TCR!$E$2:$K$332,5,0)</f>
        <v>Sconti Variabili</v>
      </c>
      <c r="G568" s="180" t="s">
        <v>32</v>
      </c>
      <c r="H568" s="140" t="str">
        <f>VLOOKUP(G568,TCR!$E$2:$K$332,7,0)</f>
        <v>sconti</v>
      </c>
      <c r="I568" s="137" t="str">
        <f t="shared" si="25"/>
        <v>XE#SC_PV_5000#MIG_EE#E#XE</v>
      </c>
      <c r="J568" s="137" t="str">
        <f t="shared" si="26"/>
        <v>N</v>
      </c>
      <c r="K568" s="189" t="s">
        <v>12968</v>
      </c>
      <c r="L568" s="189" t="s">
        <v>12941</v>
      </c>
      <c r="N568" s="189" t="s">
        <v>12708</v>
      </c>
      <c r="Q568" s="189" t="s">
        <v>12743</v>
      </c>
      <c r="U568" s="137" t="s">
        <v>12913</v>
      </c>
      <c r="V568" s="137" t="str">
        <f t="shared" si="27"/>
        <v>XE</v>
      </c>
    </row>
    <row r="569" spans="1:22" x14ac:dyDescent="0.2">
      <c r="A569" s="139"/>
      <c r="B569" s="182"/>
      <c r="C569" s="140" t="str">
        <f>VLOOKUP(G569,TCR!$E$2:$K$332,2,0)</f>
        <v>VENDV</v>
      </c>
      <c r="D569" s="140" t="str">
        <f>VLOOKUP(G569,TCR!$E$2:$K$332,3,0)</f>
        <v>Ricavi variabili commodity al PCE - Energia Elettrica</v>
      </c>
      <c r="E569" s="140" t="str">
        <f>VLOOKUP(G569,TCR!$E$2:$K$332,4,0)</f>
        <v>MTPRV</v>
      </c>
      <c r="F569" s="140" t="str">
        <f>VLOOKUP(G569,TCR!$E$2:$K$332,5,0)</f>
        <v>Materia prima variabile</v>
      </c>
      <c r="G569" s="179" t="s">
        <v>192</v>
      </c>
      <c r="H569" s="140" t="str">
        <f>VLOOKUP(G569,TCR!$E$2:$K$332,7,0)</f>
        <v>Perdite</v>
      </c>
      <c r="I569" s="137" t="str">
        <f t="shared" si="25"/>
        <v>XE#PERD_SPRD_PUNH#MIG_EE#E#XE</v>
      </c>
      <c r="J569" s="137" t="str">
        <f t="shared" si="26"/>
        <v>N</v>
      </c>
      <c r="K569" s="189" t="s">
        <v>12969</v>
      </c>
      <c r="L569" s="190"/>
      <c r="N569" s="189" t="s">
        <v>12708</v>
      </c>
      <c r="Q569" s="189" t="s">
        <v>12743</v>
      </c>
      <c r="U569" s="137" t="s">
        <v>12913</v>
      </c>
      <c r="V569" s="137" t="str">
        <f t="shared" si="27"/>
        <v>XE</v>
      </c>
    </row>
    <row r="570" spans="1:22" x14ac:dyDescent="0.2">
      <c r="A570" s="139"/>
      <c r="B570" s="182"/>
      <c r="C570" s="140" t="str">
        <f>VLOOKUP(G570,TCR!$E$2:$K$332,2,0)</f>
        <v>VENDV</v>
      </c>
      <c r="D570" s="140" t="str">
        <f>VLOOKUP(G570,TCR!$E$2:$K$332,3,0)</f>
        <v>Ricavi variabili commodity al PCE - Energia Elettrica</v>
      </c>
      <c r="E570" s="140" t="str">
        <f>VLOOKUP(G570,TCR!$E$2:$K$332,4,0)</f>
        <v>MTPRV</v>
      </c>
      <c r="F570" s="140" t="str">
        <f>VLOOKUP(G570,TCR!$E$2:$K$332,5,0)</f>
        <v>Materia prima variabile</v>
      </c>
      <c r="G570" s="179" t="s">
        <v>255</v>
      </c>
      <c r="H570" s="140" t="str">
        <f>VLOOKUP(G570,TCR!$E$2:$K$332,7,0)</f>
        <v>Materia prima</v>
      </c>
      <c r="I570" s="137" t="str">
        <f t="shared" si="25"/>
        <v>XE#SPRD_PUNH#MIG_EE#E#XE</v>
      </c>
      <c r="J570" s="137" t="str">
        <f t="shared" si="26"/>
        <v>N</v>
      </c>
      <c r="K570" s="189" t="s">
        <v>12970</v>
      </c>
      <c r="L570" s="190"/>
      <c r="N570" s="189" t="s">
        <v>12708</v>
      </c>
      <c r="Q570" s="189" t="s">
        <v>12743</v>
      </c>
      <c r="U570" s="137" t="s">
        <v>12913</v>
      </c>
      <c r="V570" s="137" t="str">
        <f t="shared" si="27"/>
        <v>XE</v>
      </c>
    </row>
    <row r="571" spans="1:22" x14ac:dyDescent="0.2">
      <c r="A571" s="139"/>
      <c r="B571" s="182"/>
      <c r="C571" s="140" t="str">
        <f>VLOOKUP(G571,TCR!$E$2:$K$332,2,0)</f>
        <v>LAVO</v>
      </c>
      <c r="D571" s="140" t="str">
        <f>VLOOKUP(G571,TCR!$E$2:$K$332,3,0)</f>
        <v>Lavori</v>
      </c>
      <c r="E571" s="140" t="str">
        <f>VLOOKUP(G571,TCR!$E$2:$K$332,4,0)</f>
        <v>LAVO</v>
      </c>
      <c r="F571" s="140" t="str">
        <f>VLOOKUP(G571,TCR!$E$2:$K$332,5,0)</f>
        <v>Lavori</v>
      </c>
      <c r="G571" s="180" t="s">
        <v>328</v>
      </c>
      <c r="H571" s="140" t="str">
        <f>VLOOKUP(G571,TCR!$E$2:$K$332,7,0)</f>
        <v>spese lavori</v>
      </c>
      <c r="I571" s="137" t="str">
        <f t="shared" si="25"/>
        <v>XE#S_PW_001#MIG_LAV#A#XE</v>
      </c>
      <c r="J571" s="137" t="str">
        <f t="shared" si="26"/>
        <v>N</v>
      </c>
      <c r="K571" s="189" t="s">
        <v>12971</v>
      </c>
      <c r="L571" s="189" t="s">
        <v>10800</v>
      </c>
      <c r="N571" s="189" t="s">
        <v>12943</v>
      </c>
      <c r="Q571" s="189" t="s">
        <v>11109</v>
      </c>
      <c r="U571" s="137" t="s">
        <v>12913</v>
      </c>
      <c r="V571" s="137" t="str">
        <f t="shared" si="27"/>
        <v>XE</v>
      </c>
    </row>
    <row r="572" spans="1:22" x14ac:dyDescent="0.2">
      <c r="A572" s="139"/>
      <c r="B572" s="182"/>
      <c r="C572" s="140" t="str">
        <f>VLOOKUP(G572,TCR!$E$2:$K$332,2,0)</f>
        <v>VENDV</v>
      </c>
      <c r="D572" s="140" t="str">
        <f>VLOOKUP(G572,TCR!$E$2:$K$332,3,0)</f>
        <v>Ricavi variabili commodity al PCE - Energia Elettrica</v>
      </c>
      <c r="E572" s="140" t="str">
        <f>VLOOKUP(G572,TCR!$E$2:$K$332,4,0)</f>
        <v>MTPRV</v>
      </c>
      <c r="F572" s="140" t="str">
        <f>VLOOKUP(G572,TCR!$E$2:$K$332,5,0)</f>
        <v>Materia prima variabile</v>
      </c>
      <c r="G572" s="180" t="s">
        <v>255</v>
      </c>
      <c r="H572" s="140" t="str">
        <f>VLOOKUP(G572,TCR!$E$2:$K$332,7,0)</f>
        <v>Materia prima</v>
      </c>
      <c r="I572" s="137" t="str">
        <f t="shared" si="25"/>
        <v>XE#EF1_FIX#P_FIX_PUN3F#E#XE</v>
      </c>
      <c r="J572" s="137" t="str">
        <f t="shared" si="26"/>
        <v>N</v>
      </c>
      <c r="K572" s="189" t="s">
        <v>12621</v>
      </c>
      <c r="L572" s="189" t="s">
        <v>12872</v>
      </c>
      <c r="N572" s="189" t="s">
        <v>12710</v>
      </c>
      <c r="Q572" s="189" t="s">
        <v>12743</v>
      </c>
      <c r="U572" s="137" t="s">
        <v>12913</v>
      </c>
      <c r="V572" s="137" t="str">
        <f t="shared" si="27"/>
        <v>XE</v>
      </c>
    </row>
    <row r="573" spans="1:22" x14ac:dyDescent="0.2">
      <c r="A573" s="139"/>
      <c r="B573" s="182"/>
      <c r="C573" s="140" t="str">
        <f>VLOOKUP(G573,TCR!$E$2:$K$332,2,0)</f>
        <v>VENDV</v>
      </c>
      <c r="D573" s="140" t="str">
        <f>VLOOKUP(G573,TCR!$E$2:$K$332,3,0)</f>
        <v>Ricavi variabili commodity al PCE - Energia Elettrica</v>
      </c>
      <c r="E573" s="140" t="str">
        <f>VLOOKUP(G573,TCR!$E$2:$K$332,4,0)</f>
        <v>MTPRV</v>
      </c>
      <c r="F573" s="140" t="str">
        <f>VLOOKUP(G573,TCR!$E$2:$K$332,5,0)</f>
        <v>Materia prima variabile</v>
      </c>
      <c r="G573" s="180" t="s">
        <v>255</v>
      </c>
      <c r="H573" s="140" t="str">
        <f>VLOOKUP(G573,TCR!$E$2:$K$332,7,0)</f>
        <v>Materia prima</v>
      </c>
      <c r="I573" s="137" t="str">
        <f t="shared" si="25"/>
        <v>XE#EF2_FIX#P_FIX_PUN3F#E#XE</v>
      </c>
      <c r="J573" s="137" t="str">
        <f t="shared" si="26"/>
        <v>N</v>
      </c>
      <c r="K573" s="189" t="s">
        <v>12628</v>
      </c>
      <c r="L573" s="189" t="s">
        <v>12879</v>
      </c>
      <c r="N573" s="189" t="s">
        <v>12710</v>
      </c>
      <c r="Q573" s="189" t="s">
        <v>12743</v>
      </c>
      <c r="U573" s="137" t="s">
        <v>12913</v>
      </c>
      <c r="V573" s="137" t="str">
        <f t="shared" si="27"/>
        <v>XE</v>
      </c>
    </row>
    <row r="574" spans="1:22" x14ac:dyDescent="0.2">
      <c r="A574" s="139"/>
      <c r="B574" s="182"/>
      <c r="C574" s="140" t="str">
        <f>VLOOKUP(G574,TCR!$E$2:$K$332,2,0)</f>
        <v>VENDV</v>
      </c>
      <c r="D574" s="140" t="str">
        <f>VLOOKUP(G574,TCR!$E$2:$K$332,3,0)</f>
        <v>Ricavi variabili commodity al PCE - Energia Elettrica</v>
      </c>
      <c r="E574" s="140" t="str">
        <f>VLOOKUP(G574,TCR!$E$2:$K$332,4,0)</f>
        <v>MTPRV</v>
      </c>
      <c r="F574" s="140" t="str">
        <f>VLOOKUP(G574,TCR!$E$2:$K$332,5,0)</f>
        <v>Materia prima variabile</v>
      </c>
      <c r="G574" s="180" t="s">
        <v>255</v>
      </c>
      <c r="H574" s="140" t="str">
        <f>VLOOKUP(G574,TCR!$E$2:$K$332,7,0)</f>
        <v>Materia prima</v>
      </c>
      <c r="I574" s="137" t="str">
        <f t="shared" si="25"/>
        <v>XE#EF3_FIX#P_FIX_PUN3F#E#XE</v>
      </c>
      <c r="J574" s="137" t="str">
        <f t="shared" si="26"/>
        <v>N</v>
      </c>
      <c r="K574" s="189" t="s">
        <v>12635</v>
      </c>
      <c r="L574" s="189" t="s">
        <v>12886</v>
      </c>
      <c r="N574" s="189" t="s">
        <v>12710</v>
      </c>
      <c r="Q574" s="189" t="s">
        <v>12743</v>
      </c>
      <c r="U574" s="137" t="s">
        <v>12913</v>
      </c>
      <c r="V574" s="137" t="str">
        <f t="shared" si="27"/>
        <v>XE</v>
      </c>
    </row>
    <row r="575" spans="1:22" x14ac:dyDescent="0.2">
      <c r="A575" s="139"/>
      <c r="B575" s="182"/>
      <c r="C575" s="140" t="str">
        <f>VLOOKUP(G575,TCR!$E$2:$K$332,2,0)</f>
        <v>VENDF</v>
      </c>
      <c r="D575" s="140" t="str">
        <f>VLOOKUP(G575,TCR!$E$2:$K$332,3,0)</f>
        <v>Ricavi commodity - componente fissa Energia Elettrica</v>
      </c>
      <c r="E575" s="140" t="str">
        <f>VLOOKUP(G575,TCR!$E$2:$K$332,4,0)</f>
        <v>MTPRF</v>
      </c>
      <c r="F575" s="140" t="str">
        <f>VLOOKUP(G575,TCR!$E$2:$K$332,5,0)</f>
        <v>Materia prima fissa</v>
      </c>
      <c r="G575" s="180" t="s">
        <v>217</v>
      </c>
      <c r="H575" s="140" t="str">
        <f>VLOOKUP(G575,TCR!$E$2:$K$332,7,0)</f>
        <v>Materia prima altre voci fisse</v>
      </c>
      <c r="I575" s="137" t="str">
        <f t="shared" si="25"/>
        <v>XE#EGL_QFIX#P_FIX_PUN3F#E#XE</v>
      </c>
      <c r="J575" s="137" t="str">
        <f t="shared" si="26"/>
        <v>N</v>
      </c>
      <c r="K575" s="189" t="s">
        <v>12975</v>
      </c>
      <c r="L575" s="189" t="s">
        <v>12944</v>
      </c>
      <c r="N575" s="189" t="s">
        <v>12710</v>
      </c>
      <c r="Q575" s="189" t="s">
        <v>12743</v>
      </c>
      <c r="U575" s="137" t="s">
        <v>12913</v>
      </c>
      <c r="V575" s="137" t="str">
        <f t="shared" si="27"/>
        <v>XE</v>
      </c>
    </row>
    <row r="576" spans="1:22" x14ac:dyDescent="0.2">
      <c r="A576" s="139"/>
      <c r="B576" s="182"/>
      <c r="C576" s="140" t="str">
        <f>VLOOKUP(G576,TCR!$E$2:$K$332,2,0)</f>
        <v>VENDV</v>
      </c>
      <c r="D576" s="140" t="str">
        <f>VLOOKUP(G576,TCR!$E$2:$K$332,3,0)</f>
        <v>Ricavi variabili commodity al PCE - Energia Elettrica</v>
      </c>
      <c r="E576" s="140" t="str">
        <f>VLOOKUP(G576,TCR!$E$2:$K$332,4,0)</f>
        <v>MTPRV</v>
      </c>
      <c r="F576" s="140" t="str">
        <f>VLOOKUP(G576,TCR!$E$2:$K$332,5,0)</f>
        <v>Materia prima variabile</v>
      </c>
      <c r="G576" s="180" t="s">
        <v>192</v>
      </c>
      <c r="H576" s="140" t="str">
        <f>VLOOKUP(G576,TCR!$E$2:$K$332,7,0)</f>
        <v>Perdite</v>
      </c>
      <c r="I576" s="137" t="str">
        <f t="shared" si="25"/>
        <v>XE#PERD_EF1_FIX#P_FIX_PUN3F#E#XE</v>
      </c>
      <c r="J576" s="137" t="str">
        <f t="shared" si="26"/>
        <v>N</v>
      </c>
      <c r="K576" s="189" t="s">
        <v>12589</v>
      </c>
      <c r="L576" s="189" t="s">
        <v>12840</v>
      </c>
      <c r="N576" s="189" t="s">
        <v>12710</v>
      </c>
      <c r="Q576" s="189" t="s">
        <v>12743</v>
      </c>
      <c r="U576" s="137" t="s">
        <v>12913</v>
      </c>
      <c r="V576" s="137" t="str">
        <f t="shared" si="27"/>
        <v>XE</v>
      </c>
    </row>
    <row r="577" spans="1:22" x14ac:dyDescent="0.2">
      <c r="A577" s="139"/>
      <c r="B577" s="182"/>
      <c r="C577" s="140" t="str">
        <f>VLOOKUP(G577,TCR!$E$2:$K$332,2,0)</f>
        <v>VENDV</v>
      </c>
      <c r="D577" s="140" t="str">
        <f>VLOOKUP(G577,TCR!$E$2:$K$332,3,0)</f>
        <v>Ricavi variabili commodity al PCE - Energia Elettrica</v>
      </c>
      <c r="E577" s="140" t="str">
        <f>VLOOKUP(G577,TCR!$E$2:$K$332,4,0)</f>
        <v>MTPRV</v>
      </c>
      <c r="F577" s="140" t="str">
        <f>VLOOKUP(G577,TCR!$E$2:$K$332,5,0)</f>
        <v>Materia prima variabile</v>
      </c>
      <c r="G577" s="180" t="s">
        <v>192</v>
      </c>
      <c r="H577" s="140" t="str">
        <f>VLOOKUP(G577,TCR!$E$2:$K$332,7,0)</f>
        <v>Perdite</v>
      </c>
      <c r="I577" s="137" t="str">
        <f t="shared" si="25"/>
        <v>XE#PERD_EF2_FIX#P_FIX_PUN3F#E#XE</v>
      </c>
      <c r="J577" s="137" t="str">
        <f t="shared" si="26"/>
        <v>N</v>
      </c>
      <c r="K577" s="189" t="s">
        <v>12596</v>
      </c>
      <c r="L577" s="189" t="s">
        <v>12847</v>
      </c>
      <c r="N577" s="189" t="s">
        <v>12710</v>
      </c>
      <c r="Q577" s="189" t="s">
        <v>12743</v>
      </c>
      <c r="U577" s="137" t="s">
        <v>12913</v>
      </c>
      <c r="V577" s="137" t="str">
        <f t="shared" si="27"/>
        <v>XE</v>
      </c>
    </row>
    <row r="578" spans="1:22" x14ac:dyDescent="0.2">
      <c r="A578" s="139"/>
      <c r="B578" s="182"/>
      <c r="C578" s="140" t="str">
        <f>VLOOKUP(G578,TCR!$E$2:$K$332,2,0)</f>
        <v>VENDV</v>
      </c>
      <c r="D578" s="140" t="str">
        <f>VLOOKUP(G578,TCR!$E$2:$K$332,3,0)</f>
        <v>Ricavi variabili commodity al PCE - Energia Elettrica</v>
      </c>
      <c r="E578" s="140" t="str">
        <f>VLOOKUP(G578,TCR!$E$2:$K$332,4,0)</f>
        <v>MTPRV</v>
      </c>
      <c r="F578" s="140" t="str">
        <f>VLOOKUP(G578,TCR!$E$2:$K$332,5,0)</f>
        <v>Materia prima variabile</v>
      </c>
      <c r="G578" s="180" t="s">
        <v>192</v>
      </c>
      <c r="H578" s="140" t="str">
        <f>VLOOKUP(G578,TCR!$E$2:$K$332,7,0)</f>
        <v>Perdite</v>
      </c>
      <c r="I578" s="137" t="str">
        <f t="shared" si="25"/>
        <v>XE#PERD_EF3_FIX#P_FIX_PUN3F#E#XE</v>
      </c>
      <c r="J578" s="137" t="str">
        <f t="shared" si="26"/>
        <v>N</v>
      </c>
      <c r="K578" s="189" t="s">
        <v>12603</v>
      </c>
      <c r="L578" s="189" t="s">
        <v>12854</v>
      </c>
      <c r="N578" s="189" t="s">
        <v>12710</v>
      </c>
      <c r="Q578" s="189" t="s">
        <v>12743</v>
      </c>
      <c r="U578" s="137" t="s">
        <v>12913</v>
      </c>
      <c r="V578" s="137" t="str">
        <f t="shared" si="27"/>
        <v>XE</v>
      </c>
    </row>
    <row r="579" spans="1:22" x14ac:dyDescent="0.2">
      <c r="A579" s="139"/>
      <c r="B579" s="182"/>
      <c r="C579" s="140" t="str">
        <f>VLOOKUP(G579,TCR!$E$2:$K$332,2,0)</f>
        <v>TRASPV</v>
      </c>
      <c r="D579" s="140" t="str">
        <f>VLOOKUP(G579,TCR!$E$2:$K$332,3,0)</f>
        <v>Ricavi logistica primaria - Trasporto Energia Elettrica - variabile</v>
      </c>
      <c r="E579" s="140" t="str">
        <f>VLOOKUP(G579,TCR!$E$2:$K$332,4,0)</f>
        <v>DISPV</v>
      </c>
      <c r="F579" s="140" t="str">
        <f>VLOOKUP(G579,TCR!$E$2:$K$332,5,0)</f>
        <v>Dispacciamento variabile</v>
      </c>
      <c r="G579" s="180" t="s">
        <v>174</v>
      </c>
      <c r="H579" s="140" t="str">
        <f>VLOOKUP(G579,TCR!$E$2:$K$332,7,0)</f>
        <v>DISP bt quota variabile</v>
      </c>
      <c r="I579" s="137" t="str">
        <f t="shared" ref="I579:I642" si="28">IF(LEFT($G579,7)="CONSUMO","XE#CONSUMO",CONCATENATE($V579,"#",$K579,"#",$N579,"#",$Q579,"#",$V579) )</f>
        <v>XE#DISPBT_VAR#PCV_BTA1#PCV#XE</v>
      </c>
      <c r="J579" s="137" t="str">
        <f t="shared" ref="J579:J642" si="29">IF(SUBSTITUTE(K579,"_VAT","") = K579,"N","S")</f>
        <v>N</v>
      </c>
      <c r="K579" s="189" t="s">
        <v>12509</v>
      </c>
      <c r="L579" s="189" t="s">
        <v>12757</v>
      </c>
      <c r="N579" s="189" t="s">
        <v>12668</v>
      </c>
      <c r="Q579" s="189" t="s">
        <v>12739</v>
      </c>
      <c r="U579" s="137" t="s">
        <v>12913</v>
      </c>
      <c r="V579" s="137" t="str">
        <f t="shared" si="27"/>
        <v>XE</v>
      </c>
    </row>
    <row r="580" spans="1:22" x14ac:dyDescent="0.2">
      <c r="A580" s="139"/>
      <c r="B580" s="182"/>
      <c r="C580" s="140" t="str">
        <f>VLOOKUP(G580,TCR!$E$2:$K$332,2,0)</f>
        <v>VENDV</v>
      </c>
      <c r="D580" s="140" t="str">
        <f>VLOOKUP(G580,TCR!$E$2:$K$332,3,0)</f>
        <v>Ricavi variabili commodity al PCE - Energia Elettrica</v>
      </c>
      <c r="E580" s="140" t="str">
        <f>VLOOKUP(G580,TCR!$E$2:$K$332,4,0)</f>
        <v>MTPRV</v>
      </c>
      <c r="F580" s="140" t="str">
        <f>VLOOKUP(G580,TCR!$E$2:$K$332,5,0)</f>
        <v>Materia prima variabile</v>
      </c>
      <c r="G580" s="180" t="s">
        <v>255</v>
      </c>
      <c r="H580" s="140" t="str">
        <f>VLOOKUP(G580,TCR!$E$2:$K$332,7,0)</f>
        <v>Materia prima</v>
      </c>
      <c r="I580" s="137" t="str">
        <f t="shared" si="28"/>
        <v>XE#EF1_FIX#PFIX#E#XE</v>
      </c>
      <c r="J580" s="137" t="str">
        <f t="shared" si="29"/>
        <v>N</v>
      </c>
      <c r="K580" s="189" t="s">
        <v>12621</v>
      </c>
      <c r="L580" s="189" t="s">
        <v>12872</v>
      </c>
      <c r="N580" s="189" t="s">
        <v>12945</v>
      </c>
      <c r="Q580" s="189" t="s">
        <v>12743</v>
      </c>
      <c r="U580" s="137" t="s">
        <v>12913</v>
      </c>
      <c r="V580" s="137" t="str">
        <f t="shared" si="27"/>
        <v>XE</v>
      </c>
    </row>
    <row r="581" spans="1:22" x14ac:dyDescent="0.2">
      <c r="A581" s="139"/>
      <c r="B581" s="182"/>
      <c r="C581" s="140" t="str">
        <f>VLOOKUP(G581,TCR!$E$2:$K$332,2,0)</f>
        <v>VENDV</v>
      </c>
      <c r="D581" s="140" t="str">
        <f>VLOOKUP(G581,TCR!$E$2:$K$332,3,0)</f>
        <v>Ricavi variabili commodity al PCE - Energia Elettrica</v>
      </c>
      <c r="E581" s="140" t="str">
        <f>VLOOKUP(G581,TCR!$E$2:$K$332,4,0)</f>
        <v>MTPRV</v>
      </c>
      <c r="F581" s="140" t="str">
        <f>VLOOKUP(G581,TCR!$E$2:$K$332,5,0)</f>
        <v>Materia prima variabile</v>
      </c>
      <c r="G581" s="180" t="s">
        <v>255</v>
      </c>
      <c r="H581" s="140" t="str">
        <f>VLOOKUP(G581,TCR!$E$2:$K$332,7,0)</f>
        <v>Materia prima</v>
      </c>
      <c r="I581" s="137" t="str">
        <f t="shared" si="28"/>
        <v>XE#EF2_FIX#PFIX#E#XE</v>
      </c>
      <c r="J581" s="137" t="str">
        <f t="shared" si="29"/>
        <v>N</v>
      </c>
      <c r="K581" s="189" t="s">
        <v>12628</v>
      </c>
      <c r="L581" s="189" t="s">
        <v>12879</v>
      </c>
      <c r="N581" s="189" t="s">
        <v>12945</v>
      </c>
      <c r="Q581" s="189" t="s">
        <v>12743</v>
      </c>
      <c r="U581" s="137" t="s">
        <v>12913</v>
      </c>
      <c r="V581" s="137" t="str">
        <f t="shared" si="27"/>
        <v>XE</v>
      </c>
    </row>
    <row r="582" spans="1:22" x14ac:dyDescent="0.2">
      <c r="A582" s="139"/>
      <c r="B582" s="182"/>
      <c r="C582" s="140" t="str">
        <f>VLOOKUP(G582,TCR!$E$2:$K$332,2,0)</f>
        <v>VENDV</v>
      </c>
      <c r="D582" s="140" t="str">
        <f>VLOOKUP(G582,TCR!$E$2:$K$332,3,0)</f>
        <v>Ricavi variabili commodity al PCE - Energia Elettrica</v>
      </c>
      <c r="E582" s="140" t="str">
        <f>VLOOKUP(G582,TCR!$E$2:$K$332,4,0)</f>
        <v>MTPRV</v>
      </c>
      <c r="F582" s="140" t="str">
        <f>VLOOKUP(G582,TCR!$E$2:$K$332,5,0)</f>
        <v>Materia prima variabile</v>
      </c>
      <c r="G582" s="180" t="s">
        <v>255</v>
      </c>
      <c r="H582" s="140" t="str">
        <f>VLOOKUP(G582,TCR!$E$2:$K$332,7,0)</f>
        <v>Materia prima</v>
      </c>
      <c r="I582" s="137" t="str">
        <f t="shared" si="28"/>
        <v>XE#EF3_FIX#PFIX#E#XE</v>
      </c>
      <c r="J582" s="137" t="str">
        <f t="shared" si="29"/>
        <v>N</v>
      </c>
      <c r="K582" s="189" t="s">
        <v>12635</v>
      </c>
      <c r="L582" s="189" t="s">
        <v>12886</v>
      </c>
      <c r="N582" s="189" t="s">
        <v>12945</v>
      </c>
      <c r="Q582" s="189" t="s">
        <v>12743</v>
      </c>
      <c r="U582" s="137" t="s">
        <v>12913</v>
      </c>
      <c r="V582" s="137" t="str">
        <f t="shared" si="27"/>
        <v>XE</v>
      </c>
    </row>
    <row r="583" spans="1:22" x14ac:dyDescent="0.2">
      <c r="A583" s="139"/>
      <c r="B583" s="182"/>
      <c r="C583" s="140" t="str">
        <f>VLOOKUP(G583,TCR!$E$2:$K$332,2,0)</f>
        <v>VENDV</v>
      </c>
      <c r="D583" s="140" t="str">
        <f>VLOOKUP(G583,TCR!$E$2:$K$332,3,0)</f>
        <v>Ricavi variabili commodity al PCE - Energia Elettrica</v>
      </c>
      <c r="E583" s="140" t="str">
        <f>VLOOKUP(G583,TCR!$E$2:$K$332,4,0)</f>
        <v>MTPRV</v>
      </c>
      <c r="F583" s="140" t="str">
        <f>VLOOKUP(G583,TCR!$E$2:$K$332,5,0)</f>
        <v>Materia prima variabile</v>
      </c>
      <c r="G583" s="180" t="s">
        <v>255</v>
      </c>
      <c r="H583" s="140" t="str">
        <f>VLOOKUP(G583,TCR!$E$2:$K$332,7,0)</f>
        <v>Materia prima</v>
      </c>
      <c r="I583" s="137" t="str">
        <f t="shared" si="28"/>
        <v>XE#EF0_FIX#PFIX#E#XE</v>
      </c>
      <c r="J583" s="137" t="str">
        <f t="shared" si="29"/>
        <v>N</v>
      </c>
      <c r="K583" s="189" t="s">
        <v>12617</v>
      </c>
      <c r="L583" s="189" t="s">
        <v>12868</v>
      </c>
      <c r="N583" s="189" t="s">
        <v>12945</v>
      </c>
      <c r="Q583" s="189" t="s">
        <v>12743</v>
      </c>
      <c r="U583" s="137" t="s">
        <v>12913</v>
      </c>
      <c r="V583" s="137" t="str">
        <f t="shared" si="27"/>
        <v>XE</v>
      </c>
    </row>
    <row r="584" spans="1:22" x14ac:dyDescent="0.2">
      <c r="A584" s="139"/>
      <c r="B584" s="182"/>
      <c r="C584" s="140" t="str">
        <f>VLOOKUP(G584,TCR!$E$2:$K$332,2,0)</f>
        <v>VENDV</v>
      </c>
      <c r="D584" s="140" t="str">
        <f>VLOOKUP(G584,TCR!$E$2:$K$332,3,0)</f>
        <v>Ricavi variabili commodity al PCE - Energia Elettrica</v>
      </c>
      <c r="E584" s="140" t="str">
        <f>VLOOKUP(G584,TCR!$E$2:$K$332,4,0)</f>
        <v>MTPRV</v>
      </c>
      <c r="F584" s="140" t="str">
        <f>VLOOKUP(G584,TCR!$E$2:$K$332,5,0)</f>
        <v>Materia prima variabile</v>
      </c>
      <c r="G584" s="180" t="s">
        <v>255</v>
      </c>
      <c r="H584" s="140" t="str">
        <f>VLOOKUP(G584,TCR!$E$2:$K$332,7,0)</f>
        <v>Materia prima</v>
      </c>
      <c r="I584" s="137" t="str">
        <f t="shared" si="28"/>
        <v>XE#EFM2_FIX#PFIX#E#XE</v>
      </c>
      <c r="J584" s="137" t="str">
        <f t="shared" si="29"/>
        <v>N</v>
      </c>
      <c r="K584" s="189" t="s">
        <v>12643</v>
      </c>
      <c r="L584" s="189" t="s">
        <v>12894</v>
      </c>
      <c r="N584" s="189" t="s">
        <v>12945</v>
      </c>
      <c r="Q584" s="189" t="s">
        <v>12743</v>
      </c>
      <c r="U584" s="137" t="s">
        <v>12913</v>
      </c>
      <c r="V584" s="137" t="str">
        <f t="shared" si="27"/>
        <v>XE</v>
      </c>
    </row>
    <row r="585" spans="1:22" x14ac:dyDescent="0.2">
      <c r="A585" s="139"/>
      <c r="B585" s="182"/>
      <c r="C585" s="140" t="str">
        <f>VLOOKUP(G585,TCR!$E$2:$K$332,2,0)</f>
        <v>VENDV</v>
      </c>
      <c r="D585" s="140" t="str">
        <f>VLOOKUP(G585,TCR!$E$2:$K$332,3,0)</f>
        <v>Ricavi variabili commodity al PCE - Energia Elettrica</v>
      </c>
      <c r="E585" s="140" t="str">
        <f>VLOOKUP(G585,TCR!$E$2:$K$332,4,0)</f>
        <v>MTPRV</v>
      </c>
      <c r="F585" s="140" t="str">
        <f>VLOOKUP(G585,TCR!$E$2:$K$332,5,0)</f>
        <v>Materia prima variabile</v>
      </c>
      <c r="G585" s="180" t="s">
        <v>255</v>
      </c>
      <c r="H585" s="140" t="str">
        <f>VLOOKUP(G585,TCR!$E$2:$K$332,7,0)</f>
        <v>Materia prima</v>
      </c>
      <c r="I585" s="137" t="str">
        <f t="shared" si="28"/>
        <v>XE#EFM1_FIX#PFIX#E#XE</v>
      </c>
      <c r="J585" s="137" t="str">
        <f t="shared" si="29"/>
        <v>N</v>
      </c>
      <c r="K585" s="189" t="s">
        <v>12641</v>
      </c>
      <c r="L585" s="189" t="s">
        <v>12892</v>
      </c>
      <c r="N585" s="189" t="s">
        <v>12945</v>
      </c>
      <c r="Q585" s="189" t="s">
        <v>12743</v>
      </c>
      <c r="U585" s="137" t="s">
        <v>12913</v>
      </c>
      <c r="V585" s="137" t="str">
        <f t="shared" si="27"/>
        <v>XE</v>
      </c>
    </row>
    <row r="586" spans="1:22" x14ac:dyDescent="0.2">
      <c r="A586" s="139"/>
      <c r="B586" s="182"/>
      <c r="C586" s="140" t="str">
        <f>VLOOKUP(G586,TCR!$E$2:$K$332,2,0)</f>
        <v>VENDV</v>
      </c>
      <c r="D586" s="140" t="str">
        <f>VLOOKUP(G586,TCR!$E$2:$K$332,3,0)</f>
        <v>Ricavi variabili commodity al PCE - Energia Elettrica</v>
      </c>
      <c r="E586" s="140" t="str">
        <f>VLOOKUP(G586,TCR!$E$2:$K$332,4,0)</f>
        <v>MTPRV</v>
      </c>
      <c r="F586" s="140" t="str">
        <f>VLOOKUP(G586,TCR!$E$2:$K$332,5,0)</f>
        <v>Materia prima variabile</v>
      </c>
      <c r="G586" s="180" t="s">
        <v>192</v>
      </c>
      <c r="H586" s="140" t="str">
        <f>VLOOKUP(G586,TCR!$E$2:$K$332,7,0)</f>
        <v>Perdite</v>
      </c>
      <c r="I586" s="137" t="str">
        <f t="shared" si="28"/>
        <v>XE#PERD_EF1_FIX#PFIX#E#XE</v>
      </c>
      <c r="J586" s="137" t="str">
        <f t="shared" si="29"/>
        <v>N</v>
      </c>
      <c r="K586" s="189" t="s">
        <v>12589</v>
      </c>
      <c r="L586" s="189" t="s">
        <v>12840</v>
      </c>
      <c r="N586" s="189" t="s">
        <v>12945</v>
      </c>
      <c r="Q586" s="189" t="s">
        <v>12743</v>
      </c>
      <c r="U586" s="137" t="s">
        <v>12913</v>
      </c>
      <c r="V586" s="137" t="str">
        <f t="shared" si="27"/>
        <v>XE</v>
      </c>
    </row>
    <row r="587" spans="1:22" x14ac:dyDescent="0.2">
      <c r="A587" s="139"/>
      <c r="B587" s="182"/>
      <c r="C587" s="140" t="str">
        <f>VLOOKUP(G587,TCR!$E$2:$K$332,2,0)</f>
        <v>VENDV</v>
      </c>
      <c r="D587" s="140" t="str">
        <f>VLOOKUP(G587,TCR!$E$2:$K$332,3,0)</f>
        <v>Ricavi variabili commodity al PCE - Energia Elettrica</v>
      </c>
      <c r="E587" s="140" t="str">
        <f>VLOOKUP(G587,TCR!$E$2:$K$332,4,0)</f>
        <v>MTPRV</v>
      </c>
      <c r="F587" s="140" t="str">
        <f>VLOOKUP(G587,TCR!$E$2:$K$332,5,0)</f>
        <v>Materia prima variabile</v>
      </c>
      <c r="G587" s="180" t="s">
        <v>192</v>
      </c>
      <c r="H587" s="140" t="str">
        <f>VLOOKUP(G587,TCR!$E$2:$K$332,7,0)</f>
        <v>Perdite</v>
      </c>
      <c r="I587" s="137" t="str">
        <f t="shared" si="28"/>
        <v>XE#PERD_EF2_FIX#PFIX#E#XE</v>
      </c>
      <c r="J587" s="137" t="str">
        <f t="shared" si="29"/>
        <v>N</v>
      </c>
      <c r="K587" s="189" t="s">
        <v>12596</v>
      </c>
      <c r="L587" s="189" t="s">
        <v>12847</v>
      </c>
      <c r="N587" s="189" t="s">
        <v>12945</v>
      </c>
      <c r="Q587" s="189" t="s">
        <v>12743</v>
      </c>
      <c r="U587" s="137" t="s">
        <v>12913</v>
      </c>
      <c r="V587" s="137" t="str">
        <f t="shared" si="27"/>
        <v>XE</v>
      </c>
    </row>
    <row r="588" spans="1:22" x14ac:dyDescent="0.2">
      <c r="A588" s="139"/>
      <c r="B588" s="182"/>
      <c r="C588" s="140" t="str">
        <f>VLOOKUP(G588,TCR!$E$2:$K$332,2,0)</f>
        <v>VENDV</v>
      </c>
      <c r="D588" s="140" t="str">
        <f>VLOOKUP(G588,TCR!$E$2:$K$332,3,0)</f>
        <v>Ricavi variabili commodity al PCE - Energia Elettrica</v>
      </c>
      <c r="E588" s="140" t="str">
        <f>VLOOKUP(G588,TCR!$E$2:$K$332,4,0)</f>
        <v>MTPRV</v>
      </c>
      <c r="F588" s="140" t="str">
        <f>VLOOKUP(G588,TCR!$E$2:$K$332,5,0)</f>
        <v>Materia prima variabile</v>
      </c>
      <c r="G588" s="180" t="s">
        <v>192</v>
      </c>
      <c r="H588" s="140" t="str">
        <f>VLOOKUP(G588,TCR!$E$2:$K$332,7,0)</f>
        <v>Perdite</v>
      </c>
      <c r="I588" s="137" t="str">
        <f t="shared" si="28"/>
        <v>XE#PERD_EF3_FIX#PFIX#E#XE</v>
      </c>
      <c r="J588" s="137" t="str">
        <f t="shared" si="29"/>
        <v>N</v>
      </c>
      <c r="K588" s="189" t="s">
        <v>12603</v>
      </c>
      <c r="L588" s="189" t="s">
        <v>12854</v>
      </c>
      <c r="N588" s="189" t="s">
        <v>12945</v>
      </c>
      <c r="Q588" s="189" t="s">
        <v>12743</v>
      </c>
      <c r="U588" s="137" t="s">
        <v>12913</v>
      </c>
      <c r="V588" s="137" t="str">
        <f t="shared" si="27"/>
        <v>XE</v>
      </c>
    </row>
    <row r="589" spans="1:22" x14ac:dyDescent="0.2">
      <c r="A589" s="139"/>
      <c r="B589" s="182"/>
      <c r="C589" s="140" t="str">
        <f>VLOOKUP(G589,TCR!$E$2:$K$332,2,0)</f>
        <v>VENDV</v>
      </c>
      <c r="D589" s="140" t="str">
        <f>VLOOKUP(G589,TCR!$E$2:$K$332,3,0)</f>
        <v>Ricavi variabili commodity al PCE - Energia Elettrica</v>
      </c>
      <c r="E589" s="140" t="str">
        <f>VLOOKUP(G589,TCR!$E$2:$K$332,4,0)</f>
        <v>MTPRV</v>
      </c>
      <c r="F589" s="140" t="str">
        <f>VLOOKUP(G589,TCR!$E$2:$K$332,5,0)</f>
        <v>Materia prima variabile</v>
      </c>
      <c r="G589" s="180" t="s">
        <v>192</v>
      </c>
      <c r="H589" s="140" t="str">
        <f>VLOOKUP(G589,TCR!$E$2:$K$332,7,0)</f>
        <v>Perdite</v>
      </c>
      <c r="I589" s="137" t="str">
        <f t="shared" si="28"/>
        <v>XE#PERD_EF0_FIX#PFIX#E#XE</v>
      </c>
      <c r="J589" s="137" t="str">
        <f t="shared" si="29"/>
        <v>N</v>
      </c>
      <c r="K589" s="189" t="s">
        <v>12550</v>
      </c>
      <c r="L589" s="189" t="s">
        <v>12798</v>
      </c>
      <c r="N589" s="189" t="s">
        <v>12945</v>
      </c>
      <c r="Q589" s="189" t="s">
        <v>12743</v>
      </c>
      <c r="U589" s="137" t="s">
        <v>12913</v>
      </c>
      <c r="V589" s="137" t="str">
        <f t="shared" si="27"/>
        <v>XE</v>
      </c>
    </row>
    <row r="590" spans="1:22" x14ac:dyDescent="0.2">
      <c r="A590" s="139"/>
      <c r="B590" s="182"/>
      <c r="C590" s="140" t="str">
        <f>VLOOKUP(G590,TCR!$E$2:$K$332,2,0)</f>
        <v>VENDV</v>
      </c>
      <c r="D590" s="140" t="str">
        <f>VLOOKUP(G590,TCR!$E$2:$K$332,3,0)</f>
        <v>Ricavi variabili commodity al PCE - Energia Elettrica</v>
      </c>
      <c r="E590" s="140" t="str">
        <f>VLOOKUP(G590,TCR!$E$2:$K$332,4,0)</f>
        <v>MTPRV</v>
      </c>
      <c r="F590" s="140" t="str">
        <f>VLOOKUP(G590,TCR!$E$2:$K$332,5,0)</f>
        <v>Materia prima variabile</v>
      </c>
      <c r="G590" s="180" t="s">
        <v>192</v>
      </c>
      <c r="H590" s="140" t="str">
        <f>VLOOKUP(G590,TCR!$E$2:$K$332,7,0)</f>
        <v>Perdite</v>
      </c>
      <c r="I590" s="137" t="str">
        <f t="shared" si="28"/>
        <v>XE#PERD_EFM2_FIX#PFIX#E#XE</v>
      </c>
      <c r="J590" s="137" t="str">
        <f t="shared" si="29"/>
        <v>N</v>
      </c>
      <c r="K590" s="189" t="s">
        <v>12611</v>
      </c>
      <c r="L590" s="189" t="s">
        <v>12862</v>
      </c>
      <c r="N590" s="189" t="s">
        <v>12945</v>
      </c>
      <c r="Q590" s="189" t="s">
        <v>12743</v>
      </c>
      <c r="U590" s="137" t="s">
        <v>12913</v>
      </c>
      <c r="V590" s="137" t="str">
        <f t="shared" si="27"/>
        <v>XE</v>
      </c>
    </row>
    <row r="591" spans="1:22" x14ac:dyDescent="0.2">
      <c r="A591" s="139"/>
      <c r="B591" s="182"/>
      <c r="C591" s="140" t="str">
        <f>VLOOKUP(G591,TCR!$E$2:$K$332,2,0)</f>
        <v>VENDV</v>
      </c>
      <c r="D591" s="140" t="str">
        <f>VLOOKUP(G591,TCR!$E$2:$K$332,3,0)</f>
        <v>Ricavi variabili commodity al PCE - Energia Elettrica</v>
      </c>
      <c r="E591" s="140" t="str">
        <f>VLOOKUP(G591,TCR!$E$2:$K$332,4,0)</f>
        <v>MTPRV</v>
      </c>
      <c r="F591" s="140" t="str">
        <f>VLOOKUP(G591,TCR!$E$2:$K$332,5,0)</f>
        <v>Materia prima variabile</v>
      </c>
      <c r="G591" s="180" t="s">
        <v>192</v>
      </c>
      <c r="H591" s="140" t="str">
        <f>VLOOKUP(G591,TCR!$E$2:$K$332,7,0)</f>
        <v>Perdite</v>
      </c>
      <c r="I591" s="137" t="str">
        <f t="shared" si="28"/>
        <v>XE#PERD_EFM1_FIX#PFIX#E#XE</v>
      </c>
      <c r="J591" s="137" t="str">
        <f t="shared" si="29"/>
        <v>N</v>
      </c>
      <c r="K591" s="189" t="s">
        <v>12609</v>
      </c>
      <c r="L591" s="189" t="s">
        <v>12860</v>
      </c>
      <c r="N591" s="189" t="s">
        <v>12945</v>
      </c>
      <c r="Q591" s="189" t="s">
        <v>12743</v>
      </c>
      <c r="U591" s="137" t="s">
        <v>12913</v>
      </c>
      <c r="V591" s="137" t="str">
        <f t="shared" si="27"/>
        <v>XE</v>
      </c>
    </row>
    <row r="592" spans="1:22" x14ac:dyDescent="0.2">
      <c r="A592" s="139"/>
      <c r="B592" s="182"/>
      <c r="C592" s="140" t="str">
        <f>VLOOKUP(G592,TCR!$E$2:$K$332,2,0)</f>
        <v>VENDV</v>
      </c>
      <c r="D592" s="140" t="str">
        <f>VLOOKUP(G592,TCR!$E$2:$K$332,3,0)</f>
        <v>Ricavi variabili commodity al PCE - Energia Elettrica</v>
      </c>
      <c r="E592" s="140" t="str">
        <f>VLOOKUP(G592,TCR!$E$2:$K$332,4,0)</f>
        <v>MTPRV</v>
      </c>
      <c r="F592" s="140" t="str">
        <f>VLOOKUP(G592,TCR!$E$2:$K$332,5,0)</f>
        <v>Materia prima variabile</v>
      </c>
      <c r="G592" s="180" t="s">
        <v>255</v>
      </c>
      <c r="H592" s="140" t="str">
        <f>VLOOKUP(G592,TCR!$E$2:$K$332,7,0)</f>
        <v>Materia prima</v>
      </c>
      <c r="I592" s="137" t="str">
        <f t="shared" si="28"/>
        <v>XE#EF1_PUNh#PUNh#E#XE</v>
      </c>
      <c r="J592" s="137" t="str">
        <f t="shared" si="29"/>
        <v>N</v>
      </c>
      <c r="K592" s="189" t="s">
        <v>12976</v>
      </c>
      <c r="L592" s="189" t="s">
        <v>12946</v>
      </c>
      <c r="N592" s="189" t="s">
        <v>12947</v>
      </c>
      <c r="Q592" s="189" t="s">
        <v>12743</v>
      </c>
      <c r="U592" s="137" t="s">
        <v>12913</v>
      </c>
      <c r="V592" s="137" t="str">
        <f t="shared" ref="V592:V655" si="30">U592</f>
        <v>XE</v>
      </c>
    </row>
    <row r="593" spans="1:22" x14ac:dyDescent="0.2">
      <c r="A593" s="139"/>
      <c r="B593" s="182"/>
      <c r="C593" s="140" t="str">
        <f>VLOOKUP(G593,TCR!$E$2:$K$332,2,0)</f>
        <v>VENDV</v>
      </c>
      <c r="D593" s="140" t="str">
        <f>VLOOKUP(G593,TCR!$E$2:$K$332,3,0)</f>
        <v>Ricavi variabili commodity al PCE - Energia Elettrica</v>
      </c>
      <c r="E593" s="140" t="str">
        <f>VLOOKUP(G593,TCR!$E$2:$K$332,4,0)</f>
        <v>MTPRV</v>
      </c>
      <c r="F593" s="140" t="str">
        <f>VLOOKUP(G593,TCR!$E$2:$K$332,5,0)</f>
        <v>Materia prima variabile</v>
      </c>
      <c r="G593" s="180" t="s">
        <v>255</v>
      </c>
      <c r="H593" s="140" t="str">
        <f>VLOOKUP(G593,TCR!$E$2:$K$332,7,0)</f>
        <v>Materia prima</v>
      </c>
      <c r="I593" s="137" t="str">
        <f t="shared" si="28"/>
        <v>XE#EF2_PUNh#PUNh#E#XE</v>
      </c>
      <c r="J593" s="137" t="str">
        <f t="shared" si="29"/>
        <v>N</v>
      </c>
      <c r="K593" s="189" t="s">
        <v>12977</v>
      </c>
      <c r="L593" s="189" t="s">
        <v>12948</v>
      </c>
      <c r="N593" s="189" t="s">
        <v>12947</v>
      </c>
      <c r="Q593" s="189" t="s">
        <v>12743</v>
      </c>
      <c r="U593" s="137" t="s">
        <v>12913</v>
      </c>
      <c r="V593" s="137" t="str">
        <f t="shared" si="30"/>
        <v>XE</v>
      </c>
    </row>
    <row r="594" spans="1:22" x14ac:dyDescent="0.2">
      <c r="A594" s="139"/>
      <c r="B594" s="182"/>
      <c r="C594" s="140" t="str">
        <f>VLOOKUP(G594,TCR!$E$2:$K$332,2,0)</f>
        <v>VENDV</v>
      </c>
      <c r="D594" s="140" t="str">
        <f>VLOOKUP(G594,TCR!$E$2:$K$332,3,0)</f>
        <v>Ricavi variabili commodity al PCE - Energia Elettrica</v>
      </c>
      <c r="E594" s="140" t="str">
        <f>VLOOKUP(G594,TCR!$E$2:$K$332,4,0)</f>
        <v>MTPRV</v>
      </c>
      <c r="F594" s="140" t="str">
        <f>VLOOKUP(G594,TCR!$E$2:$K$332,5,0)</f>
        <v>Materia prima variabile</v>
      </c>
      <c r="G594" s="180" t="s">
        <v>255</v>
      </c>
      <c r="H594" s="140" t="str">
        <f>VLOOKUP(G594,TCR!$E$2:$K$332,7,0)</f>
        <v>Materia prima</v>
      </c>
      <c r="I594" s="137" t="str">
        <f t="shared" si="28"/>
        <v>XE#EF3_PUNh#PUNh#E#XE</v>
      </c>
      <c r="J594" s="137" t="str">
        <f t="shared" si="29"/>
        <v>N</v>
      </c>
      <c r="K594" s="189" t="s">
        <v>12978</v>
      </c>
      <c r="L594" s="189" t="s">
        <v>12949</v>
      </c>
      <c r="N594" s="189" t="s">
        <v>12947</v>
      </c>
      <c r="Q594" s="189" t="s">
        <v>12743</v>
      </c>
      <c r="U594" s="137" t="s">
        <v>12913</v>
      </c>
      <c r="V594" s="137" t="str">
        <f t="shared" si="30"/>
        <v>XE</v>
      </c>
    </row>
    <row r="595" spans="1:22" x14ac:dyDescent="0.2">
      <c r="A595" s="139"/>
      <c r="B595" s="182"/>
      <c r="C595" s="140" t="str">
        <f>VLOOKUP(G595,TCR!$E$2:$K$332,2,0)</f>
        <v>VENDV</v>
      </c>
      <c r="D595" s="140" t="str">
        <f>VLOOKUP(G595,TCR!$E$2:$K$332,3,0)</f>
        <v>Ricavi variabili commodity al PCE - Energia Elettrica</v>
      </c>
      <c r="E595" s="140" t="str">
        <f>VLOOKUP(G595,TCR!$E$2:$K$332,4,0)</f>
        <v>MTPRV</v>
      </c>
      <c r="F595" s="140" t="str">
        <f>VLOOKUP(G595,TCR!$E$2:$K$332,5,0)</f>
        <v>Materia prima variabile</v>
      </c>
      <c r="G595" s="180" t="s">
        <v>192</v>
      </c>
      <c r="H595" s="140" t="str">
        <f>VLOOKUP(G595,TCR!$E$2:$K$332,7,0)</f>
        <v>Perdite</v>
      </c>
      <c r="I595" s="137" t="str">
        <f t="shared" si="28"/>
        <v>XE#PERD_EF1_PUNh#PUNh#E#XE</v>
      </c>
      <c r="J595" s="137" t="str">
        <f t="shared" si="29"/>
        <v>N</v>
      </c>
      <c r="K595" s="189" t="s">
        <v>12979</v>
      </c>
      <c r="L595" s="189" t="s">
        <v>12950</v>
      </c>
      <c r="N595" s="189" t="s">
        <v>12947</v>
      </c>
      <c r="Q595" s="189" t="s">
        <v>12743</v>
      </c>
      <c r="U595" s="137" t="s">
        <v>12913</v>
      </c>
      <c r="V595" s="137" t="str">
        <f t="shared" si="30"/>
        <v>XE</v>
      </c>
    </row>
    <row r="596" spans="1:22" x14ac:dyDescent="0.2">
      <c r="A596" s="139"/>
      <c r="B596" s="182"/>
      <c r="C596" s="140" t="str">
        <f>VLOOKUP(G596,TCR!$E$2:$K$332,2,0)</f>
        <v>VENDV</v>
      </c>
      <c r="D596" s="140" t="str">
        <f>VLOOKUP(G596,TCR!$E$2:$K$332,3,0)</f>
        <v>Ricavi variabili commodity al PCE - Energia Elettrica</v>
      </c>
      <c r="E596" s="140" t="str">
        <f>VLOOKUP(G596,TCR!$E$2:$K$332,4,0)</f>
        <v>MTPRV</v>
      </c>
      <c r="F596" s="140" t="str">
        <f>VLOOKUP(G596,TCR!$E$2:$K$332,5,0)</f>
        <v>Materia prima variabile</v>
      </c>
      <c r="G596" s="180" t="s">
        <v>192</v>
      </c>
      <c r="H596" s="140" t="str">
        <f>VLOOKUP(G596,TCR!$E$2:$K$332,7,0)</f>
        <v>Perdite</v>
      </c>
      <c r="I596" s="137" t="str">
        <f t="shared" si="28"/>
        <v>XE#PERD_EF2_PUNh#PUNh#E#XE</v>
      </c>
      <c r="J596" s="137" t="str">
        <f t="shared" si="29"/>
        <v>N</v>
      </c>
      <c r="K596" s="189" t="s">
        <v>12980</v>
      </c>
      <c r="L596" s="189" t="s">
        <v>12951</v>
      </c>
      <c r="N596" s="189" t="s">
        <v>12947</v>
      </c>
      <c r="Q596" s="189" t="s">
        <v>12743</v>
      </c>
      <c r="U596" s="137" t="s">
        <v>12913</v>
      </c>
      <c r="V596" s="137" t="str">
        <f t="shared" si="30"/>
        <v>XE</v>
      </c>
    </row>
    <row r="597" spans="1:22" x14ac:dyDescent="0.2">
      <c r="A597" s="139"/>
      <c r="B597" s="182"/>
      <c r="C597" s="140" t="str">
        <f>VLOOKUP(G597,TCR!$E$2:$K$332,2,0)</f>
        <v>VENDV</v>
      </c>
      <c r="D597" s="140" t="str">
        <f>VLOOKUP(G597,TCR!$E$2:$K$332,3,0)</f>
        <v>Ricavi variabili commodity al PCE - Energia Elettrica</v>
      </c>
      <c r="E597" s="140" t="str">
        <f>VLOOKUP(G597,TCR!$E$2:$K$332,4,0)</f>
        <v>MTPRV</v>
      </c>
      <c r="F597" s="140" t="str">
        <f>VLOOKUP(G597,TCR!$E$2:$K$332,5,0)</f>
        <v>Materia prima variabile</v>
      </c>
      <c r="G597" s="180" t="s">
        <v>192</v>
      </c>
      <c r="H597" s="140" t="str">
        <f>VLOOKUP(G597,TCR!$E$2:$K$332,7,0)</f>
        <v>Perdite</v>
      </c>
      <c r="I597" s="137" t="str">
        <f t="shared" si="28"/>
        <v>XE#PERD_EF3_PUNh#PUNh#E#XE</v>
      </c>
      <c r="J597" s="137" t="str">
        <f t="shared" si="29"/>
        <v>N</v>
      </c>
      <c r="K597" s="189" t="s">
        <v>12981</v>
      </c>
      <c r="L597" s="189" t="s">
        <v>12952</v>
      </c>
      <c r="N597" s="189" t="s">
        <v>12947</v>
      </c>
      <c r="Q597" s="189" t="s">
        <v>12743</v>
      </c>
      <c r="U597" s="137" t="s">
        <v>12913</v>
      </c>
      <c r="V597" s="137" t="str">
        <f t="shared" si="30"/>
        <v>XE</v>
      </c>
    </row>
    <row r="598" spans="1:22" x14ac:dyDescent="0.2">
      <c r="A598" s="139"/>
      <c r="B598" s="182"/>
      <c r="C598" s="140" t="str">
        <f>VLOOKUP(G598,TCR!$E$2:$K$332,2,0)</f>
        <v>VENDF</v>
      </c>
      <c r="D598" s="140" t="str">
        <f>VLOOKUP(G598,TCR!$E$2:$K$332,3,0)</f>
        <v>Ricavi commodity - componente fissa Energia Elettrica</v>
      </c>
      <c r="E598" s="140" t="str">
        <f>VLOOKUP(G598,TCR!$E$2:$K$332,4,0)</f>
        <v>MTPRF</v>
      </c>
      <c r="F598" s="140" t="str">
        <f>VLOOKUP(G598,TCR!$E$2:$K$332,5,0)</f>
        <v>Materia prima fissa</v>
      </c>
      <c r="G598" s="180" t="s">
        <v>217</v>
      </c>
      <c r="H598" s="140" t="str">
        <f>VLOOKUP(G598,TCR!$E$2:$K$332,7,0)</f>
        <v>Materia prima altre voci fisse</v>
      </c>
      <c r="I598" s="137" t="str">
        <f t="shared" si="28"/>
        <v>XE#C_FIX_O_AE#T_OS_A_BTA1#T_OS#XE</v>
      </c>
      <c r="J598" s="137" t="str">
        <f t="shared" si="29"/>
        <v>N</v>
      </c>
      <c r="K598" s="189" t="s">
        <v>12656</v>
      </c>
      <c r="L598" s="189" t="s">
        <v>12904</v>
      </c>
      <c r="N598" s="189" t="s">
        <v>12732</v>
      </c>
      <c r="Q598" s="189" t="s">
        <v>12742</v>
      </c>
      <c r="U598" s="137" t="s">
        <v>12913</v>
      </c>
      <c r="V598" s="137" t="str">
        <f t="shared" si="30"/>
        <v>XE</v>
      </c>
    </row>
    <row r="599" spans="1:22" x14ac:dyDescent="0.2">
      <c r="A599" s="139"/>
      <c r="B599" s="182"/>
      <c r="C599" s="140" t="str">
        <f>VLOOKUP(G599,TCR!$E$2:$K$332,2,0)</f>
        <v>DISTF</v>
      </c>
      <c r="D599" s="140" t="str">
        <f>VLOOKUP(G599,TCR!$E$2:$K$332,3,0)</f>
        <v>Ricavi logistica secondaria - distribuzione Energia Elettrica - fisso</v>
      </c>
      <c r="E599" s="140" t="str">
        <f>VLOOKUP(G599,TCR!$E$2:$K$332,4,0)</f>
        <v>QFDS</v>
      </c>
      <c r="F599" s="140" t="str">
        <f>VLOOKUP(G599,TCR!$E$2:$K$332,5,0)</f>
        <v>Quota fissa distribuzione</v>
      </c>
      <c r="G599" s="180" t="s">
        <v>2</v>
      </c>
      <c r="H599" s="140" t="str">
        <f>VLOOKUP(G599,TCR!$E$2:$K$332,7,0)</f>
        <v>Quota fissa dis</v>
      </c>
      <c r="I599" s="137" t="str">
        <f t="shared" si="28"/>
        <v>XE#C_FIX_O_ASOS_FAT1#T_OS_A_BTA1#T_OS#XE</v>
      </c>
      <c r="J599" s="137" t="str">
        <f t="shared" si="29"/>
        <v>N</v>
      </c>
      <c r="K599" s="189" t="s">
        <v>12571</v>
      </c>
      <c r="L599" s="189" t="s">
        <v>12819</v>
      </c>
      <c r="N599" s="189" t="s">
        <v>12732</v>
      </c>
      <c r="Q599" s="189" t="s">
        <v>12742</v>
      </c>
      <c r="U599" s="137" t="s">
        <v>12913</v>
      </c>
      <c r="V599" s="137" t="str">
        <f t="shared" si="30"/>
        <v>XE</v>
      </c>
    </row>
    <row r="600" spans="1:22" x14ac:dyDescent="0.2">
      <c r="A600" s="139"/>
      <c r="B600" s="182"/>
      <c r="C600" s="140" t="str">
        <f>VLOOKUP(G600,TCR!$E$2:$K$332,2,0)</f>
        <v>DISTF</v>
      </c>
      <c r="D600" s="140" t="str">
        <f>VLOOKUP(G600,TCR!$E$2:$K$332,3,0)</f>
        <v>Ricavi logistica secondaria - distribuzione Energia Elettrica - fisso</v>
      </c>
      <c r="E600" s="140" t="str">
        <f>VLOOKUP(G600,TCR!$E$2:$K$332,4,0)</f>
        <v>QP</v>
      </c>
      <c r="F600" s="140" t="str">
        <f>VLOOKUP(G600,TCR!$E$2:$K$332,5,0)</f>
        <v>Potenza</v>
      </c>
      <c r="G600" s="180" t="s">
        <v>166</v>
      </c>
      <c r="H600" s="140" t="str">
        <f>VLOOKUP(G600,TCR!$E$2:$K$332,7,0)</f>
        <v>Quota fissa potenza</v>
      </c>
      <c r="I600" s="137" t="str">
        <f t="shared" si="28"/>
        <v>XE#Q_POT_O_ASOS_VAL1#T_OS_A_BTA1#T_OS#XE</v>
      </c>
      <c r="J600" s="137" t="str">
        <f t="shared" si="29"/>
        <v>N</v>
      </c>
      <c r="K600" s="189" t="s">
        <v>12562</v>
      </c>
      <c r="L600" s="189" t="s">
        <v>12810</v>
      </c>
      <c r="N600" s="189" t="s">
        <v>12732</v>
      </c>
      <c r="Q600" s="189" t="s">
        <v>12742</v>
      </c>
      <c r="U600" s="137" t="s">
        <v>12913</v>
      </c>
      <c r="V600" s="137" t="str">
        <f t="shared" si="30"/>
        <v>XE</v>
      </c>
    </row>
    <row r="601" spans="1:22" x14ac:dyDescent="0.2">
      <c r="A601" s="139"/>
      <c r="B601" s="182"/>
      <c r="C601" s="140" t="str">
        <f>VLOOKUP(G601,TCR!$E$2:$K$332,2,0)</f>
        <v>DISTF</v>
      </c>
      <c r="D601" s="140" t="str">
        <f>VLOOKUP(G601,TCR!$E$2:$K$332,3,0)</f>
        <v>Ricavi logistica secondaria - distribuzione Energia Elettrica - fisso</v>
      </c>
      <c r="E601" s="140" t="str">
        <f>VLOOKUP(G601,TCR!$E$2:$K$332,4,0)</f>
        <v>QFDS</v>
      </c>
      <c r="F601" s="140" t="str">
        <f>VLOOKUP(G601,TCR!$E$2:$K$332,5,0)</f>
        <v>Quota fissa distribuzione</v>
      </c>
      <c r="G601" s="180" t="s">
        <v>2</v>
      </c>
      <c r="H601" s="140" t="str">
        <f>VLOOKUP(G601,TCR!$E$2:$K$332,7,0)</f>
        <v>Quota fissa dis</v>
      </c>
      <c r="I601" s="137" t="str">
        <f t="shared" si="28"/>
        <v>XE#C_FIX_O_ASOS_FAT1#T_OS_A_BTA3#T_OS#XE</v>
      </c>
      <c r="J601" s="137" t="str">
        <f t="shared" si="29"/>
        <v>N</v>
      </c>
      <c r="K601" s="189" t="s">
        <v>12571</v>
      </c>
      <c r="L601" s="189" t="s">
        <v>12819</v>
      </c>
      <c r="N601" s="189" t="s">
        <v>12725</v>
      </c>
      <c r="Q601" s="189" t="s">
        <v>12742</v>
      </c>
      <c r="U601" s="137" t="s">
        <v>12913</v>
      </c>
      <c r="V601" s="137" t="str">
        <f t="shared" si="30"/>
        <v>XE</v>
      </c>
    </row>
    <row r="602" spans="1:22" x14ac:dyDescent="0.2">
      <c r="A602" s="139"/>
      <c r="B602" s="182"/>
      <c r="C602" s="140" t="str">
        <f>VLOOKUP(G602,TCR!$E$2:$K$332,2,0)</f>
        <v>DISTF</v>
      </c>
      <c r="D602" s="140" t="str">
        <f>VLOOKUP(G602,TCR!$E$2:$K$332,3,0)</f>
        <v>Ricavi logistica secondaria - distribuzione Energia Elettrica - fisso</v>
      </c>
      <c r="E602" s="140" t="str">
        <f>VLOOKUP(G602,TCR!$E$2:$K$332,4,0)</f>
        <v>QP</v>
      </c>
      <c r="F602" s="140" t="str">
        <f>VLOOKUP(G602,TCR!$E$2:$K$332,5,0)</f>
        <v>Potenza</v>
      </c>
      <c r="G602" s="180" t="s">
        <v>166</v>
      </c>
      <c r="H602" s="140" t="str">
        <f>VLOOKUP(G602,TCR!$E$2:$K$332,7,0)</f>
        <v>Quota fissa potenza</v>
      </c>
      <c r="I602" s="137" t="str">
        <f t="shared" si="28"/>
        <v>XE#Q_POT_O_ASOS_VAL1#T_OS_A_BTA3#T_OS#XE</v>
      </c>
      <c r="J602" s="137" t="str">
        <f t="shared" si="29"/>
        <v>N</v>
      </c>
      <c r="K602" s="189" t="s">
        <v>12562</v>
      </c>
      <c r="L602" s="189" t="s">
        <v>12810</v>
      </c>
      <c r="N602" s="189" t="s">
        <v>12725</v>
      </c>
      <c r="Q602" s="189" t="s">
        <v>12742</v>
      </c>
      <c r="U602" s="137" t="s">
        <v>12913</v>
      </c>
      <c r="V602" s="137" t="str">
        <f t="shared" si="30"/>
        <v>XE</v>
      </c>
    </row>
    <row r="603" spans="1:22" x14ac:dyDescent="0.2">
      <c r="A603" s="139"/>
      <c r="B603" s="182"/>
      <c r="C603" s="140" t="str">
        <f>VLOOKUP(G603,TCR!$E$2:$K$332,2,0)</f>
        <v>DISTF</v>
      </c>
      <c r="D603" s="140" t="str">
        <f>VLOOKUP(G603,TCR!$E$2:$K$332,3,0)</f>
        <v>Ricavi logistica secondaria - distribuzione Energia Elettrica - fisso</v>
      </c>
      <c r="E603" s="140" t="str">
        <f>VLOOKUP(G603,TCR!$E$2:$K$332,4,0)</f>
        <v>QFDS</v>
      </c>
      <c r="F603" s="140" t="str">
        <f>VLOOKUP(G603,TCR!$E$2:$K$332,5,0)</f>
        <v>Quota fissa distribuzione</v>
      </c>
      <c r="G603" s="180" t="s">
        <v>2</v>
      </c>
      <c r="H603" s="140" t="str">
        <f>VLOOKUP(G603,TCR!$E$2:$K$332,7,0)</f>
        <v>Quota fissa dis</v>
      </c>
      <c r="I603" s="137" t="str">
        <f t="shared" si="28"/>
        <v>XE#C_FIX_O_ASOS_FAT1#T_OS_A_BTA4#T_OS#XE</v>
      </c>
      <c r="J603" s="137" t="str">
        <f t="shared" si="29"/>
        <v>N</v>
      </c>
      <c r="K603" s="189" t="s">
        <v>12571</v>
      </c>
      <c r="L603" s="189" t="s">
        <v>12819</v>
      </c>
      <c r="N603" s="189" t="s">
        <v>12729</v>
      </c>
      <c r="Q603" s="189" t="s">
        <v>12742</v>
      </c>
      <c r="U603" s="137" t="s">
        <v>12913</v>
      </c>
      <c r="V603" s="137" t="str">
        <f t="shared" si="30"/>
        <v>XE</v>
      </c>
    </row>
    <row r="604" spans="1:22" x14ac:dyDescent="0.2">
      <c r="A604" s="139"/>
      <c r="B604" s="182"/>
      <c r="C604" s="140" t="str">
        <f>VLOOKUP(G604,TCR!$E$2:$K$332,2,0)</f>
        <v>DISTF</v>
      </c>
      <c r="D604" s="140" t="str">
        <f>VLOOKUP(G604,TCR!$E$2:$K$332,3,0)</f>
        <v>Ricavi logistica secondaria - distribuzione Energia Elettrica - fisso</v>
      </c>
      <c r="E604" s="140" t="str">
        <f>VLOOKUP(G604,TCR!$E$2:$K$332,4,0)</f>
        <v>QP</v>
      </c>
      <c r="F604" s="140" t="str">
        <f>VLOOKUP(G604,TCR!$E$2:$K$332,5,0)</f>
        <v>Potenza</v>
      </c>
      <c r="G604" s="180" t="s">
        <v>166</v>
      </c>
      <c r="H604" s="140" t="str">
        <f>VLOOKUP(G604,TCR!$E$2:$K$332,7,0)</f>
        <v>Quota fissa potenza</v>
      </c>
      <c r="I604" s="137" t="str">
        <f t="shared" si="28"/>
        <v>XE#Q_POT_O_ASOS_VAL1#T_OS_A_BTA5#T_OS#XE</v>
      </c>
      <c r="J604" s="137" t="str">
        <f t="shared" si="29"/>
        <v>N</v>
      </c>
      <c r="K604" s="189" t="s">
        <v>12562</v>
      </c>
      <c r="L604" s="189" t="s">
        <v>12810</v>
      </c>
      <c r="N604" s="189" t="s">
        <v>12731</v>
      </c>
      <c r="Q604" s="189" t="s">
        <v>12742</v>
      </c>
      <c r="U604" s="137" t="s">
        <v>12913</v>
      </c>
      <c r="V604" s="137" t="str">
        <f t="shared" si="30"/>
        <v>XE</v>
      </c>
    </row>
    <row r="605" spans="1:22" x14ac:dyDescent="0.2">
      <c r="A605" s="139"/>
      <c r="B605" s="182"/>
      <c r="C605" s="140" t="str">
        <f>VLOOKUP(G605,TCR!$E$2:$K$332,2,0)</f>
        <v>DISTV</v>
      </c>
      <c r="D605" s="140" t="str">
        <f>VLOOKUP(G605,TCR!$E$2:$K$332,3,0)</f>
        <v>Ricavi logistica secondaria - distribuzione Energia Elettrica - variabile</v>
      </c>
      <c r="E605" s="140" t="str">
        <f>VLOOKUP(G605,TCR!$E$2:$K$332,4,0)</f>
        <v>QVA</v>
      </c>
      <c r="F605" s="140" t="str">
        <f>VLOOKUP(G605,TCR!$E$2:$K$332,5,0)</f>
        <v>Energia attiva</v>
      </c>
      <c r="G605" s="180" t="s">
        <v>4</v>
      </c>
      <c r="H605" s="140" t="str">
        <f>VLOOKUP(G605,TCR!$E$2:$K$332,7,0)</f>
        <v>Quota energia</v>
      </c>
      <c r="I605" s="137" t="str">
        <f t="shared" si="28"/>
        <v>XE#Q_EN_O_ASOS#T_OS_A_BTIP#T_OS#XE</v>
      </c>
      <c r="J605" s="137" t="str">
        <f t="shared" si="29"/>
        <v>N</v>
      </c>
      <c r="K605" s="189" t="s">
        <v>12576</v>
      </c>
      <c r="L605" s="189" t="s">
        <v>12824</v>
      </c>
      <c r="N605" s="189" t="s">
        <v>12707</v>
      </c>
      <c r="Q605" s="189" t="s">
        <v>12742</v>
      </c>
      <c r="U605" s="137" t="s">
        <v>12913</v>
      </c>
      <c r="V605" s="137" t="str">
        <f t="shared" si="30"/>
        <v>XE</v>
      </c>
    </row>
    <row r="606" spans="1:22" x14ac:dyDescent="0.2">
      <c r="A606" s="139"/>
      <c r="B606" s="182"/>
      <c r="C606" s="140" t="str">
        <f>VLOOKUP(G606,TCR!$E$2:$K$332,2,0)</f>
        <v>DISTF</v>
      </c>
      <c r="D606" s="140" t="str">
        <f>VLOOKUP(G606,TCR!$E$2:$K$332,3,0)</f>
        <v>Ricavi logistica secondaria - distribuzione Energia Elettrica - fisso</v>
      </c>
      <c r="E606" s="140" t="str">
        <f>VLOOKUP(G606,TCR!$E$2:$K$332,4,0)</f>
        <v>CAUCMF</v>
      </c>
      <c r="F606" s="140" t="str">
        <f>VLOOKUP(G606,TCR!$E$2:$K$332,5,0)</f>
        <v>Componenti fisse A, UC e MCT</v>
      </c>
      <c r="G606" s="180" t="s">
        <v>155</v>
      </c>
      <c r="H606" s="140" t="str">
        <f>VLOOKUP(G606,TCR!$E$2:$K$332,7,0)</f>
        <v>A6 fissa</v>
      </c>
      <c r="I606" s="137" t="str">
        <f t="shared" si="28"/>
        <v>XE#C_FIX_O_A6#T_OS_A_MTA1#T_OS#XE</v>
      </c>
      <c r="J606" s="137" t="str">
        <f t="shared" si="29"/>
        <v>N</v>
      </c>
      <c r="K606" s="189" t="s">
        <v>12982</v>
      </c>
      <c r="L606" s="189" t="s">
        <v>12953</v>
      </c>
      <c r="N606" s="189" t="s">
        <v>12730</v>
      </c>
      <c r="Q606" s="189" t="s">
        <v>12742</v>
      </c>
      <c r="U606" s="137" t="s">
        <v>12913</v>
      </c>
      <c r="V606" s="137" t="str">
        <f t="shared" si="30"/>
        <v>XE</v>
      </c>
    </row>
    <row r="607" spans="1:22" x14ac:dyDescent="0.2">
      <c r="A607" s="139"/>
      <c r="B607" s="182"/>
      <c r="C607" s="140" t="str">
        <f>VLOOKUP(G607,TCR!$E$2:$K$332,2,0)</f>
        <v>DISTF</v>
      </c>
      <c r="D607" s="140" t="str">
        <f>VLOOKUP(G607,TCR!$E$2:$K$332,3,0)</f>
        <v>Ricavi logistica secondaria - distribuzione Energia Elettrica - fisso</v>
      </c>
      <c r="E607" s="140" t="str">
        <f>VLOOKUP(G607,TCR!$E$2:$K$332,4,0)</f>
        <v>CAUCMF</v>
      </c>
      <c r="F607" s="140" t="str">
        <f>VLOOKUP(G607,TCR!$E$2:$K$332,5,0)</f>
        <v>Componenti fisse A, UC e MCT</v>
      </c>
      <c r="G607" s="180" t="s">
        <v>157</v>
      </c>
      <c r="H607" s="140" t="str">
        <f>VLOOKUP(G607,TCR!$E$2:$K$332,7,0)</f>
        <v>A6 fissa potenza</v>
      </c>
      <c r="I607" s="137" t="str">
        <f t="shared" si="28"/>
        <v>XE#Q_POT_O_A6#T_OS_A_MTA1#T_OS#XE</v>
      </c>
      <c r="J607" s="137" t="str">
        <f t="shared" si="29"/>
        <v>N</v>
      </c>
      <c r="K607" s="189" t="s">
        <v>12983</v>
      </c>
      <c r="L607" s="189" t="s">
        <v>12954</v>
      </c>
      <c r="N607" s="189" t="s">
        <v>12730</v>
      </c>
      <c r="Q607" s="189" t="s">
        <v>12742</v>
      </c>
      <c r="U607" s="137" t="s">
        <v>12913</v>
      </c>
      <c r="V607" s="137" t="str">
        <f t="shared" si="30"/>
        <v>XE</v>
      </c>
    </row>
    <row r="608" spans="1:22" x14ac:dyDescent="0.2">
      <c r="A608" s="139"/>
      <c r="B608" s="182"/>
      <c r="C608" s="140" t="str">
        <f>VLOOKUP(G608,TCR!$E$2:$K$332,2,0)</f>
        <v>DISTV</v>
      </c>
      <c r="D608" s="140" t="str">
        <f>VLOOKUP(G608,TCR!$E$2:$K$332,3,0)</f>
        <v>Ricavi logistica secondaria - distribuzione Energia Elettrica - variabile</v>
      </c>
      <c r="E608" s="140" t="str">
        <f>VLOOKUP(G608,TCR!$E$2:$K$332,4,0)</f>
        <v>CAUCMV</v>
      </c>
      <c r="F608" s="140" t="str">
        <f>VLOOKUP(G608,TCR!$E$2:$K$332,5,0)</f>
        <v>Componenti Variabili A, UC e MCT</v>
      </c>
      <c r="G608" s="180" t="s">
        <v>98</v>
      </c>
      <c r="H608" s="140" t="str">
        <f>VLOOKUP(G608,TCR!$E$2:$K$332,7,0)</f>
        <v>A6</v>
      </c>
      <c r="I608" s="137" t="str">
        <f t="shared" si="28"/>
        <v>XE#Q_EN_O_A6#T_OS_A_MTA1#T_OS#XE</v>
      </c>
      <c r="J608" s="137" t="str">
        <f t="shared" si="29"/>
        <v>N</v>
      </c>
      <c r="K608" s="189" t="s">
        <v>12984</v>
      </c>
      <c r="L608" s="189" t="s">
        <v>12955</v>
      </c>
      <c r="N608" s="189" t="s">
        <v>12730</v>
      </c>
      <c r="Q608" s="189" t="s">
        <v>12742</v>
      </c>
      <c r="U608" s="137" t="s">
        <v>12913</v>
      </c>
      <c r="V608" s="137" t="str">
        <f t="shared" si="30"/>
        <v>XE</v>
      </c>
    </row>
    <row r="609" spans="1:22" x14ac:dyDescent="0.2">
      <c r="A609" s="139"/>
      <c r="B609" s="182"/>
      <c r="C609" s="140" t="str">
        <f>VLOOKUP(G609,TCR!$E$2:$K$332,2,0)</f>
        <v>DISTV</v>
      </c>
      <c r="D609" s="140" t="str">
        <f>VLOOKUP(G609,TCR!$E$2:$K$332,3,0)</f>
        <v>Ricavi logistica secondaria - distribuzione Energia Elettrica - variabile</v>
      </c>
      <c r="E609" s="140" t="str">
        <f>VLOOKUP(G609,TCR!$E$2:$K$332,4,0)</f>
        <v>QVR</v>
      </c>
      <c r="F609" s="140" t="str">
        <f>VLOOKUP(G609,TCR!$E$2:$K$332,5,0)</f>
        <v>Energia reattiva</v>
      </c>
      <c r="G609" s="180" t="s">
        <v>275</v>
      </c>
      <c r="H609" s="140" t="str">
        <f>VLOOKUP(G609,TCR!$E$2:$K$332,7,0)</f>
        <v>Quota energia reattiva</v>
      </c>
      <c r="I609" s="137" t="str">
        <f t="shared" si="28"/>
        <v>XE#RF1#T_REATTIVA_ALTA#T_R#XE</v>
      </c>
      <c r="J609" s="137" t="str">
        <f t="shared" si="29"/>
        <v>N</v>
      </c>
      <c r="K609" s="189" t="s">
        <v>12660</v>
      </c>
      <c r="L609" s="189" t="s">
        <v>12908</v>
      </c>
      <c r="N609" s="189" t="s">
        <v>12956</v>
      </c>
      <c r="Q609" s="189" t="s">
        <v>12745</v>
      </c>
      <c r="U609" s="137" t="s">
        <v>12913</v>
      </c>
      <c r="V609" s="137" t="str">
        <f t="shared" si="30"/>
        <v>XE</v>
      </c>
    </row>
    <row r="610" spans="1:22" x14ac:dyDescent="0.2">
      <c r="A610" s="139"/>
      <c r="B610" s="182"/>
      <c r="C610" s="140" t="str">
        <f>VLOOKUP(G610,TCR!$E$2:$K$332,2,0)</f>
        <v>DISTV</v>
      </c>
      <c r="D610" s="140" t="str">
        <f>VLOOKUP(G610,TCR!$E$2:$K$332,3,0)</f>
        <v>Ricavi logistica secondaria - distribuzione Energia Elettrica - variabile</v>
      </c>
      <c r="E610" s="140" t="str">
        <f>VLOOKUP(G610,TCR!$E$2:$K$332,4,0)</f>
        <v>QVR</v>
      </c>
      <c r="F610" s="140" t="str">
        <f>VLOOKUP(G610,TCR!$E$2:$K$332,5,0)</f>
        <v>Energia reattiva</v>
      </c>
      <c r="G610" s="180" t="s">
        <v>275</v>
      </c>
      <c r="H610" s="140" t="str">
        <f>VLOOKUP(G610,TCR!$E$2:$K$332,7,0)</f>
        <v>Quota energia reattiva</v>
      </c>
      <c r="I610" s="137" t="str">
        <f t="shared" si="28"/>
        <v>XE#RF2#T_REATTIVA_ALTA#T_R#XE</v>
      </c>
      <c r="J610" s="137" t="str">
        <f t="shared" si="29"/>
        <v>N</v>
      </c>
      <c r="K610" s="189" t="s">
        <v>12661</v>
      </c>
      <c r="L610" s="189" t="s">
        <v>12909</v>
      </c>
      <c r="N610" s="189" t="s">
        <v>12956</v>
      </c>
      <c r="Q610" s="189" t="s">
        <v>12745</v>
      </c>
      <c r="U610" s="137" t="s">
        <v>12913</v>
      </c>
      <c r="V610" s="137" t="str">
        <f t="shared" si="30"/>
        <v>XE</v>
      </c>
    </row>
    <row r="611" spans="1:22" x14ac:dyDescent="0.2">
      <c r="A611" s="139"/>
      <c r="B611" s="182"/>
      <c r="C611" s="140" t="str">
        <f>VLOOKUP(G611,TCR!$E$2:$K$332,2,0)</f>
        <v>DISTV</v>
      </c>
      <c r="D611" s="140" t="str">
        <f>VLOOKUP(G611,TCR!$E$2:$K$332,3,0)</f>
        <v>Ricavi logistica secondaria - distribuzione Energia Elettrica - variabile</v>
      </c>
      <c r="E611" s="140" t="str">
        <f>VLOOKUP(G611,TCR!$E$2:$K$332,4,0)</f>
        <v>QVR</v>
      </c>
      <c r="F611" s="140" t="str">
        <f>VLOOKUP(G611,TCR!$E$2:$K$332,5,0)</f>
        <v>Energia reattiva</v>
      </c>
      <c r="G611" s="180" t="s">
        <v>275</v>
      </c>
      <c r="H611" s="140" t="str">
        <f>VLOOKUP(G611,TCR!$E$2:$K$332,7,0)</f>
        <v>Quota energia reattiva</v>
      </c>
      <c r="I611" s="137" t="str">
        <f t="shared" si="28"/>
        <v>XE#RF3#T_REATTIVA_ALTA#T_R#XE</v>
      </c>
      <c r="J611" s="137" t="str">
        <f t="shared" si="29"/>
        <v>N</v>
      </c>
      <c r="K611" s="189" t="s">
        <v>12662</v>
      </c>
      <c r="L611" s="189" t="s">
        <v>12912</v>
      </c>
      <c r="N611" s="189" t="s">
        <v>12956</v>
      </c>
      <c r="Q611" s="189" t="s">
        <v>12745</v>
      </c>
      <c r="U611" s="137" t="s">
        <v>12913</v>
      </c>
      <c r="V611" s="137" t="str">
        <f t="shared" si="30"/>
        <v>XE</v>
      </c>
    </row>
    <row r="612" spans="1:22" x14ac:dyDescent="0.2">
      <c r="A612" s="139"/>
      <c r="B612" s="182"/>
      <c r="C612" s="140" t="str">
        <f>VLOOKUP(G612,TCR!$E$2:$K$332,2,0)</f>
        <v>DISTV</v>
      </c>
      <c r="D612" s="140" t="str">
        <f>VLOOKUP(G612,TCR!$E$2:$K$332,3,0)</f>
        <v>Ricavi logistica secondaria - distribuzione Energia Elettrica - variabile</v>
      </c>
      <c r="E612" s="140" t="str">
        <f>VLOOKUP(G612,TCR!$E$2:$K$332,4,0)</f>
        <v>QVR</v>
      </c>
      <c r="F612" s="140" t="str">
        <f>VLOOKUP(G612,TCR!$E$2:$K$332,5,0)</f>
        <v>Energia reattiva</v>
      </c>
      <c r="G612" s="180" t="s">
        <v>275</v>
      </c>
      <c r="H612" s="140" t="str">
        <f>VLOOKUP(G612,TCR!$E$2:$K$332,7,0)</f>
        <v>Quota energia reattiva</v>
      </c>
      <c r="I612" s="137" t="str">
        <f t="shared" si="28"/>
        <v>XE#RF0#T_REATTIVA_BTA1#T_R#XE</v>
      </c>
      <c r="J612" s="137" t="str">
        <f t="shared" si="29"/>
        <v>N</v>
      </c>
      <c r="K612" s="189" t="s">
        <v>12985</v>
      </c>
      <c r="L612" s="189" t="s">
        <v>380</v>
      </c>
      <c r="N612" s="189" t="s">
        <v>12957</v>
      </c>
      <c r="Q612" s="189" t="s">
        <v>12745</v>
      </c>
      <c r="U612" s="137" t="s">
        <v>12913</v>
      </c>
      <c r="V612" s="137" t="str">
        <f t="shared" si="30"/>
        <v>XE</v>
      </c>
    </row>
    <row r="613" spans="1:22" x14ac:dyDescent="0.2">
      <c r="A613" s="139"/>
      <c r="B613" s="182"/>
      <c r="C613" s="140" t="str">
        <f>VLOOKUP(G613,TCR!$E$2:$K$332,2,0)</f>
        <v>DISTV</v>
      </c>
      <c r="D613" s="140" t="str">
        <f>VLOOKUP(G613,TCR!$E$2:$K$332,3,0)</f>
        <v>Ricavi logistica secondaria - distribuzione Energia Elettrica - variabile</v>
      </c>
      <c r="E613" s="140" t="str">
        <f>VLOOKUP(G613,TCR!$E$2:$K$332,4,0)</f>
        <v>QVR</v>
      </c>
      <c r="F613" s="140" t="str">
        <f>VLOOKUP(G613,TCR!$E$2:$K$332,5,0)</f>
        <v>Energia reattiva</v>
      </c>
      <c r="G613" s="180" t="s">
        <v>275</v>
      </c>
      <c r="H613" s="140" t="str">
        <f>VLOOKUP(G613,TCR!$E$2:$K$332,7,0)</f>
        <v>Quota energia reattiva</v>
      </c>
      <c r="I613" s="137" t="str">
        <f t="shared" si="28"/>
        <v>XE#RF1#T_REATTIVA_BTA1#T_R#XE</v>
      </c>
      <c r="J613" s="137" t="str">
        <f t="shared" si="29"/>
        <v>N</v>
      </c>
      <c r="K613" s="189" t="s">
        <v>12660</v>
      </c>
      <c r="L613" s="189" t="s">
        <v>12908</v>
      </c>
      <c r="N613" s="189" t="s">
        <v>12957</v>
      </c>
      <c r="Q613" s="189" t="s">
        <v>12745</v>
      </c>
      <c r="U613" s="137" t="s">
        <v>12913</v>
      </c>
      <c r="V613" s="137" t="str">
        <f t="shared" si="30"/>
        <v>XE</v>
      </c>
    </row>
    <row r="614" spans="1:22" x14ac:dyDescent="0.2">
      <c r="A614" s="139"/>
      <c r="B614" s="182"/>
      <c r="C614" s="140" t="str">
        <f>VLOOKUP(G614,TCR!$E$2:$K$332,2,0)</f>
        <v>DISTV</v>
      </c>
      <c r="D614" s="140" t="str">
        <f>VLOOKUP(G614,TCR!$E$2:$K$332,3,0)</f>
        <v>Ricavi logistica secondaria - distribuzione Energia Elettrica - variabile</v>
      </c>
      <c r="E614" s="140" t="str">
        <f>VLOOKUP(G614,TCR!$E$2:$K$332,4,0)</f>
        <v>QVR</v>
      </c>
      <c r="F614" s="140" t="str">
        <f>VLOOKUP(G614,TCR!$E$2:$K$332,5,0)</f>
        <v>Energia reattiva</v>
      </c>
      <c r="G614" s="180" t="s">
        <v>275</v>
      </c>
      <c r="H614" s="140" t="str">
        <f>VLOOKUP(G614,TCR!$E$2:$K$332,7,0)</f>
        <v>Quota energia reattiva</v>
      </c>
      <c r="I614" s="137" t="str">
        <f t="shared" si="28"/>
        <v>XE#RF2#T_REATTIVA_BTA1#T_R#XE</v>
      </c>
      <c r="J614" s="137" t="str">
        <f t="shared" si="29"/>
        <v>N</v>
      </c>
      <c r="K614" s="189" t="s">
        <v>12661</v>
      </c>
      <c r="L614" s="189" t="s">
        <v>12909</v>
      </c>
      <c r="N614" s="189" t="s">
        <v>12957</v>
      </c>
      <c r="Q614" s="189" t="s">
        <v>12745</v>
      </c>
      <c r="U614" s="137" t="s">
        <v>12913</v>
      </c>
      <c r="V614" s="137" t="str">
        <f t="shared" si="30"/>
        <v>XE</v>
      </c>
    </row>
    <row r="615" spans="1:22" x14ac:dyDescent="0.2">
      <c r="A615" s="139"/>
      <c r="B615" s="182"/>
      <c r="C615" s="140" t="str">
        <f>VLOOKUP(G615,TCR!$E$2:$K$332,2,0)</f>
        <v>DISTV</v>
      </c>
      <c r="D615" s="140" t="str">
        <f>VLOOKUP(G615,TCR!$E$2:$K$332,3,0)</f>
        <v>Ricavi logistica secondaria - distribuzione Energia Elettrica - variabile</v>
      </c>
      <c r="E615" s="140" t="str">
        <f>VLOOKUP(G615,TCR!$E$2:$K$332,4,0)</f>
        <v>QVR</v>
      </c>
      <c r="F615" s="140" t="str">
        <f>VLOOKUP(G615,TCR!$E$2:$K$332,5,0)</f>
        <v>Energia reattiva</v>
      </c>
      <c r="G615" s="180" t="s">
        <v>275</v>
      </c>
      <c r="H615" s="140" t="str">
        <f>VLOOKUP(G615,TCR!$E$2:$K$332,7,0)</f>
        <v>Quota energia reattiva</v>
      </c>
      <c r="I615" s="137" t="str">
        <f t="shared" si="28"/>
        <v>XE#RF3#T_REATTIVA_BTA1#T_R#XE</v>
      </c>
      <c r="J615" s="137" t="str">
        <f t="shared" si="29"/>
        <v>N</v>
      </c>
      <c r="K615" s="189" t="s">
        <v>12662</v>
      </c>
      <c r="L615" s="189" t="s">
        <v>12912</v>
      </c>
      <c r="N615" s="189" t="s">
        <v>12957</v>
      </c>
      <c r="Q615" s="189" t="s">
        <v>12745</v>
      </c>
      <c r="U615" s="137" t="s">
        <v>12913</v>
      </c>
      <c r="V615" s="137" t="str">
        <f t="shared" si="30"/>
        <v>XE</v>
      </c>
    </row>
    <row r="616" spans="1:22" x14ac:dyDescent="0.2">
      <c r="A616" s="139"/>
      <c r="B616" s="182"/>
      <c r="C616" s="140" t="str">
        <f>VLOOKUP(G616,TCR!$E$2:$K$332,2,0)</f>
        <v>DISTV</v>
      </c>
      <c r="D616" s="140" t="str">
        <f>VLOOKUP(G616,TCR!$E$2:$K$332,3,0)</f>
        <v>Ricavi logistica secondaria - distribuzione Energia Elettrica - variabile</v>
      </c>
      <c r="E616" s="140" t="str">
        <f>VLOOKUP(G616,TCR!$E$2:$K$332,4,0)</f>
        <v>QVR</v>
      </c>
      <c r="F616" s="140" t="str">
        <f>VLOOKUP(G616,TCR!$E$2:$K$332,5,0)</f>
        <v>Energia reattiva</v>
      </c>
      <c r="G616" s="180" t="s">
        <v>275</v>
      </c>
      <c r="H616" s="140" t="str">
        <f>VLOOKUP(G616,TCR!$E$2:$K$332,7,0)</f>
        <v>Quota energia reattiva</v>
      </c>
      <c r="I616" s="137" t="str">
        <f t="shared" si="28"/>
        <v>XE#RF1#T_REATTIVA_BTA2#T_R#XE</v>
      </c>
      <c r="J616" s="137" t="str">
        <f t="shared" si="29"/>
        <v>N</v>
      </c>
      <c r="K616" s="189" t="s">
        <v>12660</v>
      </c>
      <c r="L616" s="189" t="s">
        <v>12908</v>
      </c>
      <c r="N616" s="189" t="s">
        <v>12958</v>
      </c>
      <c r="Q616" s="189" t="s">
        <v>12745</v>
      </c>
      <c r="U616" s="137" t="s">
        <v>12913</v>
      </c>
      <c r="V616" s="137" t="str">
        <f t="shared" si="30"/>
        <v>XE</v>
      </c>
    </row>
    <row r="617" spans="1:22" x14ac:dyDescent="0.2">
      <c r="A617" s="139"/>
      <c r="B617" s="182"/>
      <c r="C617" s="140" t="str">
        <f>VLOOKUP(G617,TCR!$E$2:$K$332,2,0)</f>
        <v>DISTV</v>
      </c>
      <c r="D617" s="140" t="str">
        <f>VLOOKUP(G617,TCR!$E$2:$K$332,3,0)</f>
        <v>Ricavi logistica secondaria - distribuzione Energia Elettrica - variabile</v>
      </c>
      <c r="E617" s="140" t="str">
        <f>VLOOKUP(G617,TCR!$E$2:$K$332,4,0)</f>
        <v>QVR</v>
      </c>
      <c r="F617" s="140" t="str">
        <f>VLOOKUP(G617,TCR!$E$2:$K$332,5,0)</f>
        <v>Energia reattiva</v>
      </c>
      <c r="G617" s="180" t="s">
        <v>275</v>
      </c>
      <c r="H617" s="140" t="str">
        <f>VLOOKUP(G617,TCR!$E$2:$K$332,7,0)</f>
        <v>Quota energia reattiva</v>
      </c>
      <c r="I617" s="137" t="str">
        <f t="shared" si="28"/>
        <v>XE#RF2#T_REATTIVA_BTA2#T_R#XE</v>
      </c>
      <c r="J617" s="137" t="str">
        <f t="shared" si="29"/>
        <v>N</v>
      </c>
      <c r="K617" s="189" t="s">
        <v>12661</v>
      </c>
      <c r="L617" s="189" t="s">
        <v>12909</v>
      </c>
      <c r="N617" s="189" t="s">
        <v>12958</v>
      </c>
      <c r="Q617" s="189" t="s">
        <v>12745</v>
      </c>
      <c r="U617" s="137" t="s">
        <v>12913</v>
      </c>
      <c r="V617" s="137" t="str">
        <f t="shared" si="30"/>
        <v>XE</v>
      </c>
    </row>
    <row r="618" spans="1:22" x14ac:dyDescent="0.2">
      <c r="A618" s="139"/>
      <c r="B618" s="182"/>
      <c r="C618" s="140" t="str">
        <f>VLOOKUP(G618,TCR!$E$2:$K$332,2,0)</f>
        <v>DISTV</v>
      </c>
      <c r="D618" s="140" t="str">
        <f>VLOOKUP(G618,TCR!$E$2:$K$332,3,0)</f>
        <v>Ricavi logistica secondaria - distribuzione Energia Elettrica - variabile</v>
      </c>
      <c r="E618" s="140" t="str">
        <f>VLOOKUP(G618,TCR!$E$2:$K$332,4,0)</f>
        <v>QVR</v>
      </c>
      <c r="F618" s="140" t="str">
        <f>VLOOKUP(G618,TCR!$E$2:$K$332,5,0)</f>
        <v>Energia reattiva</v>
      </c>
      <c r="G618" s="180" t="s">
        <v>275</v>
      </c>
      <c r="H618" s="140" t="str">
        <f>VLOOKUP(G618,TCR!$E$2:$K$332,7,0)</f>
        <v>Quota energia reattiva</v>
      </c>
      <c r="I618" s="137" t="str">
        <f t="shared" si="28"/>
        <v>XE#RF3#T_REATTIVA_BTA2#T_R#XE</v>
      </c>
      <c r="J618" s="137" t="str">
        <f t="shared" si="29"/>
        <v>N</v>
      </c>
      <c r="K618" s="189" t="s">
        <v>12662</v>
      </c>
      <c r="L618" s="189" t="s">
        <v>12912</v>
      </c>
      <c r="N618" s="189" t="s">
        <v>12958</v>
      </c>
      <c r="Q618" s="189" t="s">
        <v>12745</v>
      </c>
      <c r="U618" s="137" t="s">
        <v>12913</v>
      </c>
      <c r="V618" s="137" t="str">
        <f t="shared" si="30"/>
        <v>XE</v>
      </c>
    </row>
    <row r="619" spans="1:22" x14ac:dyDescent="0.2">
      <c r="A619" s="139"/>
      <c r="B619" s="182"/>
      <c r="C619" s="140" t="str">
        <f>VLOOKUP(G619,TCR!$E$2:$K$332,2,0)</f>
        <v>DISTV</v>
      </c>
      <c r="D619" s="140" t="str">
        <f>VLOOKUP(G619,TCR!$E$2:$K$332,3,0)</f>
        <v>Ricavi logistica secondaria - distribuzione Energia Elettrica - variabile</v>
      </c>
      <c r="E619" s="140" t="str">
        <f>VLOOKUP(G619,TCR!$E$2:$K$332,4,0)</f>
        <v>QVR</v>
      </c>
      <c r="F619" s="140" t="str">
        <f>VLOOKUP(G619,TCR!$E$2:$K$332,5,0)</f>
        <v>Energia reattiva</v>
      </c>
      <c r="G619" s="180" t="s">
        <v>275</v>
      </c>
      <c r="H619" s="140" t="str">
        <f>VLOOKUP(G619,TCR!$E$2:$K$332,7,0)</f>
        <v>Quota energia reattiva</v>
      </c>
      <c r="I619" s="137" t="str">
        <f t="shared" si="28"/>
        <v>XE#RF1#T_REATTIVA_BTA3#T_R#XE</v>
      </c>
      <c r="J619" s="137" t="str">
        <f t="shared" si="29"/>
        <v>N</v>
      </c>
      <c r="K619" s="189" t="s">
        <v>12660</v>
      </c>
      <c r="L619" s="189" t="s">
        <v>12908</v>
      </c>
      <c r="N619" s="189" t="s">
        <v>12959</v>
      </c>
      <c r="Q619" s="189" t="s">
        <v>12745</v>
      </c>
      <c r="U619" s="137" t="s">
        <v>12913</v>
      </c>
      <c r="V619" s="137" t="str">
        <f t="shared" si="30"/>
        <v>XE</v>
      </c>
    </row>
    <row r="620" spans="1:22" x14ac:dyDescent="0.2">
      <c r="A620" s="139"/>
      <c r="B620" s="182"/>
      <c r="C620" s="140" t="str">
        <f>VLOOKUP(G620,TCR!$E$2:$K$332,2,0)</f>
        <v>DISTV</v>
      </c>
      <c r="D620" s="140" t="str">
        <f>VLOOKUP(G620,TCR!$E$2:$K$332,3,0)</f>
        <v>Ricavi logistica secondaria - distribuzione Energia Elettrica - variabile</v>
      </c>
      <c r="E620" s="140" t="str">
        <f>VLOOKUP(G620,TCR!$E$2:$K$332,4,0)</f>
        <v>QVR</v>
      </c>
      <c r="F620" s="140" t="str">
        <f>VLOOKUP(G620,TCR!$E$2:$K$332,5,0)</f>
        <v>Energia reattiva</v>
      </c>
      <c r="G620" s="180" t="s">
        <v>275</v>
      </c>
      <c r="H620" s="140" t="str">
        <f>VLOOKUP(G620,TCR!$E$2:$K$332,7,0)</f>
        <v>Quota energia reattiva</v>
      </c>
      <c r="I620" s="137" t="str">
        <f t="shared" si="28"/>
        <v>XE#RF2#T_REATTIVA_BTA3#T_R#XE</v>
      </c>
      <c r="J620" s="137" t="str">
        <f t="shared" si="29"/>
        <v>N</v>
      </c>
      <c r="K620" s="189" t="s">
        <v>12661</v>
      </c>
      <c r="L620" s="189" t="s">
        <v>12909</v>
      </c>
      <c r="N620" s="189" t="s">
        <v>12959</v>
      </c>
      <c r="Q620" s="189" t="s">
        <v>12745</v>
      </c>
      <c r="U620" s="137" t="s">
        <v>12913</v>
      </c>
      <c r="V620" s="137" t="str">
        <f t="shared" si="30"/>
        <v>XE</v>
      </c>
    </row>
    <row r="621" spans="1:22" x14ac:dyDescent="0.2">
      <c r="A621" s="139"/>
      <c r="B621" s="182"/>
      <c r="C621" s="140" t="str">
        <f>VLOOKUP(G621,TCR!$E$2:$K$332,2,0)</f>
        <v>DISTV</v>
      </c>
      <c r="D621" s="140" t="str">
        <f>VLOOKUP(G621,TCR!$E$2:$K$332,3,0)</f>
        <v>Ricavi logistica secondaria - distribuzione Energia Elettrica - variabile</v>
      </c>
      <c r="E621" s="140" t="str">
        <f>VLOOKUP(G621,TCR!$E$2:$K$332,4,0)</f>
        <v>QVR</v>
      </c>
      <c r="F621" s="140" t="str">
        <f>VLOOKUP(G621,TCR!$E$2:$K$332,5,0)</f>
        <v>Energia reattiva</v>
      </c>
      <c r="G621" s="180" t="s">
        <v>275</v>
      </c>
      <c r="H621" s="140" t="str">
        <f>VLOOKUP(G621,TCR!$E$2:$K$332,7,0)</f>
        <v>Quota energia reattiva</v>
      </c>
      <c r="I621" s="137" t="str">
        <f t="shared" si="28"/>
        <v>XE#RF3#T_REATTIVA_BTA3#T_R#XE</v>
      </c>
      <c r="J621" s="137" t="str">
        <f t="shared" si="29"/>
        <v>N</v>
      </c>
      <c r="K621" s="189" t="s">
        <v>12662</v>
      </c>
      <c r="L621" s="189" t="s">
        <v>12912</v>
      </c>
      <c r="N621" s="189" t="s">
        <v>12959</v>
      </c>
      <c r="Q621" s="189" t="s">
        <v>12745</v>
      </c>
      <c r="U621" s="137" t="s">
        <v>12913</v>
      </c>
      <c r="V621" s="137" t="str">
        <f t="shared" si="30"/>
        <v>XE</v>
      </c>
    </row>
    <row r="622" spans="1:22" x14ac:dyDescent="0.2">
      <c r="A622" s="139"/>
      <c r="B622" s="182"/>
      <c r="C622" s="140" t="str">
        <f>VLOOKUP(G622,TCR!$E$2:$K$332,2,0)</f>
        <v>DISTV</v>
      </c>
      <c r="D622" s="140" t="str">
        <f>VLOOKUP(G622,TCR!$E$2:$K$332,3,0)</f>
        <v>Ricavi logistica secondaria - distribuzione Energia Elettrica - variabile</v>
      </c>
      <c r="E622" s="140" t="str">
        <f>VLOOKUP(G622,TCR!$E$2:$K$332,4,0)</f>
        <v>QVR</v>
      </c>
      <c r="F622" s="140" t="str">
        <f>VLOOKUP(G622,TCR!$E$2:$K$332,5,0)</f>
        <v>Energia reattiva</v>
      </c>
      <c r="G622" s="180" t="s">
        <v>275</v>
      </c>
      <c r="H622" s="140" t="str">
        <f>VLOOKUP(G622,TCR!$E$2:$K$332,7,0)</f>
        <v>Quota energia reattiva</v>
      </c>
      <c r="I622" s="137" t="str">
        <f t="shared" si="28"/>
        <v>XE#RF1#T_REATTIVA_BTA6#T_R#XE</v>
      </c>
      <c r="J622" s="137" t="str">
        <f t="shared" si="29"/>
        <v>N</v>
      </c>
      <c r="K622" s="189" t="s">
        <v>12660</v>
      </c>
      <c r="L622" s="189" t="s">
        <v>12908</v>
      </c>
      <c r="N622" s="189" t="s">
        <v>12960</v>
      </c>
      <c r="Q622" s="189" t="s">
        <v>12745</v>
      </c>
      <c r="U622" s="137" t="s">
        <v>12913</v>
      </c>
      <c r="V622" s="137" t="str">
        <f t="shared" si="30"/>
        <v>XE</v>
      </c>
    </row>
    <row r="623" spans="1:22" x14ac:dyDescent="0.2">
      <c r="A623" s="139"/>
      <c r="B623" s="182"/>
      <c r="C623" s="140" t="str">
        <f>VLOOKUP(G623,TCR!$E$2:$K$332,2,0)</f>
        <v>DISTV</v>
      </c>
      <c r="D623" s="140" t="str">
        <f>VLOOKUP(G623,TCR!$E$2:$K$332,3,0)</f>
        <v>Ricavi logistica secondaria - distribuzione Energia Elettrica - variabile</v>
      </c>
      <c r="E623" s="140" t="str">
        <f>VLOOKUP(G623,TCR!$E$2:$K$332,4,0)</f>
        <v>QVR</v>
      </c>
      <c r="F623" s="140" t="str">
        <f>VLOOKUP(G623,TCR!$E$2:$K$332,5,0)</f>
        <v>Energia reattiva</v>
      </c>
      <c r="G623" s="180" t="s">
        <v>275</v>
      </c>
      <c r="H623" s="140" t="str">
        <f>VLOOKUP(G623,TCR!$E$2:$K$332,7,0)</f>
        <v>Quota energia reattiva</v>
      </c>
      <c r="I623" s="137" t="str">
        <f t="shared" si="28"/>
        <v>XE#RF2#T_REATTIVA_BTA6#T_R#XE</v>
      </c>
      <c r="J623" s="137" t="str">
        <f t="shared" si="29"/>
        <v>N</v>
      </c>
      <c r="K623" s="189" t="s">
        <v>12661</v>
      </c>
      <c r="L623" s="189" t="s">
        <v>12909</v>
      </c>
      <c r="N623" s="189" t="s">
        <v>12960</v>
      </c>
      <c r="Q623" s="189" t="s">
        <v>12745</v>
      </c>
      <c r="U623" s="137" t="s">
        <v>12913</v>
      </c>
      <c r="V623" s="137" t="str">
        <f t="shared" si="30"/>
        <v>XE</v>
      </c>
    </row>
    <row r="624" spans="1:22" x14ac:dyDescent="0.2">
      <c r="A624" s="139"/>
      <c r="B624" s="182"/>
      <c r="C624" s="140" t="str">
        <f>VLOOKUP(G624,TCR!$E$2:$K$332,2,0)</f>
        <v>DISTV</v>
      </c>
      <c r="D624" s="140" t="str">
        <f>VLOOKUP(G624,TCR!$E$2:$K$332,3,0)</f>
        <v>Ricavi logistica secondaria - distribuzione Energia Elettrica - variabile</v>
      </c>
      <c r="E624" s="140" t="str">
        <f>VLOOKUP(G624,TCR!$E$2:$K$332,4,0)</f>
        <v>QVR</v>
      </c>
      <c r="F624" s="140" t="str">
        <f>VLOOKUP(G624,TCR!$E$2:$K$332,5,0)</f>
        <v>Energia reattiva</v>
      </c>
      <c r="G624" s="180" t="s">
        <v>275</v>
      </c>
      <c r="H624" s="140" t="str">
        <f>VLOOKUP(G624,TCR!$E$2:$K$332,7,0)</f>
        <v>Quota energia reattiva</v>
      </c>
      <c r="I624" s="137" t="str">
        <f t="shared" si="28"/>
        <v>XE#RF3#T_REATTIVA_BTA6#T_R#XE</v>
      </c>
      <c r="J624" s="137" t="str">
        <f t="shared" si="29"/>
        <v>N</v>
      </c>
      <c r="K624" s="189" t="s">
        <v>12662</v>
      </c>
      <c r="L624" s="189" t="s">
        <v>12912</v>
      </c>
      <c r="N624" s="189" t="s">
        <v>12960</v>
      </c>
      <c r="Q624" s="189" t="s">
        <v>12745</v>
      </c>
      <c r="U624" s="137" t="s">
        <v>12913</v>
      </c>
      <c r="V624" s="137" t="str">
        <f t="shared" si="30"/>
        <v>XE</v>
      </c>
    </row>
    <row r="625" spans="1:22" x14ac:dyDescent="0.2">
      <c r="A625" s="139"/>
      <c r="B625" s="182"/>
      <c r="C625" s="140" t="str">
        <f>VLOOKUP(G625,TCR!$E$2:$K$332,2,0)</f>
        <v>DISTV</v>
      </c>
      <c r="D625" s="140" t="str">
        <f>VLOOKUP(G625,TCR!$E$2:$K$332,3,0)</f>
        <v>Ricavi logistica secondaria - distribuzione Energia Elettrica - variabile</v>
      </c>
      <c r="E625" s="140" t="str">
        <f>VLOOKUP(G625,TCR!$E$2:$K$332,4,0)</f>
        <v>QVR</v>
      </c>
      <c r="F625" s="140" t="str">
        <f>VLOOKUP(G625,TCR!$E$2:$K$332,5,0)</f>
        <v>Energia reattiva</v>
      </c>
      <c r="G625" s="180" t="s">
        <v>275</v>
      </c>
      <c r="H625" s="140" t="str">
        <f>VLOOKUP(G625,TCR!$E$2:$K$332,7,0)</f>
        <v>Quota energia reattiva</v>
      </c>
      <c r="I625" s="137" t="str">
        <f t="shared" si="28"/>
        <v>XE#RF2#T_REATTIVA_MTA3#T_R#XE</v>
      </c>
      <c r="J625" s="137" t="str">
        <f t="shared" si="29"/>
        <v>N</v>
      </c>
      <c r="K625" s="189" t="s">
        <v>12661</v>
      </c>
      <c r="L625" s="189" t="s">
        <v>12909</v>
      </c>
      <c r="N625" s="189" t="s">
        <v>12738</v>
      </c>
      <c r="Q625" s="189" t="s">
        <v>12745</v>
      </c>
      <c r="U625" s="137" t="s">
        <v>12913</v>
      </c>
      <c r="V625" s="137" t="str">
        <f t="shared" si="30"/>
        <v>XE</v>
      </c>
    </row>
    <row r="626" spans="1:22" x14ac:dyDescent="0.2">
      <c r="A626" s="139"/>
      <c r="B626" s="182"/>
      <c r="C626" s="140" t="str">
        <f>VLOOKUP(G626,TCR!$E$2:$K$332,2,0)</f>
        <v>DISTV</v>
      </c>
      <c r="D626" s="140" t="str">
        <f>VLOOKUP(G626,TCR!$E$2:$K$332,3,0)</f>
        <v>Ricavi logistica secondaria - distribuzione Energia Elettrica - variabile</v>
      </c>
      <c r="E626" s="140" t="str">
        <f>VLOOKUP(G626,TCR!$E$2:$K$332,4,0)</f>
        <v>QVR</v>
      </c>
      <c r="F626" s="140" t="str">
        <f>VLOOKUP(G626,TCR!$E$2:$K$332,5,0)</f>
        <v>Energia reattiva</v>
      </c>
      <c r="G626" s="180" t="s">
        <v>275</v>
      </c>
      <c r="H626" s="140" t="str">
        <f>VLOOKUP(G626,TCR!$E$2:$K$332,7,0)</f>
        <v>Quota energia reattiva</v>
      </c>
      <c r="I626" s="137" t="str">
        <f t="shared" si="28"/>
        <v>XE#RF3#T_REATTIVA_MTA3#T_R#XE</v>
      </c>
      <c r="J626" s="137" t="str">
        <f t="shared" si="29"/>
        <v>N</v>
      </c>
      <c r="K626" s="189" t="s">
        <v>12662</v>
      </c>
      <c r="L626" s="189" t="s">
        <v>12912</v>
      </c>
      <c r="N626" s="189" t="s">
        <v>12738</v>
      </c>
      <c r="Q626" s="189" t="s">
        <v>12745</v>
      </c>
      <c r="U626" s="137" t="s">
        <v>12913</v>
      </c>
      <c r="V626" s="137" t="str">
        <f t="shared" si="30"/>
        <v>XE</v>
      </c>
    </row>
    <row r="627" spans="1:22" x14ac:dyDescent="0.2">
      <c r="A627" s="139"/>
      <c r="B627" s="182"/>
      <c r="C627" s="140" t="str">
        <f>VLOOKUP(G627,TCR!$E$2:$K$332,2,0)</f>
        <v>DISTF</v>
      </c>
      <c r="D627" s="140" t="str">
        <f>VLOOKUP(G627,TCR!$E$2:$K$332,3,0)</f>
        <v>Ricavi logistica secondaria - distribuzione Energia Elettrica - fisso</v>
      </c>
      <c r="E627" s="140" t="str">
        <f>VLOOKUP(G627,TCR!$E$2:$K$332,4,0)</f>
        <v>CAUCMF</v>
      </c>
      <c r="F627" s="140" t="str">
        <f>VLOOKUP(G627,TCR!$E$2:$K$332,5,0)</f>
        <v>Componenti fisse A, UC e MCT</v>
      </c>
      <c r="G627" s="180" t="s">
        <v>155</v>
      </c>
      <c r="H627" s="140" t="str">
        <f>VLOOKUP(G627,TCR!$E$2:$K$332,7,0)</f>
        <v>A6 fissa</v>
      </c>
      <c r="I627" s="137" t="str">
        <f t="shared" si="28"/>
        <v>XE#C_FIX_O_A6#T_OS_A_ALTA#T_OS#XE</v>
      </c>
      <c r="J627" s="137" t="str">
        <f t="shared" si="29"/>
        <v>N</v>
      </c>
      <c r="K627" s="3" t="s">
        <v>12982</v>
      </c>
      <c r="L627" s="3" t="s">
        <v>12953</v>
      </c>
      <c r="N627" s="3" t="s">
        <v>12706</v>
      </c>
      <c r="Q627" s="3" t="s">
        <v>12742</v>
      </c>
      <c r="S627" s="3" t="s">
        <v>10563</v>
      </c>
      <c r="T627" s="3" t="s">
        <v>9357</v>
      </c>
      <c r="U627" s="137" t="s">
        <v>12913</v>
      </c>
      <c r="V627" s="137" t="str">
        <f t="shared" si="30"/>
        <v>XE</v>
      </c>
    </row>
    <row r="628" spans="1:22" x14ac:dyDescent="0.2">
      <c r="A628" s="139"/>
      <c r="B628" s="182"/>
      <c r="C628" s="140" t="str">
        <f>VLOOKUP(G628,TCR!$E$2:$K$332,2,0)</f>
        <v>PPVV</v>
      </c>
      <c r="D628" s="140" t="str">
        <f>VLOOKUP(G628,TCR!$E$2:$K$332,3,0)</f>
        <v>Partite Varie</v>
      </c>
      <c r="E628" s="140" t="str">
        <f>VLOOKUP(G628,TCR!$E$2:$K$332,4,0)</f>
        <v>DEPC</v>
      </c>
      <c r="F628" s="140" t="str">
        <f>VLOOKUP(G628,TCR!$E$2:$K$332,5,0)</f>
        <v>Deposito cauzionale</v>
      </c>
      <c r="G628" s="3" t="s">
        <v>371</v>
      </c>
      <c r="H628" s="140" t="str">
        <f>VLOOKUP(G628,TCR!$E$2:$K$332,7,0)</f>
        <v>Deposito cauzionale</v>
      </c>
      <c r="I628" s="137" t="str">
        <f t="shared" si="28"/>
        <v>XE#DEP_CAUZ#DEP_CAUZ#DC#XE</v>
      </c>
      <c r="J628" s="137" t="str">
        <f t="shared" si="29"/>
        <v>N</v>
      </c>
      <c r="K628" s="3" t="s">
        <v>12917</v>
      </c>
      <c r="L628" s="3" t="s">
        <v>12929</v>
      </c>
      <c r="N628" s="3" t="s">
        <v>12917</v>
      </c>
      <c r="Q628" s="3" t="s">
        <v>12918</v>
      </c>
      <c r="S628" s="3" t="s">
        <v>10648</v>
      </c>
      <c r="T628" s="3" t="s">
        <v>679</v>
      </c>
      <c r="U628" s="137" t="s">
        <v>12913</v>
      </c>
      <c r="V628" s="137" t="str">
        <f t="shared" si="30"/>
        <v>XE</v>
      </c>
    </row>
    <row r="629" spans="1:22" x14ac:dyDescent="0.2">
      <c r="A629" s="139"/>
      <c r="B629" s="182"/>
      <c r="C629" s="140" t="str">
        <f>VLOOKUP(G629,TCR!$E$2:$K$332,2,0)</f>
        <v>VENDF</v>
      </c>
      <c r="D629" s="140" t="str">
        <f>VLOOKUP(G629,TCR!$E$2:$K$332,3,0)</f>
        <v>Ricavi commodity - componente fissa Energia Elettrica</v>
      </c>
      <c r="E629" s="140" t="str">
        <f>VLOOKUP(G629,TCR!$E$2:$K$332,4,0)</f>
        <v>MTPRF</v>
      </c>
      <c r="F629" s="140" t="str">
        <f>VLOOKUP(G629,TCR!$E$2:$K$332,5,0)</f>
        <v>Materia prima fissa</v>
      </c>
      <c r="G629" s="179" t="s">
        <v>217</v>
      </c>
      <c r="H629" s="140" t="str">
        <f>VLOOKUP(G629,TCR!$E$2:$K$332,7,0)</f>
        <v>Materia prima altre voci fisse</v>
      </c>
      <c r="I629" s="137" t="str">
        <f t="shared" si="28"/>
        <v>XE#EGL_QFIX#PFIX#E#XE</v>
      </c>
      <c r="J629" s="137" t="str">
        <f t="shared" si="29"/>
        <v>N</v>
      </c>
      <c r="K629" s="3" t="s">
        <v>12975</v>
      </c>
      <c r="L629" s="3" t="s">
        <v>12944</v>
      </c>
      <c r="N629" s="3" t="s">
        <v>12945</v>
      </c>
      <c r="Q629" s="3" t="s">
        <v>12743</v>
      </c>
      <c r="U629" s="137" t="s">
        <v>12913</v>
      </c>
      <c r="V629" s="137" t="str">
        <f t="shared" si="30"/>
        <v>XE</v>
      </c>
    </row>
    <row r="630" spans="1:22" x14ac:dyDescent="0.2">
      <c r="A630" s="139"/>
      <c r="B630" s="182"/>
      <c r="C630" s="140" t="str">
        <f>VLOOKUP(G630,TCR!$E$2:$K$332,2,0)</f>
        <v>VENDV</v>
      </c>
      <c r="D630" s="140" t="str">
        <f>VLOOKUP(G630,TCR!$E$2:$K$332,3,0)</f>
        <v>Ricavi variabili commodity al PCE - Energia Elettrica</v>
      </c>
      <c r="E630" s="140" t="str">
        <f>VLOOKUP(G630,TCR!$E$2:$K$332,4,0)</f>
        <v>SCONV</v>
      </c>
      <c r="F630" s="140" t="str">
        <f>VLOOKUP(G630,TCR!$E$2:$K$332,5,0)</f>
        <v>Sconti Variabili</v>
      </c>
      <c r="G630" s="179" t="s">
        <v>10944</v>
      </c>
      <c r="H630" s="140" t="str">
        <f>VLOOKUP(G630,TCR!$E$2:$K$332,7,0)</f>
        <v>sconti perdite</v>
      </c>
      <c r="I630" s="137" t="str">
        <f t="shared" si="28"/>
        <v>XE#PERD_SC_EF1#PFIX#E#XE</v>
      </c>
      <c r="J630" s="137" t="str">
        <f t="shared" si="29"/>
        <v>N</v>
      </c>
      <c r="K630" s="3" t="s">
        <v>12534</v>
      </c>
      <c r="L630" s="3" t="s">
        <v>12782</v>
      </c>
      <c r="N630" s="3" t="s">
        <v>12945</v>
      </c>
      <c r="Q630" s="3" t="s">
        <v>12743</v>
      </c>
      <c r="S630" s="3" t="s">
        <v>9867</v>
      </c>
      <c r="T630" s="3" t="s">
        <v>13019</v>
      </c>
      <c r="U630" s="137" t="s">
        <v>12913</v>
      </c>
      <c r="V630" s="137" t="str">
        <f t="shared" si="30"/>
        <v>XE</v>
      </c>
    </row>
    <row r="631" spans="1:22" x14ac:dyDescent="0.2">
      <c r="A631" s="139"/>
      <c r="B631" s="182"/>
      <c r="C631" s="140" t="str">
        <f>VLOOKUP(G631,TCR!$E$2:$K$332,2,0)</f>
        <v>VENDV</v>
      </c>
      <c r="D631" s="140" t="str">
        <f>VLOOKUP(G631,TCR!$E$2:$K$332,3,0)</f>
        <v>Ricavi variabili commodity al PCE - Energia Elettrica</v>
      </c>
      <c r="E631" s="140" t="str">
        <f>VLOOKUP(G631,TCR!$E$2:$K$332,4,0)</f>
        <v>SCONV</v>
      </c>
      <c r="F631" s="140" t="str">
        <f>VLOOKUP(G631,TCR!$E$2:$K$332,5,0)</f>
        <v>Sconti Variabili</v>
      </c>
      <c r="G631" s="179" t="s">
        <v>10944</v>
      </c>
      <c r="H631" s="140" t="str">
        <f>VLOOKUP(G631,TCR!$E$2:$K$332,7,0)</f>
        <v>sconti perdite</v>
      </c>
      <c r="I631" s="137" t="str">
        <f t="shared" si="28"/>
        <v>XE#PERD_SC_EF2#PFIX#E#XE</v>
      </c>
      <c r="J631" s="137" t="str">
        <f t="shared" si="29"/>
        <v>N</v>
      </c>
      <c r="K631" s="3" t="s">
        <v>12535</v>
      </c>
      <c r="L631" s="3" t="s">
        <v>12783</v>
      </c>
      <c r="N631" s="3" t="s">
        <v>12945</v>
      </c>
      <c r="Q631" s="3" t="s">
        <v>12743</v>
      </c>
      <c r="S631" s="3" t="s">
        <v>9867</v>
      </c>
      <c r="T631" s="3" t="s">
        <v>13019</v>
      </c>
      <c r="U631" s="137" t="s">
        <v>12913</v>
      </c>
      <c r="V631" s="137" t="str">
        <f t="shared" si="30"/>
        <v>XE</v>
      </c>
    </row>
    <row r="632" spans="1:22" x14ac:dyDescent="0.2">
      <c r="A632" s="139"/>
      <c r="B632" s="182"/>
      <c r="C632" s="140" t="str">
        <f>VLOOKUP(G632,TCR!$E$2:$K$332,2,0)</f>
        <v>VENDV</v>
      </c>
      <c r="D632" s="140" t="str">
        <f>VLOOKUP(G632,TCR!$E$2:$K$332,3,0)</f>
        <v>Ricavi variabili commodity al PCE - Energia Elettrica</v>
      </c>
      <c r="E632" s="140" t="str">
        <f>VLOOKUP(G632,TCR!$E$2:$K$332,4,0)</f>
        <v>SCONV</v>
      </c>
      <c r="F632" s="140" t="str">
        <f>VLOOKUP(G632,TCR!$E$2:$K$332,5,0)</f>
        <v>Sconti Variabili</v>
      </c>
      <c r="G632" s="179" t="s">
        <v>10944</v>
      </c>
      <c r="H632" s="140" t="str">
        <f>VLOOKUP(G632,TCR!$E$2:$K$332,7,0)</f>
        <v>sconti perdite</v>
      </c>
      <c r="I632" s="137" t="str">
        <f t="shared" si="28"/>
        <v>XE#PERD_SC_EF3#PFIX#E#XE</v>
      </c>
      <c r="J632" s="137" t="str">
        <f t="shared" si="29"/>
        <v>N</v>
      </c>
      <c r="K632" s="3" t="s">
        <v>12536</v>
      </c>
      <c r="L632" s="3" t="s">
        <v>12784</v>
      </c>
      <c r="N632" s="3" t="s">
        <v>12945</v>
      </c>
      <c r="Q632" s="3" t="s">
        <v>12743</v>
      </c>
      <c r="S632" s="3" t="s">
        <v>9867</v>
      </c>
      <c r="T632" s="3" t="s">
        <v>13019</v>
      </c>
      <c r="U632" s="137" t="s">
        <v>12913</v>
      </c>
      <c r="V632" s="137" t="str">
        <f t="shared" si="30"/>
        <v>XE</v>
      </c>
    </row>
    <row r="633" spans="1:22" x14ac:dyDescent="0.2">
      <c r="A633" s="139"/>
      <c r="B633" s="182"/>
      <c r="C633" s="140" t="str">
        <f>VLOOKUP(G633,TCR!$E$2:$K$332,2,0)</f>
        <v>DISTV</v>
      </c>
      <c r="D633" s="140" t="str">
        <f>VLOOKUP(G633,TCR!$E$2:$K$332,3,0)</f>
        <v>Ricavi logistica secondaria - distribuzione Energia Elettrica - variabile</v>
      </c>
      <c r="E633" s="140" t="str">
        <f>VLOOKUP(G633,TCR!$E$2:$K$332,4,0)</f>
        <v>QVR</v>
      </c>
      <c r="F633" s="140" t="str">
        <f>VLOOKUP(G633,TCR!$E$2:$K$332,5,0)</f>
        <v>Energia reattiva</v>
      </c>
      <c r="G633" s="181" t="s">
        <v>275</v>
      </c>
      <c r="H633" s="140" t="str">
        <f>VLOOKUP(G633,TCR!$E$2:$K$332,7,0)</f>
        <v>Quota energia reattiva</v>
      </c>
      <c r="I633" s="137" t="str">
        <f t="shared" si="28"/>
        <v>XE#RF1#T_REATTIVA_AAT1#T_R#XE</v>
      </c>
      <c r="J633" s="137" t="str">
        <f t="shared" si="29"/>
        <v>N</v>
      </c>
      <c r="K633" s="3" t="s">
        <v>12660</v>
      </c>
      <c r="L633" s="3" t="s">
        <v>12908</v>
      </c>
      <c r="N633" s="3" t="s">
        <v>13017</v>
      </c>
      <c r="Q633" s="3" t="s">
        <v>12745</v>
      </c>
      <c r="S633" s="3" t="s">
        <v>10565</v>
      </c>
      <c r="T633" s="3" t="s">
        <v>13020</v>
      </c>
      <c r="U633" s="137" t="s">
        <v>12913</v>
      </c>
      <c r="V633" s="137" t="str">
        <f t="shared" si="30"/>
        <v>XE</v>
      </c>
    </row>
    <row r="634" spans="1:22" x14ac:dyDescent="0.2">
      <c r="A634" s="139"/>
      <c r="B634" s="182"/>
      <c r="C634" s="140" t="str">
        <f>VLOOKUP(G634,TCR!$E$2:$K$332,2,0)</f>
        <v>DISTV</v>
      </c>
      <c r="D634" s="140" t="str">
        <f>VLOOKUP(G634,TCR!$E$2:$K$332,3,0)</f>
        <v>Ricavi logistica secondaria - distribuzione Energia Elettrica - variabile</v>
      </c>
      <c r="E634" s="140" t="str">
        <f>VLOOKUP(G634,TCR!$E$2:$K$332,4,0)</f>
        <v>QVR</v>
      </c>
      <c r="F634" s="140" t="str">
        <f>VLOOKUP(G634,TCR!$E$2:$K$332,5,0)</f>
        <v>Energia reattiva</v>
      </c>
      <c r="G634" s="181" t="s">
        <v>275</v>
      </c>
      <c r="H634" s="140" t="str">
        <f>VLOOKUP(G634,TCR!$E$2:$K$332,7,0)</f>
        <v>Quota energia reattiva</v>
      </c>
      <c r="I634" s="137" t="str">
        <f t="shared" si="28"/>
        <v>XE#RF1#T_REATTIVA_AAT2#T_R#XE</v>
      </c>
      <c r="J634" s="137" t="str">
        <f t="shared" si="29"/>
        <v>N</v>
      </c>
      <c r="K634" s="3" t="s">
        <v>12660</v>
      </c>
      <c r="L634" s="3" t="s">
        <v>12908</v>
      </c>
      <c r="N634" s="3" t="s">
        <v>13018</v>
      </c>
      <c r="Q634" s="3" t="s">
        <v>12745</v>
      </c>
      <c r="S634" s="3" t="s">
        <v>10565</v>
      </c>
      <c r="T634" s="3" t="s">
        <v>13020</v>
      </c>
      <c r="U634" s="137" t="s">
        <v>12913</v>
      </c>
      <c r="V634" s="137" t="str">
        <f t="shared" si="30"/>
        <v>XE</v>
      </c>
    </row>
    <row r="635" spans="1:22" x14ac:dyDescent="0.2">
      <c r="A635" s="139"/>
      <c r="B635" s="182"/>
      <c r="C635" s="140" t="str">
        <f>VLOOKUP(G635,TCR!$E$2:$K$332,2,0)</f>
        <v>DISTV</v>
      </c>
      <c r="D635" s="140" t="str">
        <f>VLOOKUP(G635,TCR!$E$2:$K$332,3,0)</f>
        <v>Ricavi logistica secondaria - distribuzione Energia Elettrica - variabile</v>
      </c>
      <c r="E635" s="140" t="str">
        <f>VLOOKUP(G635,TCR!$E$2:$K$332,4,0)</f>
        <v>QVR</v>
      </c>
      <c r="F635" s="140" t="str">
        <f>VLOOKUP(G635,TCR!$E$2:$K$332,5,0)</f>
        <v>Energia reattiva</v>
      </c>
      <c r="G635" s="181" t="s">
        <v>275</v>
      </c>
      <c r="H635" s="140" t="str">
        <f>VLOOKUP(G635,TCR!$E$2:$K$332,7,0)</f>
        <v>Quota energia reattiva</v>
      </c>
      <c r="I635" s="137" t="str">
        <f t="shared" si="28"/>
        <v>XE#RF2#T_REATTIVA_AAT1#T_R#XE</v>
      </c>
      <c r="J635" s="137" t="str">
        <f t="shared" si="29"/>
        <v>N</v>
      </c>
      <c r="K635" s="3" t="s">
        <v>12661</v>
      </c>
      <c r="L635" s="3" t="s">
        <v>12909</v>
      </c>
      <c r="N635" s="3" t="s">
        <v>13017</v>
      </c>
      <c r="Q635" s="3" t="s">
        <v>12745</v>
      </c>
      <c r="S635" s="3" t="s">
        <v>10565</v>
      </c>
      <c r="T635" s="3" t="s">
        <v>13020</v>
      </c>
      <c r="U635" s="137" t="s">
        <v>12913</v>
      </c>
      <c r="V635" s="137" t="str">
        <f t="shared" si="30"/>
        <v>XE</v>
      </c>
    </row>
    <row r="636" spans="1:22" x14ac:dyDescent="0.2">
      <c r="A636" s="139"/>
      <c r="B636" s="182"/>
      <c r="C636" s="140" t="str">
        <f>VLOOKUP(G636,TCR!$E$2:$K$332,2,0)</f>
        <v>DISTV</v>
      </c>
      <c r="D636" s="140" t="str">
        <f>VLOOKUP(G636,TCR!$E$2:$K$332,3,0)</f>
        <v>Ricavi logistica secondaria - distribuzione Energia Elettrica - variabile</v>
      </c>
      <c r="E636" s="140" t="str">
        <f>VLOOKUP(G636,TCR!$E$2:$K$332,4,0)</f>
        <v>QVR</v>
      </c>
      <c r="F636" s="140" t="str">
        <f>VLOOKUP(G636,TCR!$E$2:$K$332,5,0)</f>
        <v>Energia reattiva</v>
      </c>
      <c r="G636" s="181" t="s">
        <v>275</v>
      </c>
      <c r="H636" s="140" t="str">
        <f>VLOOKUP(G636,TCR!$E$2:$K$332,7,0)</f>
        <v>Quota energia reattiva</v>
      </c>
      <c r="I636" s="137" t="str">
        <f t="shared" si="28"/>
        <v>XE#RF2#T_REATTIVA_AAT2#T_R#XE</v>
      </c>
      <c r="J636" s="137" t="str">
        <f t="shared" si="29"/>
        <v>N</v>
      </c>
      <c r="K636" s="3" t="s">
        <v>12661</v>
      </c>
      <c r="L636" s="3" t="s">
        <v>12909</v>
      </c>
      <c r="N636" s="3" t="s">
        <v>13018</v>
      </c>
      <c r="Q636" s="3" t="s">
        <v>12745</v>
      </c>
      <c r="S636" s="3" t="s">
        <v>10565</v>
      </c>
      <c r="T636" s="3" t="s">
        <v>13020</v>
      </c>
      <c r="U636" s="137" t="s">
        <v>12913</v>
      </c>
      <c r="V636" s="137" t="str">
        <f t="shared" si="30"/>
        <v>XE</v>
      </c>
    </row>
    <row r="637" spans="1:22" x14ac:dyDescent="0.2">
      <c r="A637" s="139"/>
      <c r="B637" s="182"/>
      <c r="C637" s="140" t="str">
        <f>VLOOKUP(G637,TCR!$E$2:$K$332,2,0)</f>
        <v>DISTV</v>
      </c>
      <c r="D637" s="140" t="str">
        <f>VLOOKUP(G637,TCR!$E$2:$K$332,3,0)</f>
        <v>Ricavi logistica secondaria - distribuzione Energia Elettrica - variabile</v>
      </c>
      <c r="E637" s="140" t="str">
        <f>VLOOKUP(G637,TCR!$E$2:$K$332,4,0)</f>
        <v>QVR</v>
      </c>
      <c r="F637" s="140" t="str">
        <f>VLOOKUP(G637,TCR!$E$2:$K$332,5,0)</f>
        <v>Energia reattiva</v>
      </c>
      <c r="G637" s="181" t="s">
        <v>275</v>
      </c>
      <c r="H637" s="140" t="str">
        <f>VLOOKUP(G637,TCR!$E$2:$K$332,7,0)</f>
        <v>Quota energia reattiva</v>
      </c>
      <c r="I637" s="137" t="str">
        <f t="shared" si="28"/>
        <v>XE#RF3#T_REATTIVA_AAT1#T_R#XE</v>
      </c>
      <c r="J637" s="137" t="str">
        <f t="shared" si="29"/>
        <v>N</v>
      </c>
      <c r="K637" s="3" t="s">
        <v>12662</v>
      </c>
      <c r="L637" s="3" t="s">
        <v>12912</v>
      </c>
      <c r="N637" s="3" t="s">
        <v>13017</v>
      </c>
      <c r="Q637" s="3" t="s">
        <v>12745</v>
      </c>
      <c r="S637" s="3" t="s">
        <v>10565</v>
      </c>
      <c r="T637" s="3" t="s">
        <v>13020</v>
      </c>
      <c r="U637" s="137" t="s">
        <v>12913</v>
      </c>
      <c r="V637" s="137" t="str">
        <f t="shared" si="30"/>
        <v>XE</v>
      </c>
    </row>
    <row r="638" spans="1:22" x14ac:dyDescent="0.2">
      <c r="A638" s="139"/>
      <c r="B638" s="182"/>
      <c r="C638" s="140" t="str">
        <f>VLOOKUP(G638,TCR!$E$2:$K$332,2,0)</f>
        <v>DISTV</v>
      </c>
      <c r="D638" s="140" t="str">
        <f>VLOOKUP(G638,TCR!$E$2:$K$332,3,0)</f>
        <v>Ricavi logistica secondaria - distribuzione Energia Elettrica - variabile</v>
      </c>
      <c r="E638" s="140" t="str">
        <f>VLOOKUP(G638,TCR!$E$2:$K$332,4,0)</f>
        <v>QVR</v>
      </c>
      <c r="F638" s="140" t="str">
        <f>VLOOKUP(G638,TCR!$E$2:$K$332,5,0)</f>
        <v>Energia reattiva</v>
      </c>
      <c r="G638" s="181" t="s">
        <v>275</v>
      </c>
      <c r="H638" s="140" t="str">
        <f>VLOOKUP(G638,TCR!$E$2:$K$332,7,0)</f>
        <v>Quota energia reattiva</v>
      </c>
      <c r="I638" s="137" t="str">
        <f t="shared" si="28"/>
        <v>XE#RF3#T_REATTIVA_AAT2#T_R#XE</v>
      </c>
      <c r="J638" s="137" t="str">
        <f t="shared" si="29"/>
        <v>N</v>
      </c>
      <c r="K638" s="3" t="s">
        <v>12662</v>
      </c>
      <c r="L638" s="3" t="s">
        <v>12912</v>
      </c>
      <c r="N638" s="3" t="s">
        <v>13018</v>
      </c>
      <c r="Q638" s="3" t="s">
        <v>12745</v>
      </c>
      <c r="S638" s="3" t="s">
        <v>10565</v>
      </c>
      <c r="T638" s="3" t="s">
        <v>13020</v>
      </c>
      <c r="U638" s="137" t="s">
        <v>12913</v>
      </c>
      <c r="V638" s="137" t="str">
        <f t="shared" si="30"/>
        <v>XE</v>
      </c>
    </row>
    <row r="639" spans="1:22" x14ac:dyDescent="0.2">
      <c r="A639" s="139"/>
      <c r="B639" s="182"/>
      <c r="C639" s="140" t="str">
        <f>VLOOKUP(G639,TCR!$E$2:$K$332,2,0)</f>
        <v>VENDV</v>
      </c>
      <c r="D639" s="140" t="str">
        <f>VLOOKUP(G639,TCR!$E$2:$K$332,3,0)</f>
        <v>Ricavi variabili commodity al PCE - Energia Elettrica</v>
      </c>
      <c r="E639" s="140" t="str">
        <f>VLOOKUP(G639,TCR!$E$2:$K$332,4,0)</f>
        <v>SCONV</v>
      </c>
      <c r="F639" s="140" t="str">
        <f>VLOOKUP(G639,TCR!$E$2:$K$332,5,0)</f>
        <v>Sconti Variabili</v>
      </c>
      <c r="G639" s="179" t="s">
        <v>32</v>
      </c>
      <c r="H639" s="140" t="str">
        <f>VLOOKUP(G639,TCR!$E$2:$K$332,7,0)</f>
        <v>sconti</v>
      </c>
      <c r="I639" s="137" t="str">
        <f t="shared" si="28"/>
        <v>XE#SC_EF1#PFIX#E#XE</v>
      </c>
      <c r="J639" s="137" t="str">
        <f t="shared" si="29"/>
        <v>N</v>
      </c>
      <c r="K639" s="3" t="s">
        <v>12543</v>
      </c>
      <c r="L639" s="3" t="s">
        <v>12791</v>
      </c>
      <c r="N639" s="3" t="s">
        <v>12945</v>
      </c>
      <c r="Q639" s="3" t="s">
        <v>12743</v>
      </c>
      <c r="S639" s="3" t="s">
        <v>13021</v>
      </c>
      <c r="T639" s="3" t="s">
        <v>13022</v>
      </c>
      <c r="U639" s="137" t="s">
        <v>12913</v>
      </c>
      <c r="V639" s="137" t="str">
        <f t="shared" si="30"/>
        <v>XE</v>
      </c>
    </row>
    <row r="640" spans="1:22" x14ac:dyDescent="0.2">
      <c r="A640" s="139"/>
      <c r="B640" s="182"/>
      <c r="C640" s="140" t="str">
        <f>VLOOKUP(G640,TCR!$E$2:$K$332,2,0)</f>
        <v>VENDV</v>
      </c>
      <c r="D640" s="140" t="str">
        <f>VLOOKUP(G640,TCR!$E$2:$K$332,3,0)</f>
        <v>Ricavi variabili commodity al PCE - Energia Elettrica</v>
      </c>
      <c r="E640" s="140" t="str">
        <f>VLOOKUP(G640,TCR!$E$2:$K$332,4,0)</f>
        <v>SCONV</v>
      </c>
      <c r="F640" s="140" t="str">
        <f>VLOOKUP(G640,TCR!$E$2:$K$332,5,0)</f>
        <v>Sconti Variabili</v>
      </c>
      <c r="G640" s="179" t="s">
        <v>32</v>
      </c>
      <c r="H640" s="140" t="str">
        <f>VLOOKUP(G640,TCR!$E$2:$K$332,7,0)</f>
        <v>sconti</v>
      </c>
      <c r="I640" s="137" t="str">
        <f t="shared" si="28"/>
        <v>XE#SC_EF2#PFIX#E#XE</v>
      </c>
      <c r="J640" s="137" t="str">
        <f t="shared" si="29"/>
        <v>N</v>
      </c>
      <c r="K640" s="3" t="s">
        <v>12544</v>
      </c>
      <c r="L640" s="3" t="s">
        <v>12792</v>
      </c>
      <c r="N640" s="3" t="s">
        <v>12945</v>
      </c>
      <c r="Q640" s="3" t="s">
        <v>12743</v>
      </c>
      <c r="S640" s="3" t="s">
        <v>13021</v>
      </c>
      <c r="T640" s="3" t="s">
        <v>13022</v>
      </c>
      <c r="U640" s="137" t="s">
        <v>12913</v>
      </c>
      <c r="V640" s="137" t="str">
        <f t="shared" si="30"/>
        <v>XE</v>
      </c>
    </row>
    <row r="641" spans="1:22" x14ac:dyDescent="0.2">
      <c r="A641" s="139"/>
      <c r="B641" s="182"/>
      <c r="C641" s="140" t="str">
        <f>VLOOKUP(G641,TCR!$E$2:$K$332,2,0)</f>
        <v>VENDV</v>
      </c>
      <c r="D641" s="140" t="str">
        <f>VLOOKUP(G641,TCR!$E$2:$K$332,3,0)</f>
        <v>Ricavi variabili commodity al PCE - Energia Elettrica</v>
      </c>
      <c r="E641" s="140" t="str">
        <f>VLOOKUP(G641,TCR!$E$2:$K$332,4,0)</f>
        <v>SCONV</v>
      </c>
      <c r="F641" s="140" t="str">
        <f>VLOOKUP(G641,TCR!$E$2:$K$332,5,0)</f>
        <v>Sconti Variabili</v>
      </c>
      <c r="G641" s="179" t="s">
        <v>32</v>
      </c>
      <c r="H641" s="140" t="str">
        <f>VLOOKUP(G641,TCR!$E$2:$K$332,7,0)</f>
        <v>sconti</v>
      </c>
      <c r="I641" s="137" t="str">
        <f t="shared" si="28"/>
        <v>XE#SC_EF3#PFIX#E#XE</v>
      </c>
      <c r="J641" s="137" t="str">
        <f t="shared" si="29"/>
        <v>N</v>
      </c>
      <c r="K641" s="3" t="s">
        <v>12545</v>
      </c>
      <c r="L641" s="3" t="s">
        <v>12793</v>
      </c>
      <c r="N641" s="3" t="s">
        <v>12945</v>
      </c>
      <c r="Q641" s="3" t="s">
        <v>12743</v>
      </c>
      <c r="S641" s="3" t="s">
        <v>13021</v>
      </c>
      <c r="T641" s="3" t="s">
        <v>13022</v>
      </c>
      <c r="U641" s="137" t="s">
        <v>12913</v>
      </c>
      <c r="V641" s="137" t="str">
        <f t="shared" si="30"/>
        <v>XE</v>
      </c>
    </row>
    <row r="642" spans="1:22" x14ac:dyDescent="0.2">
      <c r="A642" s="139" t="s">
        <v>12163</v>
      </c>
      <c r="B642" s="182">
        <v>44200</v>
      </c>
      <c r="C642" s="140" t="str">
        <f>VLOOKUP(G642,TCR!$E$2:$K$332,2,0)</f>
        <v>VENDV</v>
      </c>
      <c r="D642" s="140" t="str">
        <f>VLOOKUP(G642,TCR!$E$2:$K$332,3,0)</f>
        <v>Ricavi variabili commodity al PCE - Energia Elettrica</v>
      </c>
      <c r="E642" s="140" t="str">
        <f>VLOOKUP(G642,TCR!$E$2:$K$332,4,0)</f>
        <v>MTPRV</v>
      </c>
      <c r="F642" s="140" t="str">
        <f>VLOOKUP(G642,TCR!$E$2:$K$332,5,0)</f>
        <v>Materia prima variabile</v>
      </c>
      <c r="G642" s="180" t="s">
        <v>255</v>
      </c>
      <c r="H642" s="140" t="str">
        <f>VLOOKUP(G642,TCR!$E$2:$K$332,7,0)</f>
        <v>Materia prima</v>
      </c>
      <c r="I642" s="137" t="str">
        <f t="shared" si="28"/>
        <v>XE#EFM1_PUNh#PUNh#E#XE</v>
      </c>
      <c r="J642" s="137" t="str">
        <f t="shared" si="29"/>
        <v>N</v>
      </c>
      <c r="K642" s="229" t="s">
        <v>13023</v>
      </c>
      <c r="L642" s="229" t="s">
        <v>13024</v>
      </c>
      <c r="M642" s="229"/>
      <c r="N642" s="229" t="s">
        <v>12947</v>
      </c>
      <c r="O642" s="227"/>
      <c r="P642" s="227"/>
      <c r="Q642" s="229" t="s">
        <v>12743</v>
      </c>
      <c r="R642" s="228"/>
      <c r="S642" s="228"/>
      <c r="U642" s="137" t="s">
        <v>12913</v>
      </c>
      <c r="V642" s="137" t="str">
        <f t="shared" si="30"/>
        <v>XE</v>
      </c>
    </row>
    <row r="643" spans="1:22" x14ac:dyDescent="0.2">
      <c r="A643" s="139" t="s">
        <v>12163</v>
      </c>
      <c r="B643" s="182">
        <v>44200</v>
      </c>
      <c r="C643" s="140" t="str">
        <f>VLOOKUP(G643,TCR!$E$2:$K$332,2,0)</f>
        <v>VENDV</v>
      </c>
      <c r="D643" s="140" t="str">
        <f>VLOOKUP(G643,TCR!$E$2:$K$332,3,0)</f>
        <v>Ricavi variabili commodity al PCE - Energia Elettrica</v>
      </c>
      <c r="E643" s="140" t="str">
        <f>VLOOKUP(G643,TCR!$E$2:$K$332,4,0)</f>
        <v>MTPRV</v>
      </c>
      <c r="F643" s="140" t="str">
        <f>VLOOKUP(G643,TCR!$E$2:$K$332,5,0)</f>
        <v>Materia prima variabile</v>
      </c>
      <c r="G643" s="180" t="s">
        <v>255</v>
      </c>
      <c r="H643" s="140" t="str">
        <f>VLOOKUP(G643,TCR!$E$2:$K$332,7,0)</f>
        <v>Materia prima</v>
      </c>
      <c r="I643" s="137" t="str">
        <f t="shared" ref="I643:I706" si="31">IF(LEFT($G643,7)="CONSUMO","XE#CONSUMO",CONCATENATE($V643,"#",$K643,"#",$N643,"#",$Q643,"#",$V643) )</f>
        <v>XE#EFM2_PUNh#PUNh#E#XE</v>
      </c>
      <c r="J643" s="137" t="str">
        <f t="shared" ref="J643:J706" si="32">IF(SUBSTITUTE(K643,"_VAT","") = K643,"N","S")</f>
        <v>N</v>
      </c>
      <c r="K643" s="229" t="s">
        <v>13025</v>
      </c>
      <c r="L643" s="229" t="s">
        <v>13026</v>
      </c>
      <c r="M643" s="229"/>
      <c r="N643" s="229" t="s">
        <v>12947</v>
      </c>
      <c r="O643" s="227"/>
      <c r="P643" s="227"/>
      <c r="Q643" s="229" t="s">
        <v>12743</v>
      </c>
      <c r="R643" s="228"/>
      <c r="S643" s="228"/>
      <c r="U643" s="137" t="s">
        <v>12913</v>
      </c>
      <c r="V643" s="137" t="str">
        <f t="shared" si="30"/>
        <v>XE</v>
      </c>
    </row>
    <row r="644" spans="1:22" x14ac:dyDescent="0.2">
      <c r="A644" s="139" t="s">
        <v>12163</v>
      </c>
      <c r="B644" s="182">
        <v>44200</v>
      </c>
      <c r="C644" s="140" t="str">
        <f>VLOOKUP(G644,TCR!$E$2:$K$332,2,0)</f>
        <v>VENDV</v>
      </c>
      <c r="D644" s="140" t="str">
        <f>VLOOKUP(G644,TCR!$E$2:$K$332,3,0)</f>
        <v>Ricavi variabili commodity al PCE - Energia Elettrica</v>
      </c>
      <c r="E644" s="140" t="str">
        <f>VLOOKUP(G644,TCR!$E$2:$K$332,4,0)</f>
        <v>MTPRV</v>
      </c>
      <c r="F644" s="140" t="str">
        <f>VLOOKUP(G644,TCR!$E$2:$K$332,5,0)</f>
        <v>Materia prima variabile</v>
      </c>
      <c r="G644" s="180" t="s">
        <v>192</v>
      </c>
      <c r="H644" s="140" t="str">
        <f>VLOOKUP(G644,TCR!$E$2:$K$332,7,0)</f>
        <v>Perdite</v>
      </c>
      <c r="I644" s="137" t="str">
        <f t="shared" si="31"/>
        <v>XE#PERD_EFM1_PUNh#PUNh#E#XE</v>
      </c>
      <c r="J644" s="137" t="str">
        <f t="shared" si="32"/>
        <v>N</v>
      </c>
      <c r="K644" s="229" t="s">
        <v>13027</v>
      </c>
      <c r="L644" s="229" t="s">
        <v>13028</v>
      </c>
      <c r="M644" s="229"/>
      <c r="N644" s="229" t="s">
        <v>12947</v>
      </c>
      <c r="O644" s="227"/>
      <c r="P644" s="227"/>
      <c r="Q644" s="229" t="s">
        <v>12743</v>
      </c>
      <c r="R644" s="228"/>
      <c r="S644" s="228"/>
      <c r="U644" s="137" t="s">
        <v>12913</v>
      </c>
      <c r="V644" s="137" t="str">
        <f t="shared" si="30"/>
        <v>XE</v>
      </c>
    </row>
    <row r="645" spans="1:22" x14ac:dyDescent="0.2">
      <c r="A645" s="139" t="s">
        <v>12163</v>
      </c>
      <c r="B645" s="182">
        <v>44200</v>
      </c>
      <c r="C645" s="140" t="str">
        <f>VLOOKUP(G645,TCR!$E$2:$K$332,2,0)</f>
        <v>VENDV</v>
      </c>
      <c r="D645" s="140" t="str">
        <f>VLOOKUP(G645,TCR!$E$2:$K$332,3,0)</f>
        <v>Ricavi variabili commodity al PCE - Energia Elettrica</v>
      </c>
      <c r="E645" s="140" t="str">
        <f>VLOOKUP(G645,TCR!$E$2:$K$332,4,0)</f>
        <v>MTPRV</v>
      </c>
      <c r="F645" s="140" t="str">
        <f>VLOOKUP(G645,TCR!$E$2:$K$332,5,0)</f>
        <v>Materia prima variabile</v>
      </c>
      <c r="G645" s="180" t="s">
        <v>192</v>
      </c>
      <c r="H645" s="140" t="str">
        <f>VLOOKUP(G645,TCR!$E$2:$K$332,7,0)</f>
        <v>Perdite</v>
      </c>
      <c r="I645" s="137" t="str">
        <f t="shared" si="31"/>
        <v>XE#PERD_EFM2_PUNh#PUNh#E#XE</v>
      </c>
      <c r="J645" s="137" t="str">
        <f t="shared" si="32"/>
        <v>N</v>
      </c>
      <c r="K645" s="229" t="s">
        <v>13029</v>
      </c>
      <c r="L645" s="229" t="s">
        <v>13030</v>
      </c>
      <c r="M645" s="229"/>
      <c r="N645" s="229" t="s">
        <v>12947</v>
      </c>
      <c r="O645" s="227"/>
      <c r="P645" s="227"/>
      <c r="Q645" s="229" t="s">
        <v>12743</v>
      </c>
      <c r="R645" s="228"/>
      <c r="S645" s="228"/>
      <c r="U645" s="137" t="s">
        <v>12913</v>
      </c>
      <c r="V645" s="137" t="str">
        <f t="shared" si="30"/>
        <v>XE</v>
      </c>
    </row>
    <row r="646" spans="1:22" x14ac:dyDescent="0.2">
      <c r="A646" s="139" t="s">
        <v>12163</v>
      </c>
      <c r="B646" s="182">
        <v>44200</v>
      </c>
      <c r="C646" s="71" t="str">
        <f>VLOOKUP(G646,TCR!$E$2:$K$332,2,0)</f>
        <v>LAVO</v>
      </c>
      <c r="D646" s="71" t="str">
        <f>VLOOKUP(G646,TCR!$E$2:$K$332,3,0)</f>
        <v>Lavori</v>
      </c>
      <c r="E646" s="71" t="str">
        <f>VLOOKUP(G646,TCR!$E$2:$K$332,4,0)</f>
        <v>LAVO</v>
      </c>
      <c r="F646" s="71" t="str">
        <f>VLOOKUP(G646,TCR!$E$2:$K$332,5,0)</f>
        <v>Lavori</v>
      </c>
      <c r="G646" s="71" t="s">
        <v>328</v>
      </c>
      <c r="H646" s="71" t="str">
        <f>VLOOKUP(G646,TCR!$E$2:$K$332,7,0)</f>
        <v>spese lavori</v>
      </c>
      <c r="I646" s="137" t="str">
        <f t="shared" si="31"/>
        <v>XE#ONERI_CTS#ADAC#A#XE</v>
      </c>
      <c r="J646" s="137" t="str">
        <f t="shared" si="32"/>
        <v>N</v>
      </c>
      <c r="K646" s="229" t="s">
        <v>13031</v>
      </c>
      <c r="L646" s="229" t="s">
        <v>13032</v>
      </c>
      <c r="M646" s="229"/>
      <c r="N646" s="229" t="s">
        <v>12735</v>
      </c>
      <c r="O646" s="227"/>
      <c r="P646" s="227"/>
      <c r="Q646" s="229" t="s">
        <v>11109</v>
      </c>
      <c r="R646" s="228"/>
      <c r="S646" s="228"/>
      <c r="U646" s="137" t="s">
        <v>12913</v>
      </c>
      <c r="V646" s="137" t="str">
        <f t="shared" si="30"/>
        <v>XE</v>
      </c>
    </row>
    <row r="647" spans="1:22" x14ac:dyDescent="0.2">
      <c r="A647" s="139" t="s">
        <v>12163</v>
      </c>
      <c r="B647" s="182">
        <v>44260</v>
      </c>
      <c r="C647" s="140" t="str">
        <f>VLOOKUP(G647,TCR!$E$2:$K$332,2,0)</f>
        <v>DISTF</v>
      </c>
      <c r="D647" s="140" t="str">
        <f>VLOOKUP(G647,TCR!$E$2:$K$332,3,0)</f>
        <v>Ricavi logistica secondaria - distribuzione Energia Elettrica - fisso</v>
      </c>
      <c r="E647" s="140" t="str">
        <f>VLOOKUP(G647,TCR!$E$2:$K$332,4,0)</f>
        <v>CAUCMF</v>
      </c>
      <c r="F647" s="140" t="str">
        <f>VLOOKUP(G647,TCR!$E$2:$K$332,5,0)</f>
        <v>Componenti fisse A, UC e MCT</v>
      </c>
      <c r="G647" s="75" t="s">
        <v>155</v>
      </c>
      <c r="H647" s="140" t="str">
        <f>VLOOKUP(G647,TCR!$E$2:$K$332,7,0)</f>
        <v>A6 fissa</v>
      </c>
      <c r="I647" s="137" t="str">
        <f t="shared" si="31"/>
        <v>XE#C_FIX_O_A6#T_OS_A_BTA1#T_OS#XE</v>
      </c>
      <c r="J647" s="137" t="str">
        <f t="shared" si="32"/>
        <v>N</v>
      </c>
      <c r="K647" s="229" t="s">
        <v>12982</v>
      </c>
      <c r="L647" s="229" t="s">
        <v>12953</v>
      </c>
      <c r="N647" s="229" t="s">
        <v>12732</v>
      </c>
      <c r="O647" s="227"/>
      <c r="Q647" s="229" t="s">
        <v>12742</v>
      </c>
      <c r="S647" s="229" t="s">
        <v>10563</v>
      </c>
      <c r="T647" s="229" t="s">
        <v>9357</v>
      </c>
      <c r="U647" s="137" t="s">
        <v>12913</v>
      </c>
      <c r="V647" s="137" t="str">
        <f t="shared" si="30"/>
        <v>XE</v>
      </c>
    </row>
    <row r="648" spans="1:22" x14ac:dyDescent="0.2">
      <c r="A648" s="139" t="s">
        <v>12163</v>
      </c>
      <c r="B648" s="182">
        <v>44260</v>
      </c>
      <c r="C648" s="140" t="str">
        <f>VLOOKUP(G648,TCR!$E$2:$K$332,2,0)</f>
        <v>DISTV</v>
      </c>
      <c r="D648" s="140" t="str">
        <f>VLOOKUP(G648,TCR!$E$2:$K$332,3,0)</f>
        <v>Ricavi logistica secondaria - distribuzione Energia Elettrica - variabile</v>
      </c>
      <c r="E648" s="140" t="str">
        <f>VLOOKUP(G648,TCR!$E$2:$K$332,4,0)</f>
        <v>CAUCMV</v>
      </c>
      <c r="F648" s="140" t="str">
        <f>VLOOKUP(G648,TCR!$E$2:$K$332,5,0)</f>
        <v>Componenti Variabili A, UC e MCT</v>
      </c>
      <c r="G648" s="75" t="s">
        <v>98</v>
      </c>
      <c r="H648" s="140" t="str">
        <f>VLOOKUP(G648,TCR!$E$2:$K$332,7,0)</f>
        <v>A6</v>
      </c>
      <c r="I648" s="137" t="str">
        <f t="shared" si="31"/>
        <v>XE#Q_EN_O_A6#T_OS_A_BTA1#T_OS#XE</v>
      </c>
      <c r="J648" s="137" t="str">
        <f t="shared" si="32"/>
        <v>N</v>
      </c>
      <c r="K648" s="229" t="s">
        <v>12984</v>
      </c>
      <c r="L648" s="229" t="s">
        <v>12955</v>
      </c>
      <c r="N648" s="229" t="s">
        <v>12732</v>
      </c>
      <c r="O648" s="227"/>
      <c r="Q648" s="229" t="s">
        <v>12742</v>
      </c>
      <c r="S648" s="229" t="s">
        <v>10565</v>
      </c>
      <c r="T648" s="229" t="s">
        <v>13020</v>
      </c>
      <c r="U648" s="137" t="s">
        <v>12913</v>
      </c>
      <c r="V648" s="137" t="str">
        <f t="shared" si="30"/>
        <v>XE</v>
      </c>
    </row>
    <row r="649" spans="1:22" x14ac:dyDescent="0.2">
      <c r="A649" s="139" t="s">
        <v>12163</v>
      </c>
      <c r="B649" s="182">
        <v>44260</v>
      </c>
      <c r="C649" s="140" t="str">
        <f>VLOOKUP(G649,TCR!$E$2:$K$332,2,0)</f>
        <v>DISTV</v>
      </c>
      <c r="D649" s="140" t="str">
        <f>VLOOKUP(G649,TCR!$E$2:$K$332,3,0)</f>
        <v>Ricavi logistica secondaria - distribuzione Energia Elettrica - variabile</v>
      </c>
      <c r="E649" s="140" t="str">
        <f>VLOOKUP(G649,TCR!$E$2:$K$332,4,0)</f>
        <v>CAUCMV</v>
      </c>
      <c r="F649" s="140" t="str">
        <f>VLOOKUP(G649,TCR!$E$2:$K$332,5,0)</f>
        <v>Componenti Variabili A, UC e MCT</v>
      </c>
      <c r="G649" s="75" t="s">
        <v>98</v>
      </c>
      <c r="H649" s="140" t="str">
        <f>VLOOKUP(G649,TCR!$E$2:$K$332,7,0)</f>
        <v>A6</v>
      </c>
      <c r="I649" s="137" t="str">
        <f t="shared" si="31"/>
        <v>XE#Q_EN_O_A6#T_OS_A_BTA5#T_OS#XE</v>
      </c>
      <c r="J649" s="137" t="str">
        <f t="shared" si="32"/>
        <v>N</v>
      </c>
      <c r="K649" s="229" t="s">
        <v>12984</v>
      </c>
      <c r="L649" s="229" t="s">
        <v>12955</v>
      </c>
      <c r="N649" s="229" t="s">
        <v>12731</v>
      </c>
      <c r="O649" s="227"/>
      <c r="Q649" s="229" t="s">
        <v>12742</v>
      </c>
      <c r="S649" s="229" t="s">
        <v>10565</v>
      </c>
      <c r="T649" s="229" t="s">
        <v>13020</v>
      </c>
      <c r="U649" s="137" t="s">
        <v>12913</v>
      </c>
      <c r="V649" s="137" t="str">
        <f t="shared" si="30"/>
        <v>XE</v>
      </c>
    </row>
    <row r="650" spans="1:22" x14ac:dyDescent="0.2">
      <c r="A650" s="139" t="s">
        <v>12163</v>
      </c>
      <c r="B650" s="182">
        <v>44260</v>
      </c>
      <c r="C650" s="140" t="str">
        <f>VLOOKUP(G650,TCR!$E$2:$K$332,2,0)</f>
        <v>DISTF</v>
      </c>
      <c r="D650" s="140" t="str">
        <f>VLOOKUP(G650,TCR!$E$2:$K$332,3,0)</f>
        <v>Ricavi logistica secondaria - distribuzione Energia Elettrica - fisso</v>
      </c>
      <c r="E650" s="140" t="str">
        <f>VLOOKUP(G650,TCR!$E$2:$K$332,4,0)</f>
        <v>CAUCMF</v>
      </c>
      <c r="F650" s="140" t="str">
        <f>VLOOKUP(G650,TCR!$E$2:$K$332,5,0)</f>
        <v>Componenti fisse A, UC e MCT</v>
      </c>
      <c r="G650" s="75" t="s">
        <v>157</v>
      </c>
      <c r="H650" s="140" t="str">
        <f>VLOOKUP(G650,TCR!$E$2:$K$332,7,0)</f>
        <v>A6 fissa potenza</v>
      </c>
      <c r="I650" s="137" t="str">
        <f t="shared" si="31"/>
        <v>XE#Q_POT_O_A6#T_OS_A_BTA1#T_OS#XE</v>
      </c>
      <c r="J650" s="137" t="str">
        <f t="shared" si="32"/>
        <v>N</v>
      </c>
      <c r="K650" s="229" t="s">
        <v>12983</v>
      </c>
      <c r="L650" s="229" t="s">
        <v>12954</v>
      </c>
      <c r="N650" s="229" t="s">
        <v>12732</v>
      </c>
      <c r="O650" s="227"/>
      <c r="Q650" s="229" t="s">
        <v>12742</v>
      </c>
      <c r="S650" s="229" t="s">
        <v>10563</v>
      </c>
      <c r="T650" s="229" t="s">
        <v>9357</v>
      </c>
      <c r="U650" s="137" t="s">
        <v>12913</v>
      </c>
      <c r="V650" s="137" t="str">
        <f t="shared" si="30"/>
        <v>XE</v>
      </c>
    </row>
    <row r="651" spans="1:22" x14ac:dyDescent="0.2">
      <c r="A651" s="139" t="s">
        <v>12163</v>
      </c>
      <c r="B651" s="182">
        <v>44260</v>
      </c>
      <c r="C651" s="140" t="str">
        <f>VLOOKUP(G651,TCR!$E$2:$K$332,2,0)</f>
        <v>DISTF</v>
      </c>
      <c r="D651" s="140" t="str">
        <f>VLOOKUP(G651,TCR!$E$2:$K$332,3,0)</f>
        <v>Ricavi logistica secondaria - distribuzione Energia Elettrica - fisso</v>
      </c>
      <c r="E651" s="140" t="str">
        <f>VLOOKUP(G651,TCR!$E$2:$K$332,4,0)</f>
        <v>CAUCMF</v>
      </c>
      <c r="F651" s="140" t="str">
        <f>VLOOKUP(G651,TCR!$E$2:$K$332,5,0)</f>
        <v>Componenti fisse A, UC e MCT</v>
      </c>
      <c r="G651" s="75" t="s">
        <v>157</v>
      </c>
      <c r="H651" s="140" t="str">
        <f>VLOOKUP(G651,TCR!$E$2:$K$332,7,0)</f>
        <v>A6 fissa potenza</v>
      </c>
      <c r="I651" s="137" t="str">
        <f t="shared" si="31"/>
        <v>XE#Q_POT_O_A6#T_OS_A_BTA6#T_OS#XE</v>
      </c>
      <c r="J651" s="137" t="str">
        <f t="shared" si="32"/>
        <v>N</v>
      </c>
      <c r="K651" s="229" t="s">
        <v>12983</v>
      </c>
      <c r="L651" s="229" t="s">
        <v>12954</v>
      </c>
      <c r="N651" s="229" t="s">
        <v>12724</v>
      </c>
      <c r="O651" s="227"/>
      <c r="Q651" s="229" t="s">
        <v>12742</v>
      </c>
      <c r="S651" s="229" t="s">
        <v>10563</v>
      </c>
      <c r="T651" s="229" t="s">
        <v>9357</v>
      </c>
      <c r="U651" s="137" t="s">
        <v>12913</v>
      </c>
      <c r="V651" s="137" t="str">
        <f t="shared" si="30"/>
        <v>XE</v>
      </c>
    </row>
    <row r="652" spans="1:22" x14ac:dyDescent="0.2">
      <c r="A652" s="139" t="s">
        <v>12163</v>
      </c>
      <c r="B652" s="182">
        <v>44260</v>
      </c>
      <c r="C652" s="140" t="str">
        <f>VLOOKUP(G652,TCR!$E$2:$K$332,2,0)</f>
        <v>GEFT</v>
      </c>
      <c r="D652" s="140" t="str">
        <f>VLOOKUP(G652,TCR!$E$2:$K$332,3,0)</f>
        <v>GESTIONE FINANAZA e TRIBUTI</v>
      </c>
      <c r="E652" s="140" t="str">
        <f>VLOOKUP(G652,TCR!$E$2:$K$332,4,0)</f>
        <v>GEFT</v>
      </c>
      <c r="F652" s="140" t="str">
        <f>VLOOKUP(G652,TCR!$E$2:$K$332,5,0)</f>
        <v>GESTIONE FINANAZA e TRIBUTI</v>
      </c>
      <c r="G652" s="3" t="s">
        <v>9704</v>
      </c>
      <c r="H652" s="140" t="str">
        <f>VLOOKUP(G652,TCR!$E$2:$K$332,7,0)</f>
        <v>Imposta di bollo</v>
      </c>
      <c r="I652" s="137" t="str">
        <f t="shared" si="31"/>
        <v>XE#STORNO_BOLLO#ADAC#A#XE</v>
      </c>
      <c r="J652" s="137" t="str">
        <f t="shared" si="32"/>
        <v>N</v>
      </c>
      <c r="K652" s="229" t="s">
        <v>13121</v>
      </c>
      <c r="L652" s="229" t="s">
        <v>13122</v>
      </c>
      <c r="N652" s="229" t="s">
        <v>12735</v>
      </c>
      <c r="O652" s="227"/>
      <c r="Q652" s="229" t="s">
        <v>11109</v>
      </c>
      <c r="R652" s="228"/>
      <c r="S652" s="228"/>
      <c r="U652" s="137" t="s">
        <v>12913</v>
      </c>
      <c r="V652" s="137" t="str">
        <f t="shared" si="30"/>
        <v>XE</v>
      </c>
    </row>
    <row r="653" spans="1:22" x14ac:dyDescent="0.2">
      <c r="A653" s="139" t="s">
        <v>12163</v>
      </c>
      <c r="B653" s="182">
        <v>44231</v>
      </c>
      <c r="C653" s="179" t="str">
        <f>VLOOKUP(G653,TCR!$E$2:$K$332,2,0)</f>
        <v>DISTF</v>
      </c>
      <c r="D653" s="179" t="str">
        <f>VLOOKUP(G653,TCR!$E$2:$K$332,3,0)</f>
        <v>Ricavi logistica secondaria - distribuzione Energia Elettrica - fisso</v>
      </c>
      <c r="E653" s="179" t="str">
        <f>VLOOKUP(G653,TCR!$E$2:$K$332,4,0)</f>
        <v>QFDS</v>
      </c>
      <c r="F653" s="179" t="str">
        <f>VLOOKUP(G653,TCR!$E$2:$K$332,5,0)</f>
        <v>Quota fissa distribuzione</v>
      </c>
      <c r="G653" s="179" t="s">
        <v>2</v>
      </c>
      <c r="H653" s="179" t="str">
        <f>VLOOKUP(G653,TCR!$E$2:$K$332,7,0)</f>
        <v>Quota fissa dis</v>
      </c>
      <c r="I653" s="137" t="str">
        <f t="shared" si="31"/>
        <v>XE#C_FIX_C_TRASP#T_TRAS_TD#T#XE</v>
      </c>
      <c r="J653" s="137" t="str">
        <f t="shared" si="32"/>
        <v>N</v>
      </c>
      <c r="K653" s="229" t="s">
        <v>12516</v>
      </c>
      <c r="L653" s="229" t="s">
        <v>12764</v>
      </c>
      <c r="M653" s="229"/>
      <c r="N653" s="229" t="s">
        <v>13152</v>
      </c>
      <c r="O653" s="227"/>
      <c r="P653" s="227"/>
      <c r="Q653" s="229" t="s">
        <v>12741</v>
      </c>
      <c r="R653" s="229"/>
      <c r="S653" s="229" t="s">
        <v>10563</v>
      </c>
      <c r="T653" s="229" t="s">
        <v>9357</v>
      </c>
      <c r="U653" s="137" t="s">
        <v>12913</v>
      </c>
      <c r="V653" s="137" t="str">
        <f t="shared" si="30"/>
        <v>XE</v>
      </c>
    </row>
    <row r="654" spans="1:22" x14ac:dyDescent="0.2">
      <c r="A654" s="139" t="s">
        <v>12163</v>
      </c>
      <c r="B654" s="182">
        <v>44231</v>
      </c>
      <c r="C654" s="181" t="str">
        <f>VLOOKUP(G654,TCR!$E$2:$K$332,2,0)</f>
        <v>DISTF</v>
      </c>
      <c r="D654" s="181" t="str">
        <f>VLOOKUP(G654,TCR!$E$2:$K$332,3,0)</f>
        <v>Ricavi logistica secondaria - distribuzione Energia Elettrica - fisso</v>
      </c>
      <c r="E654" s="181" t="str">
        <f>VLOOKUP(G654,TCR!$E$2:$K$332,4,0)</f>
        <v>QFDS</v>
      </c>
      <c r="F654" s="181" t="str">
        <f>VLOOKUP(G654,TCR!$E$2:$K$332,5,0)</f>
        <v>Quota fissa distribuzione</v>
      </c>
      <c r="G654" s="181" t="s">
        <v>2</v>
      </c>
      <c r="H654" s="181" t="str">
        <f>VLOOKUP(G654,TCR!$E$2:$K$332,7,0)</f>
        <v>Quota fissa dis</v>
      </c>
      <c r="I654" s="137" t="str">
        <f t="shared" si="31"/>
        <v>XE#C_FIX_O_ARIM#T_OS_A_TD#T_OS#XE</v>
      </c>
      <c r="J654" s="137" t="str">
        <f t="shared" si="32"/>
        <v>N</v>
      </c>
      <c r="K654" s="229" t="s">
        <v>12569</v>
      </c>
      <c r="L654" s="229" t="s">
        <v>12817</v>
      </c>
      <c r="M654" s="229"/>
      <c r="N654" s="229" t="s">
        <v>13153</v>
      </c>
      <c r="O654" s="227"/>
      <c r="P654" s="227"/>
      <c r="Q654" s="229" t="s">
        <v>12742</v>
      </c>
      <c r="R654" s="229"/>
      <c r="S654" s="229" t="s">
        <v>10563</v>
      </c>
      <c r="T654" s="229" t="s">
        <v>9357</v>
      </c>
      <c r="U654" s="137" t="s">
        <v>12913</v>
      </c>
      <c r="V654" s="137" t="str">
        <f t="shared" si="30"/>
        <v>XE</v>
      </c>
    </row>
    <row r="655" spans="1:22" x14ac:dyDescent="0.2">
      <c r="A655" s="139" t="s">
        <v>12163</v>
      </c>
      <c r="B655" s="182">
        <v>44231</v>
      </c>
      <c r="C655" s="181" t="str">
        <f>VLOOKUP(G655,TCR!$E$2:$K$332,2,0)</f>
        <v>DISTF</v>
      </c>
      <c r="D655" s="181" t="str">
        <f>VLOOKUP(G655,TCR!$E$2:$K$332,3,0)</f>
        <v>Ricavi logistica secondaria - distribuzione Energia Elettrica - fisso</v>
      </c>
      <c r="E655" s="181" t="str">
        <f>VLOOKUP(G655,TCR!$E$2:$K$332,4,0)</f>
        <v>QFDS</v>
      </c>
      <c r="F655" s="181" t="str">
        <f>VLOOKUP(G655,TCR!$E$2:$K$332,5,0)</f>
        <v>Quota fissa distribuzione</v>
      </c>
      <c r="G655" s="181" t="s">
        <v>2</v>
      </c>
      <c r="H655" s="181" t="str">
        <f>VLOOKUP(G655,TCR!$E$2:$K$332,7,0)</f>
        <v>Quota fissa dis</v>
      </c>
      <c r="I655" s="137" t="str">
        <f t="shared" si="31"/>
        <v>XE#C_FIX_O_ASOS#T_OS_A_TD#T_OS#XE</v>
      </c>
      <c r="J655" s="137" t="str">
        <f t="shared" si="32"/>
        <v>N</v>
      </c>
      <c r="K655" s="229" t="s">
        <v>12570</v>
      </c>
      <c r="L655" s="229" t="s">
        <v>12818</v>
      </c>
      <c r="M655" s="229"/>
      <c r="N655" s="229" t="s">
        <v>13153</v>
      </c>
      <c r="O655" s="227"/>
      <c r="P655" s="227"/>
      <c r="Q655" s="229" t="s">
        <v>12742</v>
      </c>
      <c r="R655" s="229"/>
      <c r="S655" s="229" t="s">
        <v>10563</v>
      </c>
      <c r="T655" s="229" t="s">
        <v>9357</v>
      </c>
      <c r="U655" s="137" t="s">
        <v>12913</v>
      </c>
      <c r="V655" s="137" t="str">
        <f t="shared" si="30"/>
        <v>XE</v>
      </c>
    </row>
    <row r="656" spans="1:22" x14ac:dyDescent="0.2">
      <c r="A656" s="139" t="s">
        <v>12163</v>
      </c>
      <c r="B656" s="182">
        <v>44231</v>
      </c>
      <c r="C656" s="179" t="str">
        <f>VLOOKUP(G656,TCR!$E$2:$K$332,2,0)</f>
        <v>TRASPF</v>
      </c>
      <c r="D656" s="179" t="str">
        <f>VLOOKUP(G656,TCR!$E$2:$K$332,3,0)</f>
        <v>Ricavi logistica primaria - Trasporto Energia Elettrica - fisso</v>
      </c>
      <c r="E656" s="179" t="str">
        <f>VLOOKUP(G656,TCR!$E$2:$K$332,4,0)</f>
        <v>DISPF</v>
      </c>
      <c r="F656" s="179" t="str">
        <f>VLOOKUP(G656,TCR!$E$2:$K$332,5,0)</f>
        <v>Dispacciamento fisso</v>
      </c>
      <c r="G656" s="179" t="s">
        <v>173</v>
      </c>
      <c r="H656" s="179" t="str">
        <f>VLOOKUP(G656,TCR!$E$2:$K$332,7,0)</f>
        <v>DISP bt quota fissa</v>
      </c>
      <c r="I656" s="137" t="str">
        <f t="shared" si="31"/>
        <v>XE#DISPBT_FIX#PCV_TD#PCV#XE</v>
      </c>
      <c r="J656" s="137" t="str">
        <f t="shared" si="32"/>
        <v>N</v>
      </c>
      <c r="K656" s="229" t="s">
        <v>12498</v>
      </c>
      <c r="L656" s="229" t="s">
        <v>12746</v>
      </c>
      <c r="M656" s="229"/>
      <c r="N656" s="229" t="s">
        <v>13154</v>
      </c>
      <c r="O656" s="227"/>
      <c r="P656" s="227"/>
      <c r="Q656" s="229" t="s">
        <v>12739</v>
      </c>
      <c r="R656" s="229"/>
      <c r="S656" s="229" t="s">
        <v>10350</v>
      </c>
      <c r="T656" s="229" t="s">
        <v>13155</v>
      </c>
      <c r="U656" s="137" t="s">
        <v>12913</v>
      </c>
      <c r="V656" s="137" t="str">
        <f t="shared" ref="V656:V688" si="33">U656</f>
        <v>XE</v>
      </c>
    </row>
    <row r="657" spans="1:22" x14ac:dyDescent="0.2">
      <c r="A657" s="139" t="s">
        <v>12163</v>
      </c>
      <c r="B657" s="182">
        <v>44231</v>
      </c>
      <c r="C657" s="179" t="str">
        <f>VLOOKUP(G657,TCR!$E$2:$K$332,2,0)</f>
        <v>IMPO</v>
      </c>
      <c r="D657" s="179" t="str">
        <f>VLOOKUP(G657,TCR!$E$2:$K$332,3,0)</f>
        <v>IMPOSTE</v>
      </c>
      <c r="E657" s="179" t="str">
        <f>VLOOKUP(G657,TCR!$E$2:$K$332,4,0)</f>
        <v>ADPV</v>
      </c>
      <c r="F657" s="179" t="str">
        <f>VLOOKUP(G657,TCR!$E$2:$K$332,5,0)</f>
        <v>Addizionale provinciale</v>
      </c>
      <c r="G657" s="140" t="s">
        <v>30</v>
      </c>
      <c r="H657" s="179" t="str">
        <f>VLOOKUP(G657,TCR!$E$2:$K$332,7,0)</f>
        <v>Addizionale provinciale</v>
      </c>
      <c r="I657" s="137" t="str">
        <f t="shared" si="31"/>
        <v>XE#IMPADD_ESE#IMP#I#XE</v>
      </c>
      <c r="J657" s="137" t="str">
        <f t="shared" si="32"/>
        <v>N</v>
      </c>
      <c r="K657" s="229" t="s">
        <v>13156</v>
      </c>
      <c r="L657" s="229" t="s">
        <v>13157</v>
      </c>
      <c r="M657" s="229"/>
      <c r="N657" s="229" t="s">
        <v>12712</v>
      </c>
      <c r="O657" s="227"/>
      <c r="P657" s="227"/>
      <c r="Q657" s="229" t="s">
        <v>12744</v>
      </c>
      <c r="R657" s="229"/>
      <c r="S657" s="229" t="s">
        <v>13158</v>
      </c>
      <c r="T657" s="228"/>
      <c r="U657" s="137" t="s">
        <v>12913</v>
      </c>
      <c r="V657" s="137" t="str">
        <f t="shared" si="33"/>
        <v>XE</v>
      </c>
    </row>
    <row r="658" spans="1:22" x14ac:dyDescent="0.2">
      <c r="A658" s="139" t="s">
        <v>12163</v>
      </c>
      <c r="B658" s="182">
        <v>44231</v>
      </c>
      <c r="C658" s="179" t="str">
        <f>VLOOKUP(G658,TCR!$E$2:$K$332,2,0)</f>
        <v>PCVF</v>
      </c>
      <c r="D658" s="179" t="str">
        <f>VLOOKUP(G658,TCR!$E$2:$K$332,3,0)</f>
        <v>Ricavi da componente fissa PCV</v>
      </c>
      <c r="E658" s="179" t="str">
        <f>VLOOKUP(G658,TCR!$E$2:$K$332,4,0)</f>
        <v>COMMF</v>
      </c>
      <c r="F658" s="179" t="str">
        <f>VLOOKUP(G658,TCR!$E$2:$K$332,5,0)</f>
        <v>Componente fissa Costi Commercializzazione</v>
      </c>
      <c r="G658" s="179" t="s">
        <v>189</v>
      </c>
      <c r="H658" s="179" t="str">
        <f>VLOOKUP(G658,TCR!$E$2:$K$332,7,0)</f>
        <v>PCV fissa</v>
      </c>
      <c r="I658" s="137" t="str">
        <f t="shared" si="31"/>
        <v>XE#PCV_FIX#PCV_TD#PCV#XE</v>
      </c>
      <c r="J658" s="137" t="str">
        <f t="shared" si="32"/>
        <v>N</v>
      </c>
      <c r="K658" s="229" t="s">
        <v>12548</v>
      </c>
      <c r="L658" s="229" t="s">
        <v>12796</v>
      </c>
      <c r="M658" s="229"/>
      <c r="N658" s="229" t="s">
        <v>13154</v>
      </c>
      <c r="O658" s="227"/>
      <c r="P658" s="227"/>
      <c r="Q658" s="229" t="s">
        <v>12739</v>
      </c>
      <c r="R658" s="229"/>
      <c r="S658" s="229" t="s">
        <v>10111</v>
      </c>
      <c r="T658" s="229" t="s">
        <v>10686</v>
      </c>
      <c r="U658" s="137" t="s">
        <v>12913</v>
      </c>
      <c r="V658" s="137" t="str">
        <f t="shared" si="33"/>
        <v>XE</v>
      </c>
    </row>
    <row r="659" spans="1:22" x14ac:dyDescent="0.2">
      <c r="A659" s="139" t="s">
        <v>12163</v>
      </c>
      <c r="B659" s="182">
        <v>44231</v>
      </c>
      <c r="C659" s="179" t="str">
        <f>VLOOKUP(G659,TCR!$E$2:$K$332,2,0)</f>
        <v>DISTV</v>
      </c>
      <c r="D659" s="179" t="str">
        <f>VLOOKUP(G659,TCR!$E$2:$K$332,3,0)</f>
        <v>Ricavi logistica secondaria - distribuzione Energia Elettrica - variabile</v>
      </c>
      <c r="E659" s="179" t="str">
        <f>VLOOKUP(G659,TCR!$E$2:$K$332,4,0)</f>
        <v>QVA</v>
      </c>
      <c r="F659" s="179" t="str">
        <f>VLOOKUP(G659,TCR!$E$2:$K$332,5,0)</f>
        <v>Energia attiva</v>
      </c>
      <c r="G659" s="179" t="s">
        <v>4</v>
      </c>
      <c r="H659" s="179" t="str">
        <f>VLOOKUP(G659,TCR!$E$2:$K$332,7,0)</f>
        <v>Quota energia</v>
      </c>
      <c r="I659" s="137" t="str">
        <f t="shared" si="31"/>
        <v>XE#Q_EN_C_TRASP#T_TRAS_TD#T#XE</v>
      </c>
      <c r="J659" s="137" t="str">
        <f t="shared" si="32"/>
        <v>N</v>
      </c>
      <c r="K659" s="229" t="s">
        <v>12527</v>
      </c>
      <c r="L659" s="229" t="s">
        <v>12775</v>
      </c>
      <c r="M659" s="229"/>
      <c r="N659" s="229" t="s">
        <v>13152</v>
      </c>
      <c r="O659" s="227"/>
      <c r="P659" s="227"/>
      <c r="Q659" s="229" t="s">
        <v>12741</v>
      </c>
      <c r="R659" s="229"/>
      <c r="S659" s="229" t="s">
        <v>10563</v>
      </c>
      <c r="T659" s="229" t="s">
        <v>9357</v>
      </c>
      <c r="U659" s="137" t="s">
        <v>12913</v>
      </c>
      <c r="V659" s="137" t="str">
        <f t="shared" si="33"/>
        <v>XE</v>
      </c>
    </row>
    <row r="660" spans="1:22" x14ac:dyDescent="0.2">
      <c r="A660" s="139" t="s">
        <v>12163</v>
      </c>
      <c r="B660" s="182">
        <v>44231</v>
      </c>
      <c r="C660" s="179" t="str">
        <f>VLOOKUP(G660,TCR!$E$2:$K$332,2,0)</f>
        <v>DISTV</v>
      </c>
      <c r="D660" s="179" t="str">
        <f>VLOOKUP(G660,TCR!$E$2:$K$332,3,0)</f>
        <v>Ricavi logistica secondaria - distribuzione Energia Elettrica - variabile</v>
      </c>
      <c r="E660" s="179" t="str">
        <f>VLOOKUP(G660,TCR!$E$2:$K$332,4,0)</f>
        <v>QVA</v>
      </c>
      <c r="F660" s="179" t="str">
        <f>VLOOKUP(G660,TCR!$E$2:$K$332,5,0)</f>
        <v>Energia attiva</v>
      </c>
      <c r="G660" s="179" t="s">
        <v>4</v>
      </c>
      <c r="H660" s="179" t="str">
        <f>VLOOKUP(G660,TCR!$E$2:$K$332,7,0)</f>
        <v>Quota energia</v>
      </c>
      <c r="I660" s="137" t="str">
        <f t="shared" si="31"/>
        <v>XE#Q_EN_O_ARIM#T_OS_A_TD#T_OS#XE</v>
      </c>
      <c r="J660" s="137" t="str">
        <f t="shared" si="32"/>
        <v>N</v>
      </c>
      <c r="K660" s="229" t="s">
        <v>12587</v>
      </c>
      <c r="L660" s="229" t="s">
        <v>12838</v>
      </c>
      <c r="M660" s="229"/>
      <c r="N660" s="229" t="s">
        <v>13153</v>
      </c>
      <c r="O660" s="227"/>
      <c r="P660" s="227"/>
      <c r="Q660" s="229" t="s">
        <v>12742</v>
      </c>
      <c r="R660" s="229"/>
      <c r="S660" s="229" t="s">
        <v>10565</v>
      </c>
      <c r="T660" s="229" t="s">
        <v>13020</v>
      </c>
      <c r="U660" s="137" t="s">
        <v>12913</v>
      </c>
      <c r="V660" s="137" t="str">
        <f t="shared" si="33"/>
        <v>XE</v>
      </c>
    </row>
    <row r="661" spans="1:22" x14ac:dyDescent="0.2">
      <c r="A661" s="139" t="s">
        <v>12163</v>
      </c>
      <c r="B661" s="182">
        <v>44231</v>
      </c>
      <c r="C661" s="140" t="str">
        <f>VLOOKUP(G661,TCR!$E$2:$K$332,2,0)</f>
        <v>DISTV</v>
      </c>
      <c r="D661" s="140" t="str">
        <f>VLOOKUP(G661,TCR!$E$2:$K$332,3,0)</f>
        <v>Ricavi logistica secondaria - distribuzione Energia Elettrica - variabile</v>
      </c>
      <c r="E661" s="140" t="str">
        <f>VLOOKUP(G661,TCR!$E$2:$K$332,4,0)</f>
        <v>QVA</v>
      </c>
      <c r="F661" s="140" t="str">
        <f>VLOOKUP(G661,TCR!$E$2:$K$332,5,0)</f>
        <v>Energia attiva</v>
      </c>
      <c r="G661" s="180" t="s">
        <v>4</v>
      </c>
      <c r="H661" s="140" t="str">
        <f>VLOOKUP(G661,TCR!$E$2:$K$332,7,0)</f>
        <v>Quota energia</v>
      </c>
      <c r="I661" s="137" t="str">
        <f t="shared" si="31"/>
        <v>XE#Q_EN_O_ASOS#T_OS_A_TD#T_OS#XE</v>
      </c>
      <c r="J661" s="137" t="str">
        <f t="shared" si="32"/>
        <v>N</v>
      </c>
      <c r="K661" s="229" t="s">
        <v>12576</v>
      </c>
      <c r="L661" s="229" t="s">
        <v>12824</v>
      </c>
      <c r="M661" s="229"/>
      <c r="N661" s="229" t="s">
        <v>13153</v>
      </c>
      <c r="O661" s="227"/>
      <c r="P661" s="227"/>
      <c r="Q661" s="229" t="s">
        <v>12742</v>
      </c>
      <c r="R661" s="229"/>
      <c r="S661" s="229" t="s">
        <v>10565</v>
      </c>
      <c r="T661" s="229" t="s">
        <v>13020</v>
      </c>
      <c r="U661" s="137" t="s">
        <v>12913</v>
      </c>
      <c r="V661" s="137" t="str">
        <f t="shared" si="33"/>
        <v>XE</v>
      </c>
    </row>
    <row r="662" spans="1:22" x14ac:dyDescent="0.2">
      <c r="A662" s="139" t="s">
        <v>12163</v>
      </c>
      <c r="B662" s="182">
        <v>44231</v>
      </c>
      <c r="C662" s="179" t="str">
        <f>VLOOKUP(G662,TCR!$E$2:$K$332,2,0)</f>
        <v>DISTV</v>
      </c>
      <c r="D662" s="179" t="str">
        <f>VLOOKUP(G662,TCR!$E$2:$K$332,3,0)</f>
        <v>Ricavi logistica secondaria - distribuzione Energia Elettrica - variabile</v>
      </c>
      <c r="E662" s="179" t="str">
        <f>VLOOKUP(G662,TCR!$E$2:$K$332,4,0)</f>
        <v>CAUCMV</v>
      </c>
      <c r="F662" s="179" t="str">
        <f>VLOOKUP(G662,TCR!$E$2:$K$332,5,0)</f>
        <v>Componenti Variabili A, UC e MCT</v>
      </c>
      <c r="G662" s="179" t="s">
        <v>95</v>
      </c>
      <c r="H662" s="179" t="str">
        <f>VLOOKUP(G662,TCR!$E$2:$K$332,7,0)</f>
        <v>UC3</v>
      </c>
      <c r="I662" s="137" t="str">
        <f t="shared" si="31"/>
        <v>XE#Q_EN_O_UC3#T_OS_UC_TD#T_OS#XE</v>
      </c>
      <c r="J662" s="137" t="str">
        <f t="shared" si="32"/>
        <v>N</v>
      </c>
      <c r="K662" s="229" t="s">
        <v>12522</v>
      </c>
      <c r="L662" s="229" t="s">
        <v>12770</v>
      </c>
      <c r="M662" s="229"/>
      <c r="N662" s="229" t="s">
        <v>13159</v>
      </c>
      <c r="O662" s="227"/>
      <c r="P662" s="227"/>
      <c r="Q662" s="229" t="s">
        <v>12742</v>
      </c>
      <c r="R662" s="229"/>
      <c r="S662" s="229" t="s">
        <v>10565</v>
      </c>
      <c r="T662" s="229" t="s">
        <v>13020</v>
      </c>
      <c r="U662" s="137" t="s">
        <v>12913</v>
      </c>
      <c r="V662" s="137" t="str">
        <f t="shared" si="33"/>
        <v>XE</v>
      </c>
    </row>
    <row r="663" spans="1:22" x14ac:dyDescent="0.2">
      <c r="A663" s="139" t="s">
        <v>12163</v>
      </c>
      <c r="B663" s="182">
        <v>44231</v>
      </c>
      <c r="C663" s="179" t="str">
        <f>VLOOKUP(G663,TCR!$E$2:$K$332,2,0)</f>
        <v>DISTV</v>
      </c>
      <c r="D663" s="179" t="str">
        <f>VLOOKUP(G663,TCR!$E$2:$K$332,3,0)</f>
        <v>Ricavi logistica secondaria - distribuzione Energia Elettrica - variabile</v>
      </c>
      <c r="E663" s="179" t="str">
        <f>VLOOKUP(G663,TCR!$E$2:$K$332,4,0)</f>
        <v>CAUCMV</v>
      </c>
      <c r="F663" s="179" t="str">
        <f>VLOOKUP(G663,TCR!$E$2:$K$332,5,0)</f>
        <v>Componenti Variabili A, UC e MCT</v>
      </c>
      <c r="G663" s="179" t="s">
        <v>385</v>
      </c>
      <c r="H663" s="179" t="str">
        <f>VLOOKUP(G663,TCR!$E$2:$K$332,7,0)</f>
        <v>Quota AUC generica variabile</v>
      </c>
      <c r="I663" s="137" t="str">
        <f t="shared" si="31"/>
        <v>XE#Q_EN_O_UC6#T_OS_UC_TD#T_OS#XE</v>
      </c>
      <c r="J663" s="137" t="str">
        <f t="shared" si="32"/>
        <v>N</v>
      </c>
      <c r="K663" s="229" t="s">
        <v>12524</v>
      </c>
      <c r="L663" s="229" t="s">
        <v>12772</v>
      </c>
      <c r="M663" s="229"/>
      <c r="N663" s="229" t="s">
        <v>13159</v>
      </c>
      <c r="O663" s="227"/>
      <c r="P663" s="227"/>
      <c r="Q663" s="229" t="s">
        <v>12742</v>
      </c>
      <c r="R663" s="229"/>
      <c r="S663" s="229" t="s">
        <v>10565</v>
      </c>
      <c r="T663" s="229" t="s">
        <v>13020</v>
      </c>
      <c r="U663" s="137" t="s">
        <v>12913</v>
      </c>
      <c r="V663" s="137" t="str">
        <f t="shared" si="33"/>
        <v>XE</v>
      </c>
    </row>
    <row r="664" spans="1:22" x14ac:dyDescent="0.2">
      <c r="A664" s="139" t="s">
        <v>12163</v>
      </c>
      <c r="B664" s="182">
        <v>44231</v>
      </c>
      <c r="C664" s="179" t="str">
        <f>VLOOKUP(G664,TCR!$E$2:$K$332,2,0)</f>
        <v>DISTF</v>
      </c>
      <c r="D664" s="179" t="str">
        <f>VLOOKUP(G664,TCR!$E$2:$K$332,3,0)</f>
        <v>Ricavi logistica secondaria - distribuzione Energia Elettrica - fisso</v>
      </c>
      <c r="E664" s="179" t="str">
        <f>VLOOKUP(G664,TCR!$E$2:$K$332,4,0)</f>
        <v>QP</v>
      </c>
      <c r="F664" s="179" t="str">
        <f>VLOOKUP(G664,TCR!$E$2:$K$332,5,0)</f>
        <v>Potenza</v>
      </c>
      <c r="G664" s="179" t="s">
        <v>166</v>
      </c>
      <c r="H664" s="179" t="str">
        <f>VLOOKUP(G664,TCR!$E$2:$K$332,7,0)</f>
        <v>Quota fissa potenza</v>
      </c>
      <c r="I664" s="137" t="str">
        <f t="shared" si="31"/>
        <v>XE#Q_POT_C_TRASP#T_TRAS_TD#T#XE</v>
      </c>
      <c r="J664" s="137" t="str">
        <f t="shared" si="32"/>
        <v>N</v>
      </c>
      <c r="K664" s="229" t="s">
        <v>12519</v>
      </c>
      <c r="L664" s="229" t="s">
        <v>12767</v>
      </c>
      <c r="M664" s="229"/>
      <c r="N664" s="229" t="s">
        <v>13152</v>
      </c>
      <c r="O664" s="227"/>
      <c r="P664" s="227"/>
      <c r="Q664" s="229" t="s">
        <v>12741</v>
      </c>
      <c r="R664" s="229"/>
      <c r="S664" s="229" t="s">
        <v>10563</v>
      </c>
      <c r="T664" s="229" t="s">
        <v>9357</v>
      </c>
      <c r="U664" s="137" t="s">
        <v>12913</v>
      </c>
      <c r="V664" s="137" t="str">
        <f t="shared" si="33"/>
        <v>XE</v>
      </c>
    </row>
    <row r="665" spans="1:22" x14ac:dyDescent="0.2">
      <c r="A665" s="139" t="s">
        <v>12163</v>
      </c>
      <c r="B665" s="182">
        <v>44231</v>
      </c>
      <c r="C665" s="179" t="str">
        <f>VLOOKUP(G665,TCR!$E$2:$K$332,2,0)</f>
        <v>DISTF</v>
      </c>
      <c r="D665" s="179" t="str">
        <f>VLOOKUP(G665,TCR!$E$2:$K$332,3,0)</f>
        <v>Ricavi logistica secondaria - distribuzione Energia Elettrica - fisso</v>
      </c>
      <c r="E665" s="179" t="str">
        <f>VLOOKUP(G665,TCR!$E$2:$K$332,4,0)</f>
        <v>QP</v>
      </c>
      <c r="F665" s="179" t="str">
        <f>VLOOKUP(G665,TCR!$E$2:$K$332,5,0)</f>
        <v>Potenza</v>
      </c>
      <c r="G665" s="179" t="s">
        <v>166</v>
      </c>
      <c r="H665" s="179" t="str">
        <f>VLOOKUP(G665,TCR!$E$2:$K$332,7,0)</f>
        <v>Quota fissa potenza</v>
      </c>
      <c r="I665" s="137" t="str">
        <f t="shared" si="31"/>
        <v>XE#Q_POT_O_UC6#T_OS_UC_TD#T_OS#XE</v>
      </c>
      <c r="J665" s="137" t="str">
        <f t="shared" si="32"/>
        <v>N</v>
      </c>
      <c r="K665" s="229" t="s">
        <v>12520</v>
      </c>
      <c r="L665" s="229" t="s">
        <v>12768</v>
      </c>
      <c r="M665" s="229"/>
      <c r="N665" s="229" t="s">
        <v>13159</v>
      </c>
      <c r="O665" s="227"/>
      <c r="P665" s="227"/>
      <c r="Q665" s="229" t="s">
        <v>12742</v>
      </c>
      <c r="R665" s="229"/>
      <c r="S665" s="229" t="s">
        <v>10565</v>
      </c>
      <c r="T665" s="229" t="s">
        <v>13020</v>
      </c>
      <c r="U665" s="137" t="s">
        <v>12913</v>
      </c>
      <c r="V665" s="137" t="str">
        <f t="shared" si="33"/>
        <v>XE</v>
      </c>
    </row>
    <row r="666" spans="1:22" x14ac:dyDescent="0.2">
      <c r="A666" s="139" t="s">
        <v>12163</v>
      </c>
      <c r="B666" s="182">
        <v>44231</v>
      </c>
      <c r="C666" s="71" t="str">
        <f>VLOOKUP(G666,TCR!$E$2:$K$332,2,0)</f>
        <v>PPVV</v>
      </c>
      <c r="D666" s="71" t="str">
        <f>VLOOKUP(G666,TCR!$E$2:$K$332,3,0)</f>
        <v>Partite Varie</v>
      </c>
      <c r="E666" s="71" t="str">
        <f>VLOOKUP(G666,TCR!$E$2:$K$332,4,0)</f>
        <v>IND</v>
      </c>
      <c r="F666" s="71" t="str">
        <f>VLOOKUP(G666,TCR!$E$2:$K$332,5,0)</f>
        <v>Indennizzi</v>
      </c>
      <c r="G666" s="102" t="s">
        <v>13112</v>
      </c>
      <c r="H666" s="71" t="str">
        <f>VLOOKUP(G666,TCR!$E$2:$K$332,7,0)</f>
        <v>Indennizzi distributore</v>
      </c>
      <c r="I666" s="137" t="str">
        <f t="shared" si="31"/>
        <v>XE#EE_RITARD_RECL#ADAC#A#XE</v>
      </c>
      <c r="J666" s="137" t="str">
        <f t="shared" si="32"/>
        <v>N</v>
      </c>
      <c r="K666" s="229" t="s">
        <v>13160</v>
      </c>
      <c r="L666" s="229" t="s">
        <v>13161</v>
      </c>
      <c r="M666" s="229"/>
      <c r="N666" s="229" t="s">
        <v>12735</v>
      </c>
      <c r="O666" s="227"/>
      <c r="P666" s="227"/>
      <c r="Q666" s="229" t="s">
        <v>11109</v>
      </c>
      <c r="R666" s="229"/>
      <c r="S666" s="228"/>
      <c r="T666" s="228"/>
      <c r="U666" s="137" t="s">
        <v>12913</v>
      </c>
      <c r="V666" s="137" t="str">
        <f t="shared" si="33"/>
        <v>XE</v>
      </c>
    </row>
    <row r="667" spans="1:22" x14ac:dyDescent="0.2">
      <c r="A667" s="139" t="s">
        <v>12163</v>
      </c>
      <c r="B667" s="182">
        <v>44231</v>
      </c>
      <c r="C667" s="181" t="str">
        <f>VLOOKUP(G667,TCR!$E$2:$K$332,2,0)</f>
        <v>VENDV</v>
      </c>
      <c r="D667" s="181" t="str">
        <f>VLOOKUP(G667,TCR!$E$2:$K$332,3,0)</f>
        <v>Ricavi variabili commodity al PCE - Energia Elettrica</v>
      </c>
      <c r="E667" s="181" t="str">
        <f>VLOOKUP(G667,TCR!$E$2:$K$332,4,0)</f>
        <v>MTPRV</v>
      </c>
      <c r="F667" s="181" t="str">
        <f>VLOOKUP(G667,TCR!$E$2:$K$332,5,0)</f>
        <v>Materia prima variabile</v>
      </c>
      <c r="G667" s="181" t="s">
        <v>255</v>
      </c>
      <c r="H667" s="181" t="str">
        <f>VLOOKUP(G667,TCR!$E$2:$K$332,7,0)</f>
        <v>Materia prima</v>
      </c>
      <c r="I667" s="137" t="str">
        <f t="shared" si="31"/>
        <v>XE#EF0_FIX#P_FIX_PUN3F#E#XE</v>
      </c>
      <c r="J667" s="137" t="str">
        <f t="shared" si="32"/>
        <v>N</v>
      </c>
      <c r="K667" s="229" t="s">
        <v>12617</v>
      </c>
      <c r="L667" s="229" t="s">
        <v>12868</v>
      </c>
      <c r="M667" s="229"/>
      <c r="N667" s="229" t="s">
        <v>12710</v>
      </c>
      <c r="O667" s="227"/>
      <c r="P667" s="227"/>
      <c r="Q667" s="229" t="s">
        <v>12743</v>
      </c>
      <c r="R667" s="229"/>
      <c r="S667" s="229" t="s">
        <v>9867</v>
      </c>
      <c r="T667" s="229" t="s">
        <v>13019</v>
      </c>
      <c r="U667" s="137" t="s">
        <v>12913</v>
      </c>
      <c r="V667" s="137" t="str">
        <f t="shared" si="33"/>
        <v>XE</v>
      </c>
    </row>
    <row r="668" spans="1:22" x14ac:dyDescent="0.2">
      <c r="A668" s="139" t="s">
        <v>12163</v>
      </c>
      <c r="B668" s="182">
        <v>44231</v>
      </c>
      <c r="C668" s="179" t="str">
        <f>VLOOKUP(G668,TCR!$E$2:$K$332,2,0)</f>
        <v>TRASPV</v>
      </c>
      <c r="D668" s="179" t="str">
        <f>VLOOKUP(G668,TCR!$E$2:$K$332,3,0)</f>
        <v>Ricavi logistica primaria - Trasporto Energia Elettrica - variabile</v>
      </c>
      <c r="E668" s="179" t="str">
        <f>VLOOKUP(G668,TCR!$E$2:$K$332,4,0)</f>
        <v>DISPV</v>
      </c>
      <c r="F668" s="179" t="str">
        <f>VLOOKUP(G668,TCR!$E$2:$K$332,5,0)</f>
        <v>Dispacciamento variabile</v>
      </c>
      <c r="G668" s="179" t="s">
        <v>174</v>
      </c>
      <c r="H668" s="179" t="str">
        <f>VLOOKUP(G668,TCR!$E$2:$K$332,7,0)</f>
        <v>DISP bt quota variabile</v>
      </c>
      <c r="I668" s="137" t="str">
        <f t="shared" si="31"/>
        <v>XE#ONERI_DISPACCIAMENTO#ADAC#A#XE</v>
      </c>
      <c r="J668" s="137" t="str">
        <f t="shared" si="32"/>
        <v>N</v>
      </c>
      <c r="K668" s="229" t="s">
        <v>13162</v>
      </c>
      <c r="L668" s="229" t="s">
        <v>13163</v>
      </c>
      <c r="M668" s="229"/>
      <c r="N668" s="229" t="s">
        <v>12735</v>
      </c>
      <c r="O668" s="227"/>
      <c r="P668" s="227"/>
      <c r="Q668" s="229" t="s">
        <v>11109</v>
      </c>
      <c r="R668" s="229"/>
      <c r="S668" s="228"/>
      <c r="T668" s="228"/>
      <c r="U668" s="137" t="s">
        <v>12913</v>
      </c>
      <c r="V668" s="137" t="str">
        <f t="shared" si="33"/>
        <v>XE</v>
      </c>
    </row>
    <row r="669" spans="1:22" x14ac:dyDescent="0.2">
      <c r="A669" s="139" t="s">
        <v>12163</v>
      </c>
      <c r="B669" s="182">
        <v>44231</v>
      </c>
      <c r="C669" s="179" t="str">
        <f>VLOOKUP(G669,TCR!$E$2:$K$332,2,0)</f>
        <v>VENDV</v>
      </c>
      <c r="D669" s="179" t="str">
        <f>VLOOKUP(G669,TCR!$E$2:$K$332,3,0)</f>
        <v>Ricavi variabili commodity al PCE - Energia Elettrica</v>
      </c>
      <c r="E669" s="179" t="str">
        <f>VLOOKUP(G669,TCR!$E$2:$K$332,4,0)</f>
        <v>MTPRV</v>
      </c>
      <c r="F669" s="179" t="str">
        <f>VLOOKUP(G669,TCR!$E$2:$K$332,5,0)</f>
        <v>Materia prima variabile</v>
      </c>
      <c r="G669" s="179" t="s">
        <v>192</v>
      </c>
      <c r="H669" s="179" t="str">
        <f>VLOOKUP(G669,TCR!$E$2:$K$332,7,0)</f>
        <v>Perdite</v>
      </c>
      <c r="I669" s="137" t="str">
        <f t="shared" si="31"/>
        <v>XE#PERD_EF0_FIX#P_FIX_PUN3F#E#XE</v>
      </c>
      <c r="J669" s="137" t="str">
        <f t="shared" si="32"/>
        <v>N</v>
      </c>
      <c r="K669" s="229" t="s">
        <v>12550</v>
      </c>
      <c r="L669" s="229" t="s">
        <v>12798</v>
      </c>
      <c r="M669" s="229"/>
      <c r="N669" s="229" t="s">
        <v>12710</v>
      </c>
      <c r="O669" s="227"/>
      <c r="P669" s="227"/>
      <c r="Q669" s="229" t="s">
        <v>12743</v>
      </c>
      <c r="R669" s="229"/>
      <c r="S669" s="229" t="s">
        <v>9867</v>
      </c>
      <c r="T669" s="229" t="s">
        <v>13019</v>
      </c>
      <c r="U669" s="137" t="s">
        <v>12913</v>
      </c>
      <c r="V669" s="137" t="str">
        <f t="shared" si="33"/>
        <v>XE</v>
      </c>
    </row>
    <row r="670" spans="1:22" x14ac:dyDescent="0.2">
      <c r="A670" s="139" t="s">
        <v>12163</v>
      </c>
      <c r="B670" s="182">
        <v>44231</v>
      </c>
      <c r="C670" s="140" t="str">
        <f>VLOOKUP(G670,TCR!$E$2:$K$332,2,0)</f>
        <v>DISTV</v>
      </c>
      <c r="D670" s="140" t="str">
        <f>VLOOKUP(G670,TCR!$E$2:$K$332,3,0)</f>
        <v>Ricavi logistica secondaria - distribuzione Energia Elettrica - variabile</v>
      </c>
      <c r="E670" s="140" t="str">
        <f>VLOOKUP(G670,TCR!$E$2:$K$332,4,0)</f>
        <v>QVR</v>
      </c>
      <c r="F670" s="140" t="str">
        <f>VLOOKUP(G670,TCR!$E$2:$K$332,5,0)</f>
        <v>Energia reattiva</v>
      </c>
      <c r="G670" s="180" t="s">
        <v>275</v>
      </c>
      <c r="H670" s="140" t="str">
        <f>VLOOKUP(G670,TCR!$E$2:$K$332,7,0)</f>
        <v>Quota energia reattiva</v>
      </c>
      <c r="I670" s="137" t="str">
        <f t="shared" si="31"/>
        <v>XE#RF0#T_REATTIVA_BTA2#T_R#XE</v>
      </c>
      <c r="J670" s="137" t="str">
        <f t="shared" si="32"/>
        <v>N</v>
      </c>
      <c r="K670" s="229" t="s">
        <v>12985</v>
      </c>
      <c r="L670" s="229" t="s">
        <v>380</v>
      </c>
      <c r="M670" s="229"/>
      <c r="N670" s="229" t="s">
        <v>12958</v>
      </c>
      <c r="O670" s="227"/>
      <c r="P670" s="227"/>
      <c r="Q670" s="229" t="s">
        <v>12745</v>
      </c>
      <c r="R670" s="229"/>
      <c r="S670" s="229" t="s">
        <v>10565</v>
      </c>
      <c r="T670" s="229" t="s">
        <v>13020</v>
      </c>
      <c r="U670" s="137" t="s">
        <v>12913</v>
      </c>
      <c r="V670" s="137" t="str">
        <f t="shared" si="33"/>
        <v>XE</v>
      </c>
    </row>
    <row r="671" spans="1:22" x14ac:dyDescent="0.2">
      <c r="A671" s="139" t="s">
        <v>12163</v>
      </c>
      <c r="B671" s="182">
        <v>44231</v>
      </c>
      <c r="C671" s="140" t="str">
        <f>VLOOKUP(G671,TCR!$E$2:$K$332,2,0)</f>
        <v>DISTV</v>
      </c>
      <c r="D671" s="140" t="str">
        <f>VLOOKUP(G671,TCR!$E$2:$K$332,3,0)</f>
        <v>Ricavi logistica secondaria - distribuzione Energia Elettrica - variabile</v>
      </c>
      <c r="E671" s="140" t="str">
        <f>VLOOKUP(G671,TCR!$E$2:$K$332,4,0)</f>
        <v>QVR</v>
      </c>
      <c r="F671" s="140" t="str">
        <f>VLOOKUP(G671,TCR!$E$2:$K$332,5,0)</f>
        <v>Energia reattiva</v>
      </c>
      <c r="G671" s="180" t="s">
        <v>275</v>
      </c>
      <c r="H671" s="140" t="str">
        <f>VLOOKUP(G671,TCR!$E$2:$K$332,7,0)</f>
        <v>Quota energia reattiva</v>
      </c>
      <c r="I671" s="137" t="str">
        <f t="shared" si="31"/>
        <v>XE#RF0#T_REATTIVA_BTA3#T_R#XE</v>
      </c>
      <c r="J671" s="137" t="str">
        <f t="shared" si="32"/>
        <v>N</v>
      </c>
      <c r="K671" s="229" t="s">
        <v>12985</v>
      </c>
      <c r="L671" s="229" t="s">
        <v>380</v>
      </c>
      <c r="M671" s="229"/>
      <c r="N671" s="229" t="s">
        <v>12959</v>
      </c>
      <c r="O671" s="227"/>
      <c r="P671" s="227"/>
      <c r="Q671" s="229" t="s">
        <v>12745</v>
      </c>
      <c r="R671" s="229"/>
      <c r="S671" s="229" t="s">
        <v>10565</v>
      </c>
      <c r="T671" s="229" t="s">
        <v>13020</v>
      </c>
      <c r="U671" s="137" t="s">
        <v>12913</v>
      </c>
      <c r="V671" s="137" t="str">
        <f t="shared" si="33"/>
        <v>XE</v>
      </c>
    </row>
    <row r="672" spans="1:22" x14ac:dyDescent="0.2">
      <c r="A672" s="139" t="s">
        <v>12163</v>
      </c>
      <c r="B672" s="182">
        <v>44231</v>
      </c>
      <c r="C672" s="140" t="str">
        <f>VLOOKUP(G672,TCR!$E$2:$K$332,2,0)</f>
        <v>VENDV</v>
      </c>
      <c r="D672" s="140" t="str">
        <f>VLOOKUP(G672,TCR!$E$2:$K$332,3,0)</f>
        <v>Ricavi variabili commodity al PCE - Energia Elettrica</v>
      </c>
      <c r="E672" s="140" t="str">
        <f>VLOOKUP(G672,TCR!$E$2:$K$332,4,0)</f>
        <v>SCONV</v>
      </c>
      <c r="F672" s="140" t="str">
        <f>VLOOKUP(G672,TCR!$E$2:$K$332,5,0)</f>
        <v>Sconti Variabili</v>
      </c>
      <c r="G672" s="180" t="s">
        <v>32</v>
      </c>
      <c r="H672" s="140" t="str">
        <f>VLOOKUP(G672,TCR!$E$2:$K$332,7,0)</f>
        <v>sconti</v>
      </c>
      <c r="I672" s="137" t="str">
        <f t="shared" si="31"/>
        <v>XE#SC_PV_10000#MIG_EE#E#XE</v>
      </c>
      <c r="J672" s="137" t="str">
        <f t="shared" si="32"/>
        <v>N</v>
      </c>
      <c r="K672" s="229" t="s">
        <v>13164</v>
      </c>
      <c r="L672" s="229" t="s">
        <v>13165</v>
      </c>
      <c r="M672" s="229"/>
      <c r="N672" s="229" t="s">
        <v>12708</v>
      </c>
      <c r="O672" s="227"/>
      <c r="P672" s="227"/>
      <c r="Q672" s="229" t="s">
        <v>12743</v>
      </c>
      <c r="R672" s="229"/>
      <c r="S672" s="229" t="s">
        <v>13021</v>
      </c>
      <c r="T672" s="229" t="s">
        <v>13022</v>
      </c>
      <c r="U672" s="137" t="s">
        <v>12913</v>
      </c>
      <c r="V672" s="137" t="str">
        <f t="shared" si="33"/>
        <v>XE</v>
      </c>
    </row>
    <row r="673" spans="1:22" x14ac:dyDescent="0.2">
      <c r="A673" s="139" t="s">
        <v>12163</v>
      </c>
      <c r="B673" s="182">
        <v>44292</v>
      </c>
      <c r="C673" s="140" t="str">
        <f>VLOOKUP(G673,TCR!$E$2:$K$332,2,0)</f>
        <v>VENDV</v>
      </c>
      <c r="D673" s="140" t="str">
        <f>VLOOKUP(G673,TCR!$E$2:$K$332,3,0)</f>
        <v>Ricavi variabili commodity al PCE - Energia Elettrica</v>
      </c>
      <c r="E673" s="140" t="str">
        <f>VLOOKUP(G673,TCR!$E$2:$K$332,4,0)</f>
        <v>MTPRV</v>
      </c>
      <c r="F673" s="140" t="str">
        <f>VLOOKUP(G673,TCR!$E$2:$K$332,5,0)</f>
        <v>Materia prima variabile</v>
      </c>
      <c r="G673" s="180" t="s">
        <v>255</v>
      </c>
      <c r="H673" s="140" t="str">
        <f>VLOOKUP(G673,TCR!$E$2:$K$332,7,0)</f>
        <v>Materia prima</v>
      </c>
      <c r="I673" s="137" t="str">
        <f t="shared" si="31"/>
        <v>XE#EFM2_PUNBL#P_FIX_PUNBL#E#XE</v>
      </c>
      <c r="J673" s="137" t="str">
        <f t="shared" si="32"/>
        <v>N</v>
      </c>
      <c r="K673" s="229" t="s">
        <v>12649</v>
      </c>
      <c r="L673" s="229" t="s">
        <v>12900</v>
      </c>
      <c r="N673" s="229" t="s">
        <v>12711</v>
      </c>
      <c r="O673" s="227"/>
      <c r="Q673" s="229" t="s">
        <v>12743</v>
      </c>
      <c r="S673" s="229" t="s">
        <v>9867</v>
      </c>
      <c r="T673" s="229" t="s">
        <v>13019</v>
      </c>
      <c r="U673" s="137" t="s">
        <v>12913</v>
      </c>
      <c r="V673" s="137" t="str">
        <f t="shared" si="33"/>
        <v>XE</v>
      </c>
    </row>
    <row r="674" spans="1:22" x14ac:dyDescent="0.2">
      <c r="A674" s="139" t="s">
        <v>12163</v>
      </c>
      <c r="B674" s="182">
        <v>44292</v>
      </c>
      <c r="C674" s="140" t="str">
        <f>VLOOKUP(G674,TCR!$E$2:$K$332,2,0)</f>
        <v>VENDV</v>
      </c>
      <c r="D674" s="140" t="str">
        <f>VLOOKUP(G674,TCR!$E$2:$K$332,3,0)</f>
        <v>Ricavi variabili commodity al PCE - Energia Elettrica</v>
      </c>
      <c r="E674" s="140" t="str">
        <f>VLOOKUP(G674,TCR!$E$2:$K$332,4,0)</f>
        <v>MTPRV</v>
      </c>
      <c r="F674" s="140" t="str">
        <f>VLOOKUP(G674,TCR!$E$2:$K$332,5,0)</f>
        <v>Materia prima variabile</v>
      </c>
      <c r="G674" s="180" t="s">
        <v>192</v>
      </c>
      <c r="H674" s="140" t="str">
        <f>VLOOKUP(G674,TCR!$E$2:$K$332,7,0)</f>
        <v>Perdite</v>
      </c>
      <c r="I674" s="137" t="str">
        <f t="shared" si="31"/>
        <v>XE#PERD_EFM2_PUNBL#P_FIX_PUNBL#E#XE</v>
      </c>
      <c r="J674" s="137" t="str">
        <f t="shared" si="32"/>
        <v>N</v>
      </c>
      <c r="K674" s="229" t="s">
        <v>12650</v>
      </c>
      <c r="L674" s="229" t="s">
        <v>12901</v>
      </c>
      <c r="N674" s="229" t="s">
        <v>12711</v>
      </c>
      <c r="O674" s="227"/>
      <c r="Q674" s="229" t="s">
        <v>12743</v>
      </c>
      <c r="S674" s="229" t="s">
        <v>9867</v>
      </c>
      <c r="T674" s="229" t="s">
        <v>13019</v>
      </c>
      <c r="U674" s="137" t="s">
        <v>12913</v>
      </c>
      <c r="V674" s="137" t="str">
        <f t="shared" si="33"/>
        <v>XE</v>
      </c>
    </row>
    <row r="675" spans="1:22" x14ac:dyDescent="0.2">
      <c r="A675" s="139" t="s">
        <v>12163</v>
      </c>
      <c r="B675" s="182">
        <v>44292</v>
      </c>
      <c r="C675" s="140" t="str">
        <f>VLOOKUP(G675,TCR!$E$2:$K$332,2,0)</f>
        <v>PPVV</v>
      </c>
      <c r="D675" s="140" t="str">
        <f>VLOOKUP(G675,TCR!$E$2:$K$332,3,0)</f>
        <v>Partite Varie</v>
      </c>
      <c r="E675" s="140" t="str">
        <f>VLOOKUP(G675,TCR!$E$2:$K$332,4,0)</f>
        <v>IND</v>
      </c>
      <c r="F675" s="140" t="str">
        <f>VLOOKUP(G675,TCR!$E$2:$K$332,5,0)</f>
        <v>Indennizzi</v>
      </c>
      <c r="G675" s="3" t="s">
        <v>13113</v>
      </c>
      <c r="H675" s="140" t="str">
        <f>VLOOKUP(G675,TCR!$E$2:$K$332,7,0)</f>
        <v>Indennizzi venditore</v>
      </c>
      <c r="I675" s="137" t="str">
        <f t="shared" si="31"/>
        <v>XE#EE_LIVELLI_CONT#ADAC#A#XE</v>
      </c>
      <c r="J675" s="137" t="str">
        <f t="shared" si="32"/>
        <v>N</v>
      </c>
      <c r="K675" s="229" t="s">
        <v>13166</v>
      </c>
      <c r="L675" s="229" t="s">
        <v>13167</v>
      </c>
      <c r="N675" s="229" t="s">
        <v>12735</v>
      </c>
      <c r="O675" s="227"/>
      <c r="Q675" s="229" t="s">
        <v>11109</v>
      </c>
      <c r="S675" s="228"/>
      <c r="T675" s="228"/>
      <c r="U675" s="137" t="s">
        <v>12913</v>
      </c>
      <c r="V675" s="137" t="str">
        <f t="shared" si="33"/>
        <v>XE</v>
      </c>
    </row>
    <row r="676" spans="1:22" x14ac:dyDescent="0.2">
      <c r="A676" s="139" t="s">
        <v>12163</v>
      </c>
      <c r="B676" s="182">
        <v>44292</v>
      </c>
      <c r="C676" s="140" t="str">
        <f>VLOOKUP(G676,TCR!$E$2:$K$332,2,0)</f>
        <v>PPVV</v>
      </c>
      <c r="D676" s="140" t="str">
        <f>VLOOKUP(G676,TCR!$E$2:$K$332,3,0)</f>
        <v>Partite Varie</v>
      </c>
      <c r="E676" s="140" t="str">
        <f>VLOOKUP(G676,TCR!$E$2:$K$332,4,0)</f>
        <v>IND</v>
      </c>
      <c r="F676" s="140" t="str">
        <f>VLOOKUP(G676,TCR!$E$2:$K$332,5,0)</f>
        <v>Indennizzi</v>
      </c>
      <c r="G676" s="3" t="s">
        <v>13113</v>
      </c>
      <c r="H676" s="140" t="str">
        <f>VLOOKUP(G676,TCR!$E$2:$K$332,7,0)</f>
        <v>Indennizzi venditore</v>
      </c>
      <c r="I676" s="137" t="str">
        <f t="shared" si="31"/>
        <v>XE#EE_LIVELLI_SERVIZ#ADAC#A#XE</v>
      </c>
      <c r="J676" s="137" t="str">
        <f t="shared" si="32"/>
        <v>N</v>
      </c>
      <c r="K676" s="229" t="s">
        <v>13168</v>
      </c>
      <c r="L676" s="229" t="s">
        <v>13169</v>
      </c>
      <c r="N676" s="229" t="s">
        <v>12735</v>
      </c>
      <c r="O676" s="227"/>
      <c r="Q676" s="229" t="s">
        <v>11109</v>
      </c>
      <c r="S676" s="228"/>
      <c r="T676" s="228"/>
      <c r="U676" s="137" t="s">
        <v>12913</v>
      </c>
      <c r="V676" s="137" t="str">
        <f t="shared" si="33"/>
        <v>XE</v>
      </c>
    </row>
    <row r="677" spans="1:22" x14ac:dyDescent="0.2">
      <c r="A677" s="139" t="s">
        <v>12163</v>
      </c>
      <c r="B677" s="182">
        <v>44292</v>
      </c>
      <c r="C677" s="140" t="str">
        <f>VLOOKUP(G677,TCR!$E$2:$K$332,2,0)</f>
        <v>PPVV</v>
      </c>
      <c r="D677" s="140" t="str">
        <f>VLOOKUP(G677,TCR!$E$2:$K$332,3,0)</f>
        <v>Partite Varie</v>
      </c>
      <c r="E677" s="140" t="str">
        <f>VLOOKUP(G677,TCR!$E$2:$K$332,4,0)</f>
        <v>IND</v>
      </c>
      <c r="F677" s="140" t="str">
        <f>VLOOKUP(G677,TCR!$E$2:$K$332,5,0)</f>
        <v>Indennizzi</v>
      </c>
      <c r="G677" s="3" t="s">
        <v>13113</v>
      </c>
      <c r="H677" s="140" t="str">
        <f>VLOOKUP(G677,TCR!$E$2:$K$332,7,0)</f>
        <v>Indennizzi venditore</v>
      </c>
      <c r="I677" s="137" t="str">
        <f t="shared" si="31"/>
        <v>XE#EE_STIME_CONSECUT#ADAC#A#XE</v>
      </c>
      <c r="J677" s="137" t="str">
        <f t="shared" si="32"/>
        <v>N</v>
      </c>
      <c r="K677" s="229" t="s">
        <v>13170</v>
      </c>
      <c r="L677" s="229" t="s">
        <v>13171</v>
      </c>
      <c r="N677" s="229" t="s">
        <v>12735</v>
      </c>
      <c r="O677" s="227"/>
      <c r="Q677" s="229" t="s">
        <v>11109</v>
      </c>
      <c r="S677" s="228"/>
      <c r="T677" s="228"/>
      <c r="U677" s="137" t="s">
        <v>12913</v>
      </c>
      <c r="V677" s="137" t="str">
        <f t="shared" si="33"/>
        <v>XE</v>
      </c>
    </row>
    <row r="678" spans="1:22" x14ac:dyDescent="0.2">
      <c r="A678" s="139" t="s">
        <v>12163</v>
      </c>
      <c r="B678" s="182">
        <v>44292</v>
      </c>
      <c r="C678" s="140" t="str">
        <f>VLOOKUP(G678,TCR!$E$2:$K$332,2,0)</f>
        <v>VENDV</v>
      </c>
      <c r="D678" s="140" t="str">
        <f>VLOOKUP(G678,TCR!$E$2:$K$332,3,0)</f>
        <v>Ricavi variabili commodity al PCE - Energia Elettrica</v>
      </c>
      <c r="E678" s="140" t="str">
        <f>VLOOKUP(G678,TCR!$E$2:$K$332,4,0)</f>
        <v>MTPRV</v>
      </c>
      <c r="F678" s="140" t="str">
        <f>VLOOKUP(G678,TCR!$E$2:$K$332,5,0)</f>
        <v>Materia prima variabile</v>
      </c>
      <c r="G678" s="180" t="s">
        <v>255</v>
      </c>
      <c r="H678" s="140" t="str">
        <f>VLOOKUP(G678,TCR!$E$2:$K$332,7,0)</f>
        <v>Materia prima</v>
      </c>
      <c r="I678" s="137" t="str">
        <f t="shared" si="31"/>
        <v>XE#EF0_FIX#PUNh#E#XE</v>
      </c>
      <c r="J678" s="137" t="str">
        <f t="shared" si="32"/>
        <v>N</v>
      </c>
      <c r="K678" s="229" t="s">
        <v>12617</v>
      </c>
      <c r="L678" s="229" t="s">
        <v>12868</v>
      </c>
      <c r="N678" s="229" t="s">
        <v>12947</v>
      </c>
      <c r="O678" s="227"/>
      <c r="Q678" s="229" t="s">
        <v>12743</v>
      </c>
      <c r="S678" s="229" t="s">
        <v>9867</v>
      </c>
      <c r="T678" s="229" t="s">
        <v>13019</v>
      </c>
      <c r="U678" s="137" t="s">
        <v>12913</v>
      </c>
      <c r="V678" s="137" t="str">
        <f t="shared" si="33"/>
        <v>XE</v>
      </c>
    </row>
    <row r="679" spans="1:22" x14ac:dyDescent="0.2">
      <c r="A679" s="139" t="s">
        <v>12163</v>
      </c>
      <c r="B679" s="182">
        <v>44292</v>
      </c>
      <c r="C679" s="140" t="str">
        <f>VLOOKUP(G679,TCR!$E$2:$K$332,2,0)</f>
        <v>VENDV</v>
      </c>
      <c r="D679" s="140" t="str">
        <f>VLOOKUP(G679,TCR!$E$2:$K$332,3,0)</f>
        <v>Ricavi variabili commodity al PCE - Energia Elettrica</v>
      </c>
      <c r="E679" s="140" t="str">
        <f>VLOOKUP(G679,TCR!$E$2:$K$332,4,0)</f>
        <v>MTPRV</v>
      </c>
      <c r="F679" s="140" t="str">
        <f>VLOOKUP(G679,TCR!$E$2:$K$332,5,0)</f>
        <v>Materia prima variabile</v>
      </c>
      <c r="G679" s="180" t="s">
        <v>255</v>
      </c>
      <c r="H679" s="140" t="str">
        <f>VLOOKUP(G679,TCR!$E$2:$K$332,7,0)</f>
        <v>Materia prima</v>
      </c>
      <c r="I679" s="137" t="str">
        <f t="shared" si="31"/>
        <v>XE#EF0_PUNh#PUNh#E#XE</v>
      </c>
      <c r="J679" s="137" t="str">
        <f t="shared" si="32"/>
        <v>N</v>
      </c>
      <c r="K679" s="229" t="s">
        <v>13172</v>
      </c>
      <c r="L679" s="229" t="s">
        <v>12906</v>
      </c>
      <c r="N679" s="229" t="s">
        <v>12947</v>
      </c>
      <c r="O679" s="227"/>
      <c r="Q679" s="229" t="s">
        <v>12743</v>
      </c>
      <c r="S679" s="228"/>
      <c r="T679" s="228"/>
      <c r="U679" s="137" t="s">
        <v>12913</v>
      </c>
      <c r="V679" s="137" t="str">
        <f t="shared" si="33"/>
        <v>XE</v>
      </c>
    </row>
    <row r="680" spans="1:22" x14ac:dyDescent="0.2">
      <c r="A680" s="139" t="s">
        <v>12163</v>
      </c>
      <c r="B680" s="182">
        <v>44292</v>
      </c>
      <c r="C680" s="140" t="str">
        <f>VLOOKUP(G680,TCR!$E$2:$K$332,2,0)</f>
        <v>VENDV</v>
      </c>
      <c r="D680" s="140" t="str">
        <f>VLOOKUP(G680,TCR!$E$2:$K$332,3,0)</f>
        <v>Ricavi variabili commodity al PCE - Energia Elettrica</v>
      </c>
      <c r="E680" s="140" t="str">
        <f>VLOOKUP(G680,TCR!$E$2:$K$332,4,0)</f>
        <v>MTPRV</v>
      </c>
      <c r="F680" s="140" t="str">
        <f>VLOOKUP(G680,TCR!$E$2:$K$332,5,0)</f>
        <v>Materia prima variabile</v>
      </c>
      <c r="G680" s="180" t="s">
        <v>255</v>
      </c>
      <c r="H680" s="140" t="str">
        <f>VLOOKUP(G680,TCR!$E$2:$K$332,7,0)</f>
        <v>Materia prima</v>
      </c>
      <c r="I680" s="137" t="str">
        <f t="shared" si="31"/>
        <v>XE#EF1_FIX#PUNh#E#XE</v>
      </c>
      <c r="J680" s="137" t="str">
        <f t="shared" si="32"/>
        <v>N</v>
      </c>
      <c r="K680" s="229" t="s">
        <v>12621</v>
      </c>
      <c r="L680" s="229" t="s">
        <v>12872</v>
      </c>
      <c r="N680" s="229" t="s">
        <v>12947</v>
      </c>
      <c r="O680" s="227"/>
      <c r="Q680" s="229" t="s">
        <v>12743</v>
      </c>
      <c r="S680" s="229" t="s">
        <v>9867</v>
      </c>
      <c r="T680" s="229" t="s">
        <v>13019</v>
      </c>
      <c r="U680" s="137" t="s">
        <v>12913</v>
      </c>
      <c r="V680" s="137" t="str">
        <f t="shared" si="33"/>
        <v>XE</v>
      </c>
    </row>
    <row r="681" spans="1:22" x14ac:dyDescent="0.2">
      <c r="A681" s="139" t="s">
        <v>12163</v>
      </c>
      <c r="B681" s="182">
        <v>44292</v>
      </c>
      <c r="C681" s="140" t="str">
        <f>VLOOKUP(G681,TCR!$E$2:$K$332,2,0)</f>
        <v>VENDV</v>
      </c>
      <c r="D681" s="140" t="str">
        <f>VLOOKUP(G681,TCR!$E$2:$K$332,3,0)</f>
        <v>Ricavi variabili commodity al PCE - Energia Elettrica</v>
      </c>
      <c r="E681" s="140" t="str">
        <f>VLOOKUP(G681,TCR!$E$2:$K$332,4,0)</f>
        <v>MTPRV</v>
      </c>
      <c r="F681" s="140" t="str">
        <f>VLOOKUP(G681,TCR!$E$2:$K$332,5,0)</f>
        <v>Materia prima variabile</v>
      </c>
      <c r="G681" s="180" t="s">
        <v>255</v>
      </c>
      <c r="H681" s="140" t="str">
        <f>VLOOKUP(G681,TCR!$E$2:$K$332,7,0)</f>
        <v>Materia prima</v>
      </c>
      <c r="I681" s="137" t="str">
        <f t="shared" si="31"/>
        <v>XE#EF2_FIX#PUNh#E#XE</v>
      </c>
      <c r="J681" s="137" t="str">
        <f t="shared" si="32"/>
        <v>N</v>
      </c>
      <c r="K681" s="229" t="s">
        <v>12628</v>
      </c>
      <c r="L681" s="229" t="s">
        <v>12879</v>
      </c>
      <c r="N681" s="229" t="s">
        <v>12947</v>
      </c>
      <c r="O681" s="227"/>
      <c r="Q681" s="229" t="s">
        <v>12743</v>
      </c>
      <c r="S681" s="229" t="s">
        <v>9867</v>
      </c>
      <c r="T681" s="229" t="s">
        <v>13019</v>
      </c>
      <c r="U681" s="137" t="s">
        <v>12913</v>
      </c>
      <c r="V681" s="137" t="str">
        <f t="shared" si="33"/>
        <v>XE</v>
      </c>
    </row>
    <row r="682" spans="1:22" x14ac:dyDescent="0.2">
      <c r="A682" s="139" t="s">
        <v>12163</v>
      </c>
      <c r="B682" s="182">
        <v>44292</v>
      </c>
      <c r="C682" s="140" t="str">
        <f>VLOOKUP(G682,TCR!$E$2:$K$332,2,0)</f>
        <v>VENDV</v>
      </c>
      <c r="D682" s="140" t="str">
        <f>VLOOKUP(G682,TCR!$E$2:$K$332,3,0)</f>
        <v>Ricavi variabili commodity al PCE - Energia Elettrica</v>
      </c>
      <c r="E682" s="140" t="str">
        <f>VLOOKUP(G682,TCR!$E$2:$K$332,4,0)</f>
        <v>MTPRV</v>
      </c>
      <c r="F682" s="140" t="str">
        <f>VLOOKUP(G682,TCR!$E$2:$K$332,5,0)</f>
        <v>Materia prima variabile</v>
      </c>
      <c r="G682" s="180" t="s">
        <v>255</v>
      </c>
      <c r="H682" s="140" t="str">
        <f>VLOOKUP(G682,TCR!$E$2:$K$332,7,0)</f>
        <v>Materia prima</v>
      </c>
      <c r="I682" s="137" t="str">
        <f t="shared" si="31"/>
        <v>XE#EF3_FIX#PUNh#E#XE</v>
      </c>
      <c r="J682" s="137" t="str">
        <f t="shared" si="32"/>
        <v>N</v>
      </c>
      <c r="K682" s="229" t="s">
        <v>12635</v>
      </c>
      <c r="L682" s="229" t="s">
        <v>12886</v>
      </c>
      <c r="N682" s="229" t="s">
        <v>12947</v>
      </c>
      <c r="O682" s="227"/>
      <c r="Q682" s="229" t="s">
        <v>12743</v>
      </c>
      <c r="S682" s="229" t="s">
        <v>9867</v>
      </c>
      <c r="T682" s="229" t="s">
        <v>13019</v>
      </c>
      <c r="U682" s="137" t="s">
        <v>12913</v>
      </c>
      <c r="V682" s="137" t="str">
        <f t="shared" si="33"/>
        <v>XE</v>
      </c>
    </row>
    <row r="683" spans="1:22" x14ac:dyDescent="0.2">
      <c r="A683" s="139" t="s">
        <v>12163</v>
      </c>
      <c r="B683" s="182">
        <v>44292</v>
      </c>
      <c r="C683" s="179" t="str">
        <f>VLOOKUP(G683,TCR!$E$2:$K$332,2,0)</f>
        <v>VENDV</v>
      </c>
      <c r="D683" s="179" t="str">
        <f>VLOOKUP(G683,TCR!$E$2:$K$332,3,0)</f>
        <v>Ricavi variabili commodity al PCE - Energia Elettrica</v>
      </c>
      <c r="E683" s="179" t="str">
        <f>VLOOKUP(G683,TCR!$E$2:$K$332,4,0)</f>
        <v>MTPRV</v>
      </c>
      <c r="F683" s="179" t="str">
        <f>VLOOKUP(G683,TCR!$E$2:$K$332,5,0)</f>
        <v>Materia prima variabile</v>
      </c>
      <c r="G683" s="179" t="s">
        <v>192</v>
      </c>
      <c r="H683" s="179" t="str">
        <f>VLOOKUP(G683,TCR!$E$2:$K$332,7,0)</f>
        <v>Perdite</v>
      </c>
      <c r="I683" s="137" t="str">
        <f t="shared" si="31"/>
        <v>XE#PERD_EF0_FIX#PUNh#E#XE</v>
      </c>
      <c r="J683" s="137" t="str">
        <f t="shared" si="32"/>
        <v>N</v>
      </c>
      <c r="K683" s="229" t="s">
        <v>12550</v>
      </c>
      <c r="L683" s="229" t="s">
        <v>12798</v>
      </c>
      <c r="N683" s="229" t="s">
        <v>12947</v>
      </c>
      <c r="O683" s="227"/>
      <c r="Q683" s="229" t="s">
        <v>12743</v>
      </c>
      <c r="S683" s="229" t="s">
        <v>9867</v>
      </c>
      <c r="T683" s="229" t="s">
        <v>13019</v>
      </c>
      <c r="U683" s="137" t="s">
        <v>12913</v>
      </c>
      <c r="V683" s="137" t="str">
        <f t="shared" si="33"/>
        <v>XE</v>
      </c>
    </row>
    <row r="684" spans="1:22" x14ac:dyDescent="0.2">
      <c r="A684" s="139" t="s">
        <v>12163</v>
      </c>
      <c r="B684" s="182">
        <v>44292</v>
      </c>
      <c r="C684" s="140" t="str">
        <f>VLOOKUP(G684,TCR!$E$2:$K$332,2,0)</f>
        <v>VENDV</v>
      </c>
      <c r="D684" s="140" t="str">
        <f>VLOOKUP(G684,TCR!$E$2:$K$332,3,0)</f>
        <v>Ricavi variabili commodity al PCE - Energia Elettrica</v>
      </c>
      <c r="E684" s="140" t="str">
        <f>VLOOKUP(G684,TCR!$E$2:$K$332,4,0)</f>
        <v>MTPRV</v>
      </c>
      <c r="F684" s="140" t="str">
        <f>VLOOKUP(G684,TCR!$E$2:$K$332,5,0)</f>
        <v>Materia prima variabile</v>
      </c>
      <c r="G684" s="180" t="s">
        <v>192</v>
      </c>
      <c r="H684" s="140" t="str">
        <f>VLOOKUP(G684,TCR!$E$2:$K$332,7,0)</f>
        <v>Perdite</v>
      </c>
      <c r="I684" s="137" t="str">
        <f t="shared" si="31"/>
        <v>XE#PERD_EF0_PUNh#PUNh#E#XE</v>
      </c>
      <c r="J684" s="137" t="str">
        <f t="shared" si="32"/>
        <v>N</v>
      </c>
      <c r="K684" s="229" t="s">
        <v>13173</v>
      </c>
      <c r="L684" s="229" t="s">
        <v>12907</v>
      </c>
      <c r="N684" s="229" t="s">
        <v>12947</v>
      </c>
      <c r="O684" s="227"/>
      <c r="Q684" s="229" t="s">
        <v>12743</v>
      </c>
      <c r="S684" s="228"/>
      <c r="T684" s="228"/>
      <c r="U684" s="137" t="s">
        <v>12913</v>
      </c>
      <c r="V684" s="137" t="str">
        <f t="shared" si="33"/>
        <v>XE</v>
      </c>
    </row>
    <row r="685" spans="1:22" x14ac:dyDescent="0.2">
      <c r="A685" s="139" t="s">
        <v>12163</v>
      </c>
      <c r="B685" s="182">
        <v>44292</v>
      </c>
      <c r="C685" s="179" t="str">
        <f>VLOOKUP(G685,TCR!$E$2:$K$332,2,0)</f>
        <v>VENDV</v>
      </c>
      <c r="D685" s="179" t="str">
        <f>VLOOKUP(G685,TCR!$E$2:$K$332,3,0)</f>
        <v>Ricavi variabili commodity al PCE - Energia Elettrica</v>
      </c>
      <c r="E685" s="179" t="str">
        <f>VLOOKUP(G685,TCR!$E$2:$K$332,4,0)</f>
        <v>MTPRV</v>
      </c>
      <c r="F685" s="179" t="str">
        <f>VLOOKUP(G685,TCR!$E$2:$K$332,5,0)</f>
        <v>Materia prima variabile</v>
      </c>
      <c r="G685" s="179" t="s">
        <v>192</v>
      </c>
      <c r="H685" s="179" t="str">
        <f>VLOOKUP(G685,TCR!$E$2:$K$332,7,0)</f>
        <v>Perdite</v>
      </c>
      <c r="I685" s="137" t="str">
        <f t="shared" si="31"/>
        <v>XE#PERD_EF1_FIX#PUNh#E#XE</v>
      </c>
      <c r="J685" s="137" t="str">
        <f t="shared" si="32"/>
        <v>N</v>
      </c>
      <c r="K685" s="229" t="s">
        <v>12589</v>
      </c>
      <c r="L685" s="229" t="s">
        <v>12840</v>
      </c>
      <c r="N685" s="229" t="s">
        <v>12947</v>
      </c>
      <c r="O685" s="227"/>
      <c r="Q685" s="229" t="s">
        <v>12743</v>
      </c>
      <c r="S685" s="229" t="s">
        <v>9867</v>
      </c>
      <c r="T685" s="229" t="s">
        <v>13019</v>
      </c>
      <c r="U685" s="137" t="s">
        <v>12913</v>
      </c>
      <c r="V685" s="137" t="str">
        <f t="shared" si="33"/>
        <v>XE</v>
      </c>
    </row>
    <row r="686" spans="1:22" x14ac:dyDescent="0.2">
      <c r="A686" s="139" t="s">
        <v>12163</v>
      </c>
      <c r="B686" s="182">
        <v>44292</v>
      </c>
      <c r="C686" s="179" t="str">
        <f>VLOOKUP(G686,TCR!$E$2:$K$332,2,0)</f>
        <v>VENDV</v>
      </c>
      <c r="D686" s="179" t="str">
        <f>VLOOKUP(G686,TCR!$E$2:$K$332,3,0)</f>
        <v>Ricavi variabili commodity al PCE - Energia Elettrica</v>
      </c>
      <c r="E686" s="179" t="str">
        <f>VLOOKUP(G686,TCR!$E$2:$K$332,4,0)</f>
        <v>MTPRV</v>
      </c>
      <c r="F686" s="179" t="str">
        <f>VLOOKUP(G686,TCR!$E$2:$K$332,5,0)</f>
        <v>Materia prima variabile</v>
      </c>
      <c r="G686" s="179" t="s">
        <v>192</v>
      </c>
      <c r="H686" s="179" t="str">
        <f>VLOOKUP(G686,TCR!$E$2:$K$332,7,0)</f>
        <v>Perdite</v>
      </c>
      <c r="I686" s="137" t="str">
        <f t="shared" si="31"/>
        <v>XE#PERD_EF2_FIX#PUNh#E#XE</v>
      </c>
      <c r="J686" s="137" t="str">
        <f t="shared" si="32"/>
        <v>N</v>
      </c>
      <c r="K686" s="229" t="s">
        <v>12596</v>
      </c>
      <c r="L686" s="229" t="s">
        <v>12847</v>
      </c>
      <c r="N686" s="229" t="s">
        <v>12947</v>
      </c>
      <c r="O686" s="227"/>
      <c r="Q686" s="229" t="s">
        <v>12743</v>
      </c>
      <c r="S686" s="229" t="s">
        <v>9867</v>
      </c>
      <c r="T686" s="229" t="s">
        <v>13019</v>
      </c>
      <c r="U686" s="137" t="s">
        <v>12913</v>
      </c>
      <c r="V686" s="137" t="str">
        <f t="shared" si="33"/>
        <v>XE</v>
      </c>
    </row>
    <row r="687" spans="1:22" x14ac:dyDescent="0.2">
      <c r="A687" s="139" t="s">
        <v>12163</v>
      </c>
      <c r="B687" s="182">
        <v>44292</v>
      </c>
      <c r="C687" s="179" t="str">
        <f>VLOOKUP(G687,TCR!$E$2:$K$332,2,0)</f>
        <v>VENDV</v>
      </c>
      <c r="D687" s="179" t="str">
        <f>VLOOKUP(G687,TCR!$E$2:$K$332,3,0)</f>
        <v>Ricavi variabili commodity al PCE - Energia Elettrica</v>
      </c>
      <c r="E687" s="179" t="str">
        <f>VLOOKUP(G687,TCR!$E$2:$K$332,4,0)</f>
        <v>MTPRV</v>
      </c>
      <c r="F687" s="179" t="str">
        <f>VLOOKUP(G687,TCR!$E$2:$K$332,5,0)</f>
        <v>Materia prima variabile</v>
      </c>
      <c r="G687" s="179" t="s">
        <v>192</v>
      </c>
      <c r="H687" s="179" t="str">
        <f>VLOOKUP(G687,TCR!$E$2:$K$332,7,0)</f>
        <v>Perdite</v>
      </c>
      <c r="I687" s="137" t="str">
        <f t="shared" si="31"/>
        <v>XE#PERD_EF3_FIX#PUNh#E#XE</v>
      </c>
      <c r="J687" s="137" t="str">
        <f t="shared" si="32"/>
        <v>N</v>
      </c>
      <c r="K687" s="229" t="s">
        <v>12603</v>
      </c>
      <c r="L687" s="229" t="s">
        <v>12854</v>
      </c>
      <c r="N687" s="229" t="s">
        <v>12947</v>
      </c>
      <c r="O687" s="227"/>
      <c r="Q687" s="229" t="s">
        <v>12743</v>
      </c>
      <c r="S687" s="229" t="s">
        <v>9867</v>
      </c>
      <c r="T687" s="229" t="s">
        <v>13019</v>
      </c>
      <c r="U687" s="137" t="s">
        <v>12913</v>
      </c>
      <c r="V687" s="137" t="str">
        <f t="shared" si="33"/>
        <v>XE</v>
      </c>
    </row>
    <row r="688" spans="1:22" x14ac:dyDescent="0.2">
      <c r="A688" s="139" t="s">
        <v>12163</v>
      </c>
      <c r="B688" s="182">
        <v>44292</v>
      </c>
      <c r="C688" s="179" t="str">
        <f>VLOOKUP(G688,TCR!$E$2:$K$332,2,0)</f>
        <v>PPVV</v>
      </c>
      <c r="D688" s="179" t="str">
        <f>VLOOKUP(G688,TCR!$E$2:$K$332,3,0)</f>
        <v>Partite Varie</v>
      </c>
      <c r="E688" s="179" t="str">
        <f>VLOOKUP(G688,TCR!$E$2:$K$332,4,0)</f>
        <v>CMOR</v>
      </c>
      <c r="F688" s="179" t="str">
        <f>VLOOKUP(G688,TCR!$E$2:$K$332,5,0)</f>
        <v>corrispettivo Morosità</v>
      </c>
      <c r="G688" s="3" t="s">
        <v>111</v>
      </c>
      <c r="H688" s="179" t="str">
        <f>VLOOKUP(G688,TCR!$E$2:$K$332,7,0)</f>
        <v>corrispettivo Morosità</v>
      </c>
      <c r="I688" s="137" t="str">
        <f t="shared" si="31"/>
        <v>XE#CMOR#ADAC#A#XE</v>
      </c>
      <c r="J688" s="137" t="str">
        <f t="shared" si="32"/>
        <v>N</v>
      </c>
      <c r="K688" s="229" t="s">
        <v>111</v>
      </c>
      <c r="L688" s="229" t="s">
        <v>13174</v>
      </c>
      <c r="N688" s="229" t="s">
        <v>12735</v>
      </c>
      <c r="O688" s="227"/>
      <c r="Q688" s="229" t="s">
        <v>11109</v>
      </c>
      <c r="S688" s="229" t="s">
        <v>13175</v>
      </c>
      <c r="T688" s="229" t="s">
        <v>3811</v>
      </c>
      <c r="U688" s="137" t="s">
        <v>12913</v>
      </c>
      <c r="V688" s="137" t="str">
        <f t="shared" si="33"/>
        <v>XE</v>
      </c>
    </row>
    <row r="689" spans="1:22" x14ac:dyDescent="0.2">
      <c r="A689" s="139" t="s">
        <v>12163</v>
      </c>
      <c r="B689" s="182">
        <v>44322</v>
      </c>
      <c r="C689" s="140" t="str">
        <f>VLOOKUP(G689,TCR!$E$2:$K$332,2,0)</f>
        <v>GEFT</v>
      </c>
      <c r="D689" s="140" t="str">
        <f>VLOOKUP(G689,TCR!$E$2:$K$332,3,0)</f>
        <v>GESTIONE FINANAZA e TRIBUTI</v>
      </c>
      <c r="E689" s="140" t="str">
        <f>VLOOKUP(G689,TCR!$E$2:$K$332,4,0)</f>
        <v>GEFT</v>
      </c>
      <c r="F689" s="140" t="str">
        <f>VLOOKUP(G689,TCR!$E$2:$K$332,5,0)</f>
        <v>GESTIONE FINANAZA e TRIBUTI</v>
      </c>
      <c r="G689" s="3" t="s">
        <v>9704</v>
      </c>
      <c r="H689" s="140" t="str">
        <f>VLOOKUP(G689,TCR!$E$2:$K$332,7,0)</f>
        <v>Imposta di bollo</v>
      </c>
      <c r="I689" s="137" t="str">
        <f t="shared" si="31"/>
        <v>XE#P_RECIVA_ESEFC#ADAC#A#XE</v>
      </c>
      <c r="J689" s="137" t="str">
        <f t="shared" si="32"/>
        <v>N</v>
      </c>
      <c r="K689" s="229" t="s">
        <v>13434</v>
      </c>
      <c r="L689" s="229" t="s">
        <v>13435</v>
      </c>
      <c r="N689" s="229" t="s">
        <v>12735</v>
      </c>
      <c r="P689" s="228"/>
      <c r="Q689" s="229" t="s">
        <v>11109</v>
      </c>
      <c r="U689" s="137" t="s">
        <v>12913</v>
      </c>
      <c r="V689" s="137" t="str">
        <f t="shared" ref="V689" si="34">U689</f>
        <v>XE</v>
      </c>
    </row>
    <row r="690" spans="1:22" x14ac:dyDescent="0.2">
      <c r="A690" s="139" t="s">
        <v>12163</v>
      </c>
      <c r="B690" s="182">
        <v>44322</v>
      </c>
      <c r="C690" s="140" t="str">
        <f>VLOOKUP(G690,TCR!$E$2:$K$332,2,0)</f>
        <v>DISTF</v>
      </c>
      <c r="D690" s="140" t="str">
        <f>VLOOKUP(G690,TCR!$E$2:$K$332,3,0)</f>
        <v>Ricavi logistica secondaria - distribuzione Energia Elettrica - fisso</v>
      </c>
      <c r="E690" s="140" t="str">
        <f>VLOOKUP(G690,TCR!$E$2:$K$332,4,0)</f>
        <v>QFDS</v>
      </c>
      <c r="F690" s="140" t="str">
        <f>VLOOKUP(G690,TCR!$E$2:$K$332,5,0)</f>
        <v>Quota fissa distribuzione</v>
      </c>
      <c r="G690" s="140" t="s">
        <v>2</v>
      </c>
      <c r="H690" s="140" t="str">
        <f>VLOOKUP(G690,TCR!$E$2:$K$332,7,0)</f>
        <v>Quota fissa dis</v>
      </c>
      <c r="I690" s="137" t="str">
        <f t="shared" si="31"/>
        <v>XE#C_FIX_O_ASOS_VAL4#T_OS_A_BTA5#T_OS#XE</v>
      </c>
      <c r="J690" s="137" t="str">
        <f t="shared" si="32"/>
        <v>N</v>
      </c>
      <c r="K690" s="229" t="s">
        <v>12575</v>
      </c>
      <c r="L690" s="229" t="s">
        <v>12823</v>
      </c>
      <c r="N690" s="229" t="s">
        <v>12731</v>
      </c>
      <c r="O690" s="227"/>
      <c r="Q690" s="229" t="s">
        <v>12742</v>
      </c>
      <c r="S690" s="229" t="s">
        <v>10563</v>
      </c>
      <c r="T690" s="229" t="s">
        <v>9357</v>
      </c>
      <c r="U690" s="137" t="s">
        <v>12913</v>
      </c>
      <c r="V690" s="137" t="str">
        <f t="shared" ref="V690:V703" si="35">U690</f>
        <v>XE</v>
      </c>
    </row>
    <row r="691" spans="1:22" x14ac:dyDescent="0.2">
      <c r="A691" s="139" t="s">
        <v>12163</v>
      </c>
      <c r="B691" s="182">
        <v>44322</v>
      </c>
      <c r="C691" s="140" t="str">
        <f>VLOOKUP(G691,TCR!$E$2:$K$332,2,0)</f>
        <v>DISTF</v>
      </c>
      <c r="D691" s="140" t="str">
        <f>VLOOKUP(G691,TCR!$E$2:$K$332,3,0)</f>
        <v>Ricavi logistica secondaria - distribuzione Energia Elettrica - fisso</v>
      </c>
      <c r="E691" s="140" t="str">
        <f>VLOOKUP(G691,TCR!$E$2:$K$332,4,0)</f>
        <v>QFDS</v>
      </c>
      <c r="F691" s="140" t="str">
        <f>VLOOKUP(G691,TCR!$E$2:$K$332,5,0)</f>
        <v>Quota fissa distribuzione</v>
      </c>
      <c r="G691" s="140" t="s">
        <v>2</v>
      </c>
      <c r="H691" s="140" t="str">
        <f>VLOOKUP(G691,TCR!$E$2:$K$332,7,0)</f>
        <v>Quota fissa dis</v>
      </c>
      <c r="I691" s="137" t="str">
        <f t="shared" si="31"/>
        <v>XE#C_FIX_O_ASOS_VAL4#T_OS_A_MTA2#T_OS#XE</v>
      </c>
      <c r="J691" s="137" t="str">
        <f t="shared" si="32"/>
        <v>N</v>
      </c>
      <c r="K691" s="229" t="s">
        <v>12575</v>
      </c>
      <c r="L691" s="229" t="s">
        <v>12823</v>
      </c>
      <c r="N691" s="229" t="s">
        <v>12726</v>
      </c>
      <c r="O691" s="227"/>
      <c r="Q691" s="229" t="s">
        <v>12742</v>
      </c>
      <c r="S691" s="229" t="s">
        <v>10563</v>
      </c>
      <c r="T691" s="229" t="s">
        <v>9357</v>
      </c>
      <c r="U691" s="137" t="s">
        <v>12913</v>
      </c>
      <c r="V691" s="137" t="str">
        <f t="shared" si="35"/>
        <v>XE</v>
      </c>
    </row>
    <row r="692" spans="1:22" x14ac:dyDescent="0.2">
      <c r="A692" s="139" t="s">
        <v>12163</v>
      </c>
      <c r="B692" s="182">
        <v>44322</v>
      </c>
      <c r="C692" s="71" t="str">
        <f>VLOOKUP(G692,TCR!$E$2:$K$332,2,0)</f>
        <v>PPVV</v>
      </c>
      <c r="D692" s="71" t="str">
        <f>VLOOKUP(G692,TCR!$E$2:$K$332,3,0)</f>
        <v>Partite Varie</v>
      </c>
      <c r="E692" s="71" t="str">
        <f>VLOOKUP(G692,TCR!$E$2:$K$332,4,0)</f>
        <v>IND</v>
      </c>
      <c r="F692" s="71" t="str">
        <f>VLOOKUP(G692,TCR!$E$2:$K$332,5,0)</f>
        <v>Indennizzi</v>
      </c>
      <c r="G692" s="102" t="s">
        <v>13112</v>
      </c>
      <c r="H692" s="71" t="str">
        <f>VLOOKUP(G692,TCR!$E$2:$K$332,7,0)</f>
        <v>Indennizzi distributore</v>
      </c>
      <c r="I692" s="137" t="str">
        <f t="shared" si="31"/>
        <v>XE#EE_DOPPIA_FATT#ADAC#A#XE</v>
      </c>
      <c r="J692" s="137" t="str">
        <f t="shared" si="32"/>
        <v>N</v>
      </c>
      <c r="K692" s="229" t="s">
        <v>13436</v>
      </c>
      <c r="L692" s="229" t="s">
        <v>13437</v>
      </c>
      <c r="N692" s="229" t="s">
        <v>12735</v>
      </c>
      <c r="O692" s="227"/>
      <c r="Q692" s="229" t="s">
        <v>11109</v>
      </c>
      <c r="S692" s="228"/>
      <c r="T692" s="228"/>
      <c r="U692" s="137" t="s">
        <v>12913</v>
      </c>
      <c r="V692" s="137" t="str">
        <f t="shared" si="35"/>
        <v>XE</v>
      </c>
    </row>
    <row r="693" spans="1:22" x14ac:dyDescent="0.2">
      <c r="A693" s="139" t="s">
        <v>12163</v>
      </c>
      <c r="B693" s="182">
        <v>44322</v>
      </c>
      <c r="C693" s="140" t="str">
        <f>VLOOKUP(G693,TCR!$E$2:$K$332,2,0)</f>
        <v>PPVV</v>
      </c>
      <c r="D693" s="140" t="str">
        <f>VLOOKUP(G693,TCR!$E$2:$K$332,3,0)</f>
        <v>Partite Varie</v>
      </c>
      <c r="E693" s="140" t="str">
        <f>VLOOKUP(G693,TCR!$E$2:$K$332,4,0)</f>
        <v>DEPC</v>
      </c>
      <c r="F693" s="140" t="str">
        <f>VLOOKUP(G693,TCR!$E$2:$K$332,5,0)</f>
        <v>Deposito cauzionale</v>
      </c>
      <c r="G693" s="180" t="s">
        <v>371</v>
      </c>
      <c r="H693" s="140" t="str">
        <f>VLOOKUP(G693,TCR!$E$2:$K$332,7,0)</f>
        <v>Deposito cauzionale</v>
      </c>
      <c r="I693" s="137" t="str">
        <f t="shared" si="31"/>
        <v>XE#INT_DEP_CAUZ#ADAC#A#XE</v>
      </c>
      <c r="J693" s="137" t="str">
        <f t="shared" si="32"/>
        <v>N</v>
      </c>
      <c r="K693" s="229" t="s">
        <v>12962</v>
      </c>
      <c r="L693" s="229" t="s">
        <v>12916</v>
      </c>
      <c r="N693" s="229" t="s">
        <v>12735</v>
      </c>
      <c r="O693" s="227"/>
      <c r="Q693" s="229" t="s">
        <v>11109</v>
      </c>
      <c r="S693" s="229" t="s">
        <v>10677</v>
      </c>
      <c r="T693" s="229" t="s">
        <v>1613</v>
      </c>
      <c r="U693" s="137" t="s">
        <v>12913</v>
      </c>
      <c r="V693" s="137" t="str">
        <f t="shared" si="35"/>
        <v>XE</v>
      </c>
    </row>
    <row r="694" spans="1:22" x14ac:dyDescent="0.2">
      <c r="A694" s="139" t="s">
        <v>12163</v>
      </c>
      <c r="B694" s="182">
        <v>44322</v>
      </c>
      <c r="C694" s="71" t="str">
        <f>VLOOKUP(G694,TCR!$E$2:$K$332,2,0)</f>
        <v>LAVO</v>
      </c>
      <c r="D694" s="71" t="str">
        <f>VLOOKUP(G694,TCR!$E$2:$K$332,3,0)</f>
        <v>Lavori</v>
      </c>
      <c r="E694" s="71" t="str">
        <f>VLOOKUP(G694,TCR!$E$2:$K$332,4,0)</f>
        <v>LAVO</v>
      </c>
      <c r="F694" s="71" t="str">
        <f>VLOOKUP(G694,TCR!$E$2:$K$332,5,0)</f>
        <v>Lavori</v>
      </c>
      <c r="G694" s="71" t="s">
        <v>114</v>
      </c>
      <c r="H694" s="71" t="str">
        <f>VLOOKUP(G694,TCR!$E$2:$K$332,7,0)</f>
        <v>variazioni potenza/tensione</v>
      </c>
      <c r="I694" s="137" t="str">
        <f t="shared" si="31"/>
        <v>XE#P_EE_MODPOT#ADAC#A#XE</v>
      </c>
      <c r="J694" s="137" t="str">
        <f t="shared" si="32"/>
        <v>N</v>
      </c>
      <c r="K694" s="229" t="s">
        <v>13438</v>
      </c>
      <c r="L694" s="229" t="s">
        <v>13439</v>
      </c>
      <c r="N694" s="229" t="s">
        <v>12735</v>
      </c>
      <c r="O694" s="227"/>
      <c r="Q694" s="229" t="s">
        <v>11109</v>
      </c>
      <c r="S694" s="228"/>
      <c r="T694" s="228"/>
      <c r="U694" s="137" t="s">
        <v>12913</v>
      </c>
      <c r="V694" s="137" t="str">
        <f t="shared" si="35"/>
        <v>XE</v>
      </c>
    </row>
    <row r="695" spans="1:22" x14ac:dyDescent="0.2">
      <c r="A695" s="139" t="s">
        <v>12163</v>
      </c>
      <c r="B695" s="182">
        <v>44322</v>
      </c>
      <c r="C695" s="179" t="str">
        <f>VLOOKUP(G695,TCR!$E$2:$K$332,2,0)</f>
        <v>DISTV</v>
      </c>
      <c r="D695" s="179" t="str">
        <f>VLOOKUP(G695,TCR!$E$2:$K$332,3,0)</f>
        <v>Ricavi logistica secondaria - distribuzione Energia Elettrica - variabile</v>
      </c>
      <c r="E695" s="179" t="str">
        <f>VLOOKUP(G695,TCR!$E$2:$K$332,4,0)</f>
        <v>QVA</v>
      </c>
      <c r="F695" s="179" t="str">
        <f>VLOOKUP(G695,TCR!$E$2:$K$332,5,0)</f>
        <v>Energia attiva</v>
      </c>
      <c r="G695" s="179" t="s">
        <v>4</v>
      </c>
      <c r="H695" s="179" t="str">
        <f>VLOOKUP(G695,TCR!$E$2:$K$332,7,0)</f>
        <v>Quota energia</v>
      </c>
      <c r="I695" s="137" t="str">
        <f t="shared" si="31"/>
        <v>XE#Q_EN_O_ASOS_VAL4#T_OS_A_BTA5#T_OS#XE</v>
      </c>
      <c r="J695" s="137" t="str">
        <f t="shared" si="32"/>
        <v>N</v>
      </c>
      <c r="K695" s="229" t="s">
        <v>12581</v>
      </c>
      <c r="L695" s="229" t="s">
        <v>12829</v>
      </c>
      <c r="N695" s="229" t="s">
        <v>12731</v>
      </c>
      <c r="O695" s="227"/>
      <c r="Q695" s="229" t="s">
        <v>12742</v>
      </c>
      <c r="S695" s="229" t="s">
        <v>10565</v>
      </c>
      <c r="T695" s="229" t="s">
        <v>13020</v>
      </c>
      <c r="U695" s="137" t="s">
        <v>12913</v>
      </c>
      <c r="V695" s="137" t="str">
        <f t="shared" si="35"/>
        <v>XE</v>
      </c>
    </row>
    <row r="696" spans="1:22" x14ac:dyDescent="0.2">
      <c r="A696" s="139" t="s">
        <v>12163</v>
      </c>
      <c r="B696" s="182">
        <v>44322</v>
      </c>
      <c r="C696" s="179" t="str">
        <f>VLOOKUP(G696,TCR!$E$2:$K$332,2,0)</f>
        <v>DISTV</v>
      </c>
      <c r="D696" s="179" t="str">
        <f>VLOOKUP(G696,TCR!$E$2:$K$332,3,0)</f>
        <v>Ricavi logistica secondaria - distribuzione Energia Elettrica - variabile</v>
      </c>
      <c r="E696" s="179" t="str">
        <f>VLOOKUP(G696,TCR!$E$2:$K$332,4,0)</f>
        <v>QVA</v>
      </c>
      <c r="F696" s="179" t="str">
        <f>VLOOKUP(G696,TCR!$E$2:$K$332,5,0)</f>
        <v>Energia attiva</v>
      </c>
      <c r="G696" s="179" t="s">
        <v>4</v>
      </c>
      <c r="H696" s="179" t="str">
        <f>VLOOKUP(G696,TCR!$E$2:$K$332,7,0)</f>
        <v>Quota energia</v>
      </c>
      <c r="I696" s="137" t="str">
        <f t="shared" si="31"/>
        <v>XE#Q_EN_O_ASOS_VAL4#T_OS_A_MTA2#T_OS#XE</v>
      </c>
      <c r="J696" s="137" t="str">
        <f t="shared" si="32"/>
        <v>N</v>
      </c>
      <c r="K696" s="229" t="s">
        <v>12581</v>
      </c>
      <c r="L696" s="229" t="s">
        <v>12829</v>
      </c>
      <c r="N696" s="229" t="s">
        <v>12726</v>
      </c>
      <c r="O696" s="227"/>
      <c r="Q696" s="229" t="s">
        <v>12742</v>
      </c>
      <c r="S696" s="229" t="s">
        <v>10565</v>
      </c>
      <c r="T696" s="229" t="s">
        <v>13020</v>
      </c>
      <c r="U696" s="137" t="s">
        <v>12913</v>
      </c>
      <c r="V696" s="137" t="str">
        <f t="shared" si="35"/>
        <v>XE</v>
      </c>
    </row>
    <row r="697" spans="1:22" x14ac:dyDescent="0.2">
      <c r="A697" s="139" t="s">
        <v>12163</v>
      </c>
      <c r="B697" s="182">
        <v>44322</v>
      </c>
      <c r="C697" s="179" t="str">
        <f>VLOOKUP(G697,TCR!$E$2:$K$332,2,0)</f>
        <v>DISTF</v>
      </c>
      <c r="D697" s="179" t="str">
        <f>VLOOKUP(G697,TCR!$E$2:$K$332,3,0)</f>
        <v>Ricavi logistica secondaria - distribuzione Energia Elettrica - fisso</v>
      </c>
      <c r="E697" s="179" t="str">
        <f>VLOOKUP(G697,TCR!$E$2:$K$332,4,0)</f>
        <v>QP</v>
      </c>
      <c r="F697" s="179" t="str">
        <f>VLOOKUP(G697,TCR!$E$2:$K$332,5,0)</f>
        <v>Potenza</v>
      </c>
      <c r="G697" s="179" t="s">
        <v>166</v>
      </c>
      <c r="H697" s="179" t="str">
        <f>VLOOKUP(G697,TCR!$E$2:$K$332,7,0)</f>
        <v>Quota fissa potenza</v>
      </c>
      <c r="I697" s="137" t="str">
        <f t="shared" si="31"/>
        <v>XE#Q_POT_O_ASOS_FAT1#T_OS_A_BTA4#T_OS#XE</v>
      </c>
      <c r="J697" s="137" t="str">
        <f t="shared" si="32"/>
        <v>N</v>
      </c>
      <c r="K697" s="229" t="s">
        <v>12561</v>
      </c>
      <c r="L697" s="229" t="s">
        <v>12809</v>
      </c>
      <c r="N697" s="229" t="s">
        <v>12729</v>
      </c>
      <c r="O697" s="227"/>
      <c r="Q697" s="229" t="s">
        <v>12742</v>
      </c>
      <c r="S697" s="229" t="s">
        <v>10563</v>
      </c>
      <c r="T697" s="229" t="s">
        <v>9357</v>
      </c>
      <c r="U697" s="137" t="s">
        <v>12913</v>
      </c>
      <c r="V697" s="137" t="str">
        <f t="shared" si="35"/>
        <v>XE</v>
      </c>
    </row>
    <row r="698" spans="1:22" x14ac:dyDescent="0.2">
      <c r="A698" s="139" t="s">
        <v>12163</v>
      </c>
      <c r="B698" s="182">
        <v>44322</v>
      </c>
      <c r="C698" s="181" t="str">
        <f>VLOOKUP(G698,TCR!$E$2:$K$332,2,0)</f>
        <v>DISTF</v>
      </c>
      <c r="D698" s="181" t="str">
        <f>VLOOKUP(G698,TCR!$E$2:$K$332,3,0)</f>
        <v>Ricavi logistica secondaria - distribuzione Energia Elettrica - fisso</v>
      </c>
      <c r="E698" s="181" t="str">
        <f>VLOOKUP(G698,TCR!$E$2:$K$332,4,0)</f>
        <v>QP</v>
      </c>
      <c r="F698" s="181" t="str">
        <f>VLOOKUP(G698,TCR!$E$2:$K$332,5,0)</f>
        <v>Potenza</v>
      </c>
      <c r="G698" s="181" t="s">
        <v>166</v>
      </c>
      <c r="H698" s="181" t="str">
        <f>VLOOKUP(G698,TCR!$E$2:$K$332,7,0)</f>
        <v>Quota fissa potenza</v>
      </c>
      <c r="I698" s="137" t="str">
        <f t="shared" si="31"/>
        <v>XE#Q_POT_O_ASOS_VAL4#T_OS_A_BTA5#T_OS#XE</v>
      </c>
      <c r="J698" s="137" t="str">
        <f t="shared" si="32"/>
        <v>N</v>
      </c>
      <c r="K698" s="229" t="s">
        <v>12565</v>
      </c>
      <c r="L698" s="229" t="s">
        <v>12813</v>
      </c>
      <c r="N698" s="229" t="s">
        <v>12731</v>
      </c>
      <c r="O698" s="227"/>
      <c r="Q698" s="229" t="s">
        <v>12742</v>
      </c>
      <c r="S698" s="229" t="s">
        <v>10563</v>
      </c>
      <c r="T698" s="229" t="s">
        <v>9357</v>
      </c>
      <c r="U698" s="137" t="s">
        <v>12913</v>
      </c>
      <c r="V698" s="137" t="str">
        <f t="shared" si="35"/>
        <v>XE</v>
      </c>
    </row>
    <row r="699" spans="1:22" x14ac:dyDescent="0.2">
      <c r="A699" s="139" t="s">
        <v>12163</v>
      </c>
      <c r="B699" s="182">
        <v>44322</v>
      </c>
      <c r="C699" s="181" t="str">
        <f>VLOOKUP(G699,TCR!$E$2:$K$332,2,0)</f>
        <v>DISTF</v>
      </c>
      <c r="D699" s="181" t="str">
        <f>VLOOKUP(G699,TCR!$E$2:$K$332,3,0)</f>
        <v>Ricavi logistica secondaria - distribuzione Energia Elettrica - fisso</v>
      </c>
      <c r="E699" s="181" t="str">
        <f>VLOOKUP(G699,TCR!$E$2:$K$332,4,0)</f>
        <v>QP</v>
      </c>
      <c r="F699" s="181" t="str">
        <f>VLOOKUP(G699,TCR!$E$2:$K$332,5,0)</f>
        <v>Potenza</v>
      </c>
      <c r="G699" s="181" t="s">
        <v>166</v>
      </c>
      <c r="H699" s="181" t="str">
        <f>VLOOKUP(G699,TCR!$E$2:$K$332,7,0)</f>
        <v>Quota fissa potenza</v>
      </c>
      <c r="I699" s="137" t="str">
        <f t="shared" si="31"/>
        <v>XE#Q_POT_O_ASOS_VAL4#T_OS_A_MTA2#T_OS#XE</v>
      </c>
      <c r="J699" s="137" t="str">
        <f t="shared" si="32"/>
        <v>N</v>
      </c>
      <c r="K699" s="229" t="s">
        <v>12565</v>
      </c>
      <c r="L699" s="229" t="s">
        <v>12813</v>
      </c>
      <c r="N699" s="229" t="s">
        <v>12726</v>
      </c>
      <c r="O699" s="227"/>
      <c r="Q699" s="229" t="s">
        <v>12742</v>
      </c>
      <c r="S699" s="229" t="s">
        <v>10563</v>
      </c>
      <c r="T699" s="229" t="s">
        <v>9357</v>
      </c>
      <c r="U699" s="137" t="s">
        <v>12913</v>
      </c>
      <c r="V699" s="137" t="str">
        <f t="shared" si="35"/>
        <v>XE</v>
      </c>
    </row>
    <row r="700" spans="1:22" x14ac:dyDescent="0.2">
      <c r="A700" s="139" t="s">
        <v>12163</v>
      </c>
      <c r="B700" s="182">
        <v>44348</v>
      </c>
      <c r="C700" s="179" t="str">
        <f>VLOOKUP(G700,TCR!$E$2:$K$332,2,0)</f>
        <v>VENDV</v>
      </c>
      <c r="D700" s="179" t="str">
        <f>VLOOKUP(G700,TCR!$E$2:$K$332,3,0)</f>
        <v>Ricavi variabili commodity al PCE - Energia Elettrica</v>
      </c>
      <c r="E700" s="179" t="str">
        <f>VLOOKUP(G700,TCR!$E$2:$K$332,4,0)</f>
        <v>MTPRV</v>
      </c>
      <c r="F700" s="179" t="str">
        <f>VLOOKUP(G700,TCR!$E$2:$K$332,5,0)</f>
        <v>Materia prima variabile</v>
      </c>
      <c r="G700" s="179" t="s">
        <v>255</v>
      </c>
      <c r="H700" s="179" t="str">
        <f>VLOOKUP(G700,TCR!$E$2:$K$332,7,0)</f>
        <v>Materia prima</v>
      </c>
      <c r="I700" s="137" t="str">
        <f t="shared" si="31"/>
        <v>XE#PV_EE_ANTICIPO_FORN#ADAC#A#XE</v>
      </c>
      <c r="J700" s="137" t="str">
        <f t="shared" si="32"/>
        <v>N</v>
      </c>
      <c r="K700" s="229" t="s">
        <v>13440</v>
      </c>
      <c r="L700" s="229" t="s">
        <v>13441</v>
      </c>
      <c r="M700" s="229"/>
      <c r="N700" s="229" t="s">
        <v>12735</v>
      </c>
      <c r="O700" s="227"/>
      <c r="P700" s="227"/>
      <c r="Q700" s="229" t="s">
        <v>11109</v>
      </c>
      <c r="R700" s="228"/>
      <c r="S700" s="228"/>
      <c r="U700" s="137" t="s">
        <v>12913</v>
      </c>
      <c r="V700" s="137" t="str">
        <f t="shared" si="35"/>
        <v>XE</v>
      </c>
    </row>
    <row r="701" spans="1:22" x14ac:dyDescent="0.2">
      <c r="A701" s="139" t="s">
        <v>12163</v>
      </c>
      <c r="B701" s="182">
        <v>44348</v>
      </c>
      <c r="C701" s="179" t="str">
        <f>VLOOKUP(G701,TCR!$E$2:$K$332,2,0)</f>
        <v>IMPO</v>
      </c>
      <c r="D701" s="179" t="str">
        <f>VLOOKUP(G701,TCR!$E$2:$K$332,3,0)</f>
        <v>IMPOSTE</v>
      </c>
      <c r="E701" s="179" t="str">
        <f>VLOOKUP(G701,TCR!$E$2:$K$332,4,0)</f>
        <v>IMER</v>
      </c>
      <c r="F701" s="179" t="str">
        <f>VLOOKUP(G701,TCR!$E$2:$K$332,5,0)</f>
        <v>Imposta erariale</v>
      </c>
      <c r="G701" s="179" t="s">
        <v>39</v>
      </c>
      <c r="H701" s="179" t="str">
        <f>VLOOKUP(G701,TCR!$E$2:$K$332,7,0)</f>
        <v>Imposta erariale</v>
      </c>
      <c r="I701" s="137" t="str">
        <f t="shared" si="31"/>
        <v>XE#PV_IMPER_ELE#ADAC#A#XE</v>
      </c>
      <c r="J701" s="137" t="str">
        <f t="shared" si="32"/>
        <v>N</v>
      </c>
      <c r="K701" s="229" t="s">
        <v>13442</v>
      </c>
      <c r="L701" s="229" t="s">
        <v>13443</v>
      </c>
      <c r="M701" s="229"/>
      <c r="N701" s="229" t="s">
        <v>12735</v>
      </c>
      <c r="O701" s="227"/>
      <c r="P701" s="227"/>
      <c r="Q701" s="229" t="s">
        <v>11109</v>
      </c>
      <c r="R701" s="228"/>
      <c r="S701" s="228"/>
      <c r="U701" s="137" t="s">
        <v>12913</v>
      </c>
      <c r="V701" s="137" t="str">
        <f t="shared" si="35"/>
        <v>XE</v>
      </c>
    </row>
    <row r="702" spans="1:22" x14ac:dyDescent="0.2">
      <c r="A702" s="139" t="s">
        <v>12163</v>
      </c>
      <c r="B702" s="182">
        <v>44348</v>
      </c>
      <c r="C702" s="179" t="str">
        <f>VLOOKUP(G702,TCR!$E$2:$K$332,2,0)</f>
        <v>IMPO</v>
      </c>
      <c r="D702" s="179" t="str">
        <f>VLOOKUP(G702,TCR!$E$2:$K$332,3,0)</f>
        <v>IMPOSTE</v>
      </c>
      <c r="E702" s="179" t="str">
        <f>VLOOKUP(G702,TCR!$E$2:$K$332,4,0)</f>
        <v>IMER</v>
      </c>
      <c r="F702" s="179" t="str">
        <f>VLOOKUP(G702,TCR!$E$2:$K$332,5,0)</f>
        <v>Imposta erariale</v>
      </c>
      <c r="G702" s="179" t="s">
        <v>39</v>
      </c>
      <c r="H702" s="179" t="str">
        <f>VLOOKUP(G702,TCR!$E$2:$K$332,7,0)</f>
        <v>Imposta erariale</v>
      </c>
      <c r="I702" s="137" t="str">
        <f t="shared" si="31"/>
        <v>XE#PV_IMPER_FIX#ADAC#A#XE</v>
      </c>
      <c r="J702" s="137" t="str">
        <f t="shared" si="32"/>
        <v>N</v>
      </c>
      <c r="K702" s="229" t="s">
        <v>13444</v>
      </c>
      <c r="L702" s="229" t="s">
        <v>13445</v>
      </c>
      <c r="M702" s="229"/>
      <c r="N702" s="229" t="s">
        <v>12735</v>
      </c>
      <c r="O702" s="227"/>
      <c r="P702" s="227"/>
      <c r="Q702" s="229" t="s">
        <v>11109</v>
      </c>
      <c r="R702" s="228"/>
      <c r="S702" s="228"/>
      <c r="U702" s="137" t="s">
        <v>12913</v>
      </c>
      <c r="V702" s="137" t="str">
        <f t="shared" si="35"/>
        <v>XE</v>
      </c>
    </row>
    <row r="703" spans="1:22" x14ac:dyDescent="0.2">
      <c r="A703" s="139" t="s">
        <v>12163</v>
      </c>
      <c r="B703" s="182">
        <v>44348</v>
      </c>
      <c r="C703" s="140" t="str">
        <f>VLOOKUP(G703,TCR!$E$2:$K$332,2,0)</f>
        <v>GEFT</v>
      </c>
      <c r="D703" s="140" t="str">
        <f>VLOOKUP(G703,TCR!$E$2:$K$332,3,0)</f>
        <v>GESTIONE FINANAZA e TRIBUTI</v>
      </c>
      <c r="E703" s="140" t="str">
        <f>VLOOKUP(G703,TCR!$E$2:$K$332,4,0)</f>
        <v>GEFT</v>
      </c>
      <c r="F703" s="140" t="str">
        <f>VLOOKUP(G703,TCR!$E$2:$K$332,5,0)</f>
        <v>GESTIONE FINANAZA e TRIBUTI</v>
      </c>
      <c r="G703" s="3" t="s">
        <v>9704</v>
      </c>
      <c r="H703" s="140" t="str">
        <f>VLOOKUP(G703,TCR!$E$2:$K$332,7,0)</f>
        <v>Imposta di bollo</v>
      </c>
      <c r="I703" s="137" t="str">
        <f t="shared" si="31"/>
        <v>XE#PV_IVAINDETRAIB#ADAC#A#XE</v>
      </c>
      <c r="J703" s="137" t="str">
        <f t="shared" si="32"/>
        <v>N</v>
      </c>
      <c r="K703" s="229" t="s">
        <v>13446</v>
      </c>
      <c r="L703" s="229" t="s">
        <v>13447</v>
      </c>
      <c r="M703" s="229"/>
      <c r="N703" s="229" t="s">
        <v>12735</v>
      </c>
      <c r="O703" s="227"/>
      <c r="P703" s="227"/>
      <c r="Q703" s="229" t="s">
        <v>11109</v>
      </c>
      <c r="R703" s="228"/>
      <c r="S703" s="228"/>
      <c r="U703" s="137" t="s">
        <v>12913</v>
      </c>
      <c r="V703" s="137" t="str">
        <f t="shared" si="35"/>
        <v>XE</v>
      </c>
    </row>
    <row r="704" spans="1:22" x14ac:dyDescent="0.2">
      <c r="A704" s="139" t="s">
        <v>12163</v>
      </c>
      <c r="B704" s="182">
        <v>44348</v>
      </c>
      <c r="C704" s="179" t="str">
        <f>VLOOKUP(G704,TCR!$E$2:$K$332,2,0)</f>
        <v>DISTF</v>
      </c>
      <c r="D704" s="179" t="str">
        <f>VLOOKUP(G704,TCR!$E$2:$K$332,3,0)</f>
        <v>Ricavi logistica secondaria - distribuzione Energia Elettrica - fisso</v>
      </c>
      <c r="E704" s="179" t="str">
        <f>VLOOKUP(G704,TCR!$E$2:$K$332,4,0)</f>
        <v>QMISF</v>
      </c>
      <c r="F704" s="179" t="str">
        <f>VLOOKUP(G704,TCR!$E$2:$K$332,5,0)</f>
        <v>MIS fissa</v>
      </c>
      <c r="G704" s="179" t="s">
        <v>3</v>
      </c>
      <c r="H704" s="179" t="str">
        <f>VLOOKUP(G704,TCR!$E$2:$K$332,7,0)</f>
        <v>Quota fissa mis</v>
      </c>
      <c r="I704" s="137" t="str">
        <f t="shared" si="31"/>
        <v>XE#C_FIX_C_MIS#T_MIS_BTVE#T#XE</v>
      </c>
      <c r="J704" s="137" t="str">
        <f t="shared" si="32"/>
        <v>N</v>
      </c>
      <c r="K704" s="229" t="s">
        <v>12557</v>
      </c>
      <c r="L704" s="229" t="s">
        <v>12805</v>
      </c>
      <c r="M704" s="229"/>
      <c r="N704" s="229" t="s">
        <v>13487</v>
      </c>
      <c r="O704" s="227"/>
      <c r="P704" s="227"/>
      <c r="Q704" s="229" t="s">
        <v>12741</v>
      </c>
      <c r="R704" s="229"/>
      <c r="S704" s="229" t="s">
        <v>10563</v>
      </c>
      <c r="T704" s="229" t="s">
        <v>9357</v>
      </c>
      <c r="U704" s="137" t="s">
        <v>12913</v>
      </c>
      <c r="V704" s="137" t="str">
        <f t="shared" ref="V704:V723" si="36">U704</f>
        <v>XE</v>
      </c>
    </row>
    <row r="705" spans="1:22" x14ac:dyDescent="0.2">
      <c r="A705" s="139" t="s">
        <v>12163</v>
      </c>
      <c r="B705" s="182">
        <v>44348</v>
      </c>
      <c r="C705" s="179" t="str">
        <f>VLOOKUP(G705,TCR!$E$2:$K$332,2,0)</f>
        <v>DISTF</v>
      </c>
      <c r="D705" s="179" t="str">
        <f>VLOOKUP(G705,TCR!$E$2:$K$332,3,0)</f>
        <v>Ricavi logistica secondaria - distribuzione Energia Elettrica - fisso</v>
      </c>
      <c r="E705" s="179" t="str">
        <f>VLOOKUP(G705,TCR!$E$2:$K$332,4,0)</f>
        <v>QFDS</v>
      </c>
      <c r="F705" s="179" t="str">
        <f>VLOOKUP(G705,TCR!$E$2:$K$332,5,0)</f>
        <v>Quota fissa distribuzione</v>
      </c>
      <c r="G705" s="179" t="s">
        <v>2</v>
      </c>
      <c r="H705" s="179" t="str">
        <f>VLOOKUP(G705,TCR!$E$2:$K$332,7,0)</f>
        <v>Quota fissa dis</v>
      </c>
      <c r="I705" s="137" t="str">
        <f t="shared" si="31"/>
        <v>XE#C_FIX_C_TRASP#T_TRAS_BTVE#T#XE</v>
      </c>
      <c r="J705" s="137" t="str">
        <f t="shared" si="32"/>
        <v>N</v>
      </c>
      <c r="K705" s="229" t="s">
        <v>12516</v>
      </c>
      <c r="L705" s="229" t="s">
        <v>12764</v>
      </c>
      <c r="M705" s="229"/>
      <c r="N705" s="229" t="s">
        <v>13488</v>
      </c>
      <c r="O705" s="227"/>
      <c r="P705" s="227"/>
      <c r="Q705" s="229" t="s">
        <v>12741</v>
      </c>
      <c r="R705" s="229"/>
      <c r="S705" s="229" t="s">
        <v>10563</v>
      </c>
      <c r="T705" s="229" t="s">
        <v>9357</v>
      </c>
      <c r="U705" s="137" t="s">
        <v>12913</v>
      </c>
      <c r="V705" s="137" t="str">
        <f t="shared" si="36"/>
        <v>XE</v>
      </c>
    </row>
    <row r="706" spans="1:22" x14ac:dyDescent="0.2">
      <c r="A706" s="139" t="s">
        <v>12163</v>
      </c>
      <c r="B706" s="182">
        <v>44348</v>
      </c>
      <c r="C706" s="181" t="str">
        <f>VLOOKUP(G706,TCR!$E$2:$K$332,2,0)</f>
        <v>DISTF</v>
      </c>
      <c r="D706" s="181" t="str">
        <f>VLOOKUP(G706,TCR!$E$2:$K$332,3,0)</f>
        <v>Ricavi logistica secondaria - distribuzione Energia Elettrica - fisso</v>
      </c>
      <c r="E706" s="181" t="str">
        <f>VLOOKUP(G706,TCR!$E$2:$K$332,4,0)</f>
        <v>QFDS</v>
      </c>
      <c r="F706" s="181" t="str">
        <f>VLOOKUP(G706,TCR!$E$2:$K$332,5,0)</f>
        <v>Quota fissa distribuzione</v>
      </c>
      <c r="G706" s="181" t="s">
        <v>2</v>
      </c>
      <c r="H706" s="181" t="str">
        <f>VLOOKUP(G706,TCR!$E$2:$K$332,7,0)</f>
        <v>Quota fissa dis</v>
      </c>
      <c r="I706" s="137" t="str">
        <f t="shared" si="31"/>
        <v>XE#C_FIX_O_ARIM#T_OS_A_BTVE#T_OS#XE</v>
      </c>
      <c r="J706" s="137" t="str">
        <f t="shared" si="32"/>
        <v>N</v>
      </c>
      <c r="K706" s="229" t="s">
        <v>12569</v>
      </c>
      <c r="L706" s="229" t="s">
        <v>12817</v>
      </c>
      <c r="M706" s="229"/>
      <c r="N706" s="229" t="s">
        <v>13489</v>
      </c>
      <c r="O706" s="227"/>
      <c r="P706" s="227"/>
      <c r="Q706" s="229" t="s">
        <v>12742</v>
      </c>
      <c r="R706" s="229"/>
      <c r="S706" s="229" t="s">
        <v>10563</v>
      </c>
      <c r="T706" s="229" t="s">
        <v>9357</v>
      </c>
      <c r="U706" s="137" t="s">
        <v>12913</v>
      </c>
      <c r="V706" s="137" t="str">
        <f t="shared" si="36"/>
        <v>XE</v>
      </c>
    </row>
    <row r="707" spans="1:22" x14ac:dyDescent="0.2">
      <c r="A707" s="139" t="s">
        <v>12163</v>
      </c>
      <c r="B707" s="182">
        <v>44348</v>
      </c>
      <c r="C707" s="181" t="str">
        <f>VLOOKUP(G707,TCR!$E$2:$K$332,2,0)</f>
        <v>DISTF</v>
      </c>
      <c r="D707" s="181" t="str">
        <f>VLOOKUP(G707,TCR!$E$2:$K$332,3,0)</f>
        <v>Ricavi logistica secondaria - distribuzione Energia Elettrica - fisso</v>
      </c>
      <c r="E707" s="181" t="str">
        <f>VLOOKUP(G707,TCR!$E$2:$K$332,4,0)</f>
        <v>QFDS</v>
      </c>
      <c r="F707" s="181" t="str">
        <f>VLOOKUP(G707,TCR!$E$2:$K$332,5,0)</f>
        <v>Quota fissa distribuzione</v>
      </c>
      <c r="G707" s="181" t="s">
        <v>2</v>
      </c>
      <c r="H707" s="181" t="str">
        <f>VLOOKUP(G707,TCR!$E$2:$K$332,7,0)</f>
        <v>Quota fissa dis</v>
      </c>
      <c r="I707" s="137" t="str">
        <f t="shared" ref="I707:I770" si="37">IF(LEFT($G707,7)="CONSUMO","XE#CONSUMO",CONCATENATE($V707,"#",$K707,"#",$N707,"#",$Q707,"#",$V707) )</f>
        <v>XE#C_FIX_O_ASOS#T_OS_A_BTVE#T_OS#XE</v>
      </c>
      <c r="J707" s="137" t="str">
        <f t="shared" ref="J707:J749" si="38">IF(SUBSTITUTE(K707,"_VAT","") = K707,"N","S")</f>
        <v>N</v>
      </c>
      <c r="K707" s="229" t="s">
        <v>12570</v>
      </c>
      <c r="L707" s="229" t="s">
        <v>12818</v>
      </c>
      <c r="M707" s="229"/>
      <c r="N707" s="229" t="s">
        <v>13489</v>
      </c>
      <c r="O707" s="227"/>
      <c r="P707" s="227"/>
      <c r="Q707" s="229" t="s">
        <v>12742</v>
      </c>
      <c r="R707" s="229"/>
      <c r="S707" s="229" t="s">
        <v>10563</v>
      </c>
      <c r="T707" s="229" t="s">
        <v>9357</v>
      </c>
      <c r="U707" s="137" t="s">
        <v>12913</v>
      </c>
      <c r="V707" s="137" t="str">
        <f t="shared" si="36"/>
        <v>XE</v>
      </c>
    </row>
    <row r="708" spans="1:22" x14ac:dyDescent="0.2">
      <c r="A708" s="139" t="s">
        <v>12163</v>
      </c>
      <c r="B708" s="182">
        <v>44348</v>
      </c>
      <c r="C708" s="179" t="str">
        <f>VLOOKUP(G708,TCR!$E$2:$K$332,2,0)</f>
        <v>DISTF</v>
      </c>
      <c r="D708" s="179" t="str">
        <f>VLOOKUP(G708,TCR!$E$2:$K$332,3,0)</f>
        <v>Ricavi logistica secondaria - distribuzione Energia Elettrica - fisso</v>
      </c>
      <c r="E708" s="179" t="str">
        <f>VLOOKUP(G708,TCR!$E$2:$K$332,4,0)</f>
        <v>QFDS</v>
      </c>
      <c r="F708" s="179" t="str">
        <f>VLOOKUP(G708,TCR!$E$2:$K$332,5,0)</f>
        <v>Quota fissa distribuzione</v>
      </c>
      <c r="G708" s="179" t="s">
        <v>2</v>
      </c>
      <c r="H708" s="179" t="str">
        <f>VLOOKUP(G708,TCR!$E$2:$K$332,7,0)</f>
        <v>Quota fissa dis</v>
      </c>
      <c r="I708" s="137" t="str">
        <f t="shared" si="37"/>
        <v>XE#C_FIX_O_UC6#T_OS_UC_BTVE#T_OS#XE</v>
      </c>
      <c r="J708" s="137" t="str">
        <f t="shared" si="38"/>
        <v>N</v>
      </c>
      <c r="K708" s="229" t="s">
        <v>12517</v>
      </c>
      <c r="L708" s="229" t="s">
        <v>12765</v>
      </c>
      <c r="M708" s="229"/>
      <c r="N708" s="229" t="s">
        <v>13490</v>
      </c>
      <c r="O708" s="227"/>
      <c r="P708" s="227"/>
      <c r="Q708" s="229" t="s">
        <v>12742</v>
      </c>
      <c r="R708" s="229"/>
      <c r="S708" s="229" t="s">
        <v>10565</v>
      </c>
      <c r="T708" s="229" t="s">
        <v>13020</v>
      </c>
      <c r="U708" s="137" t="s">
        <v>12913</v>
      </c>
      <c r="V708" s="137" t="str">
        <f t="shared" si="36"/>
        <v>XE</v>
      </c>
    </row>
    <row r="709" spans="1:22" x14ac:dyDescent="0.2">
      <c r="A709" s="139" t="s">
        <v>12163</v>
      </c>
      <c r="B709" s="182">
        <v>44348</v>
      </c>
      <c r="C709" s="179" t="str">
        <f>VLOOKUP(G709,TCR!$E$2:$K$332,2,0)</f>
        <v>DISTV</v>
      </c>
      <c r="D709" s="179" t="str">
        <f>VLOOKUP(G709,TCR!$E$2:$K$332,3,0)</f>
        <v>Ricavi logistica secondaria - distribuzione Energia Elettrica - variabile</v>
      </c>
      <c r="E709" s="179" t="str">
        <f>VLOOKUP(G709,TCR!$E$2:$K$332,4,0)</f>
        <v>QVA</v>
      </c>
      <c r="F709" s="179" t="str">
        <f>VLOOKUP(G709,TCR!$E$2:$K$332,5,0)</f>
        <v>Energia attiva</v>
      </c>
      <c r="G709" s="179" t="s">
        <v>314</v>
      </c>
      <c r="H709" s="179" t="str">
        <f>VLOOKUP(G709,TCR!$E$2:$K$332,7,0)</f>
        <v>componente generica dsb variabile</v>
      </c>
      <c r="I709" s="137" t="str">
        <f t="shared" si="37"/>
        <v>XE#Q_EN_C_MIS#T_MIS_BTVE#T#XE</v>
      </c>
      <c r="J709" s="137" t="str">
        <f t="shared" si="38"/>
        <v>N</v>
      </c>
      <c r="K709" s="229" t="s">
        <v>12558</v>
      </c>
      <c r="L709" s="229" t="s">
        <v>12806</v>
      </c>
      <c r="M709" s="229"/>
      <c r="N709" s="229" t="s">
        <v>13487</v>
      </c>
      <c r="O709" s="227"/>
      <c r="P709" s="227"/>
      <c r="Q709" s="229" t="s">
        <v>12741</v>
      </c>
      <c r="R709" s="229"/>
      <c r="S709" s="229" t="s">
        <v>10563</v>
      </c>
      <c r="T709" s="229" t="s">
        <v>9357</v>
      </c>
      <c r="U709" s="137" t="s">
        <v>12913</v>
      </c>
      <c r="V709" s="137" t="str">
        <f t="shared" si="36"/>
        <v>XE</v>
      </c>
    </row>
    <row r="710" spans="1:22" x14ac:dyDescent="0.2">
      <c r="A710" s="139" t="s">
        <v>12163</v>
      </c>
      <c r="B710" s="182">
        <v>44348</v>
      </c>
      <c r="C710" s="179" t="str">
        <f>VLOOKUP(G710,TCR!$E$2:$K$332,2,0)</f>
        <v>DISTV</v>
      </c>
      <c r="D710" s="179" t="str">
        <f>VLOOKUP(G710,TCR!$E$2:$K$332,3,0)</f>
        <v>Ricavi logistica secondaria - distribuzione Energia Elettrica - variabile</v>
      </c>
      <c r="E710" s="179" t="str">
        <f>VLOOKUP(G710,TCR!$E$2:$K$332,4,0)</f>
        <v>QVA</v>
      </c>
      <c r="F710" s="179" t="str">
        <f>VLOOKUP(G710,TCR!$E$2:$K$332,5,0)</f>
        <v>Energia attiva</v>
      </c>
      <c r="G710" s="179" t="s">
        <v>4</v>
      </c>
      <c r="H710" s="179" t="str">
        <f>VLOOKUP(G710,TCR!$E$2:$K$332,7,0)</f>
        <v>Quota energia</v>
      </c>
      <c r="I710" s="137" t="str">
        <f t="shared" si="37"/>
        <v>XE#Q_EN_C_TRAS_F0#T_TRASM_BTVE#T#XE</v>
      </c>
      <c r="J710" s="137" t="str">
        <f t="shared" si="38"/>
        <v>N</v>
      </c>
      <c r="K710" s="229" t="s">
        <v>12526</v>
      </c>
      <c r="L710" s="229" t="s">
        <v>12774</v>
      </c>
      <c r="M710" s="229"/>
      <c r="N710" s="229" t="s">
        <v>13491</v>
      </c>
      <c r="O710" s="227"/>
      <c r="P710" s="227"/>
      <c r="Q710" s="229" t="s">
        <v>12741</v>
      </c>
      <c r="R710" s="229"/>
      <c r="S710" s="229" t="s">
        <v>10563</v>
      </c>
      <c r="T710" s="229" t="s">
        <v>9357</v>
      </c>
      <c r="U710" s="137" t="s">
        <v>12913</v>
      </c>
      <c r="V710" s="137" t="str">
        <f t="shared" si="36"/>
        <v>XE</v>
      </c>
    </row>
    <row r="711" spans="1:22" x14ac:dyDescent="0.2">
      <c r="A711" s="139" t="s">
        <v>12163</v>
      </c>
      <c r="B711" s="182">
        <v>44348</v>
      </c>
      <c r="C711" s="179" t="str">
        <f>VLOOKUP(G711,TCR!$E$2:$K$332,2,0)</f>
        <v>DISTV</v>
      </c>
      <c r="D711" s="179" t="str">
        <f>VLOOKUP(G711,TCR!$E$2:$K$332,3,0)</f>
        <v>Ricavi logistica secondaria - distribuzione Energia Elettrica - variabile</v>
      </c>
      <c r="E711" s="179" t="str">
        <f>VLOOKUP(G711,TCR!$E$2:$K$332,4,0)</f>
        <v>QVA</v>
      </c>
      <c r="F711" s="179" t="str">
        <f>VLOOKUP(G711,TCR!$E$2:$K$332,5,0)</f>
        <v>Energia attiva</v>
      </c>
      <c r="G711" s="179" t="s">
        <v>4</v>
      </c>
      <c r="H711" s="179" t="str">
        <f>VLOOKUP(G711,TCR!$E$2:$K$332,7,0)</f>
        <v>Quota energia</v>
      </c>
      <c r="I711" s="137" t="str">
        <f t="shared" si="37"/>
        <v>XE#Q_EN_C_TRASP#T_TRAS_BTVE#T#XE</v>
      </c>
      <c r="J711" s="137" t="str">
        <f t="shared" si="38"/>
        <v>N</v>
      </c>
      <c r="K711" s="229" t="s">
        <v>12527</v>
      </c>
      <c r="L711" s="229" t="s">
        <v>12775</v>
      </c>
      <c r="M711" s="229"/>
      <c r="N711" s="229" t="s">
        <v>13488</v>
      </c>
      <c r="O711" s="227"/>
      <c r="P711" s="227"/>
      <c r="Q711" s="229" t="s">
        <v>12741</v>
      </c>
      <c r="R711" s="229"/>
      <c r="S711" s="229" t="s">
        <v>10563</v>
      </c>
      <c r="T711" s="229" t="s">
        <v>9357</v>
      </c>
      <c r="U711" s="137" t="s">
        <v>12913</v>
      </c>
      <c r="V711" s="137" t="str">
        <f t="shared" si="36"/>
        <v>XE</v>
      </c>
    </row>
    <row r="712" spans="1:22" x14ac:dyDescent="0.2">
      <c r="A712" s="139" t="s">
        <v>12163</v>
      </c>
      <c r="B712" s="182">
        <v>44348</v>
      </c>
      <c r="C712" s="179" t="str">
        <f>VLOOKUP(G712,TCR!$E$2:$K$332,2,0)</f>
        <v>DISTV</v>
      </c>
      <c r="D712" s="179" t="str">
        <f>VLOOKUP(G712,TCR!$E$2:$K$332,3,0)</f>
        <v>Ricavi logistica secondaria - distribuzione Energia Elettrica - variabile</v>
      </c>
      <c r="E712" s="179" t="str">
        <f>VLOOKUP(G712,TCR!$E$2:$K$332,4,0)</f>
        <v>QVA</v>
      </c>
      <c r="F712" s="179" t="str">
        <f>VLOOKUP(G712,TCR!$E$2:$K$332,5,0)</f>
        <v>Energia attiva</v>
      </c>
      <c r="G712" s="179" t="s">
        <v>4</v>
      </c>
      <c r="H712" s="179" t="str">
        <f>VLOOKUP(G712,TCR!$E$2:$K$332,7,0)</f>
        <v>Quota energia</v>
      </c>
      <c r="I712" s="137" t="str">
        <f t="shared" si="37"/>
        <v>XE#Q_EN_O_ARIM#T_OS_A_BTVE#T_OS#XE</v>
      </c>
      <c r="J712" s="137" t="str">
        <f t="shared" si="38"/>
        <v>N</v>
      </c>
      <c r="K712" s="229" t="s">
        <v>12587</v>
      </c>
      <c r="L712" s="229" t="s">
        <v>12838</v>
      </c>
      <c r="M712" s="229"/>
      <c r="N712" s="229" t="s">
        <v>13489</v>
      </c>
      <c r="O712" s="227"/>
      <c r="P712" s="227"/>
      <c r="Q712" s="229" t="s">
        <v>12742</v>
      </c>
      <c r="R712" s="229"/>
      <c r="S712" s="229" t="s">
        <v>10565</v>
      </c>
      <c r="T712" s="229" t="s">
        <v>13020</v>
      </c>
      <c r="U712" s="137" t="s">
        <v>12913</v>
      </c>
      <c r="V712" s="137" t="str">
        <f t="shared" si="36"/>
        <v>XE</v>
      </c>
    </row>
    <row r="713" spans="1:22" x14ac:dyDescent="0.2">
      <c r="A713" s="139" t="s">
        <v>12163</v>
      </c>
      <c r="B713" s="182">
        <v>44348</v>
      </c>
      <c r="C713" s="140" t="str">
        <f>VLOOKUP(G713,TCR!$E$2:$K$332,2,0)</f>
        <v>DISTV</v>
      </c>
      <c r="D713" s="140" t="str">
        <f>VLOOKUP(G713,TCR!$E$2:$K$332,3,0)</f>
        <v>Ricavi logistica secondaria - distribuzione Energia Elettrica - variabile</v>
      </c>
      <c r="E713" s="140" t="str">
        <f>VLOOKUP(G713,TCR!$E$2:$K$332,4,0)</f>
        <v>QVA</v>
      </c>
      <c r="F713" s="140" t="str">
        <f>VLOOKUP(G713,TCR!$E$2:$K$332,5,0)</f>
        <v>Energia attiva</v>
      </c>
      <c r="G713" s="180" t="s">
        <v>4</v>
      </c>
      <c r="H713" s="140" t="str">
        <f>VLOOKUP(G713,TCR!$E$2:$K$332,7,0)</f>
        <v>Quota energia</v>
      </c>
      <c r="I713" s="137" t="str">
        <f t="shared" si="37"/>
        <v>XE#Q_EN_O_ASOS#T_OS_A_BTVE#T_OS#XE</v>
      </c>
      <c r="J713" s="137" t="str">
        <f t="shared" si="38"/>
        <v>N</v>
      </c>
      <c r="K713" s="229" t="s">
        <v>12576</v>
      </c>
      <c r="L713" s="229" t="s">
        <v>12824</v>
      </c>
      <c r="M713" s="229"/>
      <c r="N713" s="229" t="s">
        <v>13489</v>
      </c>
      <c r="O713" s="227"/>
      <c r="P713" s="227"/>
      <c r="Q713" s="229" t="s">
        <v>12742</v>
      </c>
      <c r="R713" s="229"/>
      <c r="S713" s="229" t="s">
        <v>10565</v>
      </c>
      <c r="T713" s="229" t="s">
        <v>13020</v>
      </c>
      <c r="U713" s="137" t="s">
        <v>12913</v>
      </c>
      <c r="V713" s="137" t="str">
        <f t="shared" si="36"/>
        <v>XE</v>
      </c>
    </row>
    <row r="714" spans="1:22" x14ac:dyDescent="0.2">
      <c r="A714" s="139" t="s">
        <v>12163</v>
      </c>
      <c r="B714" s="182">
        <v>44348</v>
      </c>
      <c r="C714" s="179" t="str">
        <f>VLOOKUP(G714,TCR!$E$2:$K$332,2,0)</f>
        <v>DISTV</v>
      </c>
      <c r="D714" s="179" t="str">
        <f>VLOOKUP(G714,TCR!$E$2:$K$332,3,0)</f>
        <v>Ricavi logistica secondaria - distribuzione Energia Elettrica - variabile</v>
      </c>
      <c r="E714" s="179" t="str">
        <f>VLOOKUP(G714,TCR!$E$2:$K$332,4,0)</f>
        <v>CAUCMV</v>
      </c>
      <c r="F714" s="179" t="str">
        <f>VLOOKUP(G714,TCR!$E$2:$K$332,5,0)</f>
        <v>Componenti Variabili A, UC e MCT</v>
      </c>
      <c r="G714" s="179" t="s">
        <v>95</v>
      </c>
      <c r="H714" s="179" t="str">
        <f>VLOOKUP(G714,TCR!$E$2:$K$332,7,0)</f>
        <v>UC3</v>
      </c>
      <c r="I714" s="137" t="str">
        <f t="shared" si="37"/>
        <v>XE#Q_EN_O_UC3#T_OS_UC_BTVE#T_OS#XE</v>
      </c>
      <c r="J714" s="137" t="str">
        <f t="shared" si="38"/>
        <v>N</v>
      </c>
      <c r="K714" s="229" t="s">
        <v>12522</v>
      </c>
      <c r="L714" s="229" t="s">
        <v>12770</v>
      </c>
      <c r="M714" s="229"/>
      <c r="N714" s="229" t="s">
        <v>13490</v>
      </c>
      <c r="O714" s="227"/>
      <c r="P714" s="227"/>
      <c r="Q714" s="229" t="s">
        <v>12742</v>
      </c>
      <c r="R714" s="229"/>
      <c r="S714" s="229" t="s">
        <v>10565</v>
      </c>
      <c r="T714" s="229" t="s">
        <v>13020</v>
      </c>
      <c r="U714" s="137" t="s">
        <v>12913</v>
      </c>
      <c r="V714" s="137" t="str">
        <f t="shared" si="36"/>
        <v>XE</v>
      </c>
    </row>
    <row r="715" spans="1:22" x14ac:dyDescent="0.2">
      <c r="A715" s="139" t="s">
        <v>12163</v>
      </c>
      <c r="B715" s="182">
        <v>44348</v>
      </c>
      <c r="C715" s="179" t="str">
        <f>VLOOKUP(G715,TCR!$E$2:$K$332,2,0)</f>
        <v>DISTV</v>
      </c>
      <c r="D715" s="179" t="str">
        <f>VLOOKUP(G715,TCR!$E$2:$K$332,3,0)</f>
        <v>Ricavi logistica secondaria - distribuzione Energia Elettrica - variabile</v>
      </c>
      <c r="E715" s="179" t="str">
        <f>VLOOKUP(G715,TCR!$E$2:$K$332,4,0)</f>
        <v>CAUCMV</v>
      </c>
      <c r="F715" s="179" t="str">
        <f>VLOOKUP(G715,TCR!$E$2:$K$332,5,0)</f>
        <v>Componenti Variabili A, UC e MCT</v>
      </c>
      <c r="G715" s="179" t="s">
        <v>385</v>
      </c>
      <c r="H715" s="179" t="str">
        <f>VLOOKUP(G715,TCR!$E$2:$K$332,7,0)</f>
        <v>Quota AUC generica variabile</v>
      </c>
      <c r="I715" s="137" t="str">
        <f t="shared" si="37"/>
        <v>XE#Q_EN_O_UC6#T_OS_UC_BTVE#T_OS#XE</v>
      </c>
      <c r="J715" s="137" t="str">
        <f t="shared" si="38"/>
        <v>N</v>
      </c>
      <c r="K715" s="229" t="s">
        <v>12524</v>
      </c>
      <c r="L715" s="229" t="s">
        <v>12772</v>
      </c>
      <c r="M715" s="229"/>
      <c r="N715" s="229" t="s">
        <v>13490</v>
      </c>
      <c r="O715" s="227"/>
      <c r="P715" s="227"/>
      <c r="Q715" s="229" t="s">
        <v>12742</v>
      </c>
      <c r="R715" s="229"/>
      <c r="S715" s="229" t="s">
        <v>10565</v>
      </c>
      <c r="T715" s="229" t="s">
        <v>13020</v>
      </c>
      <c r="U715" s="137" t="s">
        <v>12913</v>
      </c>
      <c r="V715" s="137" t="str">
        <f t="shared" si="36"/>
        <v>XE</v>
      </c>
    </row>
    <row r="716" spans="1:22" x14ac:dyDescent="0.2">
      <c r="A716" s="139" t="s">
        <v>12163</v>
      </c>
      <c r="B716" s="182">
        <v>44348</v>
      </c>
      <c r="C716" s="179" t="str">
        <f>VLOOKUP(G716,TCR!$E$2:$K$332,2,0)</f>
        <v>DISTF</v>
      </c>
      <c r="D716" s="179" t="str">
        <f>VLOOKUP(G716,TCR!$E$2:$K$332,3,0)</f>
        <v>Ricavi logistica secondaria - distribuzione Energia Elettrica - fisso</v>
      </c>
      <c r="E716" s="179" t="str">
        <f>VLOOKUP(G716,TCR!$E$2:$K$332,4,0)</f>
        <v>QP</v>
      </c>
      <c r="F716" s="179" t="str">
        <f>VLOOKUP(G716,TCR!$E$2:$K$332,5,0)</f>
        <v>Potenza</v>
      </c>
      <c r="G716" s="179" t="s">
        <v>166</v>
      </c>
      <c r="H716" s="179" t="str">
        <f>VLOOKUP(G716,TCR!$E$2:$K$332,7,0)</f>
        <v>Quota fissa potenza</v>
      </c>
      <c r="I716" s="137" t="str">
        <f t="shared" si="37"/>
        <v>XE#Q_POT_C_TRAS#T_TRASM_BTVE#T#XE</v>
      </c>
      <c r="J716" s="137" t="str">
        <f t="shared" si="38"/>
        <v>N</v>
      </c>
      <c r="K716" s="229" t="s">
        <v>12518</v>
      </c>
      <c r="L716" s="229" t="s">
        <v>12766</v>
      </c>
      <c r="M716" s="229"/>
      <c r="N716" s="229" t="s">
        <v>13491</v>
      </c>
      <c r="O716" s="227"/>
      <c r="P716" s="227"/>
      <c r="Q716" s="229" t="s">
        <v>12741</v>
      </c>
      <c r="R716" s="229"/>
      <c r="S716" s="229" t="s">
        <v>10563</v>
      </c>
      <c r="T716" s="229" t="s">
        <v>9357</v>
      </c>
      <c r="U716" s="137" t="s">
        <v>12913</v>
      </c>
      <c r="V716" s="137" t="str">
        <f t="shared" si="36"/>
        <v>XE</v>
      </c>
    </row>
    <row r="717" spans="1:22" x14ac:dyDescent="0.2">
      <c r="A717" s="139" t="s">
        <v>12163</v>
      </c>
      <c r="B717" s="182">
        <v>44348</v>
      </c>
      <c r="C717" s="179" t="str">
        <f>VLOOKUP(G717,TCR!$E$2:$K$332,2,0)</f>
        <v>DISTF</v>
      </c>
      <c r="D717" s="179" t="str">
        <f>VLOOKUP(G717,TCR!$E$2:$K$332,3,0)</f>
        <v>Ricavi logistica secondaria - distribuzione Energia Elettrica - fisso</v>
      </c>
      <c r="E717" s="179" t="str">
        <f>VLOOKUP(G717,TCR!$E$2:$K$332,4,0)</f>
        <v>QP</v>
      </c>
      <c r="F717" s="179" t="str">
        <f>VLOOKUP(G717,TCR!$E$2:$K$332,5,0)</f>
        <v>Potenza</v>
      </c>
      <c r="G717" s="179" t="s">
        <v>166</v>
      </c>
      <c r="H717" s="179" t="str">
        <f>VLOOKUP(G717,TCR!$E$2:$K$332,7,0)</f>
        <v>Quota fissa potenza</v>
      </c>
      <c r="I717" s="137" t="str">
        <f t="shared" si="37"/>
        <v>XE#Q_POT_C_TRASP#T_TRAS_BTVE#T#XE</v>
      </c>
      <c r="J717" s="137" t="str">
        <f t="shared" si="38"/>
        <v>N</v>
      </c>
      <c r="K717" s="229" t="s">
        <v>12519</v>
      </c>
      <c r="L717" s="229" t="s">
        <v>12767</v>
      </c>
      <c r="M717" s="229"/>
      <c r="N717" s="229" t="s">
        <v>13488</v>
      </c>
      <c r="O717" s="227"/>
      <c r="P717" s="227"/>
      <c r="Q717" s="229" t="s">
        <v>12741</v>
      </c>
      <c r="R717" s="229"/>
      <c r="S717" s="229" t="s">
        <v>10563</v>
      </c>
      <c r="T717" s="229" t="s">
        <v>9357</v>
      </c>
      <c r="U717" s="137" t="s">
        <v>12913</v>
      </c>
      <c r="V717" s="137" t="str">
        <f t="shared" si="36"/>
        <v>XE</v>
      </c>
    </row>
    <row r="718" spans="1:22" x14ac:dyDescent="0.2">
      <c r="A718" s="139" t="s">
        <v>12163</v>
      </c>
      <c r="B718" s="182">
        <v>44348</v>
      </c>
      <c r="C718" s="181" t="str">
        <f>VLOOKUP(G718,TCR!$E$2:$K$332,2,0)</f>
        <v>DISTF</v>
      </c>
      <c r="D718" s="181" t="str">
        <f>VLOOKUP(G718,TCR!$E$2:$K$332,3,0)</f>
        <v>Ricavi logistica secondaria - distribuzione Energia Elettrica - fisso</v>
      </c>
      <c r="E718" s="181" t="str">
        <f>VLOOKUP(G718,TCR!$E$2:$K$332,4,0)</f>
        <v>QP</v>
      </c>
      <c r="F718" s="181" t="str">
        <f>VLOOKUP(G718,TCR!$E$2:$K$332,5,0)</f>
        <v>Potenza</v>
      </c>
      <c r="G718" s="179" t="s">
        <v>166</v>
      </c>
      <c r="H718" s="181" t="str">
        <f>VLOOKUP(G718,TCR!$E$2:$K$332,7,0)</f>
        <v>Quota fissa potenza</v>
      </c>
      <c r="I718" s="137" t="str">
        <f t="shared" si="37"/>
        <v>XE#Q_POT_O_ARIM#T_OS_A_BTVE#T_OS#XE</v>
      </c>
      <c r="J718" s="137" t="str">
        <f t="shared" si="38"/>
        <v>N</v>
      </c>
      <c r="K718" s="229" t="s">
        <v>12559</v>
      </c>
      <c r="L718" s="229" t="s">
        <v>12807</v>
      </c>
      <c r="M718" s="229"/>
      <c r="N718" s="229" t="s">
        <v>13489</v>
      </c>
      <c r="O718" s="227"/>
      <c r="P718" s="227"/>
      <c r="Q718" s="229" t="s">
        <v>12742</v>
      </c>
      <c r="R718" s="229"/>
      <c r="S718" s="229" t="s">
        <v>10563</v>
      </c>
      <c r="T718" s="229" t="s">
        <v>9357</v>
      </c>
      <c r="U718" s="137" t="s">
        <v>12913</v>
      </c>
      <c r="V718" s="137" t="str">
        <f t="shared" si="36"/>
        <v>XE</v>
      </c>
    </row>
    <row r="719" spans="1:22" x14ac:dyDescent="0.2">
      <c r="A719" s="139" t="s">
        <v>12163</v>
      </c>
      <c r="B719" s="182">
        <v>44348</v>
      </c>
      <c r="C719" s="181" t="str">
        <f>VLOOKUP(G719,TCR!$E$2:$K$332,2,0)</f>
        <v>DISTF</v>
      </c>
      <c r="D719" s="181" t="str">
        <f>VLOOKUP(G719,TCR!$E$2:$K$332,3,0)</f>
        <v>Ricavi logistica secondaria - distribuzione Energia Elettrica - fisso</v>
      </c>
      <c r="E719" s="181" t="str">
        <f>VLOOKUP(G719,TCR!$E$2:$K$332,4,0)</f>
        <v>QP</v>
      </c>
      <c r="F719" s="181" t="str">
        <f>VLOOKUP(G719,TCR!$E$2:$K$332,5,0)</f>
        <v>Potenza</v>
      </c>
      <c r="G719" s="179" t="s">
        <v>166</v>
      </c>
      <c r="H719" s="181" t="str">
        <f>VLOOKUP(G719,TCR!$E$2:$K$332,7,0)</f>
        <v>Quota fissa potenza</v>
      </c>
      <c r="I719" s="137" t="str">
        <f t="shared" si="37"/>
        <v>XE#Q_POT_O_ASOS#T_OS_A_BTVE#T_OS#XE</v>
      </c>
      <c r="J719" s="137" t="str">
        <f t="shared" si="38"/>
        <v>N</v>
      </c>
      <c r="K719" s="229" t="s">
        <v>12560</v>
      </c>
      <c r="L719" s="229" t="s">
        <v>12808</v>
      </c>
      <c r="M719" s="229"/>
      <c r="N719" s="229" t="s">
        <v>13489</v>
      </c>
      <c r="O719" s="227"/>
      <c r="P719" s="227"/>
      <c r="Q719" s="229" t="s">
        <v>12742</v>
      </c>
      <c r="R719" s="229"/>
      <c r="S719" s="229" t="s">
        <v>10563</v>
      </c>
      <c r="T719" s="229" t="s">
        <v>9357</v>
      </c>
      <c r="U719" s="137" t="s">
        <v>12913</v>
      </c>
      <c r="V719" s="137" t="str">
        <f t="shared" si="36"/>
        <v>XE</v>
      </c>
    </row>
    <row r="720" spans="1:22" x14ac:dyDescent="0.2">
      <c r="A720" s="139" t="s">
        <v>12163</v>
      </c>
      <c r="B720" s="182">
        <v>44348</v>
      </c>
      <c r="C720" s="179" t="str">
        <f>VLOOKUP(G720,TCR!$E$2:$K$332,2,0)</f>
        <v>DISTF</v>
      </c>
      <c r="D720" s="179" t="str">
        <f>VLOOKUP(G720,TCR!$E$2:$K$332,3,0)</f>
        <v>Ricavi logistica secondaria - distribuzione Energia Elettrica - fisso</v>
      </c>
      <c r="E720" s="179" t="str">
        <f>VLOOKUP(G720,TCR!$E$2:$K$332,4,0)</f>
        <v>QP</v>
      </c>
      <c r="F720" s="179" t="str">
        <f>VLOOKUP(G720,TCR!$E$2:$K$332,5,0)</f>
        <v>Potenza</v>
      </c>
      <c r="G720" s="179" t="s">
        <v>166</v>
      </c>
      <c r="H720" s="179" t="str">
        <f>VLOOKUP(G720,TCR!$E$2:$K$332,7,0)</f>
        <v>Quota fissa potenza</v>
      </c>
      <c r="I720" s="137" t="str">
        <f t="shared" si="37"/>
        <v>XE#Q_POT_O_UC6#T_OS_UC_BTVE#T_OS#XE</v>
      </c>
      <c r="J720" s="137" t="str">
        <f t="shared" si="38"/>
        <v>N</v>
      </c>
      <c r="K720" s="229" t="s">
        <v>12520</v>
      </c>
      <c r="L720" s="229" t="s">
        <v>12768</v>
      </c>
      <c r="M720" s="229"/>
      <c r="N720" s="229" t="s">
        <v>13490</v>
      </c>
      <c r="O720" s="227"/>
      <c r="P720" s="227"/>
      <c r="Q720" s="229" t="s">
        <v>12742</v>
      </c>
      <c r="R720" s="229"/>
      <c r="S720" s="229" t="s">
        <v>10565</v>
      </c>
      <c r="T720" s="229" t="s">
        <v>13020</v>
      </c>
      <c r="U720" s="137" t="s">
        <v>12913</v>
      </c>
      <c r="V720" s="137" t="str">
        <f t="shared" si="36"/>
        <v>XE</v>
      </c>
    </row>
    <row r="721" spans="1:22" x14ac:dyDescent="0.2">
      <c r="A721" s="139" t="s">
        <v>12163</v>
      </c>
      <c r="B721" s="182">
        <v>44348</v>
      </c>
      <c r="C721" s="140" t="str">
        <f>VLOOKUP(G721,TCR!$E$2:$K$332,2,0)</f>
        <v>DISTV</v>
      </c>
      <c r="D721" s="140" t="str">
        <f>VLOOKUP(G721,TCR!$E$2:$K$332,3,0)</f>
        <v>Ricavi logistica secondaria - distribuzione Energia Elettrica - variabile</v>
      </c>
      <c r="E721" s="140" t="str">
        <f>VLOOKUP(G721,TCR!$E$2:$K$332,4,0)</f>
        <v>QVR</v>
      </c>
      <c r="F721" s="140" t="str">
        <f>VLOOKUP(G721,TCR!$E$2:$K$332,5,0)</f>
        <v>Energia reattiva</v>
      </c>
      <c r="G721" s="181" t="s">
        <v>275</v>
      </c>
      <c r="H721" s="140" t="str">
        <f>VLOOKUP(G721,TCR!$E$2:$K$332,7,0)</f>
        <v>Quota energia reattiva</v>
      </c>
      <c r="I721" s="137" t="str">
        <f t="shared" si="37"/>
        <v>XE#RF1#T_REATTIVA_BTVE#T_R#XE</v>
      </c>
      <c r="J721" s="137" t="str">
        <f t="shared" si="38"/>
        <v>N</v>
      </c>
      <c r="K721" s="229" t="s">
        <v>12660</v>
      </c>
      <c r="L721" s="229" t="s">
        <v>12908</v>
      </c>
      <c r="M721" s="229"/>
      <c r="N721" s="229" t="s">
        <v>13492</v>
      </c>
      <c r="O721" s="227"/>
      <c r="P721" s="227"/>
      <c r="Q721" s="229" t="s">
        <v>12745</v>
      </c>
      <c r="R721" s="229"/>
      <c r="S721" s="229" t="s">
        <v>10565</v>
      </c>
      <c r="T721" s="229" t="s">
        <v>13020</v>
      </c>
      <c r="U721" s="137" t="s">
        <v>12913</v>
      </c>
      <c r="V721" s="137" t="str">
        <f t="shared" si="36"/>
        <v>XE</v>
      </c>
    </row>
    <row r="722" spans="1:22" x14ac:dyDescent="0.2">
      <c r="A722" s="139" t="s">
        <v>12163</v>
      </c>
      <c r="B722" s="182">
        <v>44348</v>
      </c>
      <c r="C722" s="140" t="str">
        <f>VLOOKUP(G722,TCR!$E$2:$K$332,2,0)</f>
        <v>DISTV</v>
      </c>
      <c r="D722" s="140" t="str">
        <f>VLOOKUP(G722,TCR!$E$2:$K$332,3,0)</f>
        <v>Ricavi logistica secondaria - distribuzione Energia Elettrica - variabile</v>
      </c>
      <c r="E722" s="140" t="str">
        <f>VLOOKUP(G722,TCR!$E$2:$K$332,4,0)</f>
        <v>QVR</v>
      </c>
      <c r="F722" s="140" t="str">
        <f>VLOOKUP(G722,TCR!$E$2:$K$332,5,0)</f>
        <v>Energia reattiva</v>
      </c>
      <c r="G722" s="181" t="s">
        <v>275</v>
      </c>
      <c r="H722" s="140" t="str">
        <f>VLOOKUP(G722,TCR!$E$2:$K$332,7,0)</f>
        <v>Quota energia reattiva</v>
      </c>
      <c r="I722" s="137" t="str">
        <f t="shared" si="37"/>
        <v>XE#RF2#T_REATTIVA_BTVE#T_R#XE</v>
      </c>
      <c r="J722" s="137" t="str">
        <f t="shared" si="38"/>
        <v>N</v>
      </c>
      <c r="K722" s="229" t="s">
        <v>12661</v>
      </c>
      <c r="L722" s="229" t="s">
        <v>12909</v>
      </c>
      <c r="M722" s="229"/>
      <c r="N722" s="229" t="s">
        <v>13492</v>
      </c>
      <c r="O722" s="227"/>
      <c r="P722" s="227"/>
      <c r="Q722" s="229" t="s">
        <v>12745</v>
      </c>
      <c r="R722" s="229"/>
      <c r="S722" s="229" t="s">
        <v>10565</v>
      </c>
      <c r="T722" s="229" t="s">
        <v>13020</v>
      </c>
      <c r="U722" s="137" t="s">
        <v>12913</v>
      </c>
      <c r="V722" s="137" t="str">
        <f t="shared" si="36"/>
        <v>XE</v>
      </c>
    </row>
    <row r="723" spans="1:22" x14ac:dyDescent="0.2">
      <c r="A723" s="139" t="s">
        <v>12163</v>
      </c>
      <c r="B723" s="182">
        <v>44348</v>
      </c>
      <c r="C723" s="140" t="str">
        <f>VLOOKUP(G723,TCR!$E$2:$K$332,2,0)</f>
        <v>DISTV</v>
      </c>
      <c r="D723" s="140" t="str">
        <f>VLOOKUP(G723,TCR!$E$2:$K$332,3,0)</f>
        <v>Ricavi logistica secondaria - distribuzione Energia Elettrica - variabile</v>
      </c>
      <c r="E723" s="140" t="str">
        <f>VLOOKUP(G723,TCR!$E$2:$K$332,4,0)</f>
        <v>QVR</v>
      </c>
      <c r="F723" s="140" t="str">
        <f>VLOOKUP(G723,TCR!$E$2:$K$332,5,0)</f>
        <v>Energia reattiva</v>
      </c>
      <c r="G723" s="181" t="s">
        <v>275</v>
      </c>
      <c r="H723" s="140" t="str">
        <f>VLOOKUP(G723,TCR!$E$2:$K$332,7,0)</f>
        <v>Quota energia reattiva</v>
      </c>
      <c r="I723" s="137" t="str">
        <f t="shared" si="37"/>
        <v>XE#RF3#T_REATTIVA_BTVE#T_R#XE</v>
      </c>
      <c r="J723" s="137" t="str">
        <f t="shared" si="38"/>
        <v>N</v>
      </c>
      <c r="K723" s="229" t="s">
        <v>12662</v>
      </c>
      <c r="L723" s="229" t="s">
        <v>12912</v>
      </c>
      <c r="M723" s="229"/>
      <c r="N723" s="229" t="s">
        <v>13492</v>
      </c>
      <c r="O723" s="227"/>
      <c r="P723" s="227"/>
      <c r="Q723" s="229" t="s">
        <v>12745</v>
      </c>
      <c r="R723" s="229"/>
      <c r="S723" s="229" t="s">
        <v>10565</v>
      </c>
      <c r="T723" s="229" t="s">
        <v>13020</v>
      </c>
      <c r="U723" s="137" t="s">
        <v>12913</v>
      </c>
      <c r="V723" s="137" t="str">
        <f t="shared" si="36"/>
        <v>XE</v>
      </c>
    </row>
    <row r="724" spans="1:22" x14ac:dyDescent="0.2">
      <c r="A724" s="139" t="s">
        <v>12163</v>
      </c>
      <c r="B724" s="182">
        <v>44378</v>
      </c>
      <c r="C724" s="181" t="str">
        <f>VLOOKUP(G724,TCR!$E$2:$K$332,2,0)</f>
        <v>DISTV</v>
      </c>
      <c r="D724" s="181" t="str">
        <f>VLOOKUP(G724,TCR!$E$2:$K$332,3,0)</f>
        <v>Ricavi logistica secondaria - distribuzione Energia Elettrica - variabile</v>
      </c>
      <c r="E724" s="181" t="str">
        <f>VLOOKUP(G724,TCR!$E$2:$K$332,4,0)</f>
        <v>QVA</v>
      </c>
      <c r="F724" s="181" t="str">
        <f>VLOOKUP(G724,TCR!$E$2:$K$332,5,0)</f>
        <v>Energia attiva</v>
      </c>
      <c r="G724" s="181" t="s">
        <v>4</v>
      </c>
      <c r="H724" s="181" t="str">
        <f>VLOOKUP(G724,TCR!$E$2:$K$332,7,0)</f>
        <v>Quota energia</v>
      </c>
      <c r="I724" s="137" t="str">
        <f t="shared" si="37"/>
        <v>XE#PV_DISTR_VAR#ADAC#A#XE</v>
      </c>
      <c r="J724" s="137" t="str">
        <f t="shared" si="38"/>
        <v>N</v>
      </c>
      <c r="K724" s="243" t="s">
        <v>13503</v>
      </c>
      <c r="L724" s="243" t="s">
        <v>13504</v>
      </c>
      <c r="M724" s="243"/>
      <c r="N724" s="243" t="s">
        <v>12735</v>
      </c>
      <c r="O724" s="245"/>
      <c r="P724" s="245"/>
      <c r="Q724" s="243" t="s">
        <v>11109</v>
      </c>
      <c r="R724" s="243"/>
      <c r="S724" s="244"/>
      <c r="T724" s="244"/>
      <c r="U724" s="137" t="s">
        <v>12913</v>
      </c>
      <c r="V724" s="137" t="str">
        <f t="shared" ref="V724:V735" si="39">U724</f>
        <v>XE</v>
      </c>
    </row>
    <row r="725" spans="1:22" x14ac:dyDescent="0.2">
      <c r="A725" s="139" t="s">
        <v>12163</v>
      </c>
      <c r="B725" s="182">
        <v>44378</v>
      </c>
      <c r="C725" s="179" t="str">
        <f>VLOOKUP(G725,TCR!$E$2:$K$332,2,0)</f>
        <v>IMPO</v>
      </c>
      <c r="D725" s="179" t="str">
        <f>VLOOKUP(G725,TCR!$E$2:$K$332,3,0)</f>
        <v>IMPOSTE</v>
      </c>
      <c r="E725" s="179" t="str">
        <f>VLOOKUP(G725,TCR!$E$2:$K$332,4,0)</f>
        <v>ADPV</v>
      </c>
      <c r="F725" s="179" t="str">
        <f>VLOOKUP(G725,TCR!$E$2:$K$332,5,0)</f>
        <v>Addizionale provinciale</v>
      </c>
      <c r="G725" s="140" t="s">
        <v>30</v>
      </c>
      <c r="H725" s="179" t="str">
        <f>VLOOKUP(G725,TCR!$E$2:$K$332,7,0)</f>
        <v>Addizionale provinciale</v>
      </c>
      <c r="I725" s="137" t="str">
        <f t="shared" si="37"/>
        <v>XE#IMPADD_SDA#IMP#I#XE</v>
      </c>
      <c r="J725" s="137" t="str">
        <f t="shared" si="38"/>
        <v>N</v>
      </c>
      <c r="K725" s="243" t="s">
        <v>13505</v>
      </c>
      <c r="L725" s="243" t="s">
        <v>13506</v>
      </c>
      <c r="M725" s="243"/>
      <c r="N725" s="243" t="s">
        <v>12712</v>
      </c>
      <c r="O725" s="245"/>
      <c r="P725" s="245"/>
      <c r="Q725" s="243" t="s">
        <v>12744</v>
      </c>
      <c r="R725" s="243"/>
      <c r="S725" s="243" t="s">
        <v>13158</v>
      </c>
      <c r="T725" s="244"/>
      <c r="U725" s="137" t="s">
        <v>12913</v>
      </c>
      <c r="V725" s="137" t="str">
        <f t="shared" si="39"/>
        <v>XE</v>
      </c>
    </row>
    <row r="726" spans="1:22" x14ac:dyDescent="0.2">
      <c r="A726" s="139" t="s">
        <v>12163</v>
      </c>
      <c r="B726" s="182">
        <v>44378</v>
      </c>
      <c r="C726" s="179" t="str">
        <f>VLOOKUP(G726,TCR!$E$2:$K$332,2,0)</f>
        <v>IMPO</v>
      </c>
      <c r="D726" s="179" t="str">
        <f>VLOOKUP(G726,TCR!$E$2:$K$332,3,0)</f>
        <v>IMPOSTE</v>
      </c>
      <c r="E726" s="179" t="str">
        <f>VLOOKUP(G726,TCR!$E$2:$K$332,4,0)</f>
        <v>IMER</v>
      </c>
      <c r="F726" s="179" t="str">
        <f>VLOOKUP(G726,TCR!$E$2:$K$332,5,0)</f>
        <v>Imposta erariale</v>
      </c>
      <c r="G726" s="179" t="s">
        <v>39</v>
      </c>
      <c r="H726" s="179" t="str">
        <f>VLOOKUP(G726,TCR!$E$2:$K$332,7,0)</f>
        <v>Imposta erariale</v>
      </c>
      <c r="I726" s="137" t="str">
        <f t="shared" si="37"/>
        <v>XE#PV_IMPER_SDA#ADAC#A#XE</v>
      </c>
      <c r="J726" s="137" t="str">
        <f t="shared" si="38"/>
        <v>N</v>
      </c>
      <c r="K726" s="243" t="s">
        <v>13507</v>
      </c>
      <c r="L726" s="243" t="s">
        <v>12804</v>
      </c>
      <c r="M726" s="243"/>
      <c r="N726" s="243" t="s">
        <v>12735</v>
      </c>
      <c r="O726" s="245"/>
      <c r="P726" s="245"/>
      <c r="Q726" s="243" t="s">
        <v>11109</v>
      </c>
      <c r="R726" s="243"/>
      <c r="S726" s="244"/>
      <c r="T726" s="244"/>
      <c r="U726" s="137" t="s">
        <v>12913</v>
      </c>
      <c r="V726" s="137" t="str">
        <f t="shared" si="39"/>
        <v>XE</v>
      </c>
    </row>
    <row r="727" spans="1:22" x14ac:dyDescent="0.2">
      <c r="A727" s="139" t="s">
        <v>12163</v>
      </c>
      <c r="B727" s="182">
        <v>44398</v>
      </c>
      <c r="C727" s="71" t="str">
        <f>VLOOKUP(G727,TCR!$E$2:$K$332,2,0)</f>
        <v>LAVO</v>
      </c>
      <c r="D727" s="71" t="str">
        <f>VLOOKUP(G727,TCR!$E$2:$K$332,3,0)</f>
        <v>Lavori</v>
      </c>
      <c r="E727" s="71" t="str">
        <f>VLOOKUP(G727,TCR!$E$2:$K$332,4,0)</f>
        <v>LAVO</v>
      </c>
      <c r="F727" s="71" t="str">
        <f>VLOOKUP(G727,TCR!$E$2:$K$332,5,0)</f>
        <v>Lavori</v>
      </c>
      <c r="G727" s="71" t="s">
        <v>35</v>
      </c>
      <c r="H727" s="71" t="str">
        <f>VLOOKUP(G727,TCR!$E$2:$K$332,7,0)</f>
        <v>pose, subentri, riaperture</v>
      </c>
      <c r="I727" s="137" t="str">
        <f t="shared" si="37"/>
        <v>XE#PV_PW_005#ADAC#A#XE</v>
      </c>
      <c r="J727" s="137" t="str">
        <f t="shared" si="38"/>
        <v>N</v>
      </c>
      <c r="K727" s="248" t="s">
        <v>13558</v>
      </c>
      <c r="L727" s="248" t="s">
        <v>13559</v>
      </c>
      <c r="M727" s="248"/>
      <c r="N727" s="248" t="s">
        <v>12735</v>
      </c>
      <c r="O727" s="248"/>
      <c r="P727" s="249"/>
      <c r="Q727" s="248" t="s">
        <v>11109</v>
      </c>
      <c r="R727" s="250"/>
      <c r="S727" s="250"/>
      <c r="U727" s="137" t="s">
        <v>12913</v>
      </c>
      <c r="V727" s="137" t="str">
        <f t="shared" si="39"/>
        <v>XE</v>
      </c>
    </row>
    <row r="728" spans="1:22" x14ac:dyDescent="0.2">
      <c r="A728" s="139" t="s">
        <v>12163</v>
      </c>
      <c r="B728" s="182">
        <v>44398</v>
      </c>
      <c r="C728" s="71" t="str">
        <f>VLOOKUP(G728,TCR!$E$2:$K$332,2,0)</f>
        <v>LAVO</v>
      </c>
      <c r="D728" s="71" t="str">
        <f>VLOOKUP(G728,TCR!$E$2:$K$332,3,0)</f>
        <v>Lavori</v>
      </c>
      <c r="E728" s="71" t="str">
        <f>VLOOKUP(G728,TCR!$E$2:$K$332,4,0)</f>
        <v>LAVO</v>
      </c>
      <c r="F728" s="71" t="str">
        <f>VLOOKUP(G728,TCR!$E$2:$K$332,5,0)</f>
        <v>Lavori</v>
      </c>
      <c r="G728" s="71" t="s">
        <v>35</v>
      </c>
      <c r="H728" s="71" t="str">
        <f>VLOOKUP(G728,TCR!$E$2:$K$332,7,0)</f>
        <v>pose, subentri, riaperture</v>
      </c>
      <c r="I728" s="137" t="str">
        <f t="shared" si="37"/>
        <v>XE#PV_PW_009#ADAC#A#XE</v>
      </c>
      <c r="J728" s="137" t="str">
        <f t="shared" si="38"/>
        <v>N</v>
      </c>
      <c r="K728" s="248" t="s">
        <v>13560</v>
      </c>
      <c r="L728" s="248" t="s">
        <v>13561</v>
      </c>
      <c r="M728" s="248"/>
      <c r="N728" s="248" t="s">
        <v>12735</v>
      </c>
      <c r="O728" s="248"/>
      <c r="P728" s="249"/>
      <c r="Q728" s="248" t="s">
        <v>11109</v>
      </c>
      <c r="R728" s="250"/>
      <c r="S728" s="250"/>
      <c r="U728" s="137" t="s">
        <v>12913</v>
      </c>
      <c r="V728" s="137" t="str">
        <f t="shared" si="39"/>
        <v>XE</v>
      </c>
    </row>
    <row r="729" spans="1:22" x14ac:dyDescent="0.2">
      <c r="A729" s="139" t="s">
        <v>12163</v>
      </c>
      <c r="B729" s="182">
        <v>44398</v>
      </c>
      <c r="C729" s="71" t="str">
        <f>VLOOKUP(G729,TCR!$E$2:$K$332,2,0)</f>
        <v>LAVO</v>
      </c>
      <c r="D729" s="71" t="str">
        <f>VLOOKUP(G729,TCR!$E$2:$K$332,3,0)</f>
        <v>Lavori</v>
      </c>
      <c r="E729" s="71" t="str">
        <f>VLOOKUP(G729,TCR!$E$2:$K$332,4,0)</f>
        <v>LAVO</v>
      </c>
      <c r="F729" s="71" t="str">
        <f>VLOOKUP(G729,TCR!$E$2:$K$332,5,0)</f>
        <v>Lavori</v>
      </c>
      <c r="G729" s="71" t="s">
        <v>34</v>
      </c>
      <c r="H729" s="71" t="str">
        <f>VLOOKUP(G729,TCR!$E$2:$K$332,7,0)</f>
        <v>disattivazioni</v>
      </c>
      <c r="I729" s="137" t="str">
        <f t="shared" si="37"/>
        <v>XE#PV_PW_M1#ADAC#A#XE</v>
      </c>
      <c r="J729" s="137" t="str">
        <f t="shared" si="38"/>
        <v>N</v>
      </c>
      <c r="K729" s="248" t="s">
        <v>13562</v>
      </c>
      <c r="L729" s="248" t="s">
        <v>13563</v>
      </c>
      <c r="M729" s="248"/>
      <c r="N729" s="248" t="s">
        <v>12735</v>
      </c>
      <c r="O729" s="248"/>
      <c r="P729" s="249"/>
      <c r="Q729" s="248" t="s">
        <v>11109</v>
      </c>
      <c r="R729" s="250"/>
      <c r="S729" s="250"/>
      <c r="U729" s="137" t="s">
        <v>12913</v>
      </c>
      <c r="V729" s="137" t="str">
        <f t="shared" si="39"/>
        <v>XE</v>
      </c>
    </row>
    <row r="730" spans="1:22" x14ac:dyDescent="0.2">
      <c r="A730" s="139" t="s">
        <v>12163</v>
      </c>
      <c r="B730" s="182">
        <v>44398</v>
      </c>
      <c r="C730" s="71" t="str">
        <f>VLOOKUP(G730,TCR!$E$2:$K$332,2,0)</f>
        <v>LAVO</v>
      </c>
      <c r="D730" s="71" t="str">
        <f>VLOOKUP(G730,TCR!$E$2:$K$332,3,0)</f>
        <v>Lavori</v>
      </c>
      <c r="E730" s="71" t="str">
        <f>VLOOKUP(G730,TCR!$E$2:$K$332,4,0)</f>
        <v>LAVO</v>
      </c>
      <c r="F730" s="71" t="str">
        <f>VLOOKUP(G730,TCR!$E$2:$K$332,5,0)</f>
        <v>Lavori</v>
      </c>
      <c r="G730" s="71" t="s">
        <v>35</v>
      </c>
      <c r="H730" s="71" t="str">
        <f>VLOOKUP(G730,TCR!$E$2:$K$332,7,0)</f>
        <v>pose, subentri, riaperture</v>
      </c>
      <c r="I730" s="137" t="str">
        <f t="shared" si="37"/>
        <v>XE#PV_PW_R01#ADAC#A#XE</v>
      </c>
      <c r="J730" s="137" t="str">
        <f t="shared" si="38"/>
        <v>N</v>
      </c>
      <c r="K730" s="248" t="s">
        <v>13564</v>
      </c>
      <c r="L730" s="248" t="s">
        <v>13565</v>
      </c>
      <c r="M730" s="248"/>
      <c r="N730" s="248" t="s">
        <v>12735</v>
      </c>
      <c r="O730" s="248"/>
      <c r="P730" s="249"/>
      <c r="Q730" s="248" t="s">
        <v>11109</v>
      </c>
      <c r="R730" s="250"/>
      <c r="S730" s="250"/>
      <c r="U730" s="137" t="s">
        <v>12913</v>
      </c>
      <c r="V730" s="137" t="str">
        <f t="shared" si="39"/>
        <v>XE</v>
      </c>
    </row>
    <row r="731" spans="1:22" x14ac:dyDescent="0.2">
      <c r="A731" s="139" t="s">
        <v>12163</v>
      </c>
      <c r="B731" s="182">
        <v>44411</v>
      </c>
      <c r="C731" s="180" t="str">
        <f>VLOOKUP(G731,TCR!$E$2:$K$332,2,0)</f>
        <v>GEFT</v>
      </c>
      <c r="D731" s="180" t="str">
        <f>VLOOKUP(G731,TCR!$E$2:$K$332,3,0)</f>
        <v>GESTIONE FINANAZA e TRIBUTI</v>
      </c>
      <c r="E731" s="180" t="str">
        <f>VLOOKUP(G731,TCR!$E$2:$K$332,4,0)</f>
        <v>GEFT</v>
      </c>
      <c r="F731" s="180" t="str">
        <f>VLOOKUP(G731,TCR!$E$2:$K$332,5,0)</f>
        <v>GESTIONE FINANAZA e TRIBUTI</v>
      </c>
      <c r="G731" s="180" t="s">
        <v>13095</v>
      </c>
      <c r="H731" s="180" t="str">
        <f>VLOOKUP(G731,TCR!$E$2:$K$332,7,0)</f>
        <v>Recupero Debito Credito</v>
      </c>
      <c r="I731" s="137" t="str">
        <f t="shared" si="37"/>
        <v>XE#ADVAR_9307#ADAC#A#XE</v>
      </c>
      <c r="J731" s="137" t="str">
        <f t="shared" si="38"/>
        <v>N</v>
      </c>
      <c r="K731" s="251" t="s">
        <v>13566</v>
      </c>
      <c r="L731" s="251" t="s">
        <v>13567</v>
      </c>
      <c r="M731" s="251"/>
      <c r="N731" s="251" t="s">
        <v>12735</v>
      </c>
      <c r="O731" s="251"/>
      <c r="P731" s="252"/>
      <c r="Q731" s="251" t="s">
        <v>11109</v>
      </c>
      <c r="R731" s="253"/>
      <c r="S731" s="253"/>
      <c r="U731" s="137" t="s">
        <v>12913</v>
      </c>
      <c r="V731" s="137" t="str">
        <f t="shared" si="39"/>
        <v>XE</v>
      </c>
    </row>
    <row r="732" spans="1:22" x14ac:dyDescent="0.2">
      <c r="A732" s="139" t="s">
        <v>12163</v>
      </c>
      <c r="B732" s="182">
        <v>44411</v>
      </c>
      <c r="C732" s="179" t="str">
        <f>VLOOKUP(G732,TCR!$E$2:$K$332,2,0)</f>
        <v>TRASPV</v>
      </c>
      <c r="D732" s="179" t="str">
        <f>VLOOKUP(G732,TCR!$E$2:$K$332,3,0)</f>
        <v>Ricavi logistica primaria - Trasporto Energia Elettrica - variabile</v>
      </c>
      <c r="E732" s="179" t="str">
        <f>VLOOKUP(G732,TCR!$E$2:$K$332,4,0)</f>
        <v>DISPV</v>
      </c>
      <c r="F732" s="179" t="str">
        <f>VLOOKUP(G732,TCR!$E$2:$K$332,5,0)</f>
        <v>Dispacciamento variabile</v>
      </c>
      <c r="G732" s="179" t="s">
        <v>176</v>
      </c>
      <c r="H732" s="179" t="str">
        <f>VLOOKUP(G732,TCR!$E$2:$K$332,7,0)</f>
        <v>Altri oneri dispacciamento quota var</v>
      </c>
      <c r="I732" s="137" t="str">
        <f t="shared" si="37"/>
        <v>XE#PV_DISP_VAR#ADAC#A#XE</v>
      </c>
      <c r="J732" s="137" t="str">
        <f t="shared" si="38"/>
        <v>N</v>
      </c>
      <c r="K732" s="251" t="s">
        <v>13568</v>
      </c>
      <c r="L732" s="251" t="s">
        <v>13569</v>
      </c>
      <c r="M732" s="251"/>
      <c r="N732" s="251" t="s">
        <v>12735</v>
      </c>
      <c r="O732" s="251"/>
      <c r="P732" s="252"/>
      <c r="Q732" s="251" t="s">
        <v>11109</v>
      </c>
      <c r="R732" s="253"/>
      <c r="S732" s="253"/>
      <c r="U732" s="137" t="s">
        <v>12913</v>
      </c>
      <c r="V732" s="137" t="str">
        <f t="shared" si="39"/>
        <v>XE</v>
      </c>
    </row>
    <row r="733" spans="1:22" x14ac:dyDescent="0.2">
      <c r="A733" s="139" t="s">
        <v>12163</v>
      </c>
      <c r="B733" s="182">
        <v>44411</v>
      </c>
      <c r="C733" s="71" t="str">
        <f>VLOOKUP(G733,TCR!$E$2:$K$332,2,0)</f>
        <v>LAVO</v>
      </c>
      <c r="D733" s="71" t="str">
        <f>VLOOKUP(G733,TCR!$E$2:$K$332,3,0)</f>
        <v>Lavori</v>
      </c>
      <c r="E733" s="71" t="str">
        <f>VLOOKUP(G733,TCR!$E$2:$K$332,4,0)</f>
        <v>LAVO</v>
      </c>
      <c r="F733" s="71" t="str">
        <f>VLOOKUP(G733,TCR!$E$2:$K$332,5,0)</f>
        <v>Lavori</v>
      </c>
      <c r="G733" s="71" t="s">
        <v>328</v>
      </c>
      <c r="H733" s="71" t="str">
        <f>VLOOKUP(G733,TCR!$E$2:$K$332,7,0)</f>
        <v>spese lavori</v>
      </c>
      <c r="I733" s="137" t="str">
        <f t="shared" si="37"/>
        <v>XE#PV_PW_018#ADAC#A#XE</v>
      </c>
      <c r="J733" s="137" t="str">
        <f t="shared" si="38"/>
        <v>N</v>
      </c>
      <c r="K733" s="251" t="s">
        <v>13570</v>
      </c>
      <c r="L733" s="251" t="s">
        <v>13571</v>
      </c>
      <c r="M733" s="251"/>
      <c r="N733" s="251" t="s">
        <v>12735</v>
      </c>
      <c r="O733" s="251"/>
      <c r="P733" s="252"/>
      <c r="Q733" s="251" t="s">
        <v>11109</v>
      </c>
      <c r="R733" s="253"/>
      <c r="S733" s="253"/>
      <c r="U733" s="137" t="s">
        <v>12913</v>
      </c>
      <c r="V733" s="137" t="str">
        <f t="shared" si="39"/>
        <v>XE</v>
      </c>
    </row>
    <row r="734" spans="1:22" x14ac:dyDescent="0.2">
      <c r="A734" s="139" t="s">
        <v>12163</v>
      </c>
      <c r="B734" s="182">
        <v>44411</v>
      </c>
      <c r="C734" s="71" t="str">
        <f>VLOOKUP(G734,TCR!$E$2:$K$332,2,0)</f>
        <v>LAVO</v>
      </c>
      <c r="D734" s="71" t="str">
        <f>VLOOKUP(G734,TCR!$E$2:$K$332,3,0)</f>
        <v>Lavori</v>
      </c>
      <c r="E734" s="71" t="str">
        <f>VLOOKUP(G734,TCR!$E$2:$K$332,4,0)</f>
        <v>LAVO</v>
      </c>
      <c r="F734" s="71" t="str">
        <f>VLOOKUP(G734,TCR!$E$2:$K$332,5,0)</f>
        <v>Lavori</v>
      </c>
      <c r="G734" s="71" t="s">
        <v>114</v>
      </c>
      <c r="H734" s="71" t="str">
        <f>VLOOKUP(G734,TCR!$E$2:$K$332,7,0)</f>
        <v>variazioni potenza/tensione</v>
      </c>
      <c r="I734" s="137" t="str">
        <f t="shared" si="37"/>
        <v>XE#PV_PW_019#ADAC#A#XE</v>
      </c>
      <c r="J734" s="137" t="str">
        <f t="shared" si="38"/>
        <v>N</v>
      </c>
      <c r="K734" s="251" t="s">
        <v>13572</v>
      </c>
      <c r="L734" s="251" t="s">
        <v>13573</v>
      </c>
      <c r="M734" s="251"/>
      <c r="N734" s="251" t="s">
        <v>12735</v>
      </c>
      <c r="O734" s="251"/>
      <c r="P734" s="252"/>
      <c r="Q734" s="251" t="s">
        <v>11109</v>
      </c>
      <c r="R734" s="253"/>
      <c r="S734" s="253"/>
      <c r="U734" s="137" t="s">
        <v>12913</v>
      </c>
      <c r="V734" s="137" t="str">
        <f t="shared" si="39"/>
        <v>XE</v>
      </c>
    </row>
    <row r="735" spans="1:22" x14ac:dyDescent="0.2">
      <c r="A735" s="139" t="s">
        <v>12163</v>
      </c>
      <c r="B735" s="182">
        <v>44411</v>
      </c>
      <c r="C735" s="71" t="str">
        <f>VLOOKUP(G735,TCR!$E$2:$K$332,2,0)</f>
        <v>LAVO</v>
      </c>
      <c r="D735" s="71" t="str">
        <f>VLOOKUP(G735,TCR!$E$2:$K$332,3,0)</f>
        <v>Lavori</v>
      </c>
      <c r="E735" s="71" t="str">
        <f>VLOOKUP(G735,TCR!$E$2:$K$332,4,0)</f>
        <v>LAVO</v>
      </c>
      <c r="F735" s="71" t="str">
        <f>VLOOKUP(G735,TCR!$E$2:$K$332,5,0)</f>
        <v>Lavori</v>
      </c>
      <c r="G735" s="71" t="s">
        <v>35</v>
      </c>
      <c r="H735" s="71" t="str">
        <f>VLOOKUP(G735,TCR!$E$2:$K$332,7,0)</f>
        <v>pose, subentri, riaperture</v>
      </c>
      <c r="I735" s="137" t="str">
        <f t="shared" si="37"/>
        <v>XE#P_EE_SPMIS#ADAC#A#XE</v>
      </c>
      <c r="J735" s="137" t="str">
        <f t="shared" si="38"/>
        <v>N</v>
      </c>
      <c r="K735" s="251" t="s">
        <v>13574</v>
      </c>
      <c r="L735" s="251" t="s">
        <v>13575</v>
      </c>
      <c r="M735" s="251"/>
      <c r="N735" s="251" t="s">
        <v>12735</v>
      </c>
      <c r="O735" s="251"/>
      <c r="P735" s="252"/>
      <c r="Q735" s="251" t="s">
        <v>11109</v>
      </c>
      <c r="R735" s="253"/>
      <c r="S735" s="253"/>
      <c r="U735" s="137" t="s">
        <v>12913</v>
      </c>
      <c r="V735" s="137" t="str">
        <f t="shared" si="39"/>
        <v>XE</v>
      </c>
    </row>
    <row r="736" spans="1:22" x14ac:dyDescent="0.2">
      <c r="A736" s="139" t="s">
        <v>12163</v>
      </c>
      <c r="B736" s="182">
        <v>44433</v>
      </c>
      <c r="C736" s="179" t="str">
        <f>VLOOKUP(G736,TCR!$E$2:$K$332,2,0)</f>
        <v>VENDV</v>
      </c>
      <c r="D736" s="179" t="str">
        <f>VLOOKUP(G736,TCR!$E$2:$K$332,3,0)</f>
        <v>Ricavi variabili commodity al PCE - Energia Elettrica</v>
      </c>
      <c r="E736" s="179" t="str">
        <f>VLOOKUP(G736,TCR!$E$2:$K$332,4,0)</f>
        <v>MTPRV</v>
      </c>
      <c r="F736" s="179" t="str">
        <f>VLOOKUP(G736,TCR!$E$2:$K$332,5,0)</f>
        <v>Materia prima variabile</v>
      </c>
      <c r="G736" s="179" t="s">
        <v>192</v>
      </c>
      <c r="H736" s="179" t="str">
        <f>VLOOKUP(G736,TCR!$E$2:$K$332,7,0)</f>
        <v>Perdite</v>
      </c>
      <c r="I736" s="137" t="str">
        <f t="shared" si="37"/>
        <v>XE#FEE_CONS#PFIX#E#XE</v>
      </c>
      <c r="J736" s="137" t="str">
        <f t="shared" si="38"/>
        <v>N</v>
      </c>
      <c r="K736" s="259" t="s">
        <v>12645</v>
      </c>
      <c r="L736" s="259" t="s">
        <v>12896</v>
      </c>
      <c r="M736" s="259"/>
      <c r="N736" s="259" t="s">
        <v>12945</v>
      </c>
      <c r="O736" s="259"/>
      <c r="P736" s="260"/>
      <c r="Q736" s="259" t="s">
        <v>12743</v>
      </c>
      <c r="R736" s="259"/>
      <c r="S736" s="259" t="s">
        <v>9867</v>
      </c>
      <c r="T736" s="259" t="s">
        <v>13019</v>
      </c>
      <c r="U736" s="137" t="s">
        <v>12913</v>
      </c>
      <c r="V736" s="137" t="str">
        <f t="shared" ref="V736" si="40">U736</f>
        <v>XE</v>
      </c>
    </row>
    <row r="737" spans="1:22" x14ac:dyDescent="0.2">
      <c r="A737" s="139" t="s">
        <v>12163</v>
      </c>
      <c r="B737" s="182">
        <v>44439</v>
      </c>
      <c r="C737" s="181" t="str">
        <f>VLOOKUP(G737,TCR!$E$2:$K$332,2,0)</f>
        <v>VENDV</v>
      </c>
      <c r="D737" s="181" t="str">
        <f>VLOOKUP(G737,TCR!$E$2:$K$332,3,0)</f>
        <v>Ricavi variabili commodity al PCE - Energia Elettrica</v>
      </c>
      <c r="E737" s="181" t="str">
        <f>VLOOKUP(G737,TCR!$E$2:$K$332,4,0)</f>
        <v>MTPRV</v>
      </c>
      <c r="F737" s="181" t="str">
        <f>VLOOKUP(G737,TCR!$E$2:$K$332,5,0)</f>
        <v>Materia prima variabile</v>
      </c>
      <c r="G737" s="181" t="s">
        <v>255</v>
      </c>
      <c r="H737" s="181" t="str">
        <f>VLOOKUP(G737,TCR!$E$2:$K$332,7,0)</f>
        <v>Materia prima</v>
      </c>
      <c r="I737" s="137" t="str">
        <f t="shared" si="37"/>
        <v>XE#PV_VEND_VAR#ADAC#A#XE</v>
      </c>
      <c r="J737" s="137" t="str">
        <f t="shared" si="38"/>
        <v>N</v>
      </c>
      <c r="K737" s="261" t="s">
        <v>13579</v>
      </c>
      <c r="L737" s="261" t="s">
        <v>13580</v>
      </c>
      <c r="M737" s="261"/>
      <c r="N737" s="261" t="s">
        <v>12735</v>
      </c>
      <c r="O737" s="261"/>
      <c r="P737" s="262"/>
      <c r="Q737" s="261" t="s">
        <v>11109</v>
      </c>
      <c r="R737" s="261"/>
      <c r="S737" s="263"/>
      <c r="T737" s="263"/>
      <c r="U737" s="137" t="s">
        <v>12913</v>
      </c>
      <c r="V737" s="137" t="str">
        <f t="shared" ref="V737:V739" si="41">U737</f>
        <v>XE</v>
      </c>
    </row>
    <row r="738" spans="1:22" x14ac:dyDescent="0.2">
      <c r="A738" s="139" t="s">
        <v>12163</v>
      </c>
      <c r="B738" s="182">
        <v>44439</v>
      </c>
      <c r="C738" s="179" t="str">
        <f>VLOOKUP(G738,TCR!$E$2:$K$332,2,0)</f>
        <v>DISTV</v>
      </c>
      <c r="D738" s="179" t="str">
        <f>VLOOKUP(G738,TCR!$E$2:$K$332,3,0)</f>
        <v>Ricavi logistica secondaria - distribuzione Energia Elettrica - variabile</v>
      </c>
      <c r="E738" s="179" t="str">
        <f>VLOOKUP(G738,TCR!$E$2:$K$332,4,0)</f>
        <v>QVA</v>
      </c>
      <c r="F738" s="179" t="str">
        <f>VLOOKUP(G738,TCR!$E$2:$K$332,5,0)</f>
        <v>Energia attiva</v>
      </c>
      <c r="G738" s="179" t="s">
        <v>4</v>
      </c>
      <c r="H738" s="179" t="str">
        <f>VLOOKUP(G738,TCR!$E$2:$K$332,7,0)</f>
        <v>Quota energia</v>
      </c>
      <c r="I738" s="137" t="str">
        <f t="shared" si="37"/>
        <v>XE#Q_EN_O_ASOS_FAT1#T_OS_A_BTA3#T_OS#XE</v>
      </c>
      <c r="J738" s="137" t="str">
        <f t="shared" si="38"/>
        <v>N</v>
      </c>
      <c r="K738" s="261" t="s">
        <v>12577</v>
      </c>
      <c r="L738" s="261" t="s">
        <v>12825</v>
      </c>
      <c r="M738" s="261"/>
      <c r="N738" s="261" t="s">
        <v>12725</v>
      </c>
      <c r="O738" s="261"/>
      <c r="P738" s="262"/>
      <c r="Q738" s="261" t="s">
        <v>12742</v>
      </c>
      <c r="R738" s="261"/>
      <c r="S738" s="261" t="s">
        <v>10565</v>
      </c>
      <c r="T738" s="261" t="s">
        <v>13020</v>
      </c>
      <c r="U738" s="137" t="s">
        <v>12913</v>
      </c>
      <c r="V738" s="137" t="str">
        <f t="shared" si="41"/>
        <v>XE</v>
      </c>
    </row>
    <row r="739" spans="1:22" x14ac:dyDescent="0.2">
      <c r="A739" s="139" t="s">
        <v>12163</v>
      </c>
      <c r="B739" s="182">
        <v>44439</v>
      </c>
      <c r="C739" s="179" t="str">
        <f>VLOOKUP(G739,TCR!$E$2:$K$332,2,0)</f>
        <v>DISTF</v>
      </c>
      <c r="D739" s="179" t="str">
        <f>VLOOKUP(G739,TCR!$E$2:$K$332,3,0)</f>
        <v>Ricavi logistica secondaria - distribuzione Energia Elettrica - fisso</v>
      </c>
      <c r="E739" s="179" t="str">
        <f>VLOOKUP(G739,TCR!$E$2:$K$332,4,0)</f>
        <v>QP</v>
      </c>
      <c r="F739" s="179" t="str">
        <f>VLOOKUP(G739,TCR!$E$2:$K$332,5,0)</f>
        <v>Potenza</v>
      </c>
      <c r="G739" s="179" t="s">
        <v>166</v>
      </c>
      <c r="H739" s="179" t="str">
        <f>VLOOKUP(G739,TCR!$E$2:$K$332,7,0)</f>
        <v>Quota fissa potenza</v>
      </c>
      <c r="I739" s="137" t="str">
        <f t="shared" si="37"/>
        <v>XE#Q_POT_O_ASOS_FAT1#T_OS_A_BTA3#T_OS#XE</v>
      </c>
      <c r="J739" s="137" t="str">
        <f t="shared" si="38"/>
        <v>N</v>
      </c>
      <c r="K739" s="261" t="s">
        <v>12561</v>
      </c>
      <c r="L739" s="261" t="s">
        <v>12809</v>
      </c>
      <c r="M739" s="261"/>
      <c r="N739" s="261" t="s">
        <v>12725</v>
      </c>
      <c r="O739" s="261"/>
      <c r="P739" s="262"/>
      <c r="Q739" s="261" t="s">
        <v>12742</v>
      </c>
      <c r="R739" s="261"/>
      <c r="S739" s="261" t="s">
        <v>10563</v>
      </c>
      <c r="T739" s="261" t="s">
        <v>9357</v>
      </c>
      <c r="U739" s="137" t="s">
        <v>12913</v>
      </c>
      <c r="V739" s="137" t="str">
        <f t="shared" si="41"/>
        <v>XE</v>
      </c>
    </row>
    <row r="740" spans="1:22" x14ac:dyDescent="0.2">
      <c r="A740" s="139" t="s">
        <v>12163</v>
      </c>
      <c r="B740" s="182">
        <v>44470</v>
      </c>
      <c r="C740" s="180" t="str">
        <f>VLOOKUP(G740,TCR!$E$2:$K$332,2,0)</f>
        <v>GEFT</v>
      </c>
      <c r="D740" s="180" t="str">
        <f>VLOOKUP(G740,TCR!$E$2:$K$332,3,0)</f>
        <v>GESTIONE FINANAZA e TRIBUTI</v>
      </c>
      <c r="E740" s="180" t="str">
        <f>VLOOKUP(G740,TCR!$E$2:$K$332,4,0)</f>
        <v>GEFT</v>
      </c>
      <c r="F740" s="180" t="str">
        <f>VLOOKUP(G740,TCR!$E$2:$K$332,5,0)</f>
        <v>GESTIONE FINANAZA e TRIBUTI</v>
      </c>
      <c r="G740" s="180" t="s">
        <v>13095</v>
      </c>
      <c r="H740" s="180" t="str">
        <f>VLOOKUP(G740,TCR!$E$2:$K$332,7,0)</f>
        <v>Recupero Debito Credito</v>
      </c>
      <c r="I740" s="137" t="str">
        <f t="shared" si="37"/>
        <v>XE#ADVAR_9312#ADAC#A#XE</v>
      </c>
      <c r="J740" s="137" t="str">
        <f t="shared" si="38"/>
        <v>N</v>
      </c>
      <c r="K740" s="268" t="s">
        <v>13587</v>
      </c>
      <c r="L740" s="268" t="s">
        <v>13588</v>
      </c>
      <c r="M740" s="268"/>
      <c r="N740" s="268" t="s">
        <v>12735</v>
      </c>
      <c r="O740" s="268"/>
      <c r="P740" s="270"/>
      <c r="Q740" s="268" t="s">
        <v>11109</v>
      </c>
      <c r="R740" s="269"/>
      <c r="S740" s="269"/>
      <c r="U740" s="137" t="s">
        <v>12913</v>
      </c>
      <c r="V740" s="137" t="str">
        <f t="shared" ref="V740:V743" si="42">U740</f>
        <v>XE</v>
      </c>
    </row>
    <row r="741" spans="1:22" x14ac:dyDescent="0.2">
      <c r="A741" s="139" t="s">
        <v>12163</v>
      </c>
      <c r="B741" s="182">
        <v>44488</v>
      </c>
      <c r="C741" s="179" t="str">
        <f>VLOOKUP(G741,TCR!$E$2:$K$332,2,0)</f>
        <v>TRASPV</v>
      </c>
      <c r="D741" s="179" t="str">
        <f>VLOOKUP(G741,TCR!$E$2:$K$332,3,0)</f>
        <v>Ricavi logistica primaria - Trasporto Energia Elettrica - variabile</v>
      </c>
      <c r="E741" s="179" t="str">
        <f>VLOOKUP(G741,TCR!$E$2:$K$332,4,0)</f>
        <v>DISPV</v>
      </c>
      <c r="F741" s="179" t="str">
        <f>VLOOKUP(G741,TCR!$E$2:$K$332,5,0)</f>
        <v>Dispacciamento variabile</v>
      </c>
      <c r="G741" s="179" t="s">
        <v>294</v>
      </c>
      <c r="H741" s="179" t="str">
        <f>VLOOKUP(G741,TCR!$E$2:$K$332,7,0)</f>
        <v>Art 25 bis TIS</v>
      </c>
      <c r="I741" s="137" t="str">
        <f t="shared" si="37"/>
        <v>XE#OD_25ter#OD_OD#O_D#XE</v>
      </c>
      <c r="J741" s="137" t="str">
        <f t="shared" si="38"/>
        <v>N</v>
      </c>
      <c r="K741" s="268" t="s">
        <v>13589</v>
      </c>
      <c r="L741" s="268" t="s">
        <v>13590</v>
      </c>
      <c r="M741" s="268"/>
      <c r="N741" s="268" t="s">
        <v>12671</v>
      </c>
      <c r="O741" s="268"/>
      <c r="P741" s="270"/>
      <c r="Q741" s="268" t="s">
        <v>12740</v>
      </c>
      <c r="R741" s="269"/>
      <c r="S741" s="269"/>
      <c r="U741" s="137" t="s">
        <v>12913</v>
      </c>
      <c r="V741" s="137" t="str">
        <f t="shared" si="42"/>
        <v>XE</v>
      </c>
    </row>
    <row r="742" spans="1:22" x14ac:dyDescent="0.2">
      <c r="A742" s="139" t="s">
        <v>12163</v>
      </c>
      <c r="B742" s="182">
        <v>44488</v>
      </c>
      <c r="C742" s="179" t="str">
        <f>VLOOKUP(G742,TCR!$E$2:$K$332,2,0)</f>
        <v>TRASPV</v>
      </c>
      <c r="D742" s="179" t="str">
        <f>VLOOKUP(G742,TCR!$E$2:$K$332,3,0)</f>
        <v>Ricavi logistica primaria - Trasporto Energia Elettrica - variabile</v>
      </c>
      <c r="E742" s="179" t="str">
        <f>VLOOKUP(G742,TCR!$E$2:$K$332,4,0)</f>
        <v>DISPV</v>
      </c>
      <c r="F742" s="179" t="str">
        <f>VLOOKUP(G742,TCR!$E$2:$K$332,5,0)</f>
        <v>Dispacciamento variabile</v>
      </c>
      <c r="G742" s="179" t="s">
        <v>11503</v>
      </c>
      <c r="H742" s="179" t="str">
        <f>VLOOKUP(G742,TCR!$E$2:$K$332,7,0)</f>
        <v>Perdite Art 25 bis TIS</v>
      </c>
      <c r="I742" s="137" t="str">
        <f t="shared" si="37"/>
        <v>XE#PERD_OD_25ter#OD_OD#O_D#XE</v>
      </c>
      <c r="J742" s="137" t="str">
        <f t="shared" si="38"/>
        <v>N</v>
      </c>
      <c r="K742" s="268" t="s">
        <v>13591</v>
      </c>
      <c r="L742" s="268" t="s">
        <v>13592</v>
      </c>
      <c r="M742" s="268"/>
      <c r="N742" s="268" t="s">
        <v>12671</v>
      </c>
      <c r="O742" s="268"/>
      <c r="P742" s="270"/>
      <c r="Q742" s="268" t="s">
        <v>12740</v>
      </c>
      <c r="R742" s="269"/>
      <c r="S742" s="269"/>
      <c r="U742" s="137" t="s">
        <v>12913</v>
      </c>
      <c r="V742" s="137" t="str">
        <f t="shared" si="42"/>
        <v>XE</v>
      </c>
    </row>
    <row r="743" spans="1:22" x14ac:dyDescent="0.2">
      <c r="A743" s="139" t="s">
        <v>12163</v>
      </c>
      <c r="B743" s="182">
        <v>44504</v>
      </c>
      <c r="C743" s="71" t="str">
        <f>VLOOKUP(G743,TCR!$E$2:$K$332,2,0)</f>
        <v>LAVO</v>
      </c>
      <c r="D743" s="71" t="str">
        <f>VLOOKUP(G743,TCR!$E$2:$K$332,3,0)</f>
        <v>Lavori</v>
      </c>
      <c r="E743" s="71" t="str">
        <f>VLOOKUP(G743,TCR!$E$2:$K$332,4,0)</f>
        <v>LAVO</v>
      </c>
      <c r="F743" s="71" t="str">
        <f>VLOOKUP(G743,TCR!$E$2:$K$332,5,0)</f>
        <v>Lavori</v>
      </c>
      <c r="G743" s="71" t="s">
        <v>35</v>
      </c>
      <c r="H743" s="71" t="str">
        <f>VLOOKUP(G743,TCR!$E$2:$K$332,7,0)</f>
        <v>pose, subentri, riaperture</v>
      </c>
      <c r="I743" s="137" t="str">
        <f t="shared" si="37"/>
        <v>XE#PV_VOLT_EE#ADAC#A#XE</v>
      </c>
      <c r="J743" s="137" t="str">
        <f t="shared" si="38"/>
        <v>N</v>
      </c>
      <c r="K743" s="268" t="s">
        <v>13629</v>
      </c>
      <c r="L743" s="268" t="s">
        <v>13630</v>
      </c>
      <c r="M743" s="268"/>
      <c r="N743" s="268" t="s">
        <v>12735</v>
      </c>
      <c r="O743" s="268"/>
      <c r="P743" s="270"/>
      <c r="Q743" s="268" t="s">
        <v>11109</v>
      </c>
      <c r="R743" s="269"/>
      <c r="S743" s="269"/>
      <c r="U743" s="137" t="s">
        <v>12913</v>
      </c>
      <c r="V743" s="137" t="str">
        <f t="shared" si="42"/>
        <v>XE</v>
      </c>
    </row>
    <row r="744" spans="1:22" x14ac:dyDescent="0.2">
      <c r="A744" s="139" t="s">
        <v>12163</v>
      </c>
      <c r="B744" s="182">
        <v>44533</v>
      </c>
      <c r="C744" s="111" t="str">
        <f>VLOOKUP(G744,TCR!$E$2:$K$332,2,0)</f>
        <v>PPVV</v>
      </c>
      <c r="D744" s="111" t="str">
        <f>VLOOKUP(G744,TCR!$E$2:$K$332,3,0)</f>
        <v>Partite Varie</v>
      </c>
      <c r="E744" s="111" t="str">
        <f>VLOOKUP(G744,TCR!$E$2:$K$332,4,0)</f>
        <v>IND</v>
      </c>
      <c r="F744" s="111" t="str">
        <f>VLOOKUP(G744,TCR!$E$2:$K$332,5,0)</f>
        <v>Indennizzi</v>
      </c>
      <c r="G744" s="204" t="s">
        <v>13113</v>
      </c>
      <c r="H744" s="111" t="str">
        <f>VLOOKUP(G744,TCR!$E$2:$K$332,7,0)</f>
        <v>Indennizzi venditore</v>
      </c>
      <c r="I744" s="137" t="str">
        <f t="shared" si="37"/>
        <v>XE#INDENNIZZO#ADAC#A#XE</v>
      </c>
      <c r="J744" s="137" t="str">
        <f t="shared" si="38"/>
        <v>N</v>
      </c>
      <c r="K744" s="277" t="s">
        <v>13674</v>
      </c>
      <c r="L744" s="277" t="s">
        <v>13675</v>
      </c>
      <c r="M744" s="277"/>
      <c r="N744" s="277" t="s">
        <v>12735</v>
      </c>
      <c r="O744" s="277"/>
      <c r="P744" s="278"/>
      <c r="Q744" s="277" t="s">
        <v>11109</v>
      </c>
      <c r="R744" s="277"/>
      <c r="S744" s="277" t="s">
        <v>13676</v>
      </c>
      <c r="T744" s="277" t="s">
        <v>1044</v>
      </c>
      <c r="U744" s="137" t="s">
        <v>12913</v>
      </c>
      <c r="V744" s="137" t="str">
        <f t="shared" ref="V744:V748" si="43">U744</f>
        <v>XE</v>
      </c>
    </row>
    <row r="745" spans="1:22" x14ac:dyDescent="0.2">
      <c r="A745" s="139" t="s">
        <v>12163</v>
      </c>
      <c r="B745" s="182">
        <v>44533</v>
      </c>
      <c r="C745" s="71" t="str">
        <f>VLOOKUP(G745,TCR!$E$2:$K$332,2,0)</f>
        <v>LAVO</v>
      </c>
      <c r="D745" s="71" t="str">
        <f>VLOOKUP(G745,TCR!$E$2:$K$332,3,0)</f>
        <v>Lavori</v>
      </c>
      <c r="E745" s="71" t="str">
        <f>VLOOKUP(G745,TCR!$E$2:$K$332,4,0)</f>
        <v>LAVO</v>
      </c>
      <c r="F745" s="71" t="str">
        <f>VLOOKUP(G745,TCR!$E$2:$K$332,5,0)</f>
        <v>Lavori</v>
      </c>
      <c r="G745" s="71" t="s">
        <v>35</v>
      </c>
      <c r="H745" s="71" t="str">
        <f>VLOOKUP(G745,TCR!$E$2:$K$332,7,0)</f>
        <v>pose, subentri, riaperture</v>
      </c>
      <c r="I745" s="137" t="str">
        <f t="shared" si="37"/>
        <v>XE#P_EE_ATTSUB#ADAC#A#XE</v>
      </c>
      <c r="J745" s="137" t="str">
        <f t="shared" si="38"/>
        <v>N</v>
      </c>
      <c r="K745" s="277" t="s">
        <v>13677</v>
      </c>
      <c r="L745" s="277" t="s">
        <v>13678</v>
      </c>
      <c r="M745" s="277"/>
      <c r="N745" s="277" t="s">
        <v>12735</v>
      </c>
      <c r="O745" s="277"/>
      <c r="P745" s="278"/>
      <c r="Q745" s="277" t="s">
        <v>11109</v>
      </c>
      <c r="R745" s="277"/>
      <c r="S745" s="279"/>
      <c r="T745" s="279"/>
      <c r="U745" s="137" t="s">
        <v>12913</v>
      </c>
      <c r="V745" s="137" t="str">
        <f t="shared" si="43"/>
        <v>XE</v>
      </c>
    </row>
    <row r="746" spans="1:22" x14ac:dyDescent="0.2">
      <c r="A746" s="139" t="s">
        <v>12163</v>
      </c>
      <c r="B746" s="182">
        <v>44533</v>
      </c>
      <c r="C746" s="71" t="str">
        <f>VLOOKUP(G746,TCR!$E$2:$K$332,2,0)</f>
        <v>LAVO</v>
      </c>
      <c r="D746" s="71" t="str">
        <f>VLOOKUP(G746,TCR!$E$2:$K$332,3,0)</f>
        <v>Lavori</v>
      </c>
      <c r="E746" s="71" t="str">
        <f>VLOOKUP(G746,TCR!$E$2:$K$332,4,0)</f>
        <v>LAVO</v>
      </c>
      <c r="F746" s="71" t="str">
        <f>VLOOKUP(G746,TCR!$E$2:$K$332,5,0)</f>
        <v>Lavori</v>
      </c>
      <c r="G746" s="71" t="s">
        <v>35</v>
      </c>
      <c r="H746" s="71" t="str">
        <f>VLOOKUP(G746,TCR!$E$2:$K$332,7,0)</f>
        <v>pose, subentri, riaperture</v>
      </c>
      <c r="I746" s="137" t="str">
        <f t="shared" si="37"/>
        <v>XE#PV_PW_008#ADAC#A#XE</v>
      </c>
      <c r="J746" s="137" t="str">
        <f t="shared" si="38"/>
        <v>N</v>
      </c>
      <c r="K746" s="277" t="s">
        <v>13679</v>
      </c>
      <c r="L746" s="277" t="s">
        <v>13680</v>
      </c>
      <c r="M746" s="277"/>
      <c r="N746" s="277" t="s">
        <v>12735</v>
      </c>
      <c r="O746" s="277"/>
      <c r="P746" s="278"/>
      <c r="Q746" s="277" t="s">
        <v>11109</v>
      </c>
      <c r="R746" s="277"/>
      <c r="S746" s="279"/>
      <c r="T746" s="279"/>
      <c r="U746" s="137" t="s">
        <v>12913</v>
      </c>
      <c r="V746" s="137" t="str">
        <f t="shared" si="43"/>
        <v>XE</v>
      </c>
    </row>
    <row r="747" spans="1:22" x14ac:dyDescent="0.2">
      <c r="A747" s="139" t="s">
        <v>12163</v>
      </c>
      <c r="B747" s="182">
        <v>44533</v>
      </c>
      <c r="C747" s="71" t="str">
        <f>VLOOKUP(G747,TCR!$E$2:$K$332,2,0)</f>
        <v>LAVO</v>
      </c>
      <c r="D747" s="71" t="str">
        <f>VLOOKUP(G747,TCR!$E$2:$K$332,3,0)</f>
        <v>Lavori</v>
      </c>
      <c r="E747" s="71" t="str">
        <f>VLOOKUP(G747,TCR!$E$2:$K$332,4,0)</f>
        <v>LAVO</v>
      </c>
      <c r="F747" s="71" t="str">
        <f>VLOOKUP(G747,TCR!$E$2:$K$332,5,0)</f>
        <v>Lavori</v>
      </c>
      <c r="G747" s="71" t="s">
        <v>328</v>
      </c>
      <c r="H747" s="71" t="str">
        <f>VLOOKUP(G747,TCR!$E$2:$K$332,7,0)</f>
        <v>spese lavori</v>
      </c>
      <c r="I747" s="137" t="str">
        <f t="shared" si="37"/>
        <v>XE#PV_PW_016#ADAC#A#XE</v>
      </c>
      <c r="J747" s="137" t="str">
        <f t="shared" si="38"/>
        <v>N</v>
      </c>
      <c r="K747" s="277" t="s">
        <v>13681</v>
      </c>
      <c r="L747" s="277" t="s">
        <v>13682</v>
      </c>
      <c r="M747" s="277"/>
      <c r="N747" s="277" t="s">
        <v>12735</v>
      </c>
      <c r="O747" s="277"/>
      <c r="P747" s="278"/>
      <c r="Q747" s="277" t="s">
        <v>11109</v>
      </c>
      <c r="R747" s="277"/>
      <c r="S747" s="279"/>
      <c r="T747" s="279"/>
      <c r="U747" s="137" t="s">
        <v>12913</v>
      </c>
      <c r="V747" s="137" t="str">
        <f t="shared" si="43"/>
        <v>XE</v>
      </c>
    </row>
    <row r="748" spans="1:22" x14ac:dyDescent="0.2">
      <c r="A748" s="139" t="s">
        <v>12163</v>
      </c>
      <c r="B748" s="182">
        <v>44533</v>
      </c>
      <c r="C748" s="140" t="str">
        <f>VLOOKUP(G748,TCR!$E$2:$K$332,2,0)</f>
        <v>PPVV</v>
      </c>
      <c r="D748" s="140" t="str">
        <f>VLOOKUP(G748,TCR!$E$2:$K$332,3,0)</f>
        <v>Partite Varie</v>
      </c>
      <c r="E748" s="140" t="str">
        <f>VLOOKUP(G748,TCR!$E$2:$K$332,4,0)</f>
        <v>PVSP</v>
      </c>
      <c r="F748" s="140" t="str">
        <f>VLOOKUP(G748,TCR!$E$2:$K$332,5,0)</f>
        <v>Recupero spese sollecito e spese legali</v>
      </c>
      <c r="G748" s="180" t="s">
        <v>37</v>
      </c>
      <c r="H748" s="140" t="str">
        <f>VLOOKUP(G748,TCR!$E$2:$K$332,7,0)</f>
        <v>spese sollecito</v>
      </c>
      <c r="I748" s="137" t="str">
        <f t="shared" si="37"/>
        <v>XE#PV_SP_POSTAMOR#ADAC#A#XE</v>
      </c>
      <c r="J748" s="137" t="str">
        <f t="shared" si="38"/>
        <v>N</v>
      </c>
      <c r="K748" s="277" t="s">
        <v>13683</v>
      </c>
      <c r="L748" s="277" t="s">
        <v>13684</v>
      </c>
      <c r="M748" s="277"/>
      <c r="N748" s="277" t="s">
        <v>12735</v>
      </c>
      <c r="O748" s="277"/>
      <c r="P748" s="278"/>
      <c r="Q748" s="277" t="s">
        <v>11109</v>
      </c>
      <c r="R748" s="277"/>
      <c r="S748" s="279"/>
      <c r="T748" s="279"/>
      <c r="U748" s="137" t="s">
        <v>12913</v>
      </c>
      <c r="V748" s="137" t="str">
        <f t="shared" si="43"/>
        <v>XE</v>
      </c>
    </row>
    <row r="749" spans="1:22" x14ac:dyDescent="0.2">
      <c r="A749" s="139" t="s">
        <v>12163</v>
      </c>
      <c r="B749" s="182">
        <v>44595</v>
      </c>
      <c r="C749" s="179" t="str">
        <f>VLOOKUP(G749,TCR!$E$2:$K$332,2,0)</f>
        <v>VENDV</v>
      </c>
      <c r="D749" s="179" t="str">
        <f>VLOOKUP(G749,TCR!$E$2:$K$332,3,0)</f>
        <v>Ricavi variabili commodity al PCE - Energia Elettrica</v>
      </c>
      <c r="E749" s="179" t="str">
        <f>VLOOKUP(G749,TCR!$E$2:$K$332,4,0)</f>
        <v>MTPRV</v>
      </c>
      <c r="F749" s="179" t="str">
        <f>VLOOKUP(G749,TCR!$E$2:$K$332,5,0)</f>
        <v>Materia prima variabile</v>
      </c>
      <c r="G749" s="179" t="s">
        <v>255</v>
      </c>
      <c r="H749" s="179" t="str">
        <f>VLOOKUP(G749,TCR!$E$2:$K$332,7,0)</f>
        <v>Materia prima</v>
      </c>
      <c r="I749" s="137" t="str">
        <f t="shared" si="37"/>
        <v>XE#EF0#PE_BIO_BTA4#E#XE</v>
      </c>
      <c r="J749" s="137" t="str">
        <f t="shared" si="38"/>
        <v>N</v>
      </c>
      <c r="K749" s="3" t="s">
        <v>13718</v>
      </c>
      <c r="L749" s="3" t="s">
        <v>13719</v>
      </c>
      <c r="N749" s="3" t="s">
        <v>13720</v>
      </c>
      <c r="Q749" s="3" t="s">
        <v>12743</v>
      </c>
      <c r="S749" s="3" t="s">
        <v>9867</v>
      </c>
      <c r="T749" s="3" t="s">
        <v>13019</v>
      </c>
      <c r="U749" s="3" t="s">
        <v>12913</v>
      </c>
      <c r="V749" s="3" t="s">
        <v>12913</v>
      </c>
    </row>
    <row r="750" spans="1:22" x14ac:dyDescent="0.2">
      <c r="A750" s="139" t="s">
        <v>12163</v>
      </c>
      <c r="B750" s="182">
        <v>44595</v>
      </c>
      <c r="C750" s="179" t="str">
        <f>VLOOKUP(G750,TCR!$E$2:$K$332,2,0)</f>
        <v>VENDV</v>
      </c>
      <c r="D750" s="179" t="str">
        <f>VLOOKUP(G750,TCR!$E$2:$K$332,3,0)</f>
        <v>Ricavi variabili commodity al PCE - Energia Elettrica</v>
      </c>
      <c r="E750" s="179" t="str">
        <f>VLOOKUP(G750,TCR!$E$2:$K$332,4,0)</f>
        <v>MTPRV</v>
      </c>
      <c r="F750" s="179" t="str">
        <f>VLOOKUP(G750,TCR!$E$2:$K$332,5,0)</f>
        <v>Materia prima variabile</v>
      </c>
      <c r="G750" s="179" t="s">
        <v>192</v>
      </c>
      <c r="H750" s="179" t="str">
        <f>VLOOKUP(G750,TCR!$E$2:$K$332,7,0)</f>
        <v>Perdite</v>
      </c>
      <c r="I750" s="137" t="str">
        <f t="shared" si="37"/>
        <v>XE#PERD_EFM1_FIX#P_FIX_PUNBL#E#XE</v>
      </c>
      <c r="J750" s="137" t="str">
        <f t="shared" ref="J750:J813" si="44">IF(SUBSTITUTE(K750,"_VAT","") = K750,"N","S")</f>
        <v>N</v>
      </c>
      <c r="K750" s="3" t="s">
        <v>12609</v>
      </c>
      <c r="L750" s="3" t="s">
        <v>12860</v>
      </c>
      <c r="N750" s="3" t="s">
        <v>12711</v>
      </c>
      <c r="Q750" s="3" t="s">
        <v>12743</v>
      </c>
      <c r="S750" s="3" t="s">
        <v>9867</v>
      </c>
      <c r="T750" s="3" t="s">
        <v>13019</v>
      </c>
      <c r="U750" s="3" t="s">
        <v>12913</v>
      </c>
      <c r="V750" s="3" t="s">
        <v>12913</v>
      </c>
    </row>
    <row r="751" spans="1:22" x14ac:dyDescent="0.2">
      <c r="A751" s="139" t="s">
        <v>12163</v>
      </c>
      <c r="B751" s="182">
        <v>44595</v>
      </c>
      <c r="C751" s="179" t="str">
        <f>VLOOKUP(G751,TCR!$E$2:$K$332,2,0)</f>
        <v>VENDV</v>
      </c>
      <c r="D751" s="179" t="str">
        <f>VLOOKUP(G751,TCR!$E$2:$K$332,3,0)</f>
        <v>Ricavi variabili commodity al PCE - Energia Elettrica</v>
      </c>
      <c r="E751" s="179" t="str">
        <f>VLOOKUP(G751,TCR!$E$2:$K$332,4,0)</f>
        <v>MTPRV</v>
      </c>
      <c r="F751" s="179" t="str">
        <f>VLOOKUP(G751,TCR!$E$2:$K$332,5,0)</f>
        <v>Materia prima variabile</v>
      </c>
      <c r="G751" s="179" t="s">
        <v>100</v>
      </c>
      <c r="H751" s="179" t="str">
        <f>VLOOKUP(G751,TCR!$E$2:$K$332,7,0)</f>
        <v>PPE</v>
      </c>
      <c r="I751" s="137" t="str">
        <f t="shared" si="37"/>
        <v>XE#PPE#PPE_BTA5#PPE#XE</v>
      </c>
      <c r="J751" s="137" t="str">
        <f t="shared" si="44"/>
        <v>N</v>
      </c>
      <c r="K751" s="3" t="s">
        <v>100</v>
      </c>
      <c r="L751" s="3" t="s">
        <v>13721</v>
      </c>
      <c r="N751" s="3" t="s">
        <v>13722</v>
      </c>
      <c r="Q751" s="3" t="s">
        <v>100</v>
      </c>
      <c r="S751" s="3" t="s">
        <v>9867</v>
      </c>
      <c r="T751" s="3" t="s">
        <v>13019</v>
      </c>
      <c r="U751" s="3" t="s">
        <v>12913</v>
      </c>
      <c r="V751" s="3" t="s">
        <v>12913</v>
      </c>
    </row>
    <row r="752" spans="1:22" x14ac:dyDescent="0.2">
      <c r="A752" s="139" t="s">
        <v>12163</v>
      </c>
      <c r="B752" s="182">
        <v>44595</v>
      </c>
      <c r="C752" s="179" t="str">
        <f>VLOOKUP(G752,TCR!$E$2:$K$332,2,0)</f>
        <v>VENDV</v>
      </c>
      <c r="D752" s="179" t="str">
        <f>VLOOKUP(G752,TCR!$E$2:$K$332,3,0)</f>
        <v>Ricavi variabili commodity al PCE - Energia Elettrica</v>
      </c>
      <c r="E752" s="179" t="str">
        <f>VLOOKUP(G752,TCR!$E$2:$K$332,4,0)</f>
        <v>MTPRV</v>
      </c>
      <c r="F752" s="179" t="str">
        <f>VLOOKUP(G752,TCR!$E$2:$K$332,5,0)</f>
        <v>Materia prima variabile</v>
      </c>
      <c r="G752" s="179" t="s">
        <v>255</v>
      </c>
      <c r="H752" s="179" t="str">
        <f>VLOOKUP(G752,TCR!$E$2:$K$332,7,0)</f>
        <v>Materia prima</v>
      </c>
      <c r="I752" s="137" t="str">
        <f t="shared" si="37"/>
        <v>XE#EF23#PE_BIO_BTA5#E#XE</v>
      </c>
      <c r="J752" s="137" t="str">
        <f t="shared" si="44"/>
        <v>N</v>
      </c>
      <c r="K752" s="3" t="s">
        <v>13723</v>
      </c>
      <c r="L752" s="3" t="s">
        <v>13724</v>
      </c>
      <c r="N752" s="3" t="s">
        <v>13725</v>
      </c>
      <c r="Q752" s="3" t="s">
        <v>12743</v>
      </c>
      <c r="S752" s="3" t="s">
        <v>9867</v>
      </c>
      <c r="T752" s="3" t="s">
        <v>13019</v>
      </c>
      <c r="U752" s="3" t="s">
        <v>12913</v>
      </c>
      <c r="V752" s="3" t="s">
        <v>12913</v>
      </c>
    </row>
    <row r="753" spans="1:22" x14ac:dyDescent="0.2">
      <c r="A753" s="139" t="s">
        <v>12163</v>
      </c>
      <c r="B753" s="182">
        <v>44595</v>
      </c>
      <c r="C753" s="179" t="str">
        <f>VLOOKUP(G753,TCR!$E$2:$K$332,2,0)</f>
        <v>DISTV</v>
      </c>
      <c r="D753" s="179" t="str">
        <f>VLOOKUP(G753,TCR!$E$2:$K$332,3,0)</f>
        <v>Ricavi logistica secondaria - distribuzione Energia Elettrica - variabile</v>
      </c>
      <c r="E753" s="179" t="str">
        <f>VLOOKUP(G753,TCR!$E$2:$K$332,4,0)</f>
        <v>QVA</v>
      </c>
      <c r="F753" s="179" t="str">
        <f>VLOOKUP(G753,TCR!$E$2:$K$332,5,0)</f>
        <v>Energia attiva</v>
      </c>
      <c r="G753" s="179" t="s">
        <v>4</v>
      </c>
      <c r="H753" s="179" t="str">
        <f>VLOOKUP(G753,TCR!$E$2:$K$332,7,0)</f>
        <v>Quota energia</v>
      </c>
      <c r="I753" s="137" t="str">
        <f t="shared" si="37"/>
        <v>XE#Q_EN_O_ASOS_VAL2#T_OS_A_AAT1#T_OS#XE</v>
      </c>
      <c r="J753" s="137" t="str">
        <f t="shared" si="44"/>
        <v>N</v>
      </c>
      <c r="K753" s="3" t="s">
        <v>12579</v>
      </c>
      <c r="L753" s="3" t="s">
        <v>12827</v>
      </c>
      <c r="N753" s="3" t="s">
        <v>13726</v>
      </c>
      <c r="Q753" s="3" t="s">
        <v>12742</v>
      </c>
      <c r="S753" s="3" t="s">
        <v>10565</v>
      </c>
      <c r="T753" s="3" t="s">
        <v>13020</v>
      </c>
      <c r="U753" s="3" t="s">
        <v>12913</v>
      </c>
      <c r="V753" s="3" t="s">
        <v>12913</v>
      </c>
    </row>
    <row r="754" spans="1:22" x14ac:dyDescent="0.2">
      <c r="A754" s="139" t="s">
        <v>12163</v>
      </c>
      <c r="B754" s="182">
        <v>44595</v>
      </c>
      <c r="C754" s="179" t="str">
        <f>VLOOKUP(G754,TCR!$E$2:$K$332,2,0)</f>
        <v>DISTF</v>
      </c>
      <c r="D754" s="179" t="str">
        <f>VLOOKUP(G754,TCR!$E$2:$K$332,3,0)</f>
        <v>Ricavi logistica secondaria - distribuzione Energia Elettrica - fisso</v>
      </c>
      <c r="E754" s="179" t="str">
        <f>VLOOKUP(G754,TCR!$E$2:$K$332,4,0)</f>
        <v>QFDS</v>
      </c>
      <c r="F754" s="179" t="str">
        <f>VLOOKUP(G754,TCR!$E$2:$K$332,5,0)</f>
        <v>Quota fissa distribuzione</v>
      </c>
      <c r="G754" s="179" t="s">
        <v>2</v>
      </c>
      <c r="H754" s="179" t="str">
        <f>VLOOKUP(G754,TCR!$E$2:$K$332,7,0)</f>
        <v>Quota fissa dis</v>
      </c>
      <c r="I754" s="137" t="str">
        <f t="shared" si="37"/>
        <v>XE#C_FIX_O_ASOS_FAT1#T_OS_A_BTIP#T_OS#XE</v>
      </c>
      <c r="J754" s="137" t="str">
        <f t="shared" si="44"/>
        <v>N</v>
      </c>
      <c r="K754" s="3" t="s">
        <v>12571</v>
      </c>
      <c r="L754" s="3" t="s">
        <v>12819</v>
      </c>
      <c r="N754" s="3" t="s">
        <v>12707</v>
      </c>
      <c r="Q754" s="3" t="s">
        <v>12742</v>
      </c>
      <c r="S754" s="3" t="s">
        <v>10563</v>
      </c>
      <c r="T754" s="3" t="s">
        <v>9357</v>
      </c>
      <c r="U754" s="3" t="s">
        <v>12913</v>
      </c>
      <c r="V754" s="3" t="s">
        <v>12913</v>
      </c>
    </row>
    <row r="755" spans="1:22" x14ac:dyDescent="0.2">
      <c r="A755" s="139" t="s">
        <v>12163</v>
      </c>
      <c r="B755" s="182">
        <v>44595</v>
      </c>
      <c r="C755" s="179" t="str">
        <f>VLOOKUP(G755,TCR!$E$2:$K$332,2,0)</f>
        <v>VENDV</v>
      </c>
      <c r="D755" s="179" t="str">
        <f>VLOOKUP(G755,TCR!$E$2:$K$332,3,0)</f>
        <v>Ricavi variabili commodity al PCE - Energia Elettrica</v>
      </c>
      <c r="E755" s="179" t="str">
        <f>VLOOKUP(G755,TCR!$E$2:$K$332,4,0)</f>
        <v>MTPRV</v>
      </c>
      <c r="F755" s="179" t="str">
        <f>VLOOKUP(G755,TCR!$E$2:$K$332,5,0)</f>
        <v>Materia prima variabile</v>
      </c>
      <c r="G755" s="179" t="s">
        <v>255</v>
      </c>
      <c r="H755" s="179" t="str">
        <f>VLOOKUP(G755,TCR!$E$2:$K$332,7,0)</f>
        <v>Materia prima</v>
      </c>
      <c r="I755" s="137" t="str">
        <f t="shared" si="37"/>
        <v>XE#EF1#PED#E#XE</v>
      </c>
      <c r="J755" s="137" t="str">
        <f t="shared" si="44"/>
        <v>N</v>
      </c>
      <c r="K755" s="3" t="s">
        <v>13727</v>
      </c>
      <c r="L755" s="3" t="s">
        <v>13728</v>
      </c>
      <c r="N755" s="3" t="s">
        <v>13729</v>
      </c>
      <c r="Q755" s="3" t="s">
        <v>12743</v>
      </c>
      <c r="S755" s="3" t="s">
        <v>9867</v>
      </c>
      <c r="T755" s="3" t="s">
        <v>13019</v>
      </c>
      <c r="U755" s="3" t="s">
        <v>12913</v>
      </c>
      <c r="V755" s="3" t="s">
        <v>12913</v>
      </c>
    </row>
    <row r="756" spans="1:22" x14ac:dyDescent="0.2">
      <c r="A756" s="139" t="s">
        <v>12163</v>
      </c>
      <c r="B756" s="182">
        <v>44595</v>
      </c>
      <c r="C756" s="179" t="str">
        <f>VLOOKUP(G756,TCR!$E$2:$K$332,2,0)</f>
        <v>DISTV</v>
      </c>
      <c r="D756" s="179" t="str">
        <f>VLOOKUP(G756,TCR!$E$2:$K$332,3,0)</f>
        <v>Ricavi logistica secondaria - distribuzione Energia Elettrica - variabile</v>
      </c>
      <c r="E756" s="179" t="str">
        <f>VLOOKUP(G756,TCR!$E$2:$K$332,4,0)</f>
        <v>QVA</v>
      </c>
      <c r="F756" s="179" t="str">
        <f>VLOOKUP(G756,TCR!$E$2:$K$332,5,0)</f>
        <v>Energia attiva</v>
      </c>
      <c r="G756" s="179" t="s">
        <v>4</v>
      </c>
      <c r="H756" s="179" t="str">
        <f>VLOOKUP(G756,TCR!$E$2:$K$332,7,0)</f>
        <v>Quota energia</v>
      </c>
      <c r="I756" s="137" t="str">
        <f t="shared" si="37"/>
        <v>XE#Q_EN_O_ASOS_FAT2#T_OS_A_BTA3#T_OS#XE</v>
      </c>
      <c r="J756" s="137" t="str">
        <f t="shared" si="44"/>
        <v>N</v>
      </c>
      <c r="K756" s="3" t="s">
        <v>13730</v>
      </c>
      <c r="L756" s="3" t="s">
        <v>13731</v>
      </c>
      <c r="N756" s="3" t="s">
        <v>12725</v>
      </c>
      <c r="Q756" s="3" t="s">
        <v>12742</v>
      </c>
      <c r="S756" s="3" t="s">
        <v>10565</v>
      </c>
      <c r="T756" s="3" t="s">
        <v>13020</v>
      </c>
      <c r="U756" s="3" t="s">
        <v>12913</v>
      </c>
      <c r="V756" s="3" t="s">
        <v>12913</v>
      </c>
    </row>
    <row r="757" spans="1:22" x14ac:dyDescent="0.2">
      <c r="A757" s="139" t="s">
        <v>12163</v>
      </c>
      <c r="B757" s="182">
        <v>44595</v>
      </c>
      <c r="C757" s="179" t="str">
        <f>VLOOKUP(G757,TCR!$E$2:$K$332,2,0)</f>
        <v>VENDV</v>
      </c>
      <c r="D757" s="179" t="str">
        <f>VLOOKUP(G757,TCR!$E$2:$K$332,3,0)</f>
        <v>Ricavi variabili commodity al PCE - Energia Elettrica</v>
      </c>
      <c r="E757" s="179" t="str">
        <f>VLOOKUP(G757,TCR!$E$2:$K$332,4,0)</f>
        <v>MTPRV</v>
      </c>
      <c r="F757" s="179" t="str">
        <f>VLOOKUP(G757,TCR!$E$2:$K$332,5,0)</f>
        <v>Materia prima variabile</v>
      </c>
      <c r="G757" s="179" t="s">
        <v>255</v>
      </c>
      <c r="H757" s="179" t="str">
        <f>VLOOKUP(G757,TCR!$E$2:$K$332,7,0)</f>
        <v>Materia prima</v>
      </c>
      <c r="I757" s="137" t="str">
        <f t="shared" si="37"/>
        <v>XE#EFM2_FIX#PUNh#E#XE</v>
      </c>
      <c r="J757" s="137" t="str">
        <f t="shared" si="44"/>
        <v>N</v>
      </c>
      <c r="K757" s="3" t="s">
        <v>12643</v>
      </c>
      <c r="L757" s="3" t="s">
        <v>12894</v>
      </c>
      <c r="N757" s="3" t="s">
        <v>12947</v>
      </c>
      <c r="Q757" s="3" t="s">
        <v>12743</v>
      </c>
      <c r="S757" s="3" t="s">
        <v>9867</v>
      </c>
      <c r="T757" s="3" t="s">
        <v>13019</v>
      </c>
      <c r="U757" s="3" t="s">
        <v>12913</v>
      </c>
      <c r="V757" s="3" t="s">
        <v>12913</v>
      </c>
    </row>
    <row r="758" spans="1:22" x14ac:dyDescent="0.2">
      <c r="A758" s="139" t="s">
        <v>12163</v>
      </c>
      <c r="B758" s="182">
        <v>44595</v>
      </c>
      <c r="C758" s="179" t="str">
        <f>VLOOKUP(G758,TCR!$E$2:$K$332,2,0)</f>
        <v>TRASPV</v>
      </c>
      <c r="D758" s="179" t="str">
        <f>VLOOKUP(G758,TCR!$E$2:$K$332,3,0)</f>
        <v>Ricavi logistica primaria - Trasporto Energia Elettrica - variabile</v>
      </c>
      <c r="E758" s="179" t="str">
        <f>VLOOKUP(G758,TCR!$E$2:$K$332,4,0)</f>
        <v>DISPV</v>
      </c>
      <c r="F758" s="179" t="str">
        <f>VLOOKUP(G758,TCR!$E$2:$K$332,5,0)</f>
        <v>Dispacciamento variabile</v>
      </c>
      <c r="G758" s="179" t="s">
        <v>112</v>
      </c>
      <c r="H758" s="179" t="str">
        <f>VLOOKUP(G758,TCR!$E$2:$K$332,7,0)</f>
        <v>PD</v>
      </c>
      <c r="I758" s="137" t="str">
        <f t="shared" si="37"/>
        <v>XE#PD_F0#PD_MON_BTA1#D#XE</v>
      </c>
      <c r="J758" s="137" t="str">
        <f t="shared" si="44"/>
        <v>N</v>
      </c>
      <c r="K758" s="3" t="s">
        <v>13732</v>
      </c>
      <c r="L758" s="3" t="s">
        <v>13733</v>
      </c>
      <c r="N758" s="3" t="s">
        <v>13734</v>
      </c>
      <c r="Q758" s="3" t="s">
        <v>13735</v>
      </c>
      <c r="S758" s="3" t="s">
        <v>9818</v>
      </c>
      <c r="T758" s="3" t="s">
        <v>9819</v>
      </c>
      <c r="U758" s="3" t="s">
        <v>12913</v>
      </c>
      <c r="V758" s="3" t="s">
        <v>12913</v>
      </c>
    </row>
    <row r="759" spans="1:22" x14ac:dyDescent="0.2">
      <c r="A759" s="139" t="s">
        <v>12163</v>
      </c>
      <c r="B759" s="182">
        <v>44595</v>
      </c>
      <c r="C759" s="179" t="str">
        <f>VLOOKUP(G759,TCR!$E$2:$K$332,2,0)</f>
        <v>DISTF</v>
      </c>
      <c r="D759" s="179" t="str">
        <f>VLOOKUP(G759,TCR!$E$2:$K$332,3,0)</f>
        <v>Ricavi logistica secondaria - distribuzione Energia Elettrica - fisso</v>
      </c>
      <c r="E759" s="179" t="str">
        <f>VLOOKUP(G759,TCR!$E$2:$K$332,4,0)</f>
        <v>CAUCMF</v>
      </c>
      <c r="F759" s="179" t="str">
        <f>VLOOKUP(G759,TCR!$E$2:$K$332,5,0)</f>
        <v>Componenti fisse A, UC e MCT</v>
      </c>
      <c r="G759" s="179" t="s">
        <v>384</v>
      </c>
      <c r="H759" s="179" t="str">
        <f>VLOOKUP(G759,TCR!$E$2:$K$332,7,0)</f>
        <v>Quota AUC generica fissa</v>
      </c>
      <c r="I759" s="137" t="str">
        <f t="shared" si="37"/>
        <v>XE#C_FIX_O_UC6#T_OS_UC_AAT1#T_OS#XE</v>
      </c>
      <c r="J759" s="137" t="str">
        <f t="shared" si="44"/>
        <v>N</v>
      </c>
      <c r="K759" s="3" t="s">
        <v>12517</v>
      </c>
      <c r="L759" s="3" t="s">
        <v>12765</v>
      </c>
      <c r="N759" s="3" t="s">
        <v>13736</v>
      </c>
      <c r="Q759" s="3" t="s">
        <v>12742</v>
      </c>
      <c r="S759" s="3" t="s">
        <v>10563</v>
      </c>
      <c r="T759" s="3" t="s">
        <v>9357</v>
      </c>
      <c r="U759" s="3" t="s">
        <v>12913</v>
      </c>
      <c r="V759" s="3" t="s">
        <v>12913</v>
      </c>
    </row>
    <row r="760" spans="1:22" x14ac:dyDescent="0.2">
      <c r="A760" s="139" t="s">
        <v>12163</v>
      </c>
      <c r="B760" s="182">
        <v>44595</v>
      </c>
      <c r="C760" s="179" t="str">
        <f>VLOOKUP(G760,TCR!$E$2:$K$332,2,0)</f>
        <v>VENDV</v>
      </c>
      <c r="D760" s="179" t="str">
        <f>VLOOKUP(G760,TCR!$E$2:$K$332,3,0)</f>
        <v>Ricavi variabili commodity al PCE - Energia Elettrica</v>
      </c>
      <c r="E760" s="179" t="str">
        <f>VLOOKUP(G760,TCR!$E$2:$K$332,4,0)</f>
        <v>MTPRV</v>
      </c>
      <c r="F760" s="179" t="str">
        <f>VLOOKUP(G760,TCR!$E$2:$K$332,5,0)</f>
        <v>Materia prima variabile</v>
      </c>
      <c r="G760" s="179" t="s">
        <v>255</v>
      </c>
      <c r="H760" s="179" t="str">
        <f>VLOOKUP(G760,TCR!$E$2:$K$332,7,0)</f>
        <v>Materia prima</v>
      </c>
      <c r="I760" s="137" t="str">
        <f t="shared" si="37"/>
        <v>XE#EF1#PE_3F_BTA3#D#XE</v>
      </c>
      <c r="J760" s="137" t="str">
        <f t="shared" si="44"/>
        <v>N</v>
      </c>
      <c r="K760" s="3" t="s">
        <v>13727</v>
      </c>
      <c r="L760" s="3" t="s">
        <v>13728</v>
      </c>
      <c r="N760" s="3" t="s">
        <v>13737</v>
      </c>
      <c r="Q760" s="3" t="s">
        <v>13735</v>
      </c>
      <c r="S760" s="3" t="s">
        <v>9867</v>
      </c>
      <c r="T760" s="3" t="s">
        <v>13019</v>
      </c>
      <c r="U760" s="3" t="s">
        <v>12913</v>
      </c>
      <c r="V760" s="3" t="s">
        <v>12913</v>
      </c>
    </row>
    <row r="761" spans="1:22" x14ac:dyDescent="0.2">
      <c r="A761" s="139" t="s">
        <v>12163</v>
      </c>
      <c r="B761" s="182">
        <v>44595</v>
      </c>
      <c r="C761" s="179" t="str">
        <f>VLOOKUP(G761,TCR!$E$2:$K$332,2,0)</f>
        <v>DISTF</v>
      </c>
      <c r="D761" s="179" t="str">
        <f>VLOOKUP(G761,TCR!$E$2:$K$332,3,0)</f>
        <v>Ricavi logistica secondaria - distribuzione Energia Elettrica - fisso</v>
      </c>
      <c r="E761" s="179" t="str">
        <f>VLOOKUP(G761,TCR!$E$2:$K$332,4,0)</f>
        <v>QFDS</v>
      </c>
      <c r="F761" s="179" t="str">
        <f>VLOOKUP(G761,TCR!$E$2:$K$332,5,0)</f>
        <v>Quota fissa distribuzione</v>
      </c>
      <c r="G761" s="179" t="s">
        <v>2</v>
      </c>
      <c r="H761" s="179" t="str">
        <f>VLOOKUP(G761,TCR!$E$2:$K$332,7,0)</f>
        <v>Quota fissa dis</v>
      </c>
      <c r="I761" s="137" t="str">
        <f t="shared" si="37"/>
        <v>XE#C_FIX_O_ASOS_FAT1#T_OS_A_MTIP#T_OS#XE</v>
      </c>
      <c r="J761" s="137" t="str">
        <f t="shared" si="44"/>
        <v>N</v>
      </c>
      <c r="K761" s="3" t="s">
        <v>12571</v>
      </c>
      <c r="L761" s="3" t="s">
        <v>12819</v>
      </c>
      <c r="N761" s="3" t="s">
        <v>13738</v>
      </c>
      <c r="Q761" s="3" t="s">
        <v>12742</v>
      </c>
      <c r="S761" s="3" t="s">
        <v>10563</v>
      </c>
      <c r="T761" s="3" t="s">
        <v>9357</v>
      </c>
      <c r="U761" s="3" t="s">
        <v>12913</v>
      </c>
      <c r="V761" s="3" t="s">
        <v>12913</v>
      </c>
    </row>
    <row r="762" spans="1:22" x14ac:dyDescent="0.2">
      <c r="A762" s="139" t="s">
        <v>12163</v>
      </c>
      <c r="B762" s="182">
        <v>44595</v>
      </c>
      <c r="C762" s="179" t="str">
        <f>VLOOKUP(G762,TCR!$E$2:$K$332,2,0)</f>
        <v>DISTV</v>
      </c>
      <c r="D762" s="179" t="str">
        <f>VLOOKUP(G762,TCR!$E$2:$K$332,3,0)</f>
        <v>Ricavi logistica secondaria - distribuzione Energia Elettrica - variabile</v>
      </c>
      <c r="E762" s="179" t="str">
        <f>VLOOKUP(G762,TCR!$E$2:$K$332,4,0)</f>
        <v>QVA</v>
      </c>
      <c r="F762" s="179" t="str">
        <f>VLOOKUP(G762,TCR!$E$2:$K$332,5,0)</f>
        <v>Energia attiva</v>
      </c>
      <c r="G762" s="179" t="s">
        <v>314</v>
      </c>
      <c r="H762" s="179" t="str">
        <f>VLOOKUP(G762,TCR!$E$2:$K$332,7,0)</f>
        <v>componente generica dsb variabile</v>
      </c>
      <c r="I762" s="137" t="str">
        <f t="shared" si="37"/>
        <v>XE#Q_EN_C_TRAS_F0#T_TRASM_AAT1#T#XE</v>
      </c>
      <c r="J762" s="137" t="str">
        <f t="shared" si="44"/>
        <v>N</v>
      </c>
      <c r="K762" s="3" t="s">
        <v>12526</v>
      </c>
      <c r="L762" s="3" t="s">
        <v>12774</v>
      </c>
      <c r="N762" s="3" t="s">
        <v>13739</v>
      </c>
      <c r="Q762" s="3" t="s">
        <v>12741</v>
      </c>
      <c r="S762" s="3" t="s">
        <v>10565</v>
      </c>
      <c r="T762" s="3" t="s">
        <v>13020</v>
      </c>
      <c r="U762" s="3" t="s">
        <v>12913</v>
      </c>
      <c r="V762" s="3" t="s">
        <v>12913</v>
      </c>
    </row>
    <row r="763" spans="1:22" x14ac:dyDescent="0.2">
      <c r="A763" s="139" t="s">
        <v>12163</v>
      </c>
      <c r="B763" s="182">
        <v>44595</v>
      </c>
      <c r="C763" s="179" t="str">
        <f>VLOOKUP(G763,TCR!$E$2:$K$332,2,0)</f>
        <v>DISTF</v>
      </c>
      <c r="D763" s="179" t="str">
        <f>VLOOKUP(G763,TCR!$E$2:$K$332,3,0)</f>
        <v>Ricavi logistica secondaria - distribuzione Energia Elettrica - fisso</v>
      </c>
      <c r="E763" s="179" t="str">
        <f>VLOOKUP(G763,TCR!$E$2:$K$332,4,0)</f>
        <v>QP</v>
      </c>
      <c r="F763" s="179" t="str">
        <f>VLOOKUP(G763,TCR!$E$2:$K$332,5,0)</f>
        <v>Potenza</v>
      </c>
      <c r="G763" s="179" t="s">
        <v>166</v>
      </c>
      <c r="H763" s="179" t="str">
        <f>VLOOKUP(G763,TCR!$E$2:$K$332,7,0)</f>
        <v>Quota fissa potenza</v>
      </c>
      <c r="I763" s="137" t="str">
        <f t="shared" si="37"/>
        <v>XE#Q_POT_O_ASOS_VAL3#T_OS_A_MTA2#T_OS#XE</v>
      </c>
      <c r="J763" s="137" t="str">
        <f t="shared" si="44"/>
        <v>N</v>
      </c>
      <c r="K763" s="3" t="s">
        <v>12564</v>
      </c>
      <c r="L763" s="3" t="s">
        <v>12812</v>
      </c>
      <c r="N763" s="3" t="s">
        <v>12726</v>
      </c>
      <c r="Q763" s="3" t="s">
        <v>12742</v>
      </c>
      <c r="S763" s="3" t="s">
        <v>10563</v>
      </c>
      <c r="T763" s="3" t="s">
        <v>9357</v>
      </c>
      <c r="U763" s="3" t="s">
        <v>12913</v>
      </c>
      <c r="V763" s="3" t="s">
        <v>12913</v>
      </c>
    </row>
    <row r="764" spans="1:22" x14ac:dyDescent="0.2">
      <c r="A764" s="139" t="s">
        <v>12163</v>
      </c>
      <c r="B764" s="182">
        <v>44595</v>
      </c>
      <c r="C764" s="179" t="str">
        <f>VLOOKUP(G764,TCR!$E$2:$K$332,2,0)</f>
        <v>VENDV</v>
      </c>
      <c r="D764" s="179" t="str">
        <f>VLOOKUP(G764,TCR!$E$2:$K$332,3,0)</f>
        <v>Ricavi variabili commodity al PCE - Energia Elettrica</v>
      </c>
      <c r="E764" s="179" t="str">
        <f>VLOOKUP(G764,TCR!$E$2:$K$332,4,0)</f>
        <v>MTPRV</v>
      </c>
      <c r="F764" s="179" t="str">
        <f>VLOOKUP(G764,TCR!$E$2:$K$332,5,0)</f>
        <v>Materia prima variabile</v>
      </c>
      <c r="G764" s="179" t="s">
        <v>255</v>
      </c>
      <c r="H764" s="179" t="str">
        <f>VLOOKUP(G764,TCR!$E$2:$K$332,7,0)</f>
        <v>Materia prima</v>
      </c>
      <c r="I764" s="137" t="str">
        <f t="shared" si="37"/>
        <v>XE#EF1#PE_3F_BTA1#D#XE</v>
      </c>
      <c r="J764" s="137" t="str">
        <f t="shared" si="44"/>
        <v>N</v>
      </c>
      <c r="K764" s="3" t="s">
        <v>13727</v>
      </c>
      <c r="L764" s="3" t="s">
        <v>13728</v>
      </c>
      <c r="N764" s="3" t="s">
        <v>13740</v>
      </c>
      <c r="Q764" s="3" t="s">
        <v>13735</v>
      </c>
      <c r="S764" s="3" t="s">
        <v>9867</v>
      </c>
      <c r="T764" s="3" t="s">
        <v>13019</v>
      </c>
      <c r="U764" s="3" t="s">
        <v>12913</v>
      </c>
      <c r="V764" s="3" t="s">
        <v>12913</v>
      </c>
    </row>
    <row r="765" spans="1:22" x14ac:dyDescent="0.2">
      <c r="A765" s="139" t="s">
        <v>12163</v>
      </c>
      <c r="B765" s="182">
        <v>44595</v>
      </c>
      <c r="C765" s="179" t="str">
        <f>VLOOKUP(G765,TCR!$E$2:$K$332,2,0)</f>
        <v>VENDV</v>
      </c>
      <c r="D765" s="179" t="str">
        <f>VLOOKUP(G765,TCR!$E$2:$K$332,3,0)</f>
        <v>Ricavi variabili commodity al PCE - Energia Elettrica</v>
      </c>
      <c r="E765" s="179" t="str">
        <f>VLOOKUP(G765,TCR!$E$2:$K$332,4,0)</f>
        <v>MTPRV</v>
      </c>
      <c r="F765" s="179" t="str">
        <f>VLOOKUP(G765,TCR!$E$2:$K$332,5,0)</f>
        <v>Materia prima variabile</v>
      </c>
      <c r="G765" s="179" t="s">
        <v>255</v>
      </c>
      <c r="H765" s="179" t="str">
        <f>VLOOKUP(G765,TCR!$E$2:$K$332,7,0)</f>
        <v>Materia prima</v>
      </c>
      <c r="I765" s="137" t="str">
        <f t="shared" si="37"/>
        <v>XE#EF3#PE_3F_MENS_BTA4#D#XE</v>
      </c>
      <c r="J765" s="137" t="str">
        <f t="shared" si="44"/>
        <v>N</v>
      </c>
      <c r="K765" s="3" t="s">
        <v>13741</v>
      </c>
      <c r="L765" s="3" t="s">
        <v>13742</v>
      </c>
      <c r="N765" s="3" t="s">
        <v>13743</v>
      </c>
      <c r="Q765" s="3" t="s">
        <v>13735</v>
      </c>
      <c r="S765" s="3" t="s">
        <v>9867</v>
      </c>
      <c r="T765" s="3" t="s">
        <v>13019</v>
      </c>
      <c r="U765" s="3" t="s">
        <v>12913</v>
      </c>
      <c r="V765" s="3" t="s">
        <v>12913</v>
      </c>
    </row>
    <row r="766" spans="1:22" x14ac:dyDescent="0.2">
      <c r="A766" s="139" t="s">
        <v>12163</v>
      </c>
      <c r="B766" s="182">
        <v>44595</v>
      </c>
      <c r="C766" s="179" t="str">
        <f>VLOOKUP(G766,TCR!$E$2:$K$332,2,0)</f>
        <v>VENDV</v>
      </c>
      <c r="D766" s="179" t="str">
        <f>VLOOKUP(G766,TCR!$E$2:$K$332,3,0)</f>
        <v>Ricavi variabili commodity al PCE - Energia Elettrica</v>
      </c>
      <c r="E766" s="179" t="str">
        <f>VLOOKUP(G766,TCR!$E$2:$K$332,4,0)</f>
        <v>MTPRV</v>
      </c>
      <c r="F766" s="179" t="str">
        <f>VLOOKUP(G766,TCR!$E$2:$K$332,5,0)</f>
        <v>Materia prima variabile</v>
      </c>
      <c r="G766" s="179" t="s">
        <v>255</v>
      </c>
      <c r="H766" s="179" t="str">
        <f>VLOOKUP(G766,TCR!$E$2:$K$332,7,0)</f>
        <v>Materia prima</v>
      </c>
      <c r="I766" s="137" t="str">
        <f t="shared" si="37"/>
        <v>XE#EF23#PE_BIO_BTA4#E#XE</v>
      </c>
      <c r="J766" s="137" t="str">
        <f t="shared" si="44"/>
        <v>N</v>
      </c>
      <c r="K766" s="3" t="s">
        <v>13723</v>
      </c>
      <c r="L766" s="3" t="s">
        <v>13724</v>
      </c>
      <c r="N766" s="3" t="s">
        <v>13720</v>
      </c>
      <c r="Q766" s="3" t="s">
        <v>12743</v>
      </c>
      <c r="S766" s="3" t="s">
        <v>9867</v>
      </c>
      <c r="T766" s="3" t="s">
        <v>13019</v>
      </c>
      <c r="U766" s="3" t="s">
        <v>12913</v>
      </c>
      <c r="V766" s="3" t="s">
        <v>12913</v>
      </c>
    </row>
    <row r="767" spans="1:22" x14ac:dyDescent="0.2">
      <c r="A767" s="139" t="s">
        <v>12163</v>
      </c>
      <c r="B767" s="182">
        <v>44595</v>
      </c>
      <c r="C767" s="179" t="str">
        <f>VLOOKUP(G767,TCR!$E$2:$K$332,2,0)</f>
        <v>VENDV</v>
      </c>
      <c r="D767" s="179" t="str">
        <f>VLOOKUP(G767,TCR!$E$2:$K$332,3,0)</f>
        <v>Ricavi variabili commodity al PCE - Energia Elettrica</v>
      </c>
      <c r="E767" s="179" t="str">
        <f>VLOOKUP(G767,TCR!$E$2:$K$332,4,0)</f>
        <v>MTPRV</v>
      </c>
      <c r="F767" s="179" t="str">
        <f>VLOOKUP(G767,TCR!$E$2:$K$332,5,0)</f>
        <v>Materia prima variabile</v>
      </c>
      <c r="G767" s="179" t="s">
        <v>100</v>
      </c>
      <c r="H767" s="179" t="str">
        <f>VLOOKUP(G767,TCR!$E$2:$K$332,7,0)</f>
        <v>PPE</v>
      </c>
      <c r="I767" s="137" t="str">
        <f t="shared" si="37"/>
        <v>XE#PPE#PPE_BTA2#PPE#XE</v>
      </c>
      <c r="J767" s="137" t="str">
        <f t="shared" si="44"/>
        <v>N</v>
      </c>
      <c r="K767" s="3" t="s">
        <v>100</v>
      </c>
      <c r="L767" s="3" t="s">
        <v>13721</v>
      </c>
      <c r="N767" s="3" t="s">
        <v>13744</v>
      </c>
      <c r="Q767" s="3" t="s">
        <v>100</v>
      </c>
      <c r="S767" s="3" t="s">
        <v>9867</v>
      </c>
      <c r="T767" s="3" t="s">
        <v>13019</v>
      </c>
      <c r="U767" s="3" t="s">
        <v>12913</v>
      </c>
      <c r="V767" s="3" t="s">
        <v>12913</v>
      </c>
    </row>
    <row r="768" spans="1:22" x14ac:dyDescent="0.2">
      <c r="A768" s="139" t="s">
        <v>12163</v>
      </c>
      <c r="B768" s="182">
        <v>44595</v>
      </c>
      <c r="C768" s="179" t="str">
        <f>VLOOKUP(G768,TCR!$E$2:$K$332,2,0)</f>
        <v>VENDV</v>
      </c>
      <c r="D768" s="179" t="str">
        <f>VLOOKUP(G768,TCR!$E$2:$K$332,3,0)</f>
        <v>Ricavi variabili commodity al PCE - Energia Elettrica</v>
      </c>
      <c r="E768" s="179" t="str">
        <f>VLOOKUP(G768,TCR!$E$2:$K$332,4,0)</f>
        <v>MTPRV</v>
      </c>
      <c r="F768" s="179" t="str">
        <f>VLOOKUP(G768,TCR!$E$2:$K$332,5,0)</f>
        <v>Materia prima variabile</v>
      </c>
      <c r="G768" s="179" t="s">
        <v>255</v>
      </c>
      <c r="H768" s="179" t="str">
        <f>VLOOKUP(G768,TCR!$E$2:$K$332,7,0)</f>
        <v>Materia prima</v>
      </c>
      <c r="I768" s="137" t="str">
        <f t="shared" si="37"/>
        <v>XE#EFM1_FIX#P_FIX_PUNBL#E#XE</v>
      </c>
      <c r="J768" s="137" t="str">
        <f t="shared" si="44"/>
        <v>N</v>
      </c>
      <c r="K768" s="3" t="s">
        <v>12641</v>
      </c>
      <c r="L768" s="3" t="s">
        <v>12892</v>
      </c>
      <c r="N768" s="3" t="s">
        <v>12711</v>
      </c>
      <c r="Q768" s="3" t="s">
        <v>12743</v>
      </c>
      <c r="S768" s="3" t="s">
        <v>9867</v>
      </c>
      <c r="T768" s="3" t="s">
        <v>13019</v>
      </c>
      <c r="U768" s="3" t="s">
        <v>12913</v>
      </c>
      <c r="V768" s="3" t="s">
        <v>12913</v>
      </c>
    </row>
    <row r="769" spans="1:22" x14ac:dyDescent="0.2">
      <c r="A769" s="139" t="s">
        <v>12163</v>
      </c>
      <c r="B769" s="182">
        <v>44595</v>
      </c>
      <c r="C769" s="179" t="str">
        <f>VLOOKUP(G769,TCR!$E$2:$K$332,2,0)</f>
        <v>VENDV</v>
      </c>
      <c r="D769" s="179" t="str">
        <f>VLOOKUP(G769,TCR!$E$2:$K$332,3,0)</f>
        <v>Ricavi variabili commodity al PCE - Energia Elettrica</v>
      </c>
      <c r="E769" s="179" t="str">
        <f>VLOOKUP(G769,TCR!$E$2:$K$332,4,0)</f>
        <v>MTPRV</v>
      </c>
      <c r="F769" s="179" t="str">
        <f>VLOOKUP(G769,TCR!$E$2:$K$332,5,0)</f>
        <v>Materia prima variabile</v>
      </c>
      <c r="G769" s="179" t="s">
        <v>255</v>
      </c>
      <c r="H769" s="179" t="str">
        <f>VLOOKUP(G769,TCR!$E$2:$K$332,7,0)</f>
        <v>Materia prima</v>
      </c>
      <c r="I769" s="137" t="str">
        <f t="shared" si="37"/>
        <v>XE#EF1#PE_3F_MENS_BTA1#D#XE</v>
      </c>
      <c r="J769" s="137" t="str">
        <f t="shared" si="44"/>
        <v>N</v>
      </c>
      <c r="K769" s="3" t="s">
        <v>13727</v>
      </c>
      <c r="L769" s="3" t="s">
        <v>13728</v>
      </c>
      <c r="N769" s="3" t="s">
        <v>13745</v>
      </c>
      <c r="Q769" s="3" t="s">
        <v>13735</v>
      </c>
      <c r="S769" s="3" t="s">
        <v>9867</v>
      </c>
      <c r="T769" s="3" t="s">
        <v>13019</v>
      </c>
      <c r="U769" s="3" t="s">
        <v>12913</v>
      </c>
      <c r="V769" s="3" t="s">
        <v>12913</v>
      </c>
    </row>
    <row r="770" spans="1:22" x14ac:dyDescent="0.2">
      <c r="A770" s="139" t="s">
        <v>12163</v>
      </c>
      <c r="B770" s="182">
        <v>44595</v>
      </c>
      <c r="C770" s="179" t="str">
        <f>VLOOKUP(G770,TCR!$E$2:$K$332,2,0)</f>
        <v>VENDV</v>
      </c>
      <c r="D770" s="179" t="str">
        <f>VLOOKUP(G770,TCR!$E$2:$K$332,3,0)</f>
        <v>Ricavi variabili commodity al PCE - Energia Elettrica</v>
      </c>
      <c r="E770" s="179" t="str">
        <f>VLOOKUP(G770,TCR!$E$2:$K$332,4,0)</f>
        <v>MTPRV</v>
      </c>
      <c r="F770" s="179" t="str">
        <f>VLOOKUP(G770,TCR!$E$2:$K$332,5,0)</f>
        <v>Materia prima variabile</v>
      </c>
      <c r="G770" s="179" t="s">
        <v>192</v>
      </c>
      <c r="H770" s="179" t="str">
        <f>VLOOKUP(G770,TCR!$E$2:$K$332,7,0)</f>
        <v>Perdite</v>
      </c>
      <c r="I770" s="137" t="str">
        <f t="shared" si="37"/>
        <v>XE#PERD_EFM2_FIX#PUNh#E#XE</v>
      </c>
      <c r="J770" s="137" t="str">
        <f t="shared" si="44"/>
        <v>N</v>
      </c>
      <c r="K770" s="3" t="s">
        <v>12611</v>
      </c>
      <c r="L770" s="3" t="s">
        <v>12862</v>
      </c>
      <c r="N770" s="3" t="s">
        <v>12947</v>
      </c>
      <c r="Q770" s="3" t="s">
        <v>12743</v>
      </c>
      <c r="S770" s="3" t="s">
        <v>9867</v>
      </c>
      <c r="T770" s="3" t="s">
        <v>13019</v>
      </c>
      <c r="U770" s="3" t="s">
        <v>12913</v>
      </c>
      <c r="V770" s="3" t="s">
        <v>12913</v>
      </c>
    </row>
    <row r="771" spans="1:22" x14ac:dyDescent="0.2">
      <c r="A771" s="139" t="s">
        <v>12163</v>
      </c>
      <c r="B771" s="182">
        <v>44595</v>
      </c>
      <c r="C771" s="179" t="str">
        <f>VLOOKUP(G771,TCR!$E$2:$K$332,2,0)</f>
        <v>TRASPV</v>
      </c>
      <c r="D771" s="179" t="str">
        <f>VLOOKUP(G771,TCR!$E$2:$K$332,3,0)</f>
        <v>Ricavi logistica primaria - Trasporto Energia Elettrica - variabile</v>
      </c>
      <c r="E771" s="179" t="str">
        <f>VLOOKUP(G771,TCR!$E$2:$K$332,4,0)</f>
        <v>DISPV</v>
      </c>
      <c r="F771" s="179" t="str">
        <f>VLOOKUP(G771,TCR!$E$2:$K$332,5,0)</f>
        <v>Dispacciamento variabile</v>
      </c>
      <c r="G771" s="179" t="s">
        <v>112</v>
      </c>
      <c r="H771" s="179" t="str">
        <f>VLOOKUP(G771,TCR!$E$2:$K$332,7,0)</f>
        <v>PD</v>
      </c>
      <c r="I771" s="137" t="str">
        <f t="shared" ref="I771:I834" si="45">IF(LEFT($G771,7)="CONSUMO","XE#CONSUMO",CONCATENATE($V771,"#",$K771,"#",$N771,"#",$Q771,"#",$V771) )</f>
        <v>XE#PD_F3#PD_3F_MENS_BTA2#D#XE</v>
      </c>
      <c r="J771" s="137" t="str">
        <f t="shared" si="44"/>
        <v>N</v>
      </c>
      <c r="K771" s="3" t="s">
        <v>251</v>
      </c>
      <c r="L771" s="3" t="s">
        <v>13746</v>
      </c>
      <c r="N771" s="3" t="s">
        <v>13747</v>
      </c>
      <c r="Q771" s="3" t="s">
        <v>13735</v>
      </c>
      <c r="S771" s="3" t="s">
        <v>9818</v>
      </c>
      <c r="T771" s="3" t="s">
        <v>9819</v>
      </c>
      <c r="U771" s="3" t="s">
        <v>12913</v>
      </c>
      <c r="V771" s="3" t="s">
        <v>12913</v>
      </c>
    </row>
    <row r="772" spans="1:22" x14ac:dyDescent="0.2">
      <c r="A772" s="139" t="s">
        <v>12163</v>
      </c>
      <c r="B772" s="182">
        <v>44595</v>
      </c>
      <c r="C772" s="179" t="str">
        <f>VLOOKUP(G772,TCR!$E$2:$K$332,2,0)</f>
        <v>DISTV</v>
      </c>
      <c r="D772" s="179" t="str">
        <f>VLOOKUP(G772,TCR!$E$2:$K$332,3,0)</f>
        <v>Ricavi logistica secondaria - distribuzione Energia Elettrica - variabile</v>
      </c>
      <c r="E772" s="179" t="str">
        <f>VLOOKUP(G772,TCR!$E$2:$K$332,4,0)</f>
        <v>QVA</v>
      </c>
      <c r="F772" s="179" t="str">
        <f>VLOOKUP(G772,TCR!$E$2:$K$332,5,0)</f>
        <v>Energia attiva</v>
      </c>
      <c r="G772" s="179" t="s">
        <v>4</v>
      </c>
      <c r="H772" s="179" t="str">
        <f>VLOOKUP(G772,TCR!$E$2:$K$332,7,0)</f>
        <v>Quota energia</v>
      </c>
      <c r="I772" s="137" t="str">
        <f t="shared" si="45"/>
        <v>XE#Q_EN_O_ASOS_VAL2#T_OS_A_MTA1#T_OS#XE</v>
      </c>
      <c r="J772" s="137" t="str">
        <f t="shared" si="44"/>
        <v>N</v>
      </c>
      <c r="K772" s="3" t="s">
        <v>12579</v>
      </c>
      <c r="L772" s="3" t="s">
        <v>12827</v>
      </c>
      <c r="N772" s="3" t="s">
        <v>12730</v>
      </c>
      <c r="Q772" s="3" t="s">
        <v>12742</v>
      </c>
      <c r="S772" s="3" t="s">
        <v>10565</v>
      </c>
      <c r="T772" s="3" t="s">
        <v>13020</v>
      </c>
      <c r="U772" s="3" t="s">
        <v>12913</v>
      </c>
      <c r="V772" s="3" t="s">
        <v>12913</v>
      </c>
    </row>
    <row r="773" spans="1:22" x14ac:dyDescent="0.2">
      <c r="A773" s="139" t="s">
        <v>12163</v>
      </c>
      <c r="B773" s="182">
        <v>44595</v>
      </c>
      <c r="C773" s="179" t="str">
        <f>VLOOKUP(G773,TCR!$E$2:$K$332,2,0)</f>
        <v>DISTV</v>
      </c>
      <c r="D773" s="179" t="str">
        <f>VLOOKUP(G773,TCR!$E$2:$K$332,3,0)</f>
        <v>Ricavi logistica secondaria - distribuzione Energia Elettrica - variabile</v>
      </c>
      <c r="E773" s="179" t="str">
        <f>VLOOKUP(G773,TCR!$E$2:$K$332,4,0)</f>
        <v>QVA</v>
      </c>
      <c r="F773" s="179" t="str">
        <f>VLOOKUP(G773,TCR!$E$2:$K$332,5,0)</f>
        <v>Energia attiva</v>
      </c>
      <c r="G773" s="179" t="s">
        <v>4</v>
      </c>
      <c r="H773" s="179" t="str">
        <f>VLOOKUP(G773,TCR!$E$2:$K$332,7,0)</f>
        <v>Quota energia</v>
      </c>
      <c r="I773" s="137" t="str">
        <f t="shared" si="45"/>
        <v>XE#Q_EN_O_ASOS_VAL1#T_OS_A_BTIP#T_OS#XE</v>
      </c>
      <c r="J773" s="137" t="str">
        <f t="shared" si="44"/>
        <v>N</v>
      </c>
      <c r="K773" s="3" t="s">
        <v>12578</v>
      </c>
      <c r="L773" s="3" t="s">
        <v>12826</v>
      </c>
      <c r="N773" s="3" t="s">
        <v>12707</v>
      </c>
      <c r="Q773" s="3" t="s">
        <v>12742</v>
      </c>
      <c r="S773" s="3" t="s">
        <v>10565</v>
      </c>
      <c r="T773" s="3" t="s">
        <v>13020</v>
      </c>
      <c r="U773" s="3" t="s">
        <v>12913</v>
      </c>
      <c r="V773" s="3" t="s">
        <v>12913</v>
      </c>
    </row>
    <row r="774" spans="1:22" x14ac:dyDescent="0.2">
      <c r="A774" s="139" t="s">
        <v>12163</v>
      </c>
      <c r="B774" s="182">
        <v>44595</v>
      </c>
      <c r="C774" s="179" t="str">
        <f>VLOOKUP(G774,TCR!$E$2:$K$332,2,0)</f>
        <v>DISTV</v>
      </c>
      <c r="D774" s="179" t="str">
        <f>VLOOKUP(G774,TCR!$E$2:$K$332,3,0)</f>
        <v>Ricavi logistica secondaria - distribuzione Energia Elettrica - variabile</v>
      </c>
      <c r="E774" s="179" t="str">
        <f>VLOOKUP(G774,TCR!$E$2:$K$332,4,0)</f>
        <v>QVA</v>
      </c>
      <c r="F774" s="179" t="str">
        <f>VLOOKUP(G774,TCR!$E$2:$K$332,5,0)</f>
        <v>Energia attiva</v>
      </c>
      <c r="G774" s="179" t="s">
        <v>4</v>
      </c>
      <c r="H774" s="179" t="str">
        <f>VLOOKUP(G774,TCR!$E$2:$K$332,7,0)</f>
        <v>Quota energia</v>
      </c>
      <c r="I774" s="137" t="str">
        <f t="shared" si="45"/>
        <v>XE#Q_EN_O_ASOS_FAT2#T_OS_A_BTA4#T_OS#XE</v>
      </c>
      <c r="J774" s="137" t="str">
        <f t="shared" si="44"/>
        <v>N</v>
      </c>
      <c r="K774" s="3" t="s">
        <v>13730</v>
      </c>
      <c r="L774" s="3" t="s">
        <v>13731</v>
      </c>
      <c r="N774" s="3" t="s">
        <v>12729</v>
      </c>
      <c r="Q774" s="3" t="s">
        <v>12742</v>
      </c>
      <c r="S774" s="3" t="s">
        <v>10565</v>
      </c>
      <c r="T774" s="3" t="s">
        <v>13020</v>
      </c>
      <c r="U774" s="3" t="s">
        <v>12913</v>
      </c>
      <c r="V774" s="3" t="s">
        <v>12913</v>
      </c>
    </row>
    <row r="775" spans="1:22" x14ac:dyDescent="0.2">
      <c r="A775" s="139" t="s">
        <v>12163</v>
      </c>
      <c r="B775" s="182">
        <v>44595</v>
      </c>
      <c r="C775" s="179" t="str">
        <f>VLOOKUP(G775,TCR!$E$2:$K$332,2,0)</f>
        <v>DISTF</v>
      </c>
      <c r="D775" s="179" t="str">
        <f>VLOOKUP(G775,TCR!$E$2:$K$332,3,0)</f>
        <v>Ricavi logistica secondaria - distribuzione Energia Elettrica - fisso</v>
      </c>
      <c r="E775" s="179" t="str">
        <f>VLOOKUP(G775,TCR!$E$2:$K$332,4,0)</f>
        <v>QFDS</v>
      </c>
      <c r="F775" s="179" t="str">
        <f>VLOOKUP(G775,TCR!$E$2:$K$332,5,0)</f>
        <v>Quota fissa distribuzione</v>
      </c>
      <c r="G775" s="179" t="s">
        <v>2</v>
      </c>
      <c r="H775" s="179" t="str">
        <f>VLOOKUP(G775,TCR!$E$2:$K$332,7,0)</f>
        <v>Quota fissa dis</v>
      </c>
      <c r="I775" s="137" t="str">
        <f t="shared" si="45"/>
        <v>XE#C_FIX_O_ASOS_VAL2#T_OS_A_ALTA#T_OS#XE</v>
      </c>
      <c r="J775" s="137" t="str">
        <f t="shared" si="44"/>
        <v>N</v>
      </c>
      <c r="K775" s="3" t="s">
        <v>12573</v>
      </c>
      <c r="L775" s="3" t="s">
        <v>12821</v>
      </c>
      <c r="N775" s="3" t="s">
        <v>12706</v>
      </c>
      <c r="Q775" s="3" t="s">
        <v>12742</v>
      </c>
      <c r="S775" s="3" t="s">
        <v>10563</v>
      </c>
      <c r="T775" s="3" t="s">
        <v>9357</v>
      </c>
      <c r="U775" s="3" t="s">
        <v>12913</v>
      </c>
      <c r="V775" s="3" t="s">
        <v>12913</v>
      </c>
    </row>
    <row r="776" spans="1:22" x14ac:dyDescent="0.2">
      <c r="A776" s="139" t="s">
        <v>12163</v>
      </c>
      <c r="B776" s="182">
        <v>44595</v>
      </c>
      <c r="C776" s="179" t="str">
        <f>VLOOKUP(G776,TCR!$E$2:$K$332,2,0)</f>
        <v>TRASPV</v>
      </c>
      <c r="D776" s="179" t="str">
        <f>VLOOKUP(G776,TCR!$E$2:$K$332,3,0)</f>
        <v>Ricavi logistica primaria - Trasporto Energia Elettrica - variabile</v>
      </c>
      <c r="E776" s="179" t="str">
        <f>VLOOKUP(G776,TCR!$E$2:$K$332,4,0)</f>
        <v>DISPV</v>
      </c>
      <c r="F776" s="179" t="str">
        <f>VLOOKUP(G776,TCR!$E$2:$K$332,5,0)</f>
        <v>Dispacciamento variabile</v>
      </c>
      <c r="G776" s="179" t="s">
        <v>112</v>
      </c>
      <c r="H776" s="179" t="str">
        <f>VLOOKUP(G776,TCR!$E$2:$K$332,7,0)</f>
        <v>PD</v>
      </c>
      <c r="I776" s="137" t="str">
        <f t="shared" si="45"/>
        <v>XE#PD_F0#PD_3F_MTA1#D#XE</v>
      </c>
      <c r="J776" s="137" t="str">
        <f t="shared" si="44"/>
        <v>N</v>
      </c>
      <c r="K776" s="3" t="s">
        <v>13732</v>
      </c>
      <c r="L776" s="3" t="s">
        <v>13733</v>
      </c>
      <c r="N776" s="3" t="s">
        <v>13748</v>
      </c>
      <c r="Q776" s="3" t="s">
        <v>13735</v>
      </c>
      <c r="S776" s="3" t="s">
        <v>9818</v>
      </c>
      <c r="T776" s="3" t="s">
        <v>9819</v>
      </c>
      <c r="U776" s="3" t="s">
        <v>12913</v>
      </c>
      <c r="V776" s="3" t="s">
        <v>12913</v>
      </c>
    </row>
    <row r="777" spans="1:22" x14ac:dyDescent="0.2">
      <c r="A777" s="139" t="s">
        <v>12163</v>
      </c>
      <c r="B777" s="182">
        <v>44595</v>
      </c>
      <c r="C777" s="179" t="str">
        <f>VLOOKUP(G777,TCR!$E$2:$K$332,2,0)</f>
        <v>VENDV</v>
      </c>
      <c r="D777" s="179" t="str">
        <f>VLOOKUP(G777,TCR!$E$2:$K$332,3,0)</f>
        <v>Ricavi variabili commodity al PCE - Energia Elettrica</v>
      </c>
      <c r="E777" s="179" t="str">
        <f>VLOOKUP(G777,TCR!$E$2:$K$332,4,0)</f>
        <v>MTPRV</v>
      </c>
      <c r="F777" s="179" t="str">
        <f>VLOOKUP(G777,TCR!$E$2:$K$332,5,0)</f>
        <v>Materia prima variabile</v>
      </c>
      <c r="G777" s="179" t="s">
        <v>192</v>
      </c>
      <c r="H777" s="179" t="str">
        <f>VLOOKUP(G777,TCR!$E$2:$K$332,7,0)</f>
        <v>Perdite</v>
      </c>
      <c r="I777" s="137" t="str">
        <f t="shared" si="45"/>
        <v>XE#PERD_EF3_FIX#P_FIX_911_CON100#E#XE</v>
      </c>
      <c r="J777" s="137" t="str">
        <f t="shared" si="44"/>
        <v>N</v>
      </c>
      <c r="K777" s="3" t="s">
        <v>12603</v>
      </c>
      <c r="L777" s="3" t="s">
        <v>12854</v>
      </c>
      <c r="N777" s="3" t="s">
        <v>12709</v>
      </c>
      <c r="Q777" s="3" t="s">
        <v>12743</v>
      </c>
      <c r="S777" s="3" t="s">
        <v>9867</v>
      </c>
      <c r="T777" s="3" t="s">
        <v>13019</v>
      </c>
      <c r="U777" s="3" t="s">
        <v>12913</v>
      </c>
      <c r="V777" s="3" t="s">
        <v>12913</v>
      </c>
    </row>
    <row r="778" spans="1:22" x14ac:dyDescent="0.2">
      <c r="A778" s="139" t="s">
        <v>12163</v>
      </c>
      <c r="B778" s="182">
        <v>44595</v>
      </c>
      <c r="C778" s="179" t="str">
        <f>VLOOKUP(G778,TCR!$E$2:$K$332,2,0)</f>
        <v>DISTF</v>
      </c>
      <c r="D778" s="179" t="str">
        <f>VLOOKUP(G778,TCR!$E$2:$K$332,3,0)</f>
        <v>Ricavi logistica secondaria - distribuzione Energia Elettrica - fisso</v>
      </c>
      <c r="E778" s="179" t="str">
        <f>VLOOKUP(G778,TCR!$E$2:$K$332,4,0)</f>
        <v>QFDS</v>
      </c>
      <c r="F778" s="179" t="str">
        <f>VLOOKUP(G778,TCR!$E$2:$K$332,5,0)</f>
        <v>Quota fissa distribuzione</v>
      </c>
      <c r="G778" s="179" t="s">
        <v>2</v>
      </c>
      <c r="H778" s="179" t="str">
        <f>VLOOKUP(G778,TCR!$E$2:$K$332,7,0)</f>
        <v>Quota fissa dis</v>
      </c>
      <c r="I778" s="137" t="str">
        <f t="shared" si="45"/>
        <v>XE#C_FIX_O_ASOS_VAL2#T_OS_A_BTVE#T_OS#XE</v>
      </c>
      <c r="J778" s="137" t="str">
        <f t="shared" si="44"/>
        <v>N</v>
      </c>
      <c r="K778" s="3" t="s">
        <v>12573</v>
      </c>
      <c r="L778" s="3" t="s">
        <v>12821</v>
      </c>
      <c r="N778" s="3" t="s">
        <v>13489</v>
      </c>
      <c r="Q778" s="3" t="s">
        <v>12742</v>
      </c>
      <c r="S778" s="3" t="s">
        <v>10563</v>
      </c>
      <c r="T778" s="3" t="s">
        <v>9357</v>
      </c>
      <c r="U778" s="3" t="s">
        <v>12913</v>
      </c>
      <c r="V778" s="3" t="s">
        <v>12913</v>
      </c>
    </row>
    <row r="779" spans="1:22" x14ac:dyDescent="0.2">
      <c r="A779" s="139" t="s">
        <v>12163</v>
      </c>
      <c r="B779" s="182">
        <v>44595</v>
      </c>
      <c r="C779" s="179" t="str">
        <f>VLOOKUP(G779,TCR!$E$2:$K$332,2,0)</f>
        <v>DISTV</v>
      </c>
      <c r="D779" s="179" t="str">
        <f>VLOOKUP(G779,TCR!$E$2:$K$332,3,0)</f>
        <v>Ricavi logistica secondaria - distribuzione Energia Elettrica - variabile</v>
      </c>
      <c r="E779" s="179" t="str">
        <f>VLOOKUP(G779,TCR!$E$2:$K$332,4,0)</f>
        <v>CAUCMV</v>
      </c>
      <c r="F779" s="179" t="str">
        <f>VLOOKUP(G779,TCR!$E$2:$K$332,5,0)</f>
        <v>Componenti Variabili A, UC e MCT</v>
      </c>
      <c r="G779" s="179" t="s">
        <v>95</v>
      </c>
      <c r="H779" s="179" t="str">
        <f>VLOOKUP(G779,TCR!$E$2:$K$332,7,0)</f>
        <v>UC3</v>
      </c>
      <c r="I779" s="137" t="str">
        <f t="shared" si="45"/>
        <v>XE#Q_EN_O_UC3#T_OS_UC_MTIP#T_OS#XE</v>
      </c>
      <c r="J779" s="137" t="str">
        <f t="shared" si="44"/>
        <v>N</v>
      </c>
      <c r="K779" s="3" t="s">
        <v>12522</v>
      </c>
      <c r="L779" s="3" t="s">
        <v>12770</v>
      </c>
      <c r="N779" s="3" t="s">
        <v>13749</v>
      </c>
      <c r="Q779" s="3" t="s">
        <v>12742</v>
      </c>
      <c r="S779" s="3" t="s">
        <v>10565</v>
      </c>
      <c r="T779" s="3" t="s">
        <v>13020</v>
      </c>
      <c r="U779" s="3" t="s">
        <v>12913</v>
      </c>
      <c r="V779" s="3" t="s">
        <v>12913</v>
      </c>
    </row>
    <row r="780" spans="1:22" x14ac:dyDescent="0.2">
      <c r="A780" s="139" t="s">
        <v>12163</v>
      </c>
      <c r="B780" s="182">
        <v>44595</v>
      </c>
      <c r="C780" s="179" t="str">
        <f>VLOOKUP(G780,TCR!$E$2:$K$332,2,0)</f>
        <v>VENDV</v>
      </c>
      <c r="D780" s="179" t="str">
        <f>VLOOKUP(G780,TCR!$E$2:$K$332,3,0)</f>
        <v>Ricavi variabili commodity al PCE - Energia Elettrica</v>
      </c>
      <c r="E780" s="179" t="str">
        <f>VLOOKUP(G780,TCR!$E$2:$K$332,4,0)</f>
        <v>MTPRV</v>
      </c>
      <c r="F780" s="179" t="str">
        <f>VLOOKUP(G780,TCR!$E$2:$K$332,5,0)</f>
        <v>Materia prima variabile</v>
      </c>
      <c r="G780" s="179" t="s">
        <v>255</v>
      </c>
      <c r="H780" s="179" t="str">
        <f>VLOOKUP(G780,TCR!$E$2:$K$332,7,0)</f>
        <v>Materia prima</v>
      </c>
      <c r="I780" s="137" t="str">
        <f t="shared" si="45"/>
        <v>XE#EF1#PE_3F_MENS_BTA2#D#XE</v>
      </c>
      <c r="J780" s="137" t="str">
        <f t="shared" si="44"/>
        <v>N</v>
      </c>
      <c r="K780" s="3" t="s">
        <v>13727</v>
      </c>
      <c r="L780" s="3" t="s">
        <v>13728</v>
      </c>
      <c r="N780" s="3" t="s">
        <v>13750</v>
      </c>
      <c r="Q780" s="3" t="s">
        <v>13735</v>
      </c>
      <c r="S780" s="3" t="s">
        <v>9867</v>
      </c>
      <c r="T780" s="3" t="s">
        <v>13019</v>
      </c>
      <c r="U780" s="3" t="s">
        <v>12913</v>
      </c>
      <c r="V780" s="3" t="s">
        <v>12913</v>
      </c>
    </row>
    <row r="781" spans="1:22" x14ac:dyDescent="0.2">
      <c r="A781" s="139" t="s">
        <v>12163</v>
      </c>
      <c r="B781" s="182">
        <v>44595</v>
      </c>
      <c r="C781" s="179" t="str">
        <f>VLOOKUP(G781,TCR!$E$2:$K$332,2,0)</f>
        <v>TRASPV</v>
      </c>
      <c r="D781" s="179" t="str">
        <f>VLOOKUP(G781,TCR!$E$2:$K$332,3,0)</f>
        <v>Ricavi logistica primaria - Trasporto Energia Elettrica - variabile</v>
      </c>
      <c r="E781" s="179" t="str">
        <f>VLOOKUP(G781,TCR!$E$2:$K$332,4,0)</f>
        <v>DISPV</v>
      </c>
      <c r="F781" s="179" t="str">
        <f>VLOOKUP(G781,TCR!$E$2:$K$332,5,0)</f>
        <v>Dispacciamento variabile</v>
      </c>
      <c r="G781" s="179" t="s">
        <v>112</v>
      </c>
      <c r="H781" s="179" t="str">
        <f>VLOOKUP(G781,TCR!$E$2:$K$332,7,0)</f>
        <v>PD</v>
      </c>
      <c r="I781" s="137" t="str">
        <f t="shared" si="45"/>
        <v>XE#PD_F3#PD_3F_MENS_BTA3#D#XE</v>
      </c>
      <c r="J781" s="137" t="str">
        <f t="shared" si="44"/>
        <v>N</v>
      </c>
      <c r="K781" s="3" t="s">
        <v>251</v>
      </c>
      <c r="L781" s="3" t="s">
        <v>13746</v>
      </c>
      <c r="N781" s="3" t="s">
        <v>13751</v>
      </c>
      <c r="Q781" s="3" t="s">
        <v>13735</v>
      </c>
      <c r="S781" s="3" t="s">
        <v>9818</v>
      </c>
      <c r="T781" s="3" t="s">
        <v>9819</v>
      </c>
      <c r="U781" s="3" t="s">
        <v>12913</v>
      </c>
      <c r="V781" s="3" t="s">
        <v>12913</v>
      </c>
    </row>
    <row r="782" spans="1:22" x14ac:dyDescent="0.2">
      <c r="A782" s="139" t="s">
        <v>12163</v>
      </c>
      <c r="B782" s="182">
        <v>44595</v>
      </c>
      <c r="C782" s="179" t="str">
        <f>VLOOKUP(G782,TCR!$E$2:$K$332,2,0)</f>
        <v>VENDV</v>
      </c>
      <c r="D782" s="179" t="str">
        <f>VLOOKUP(G782,TCR!$E$2:$K$332,3,0)</f>
        <v>Ricavi variabili commodity al PCE - Energia Elettrica</v>
      </c>
      <c r="E782" s="179" t="str">
        <f>VLOOKUP(G782,TCR!$E$2:$K$332,4,0)</f>
        <v>MTPRV</v>
      </c>
      <c r="F782" s="179" t="str">
        <f>VLOOKUP(G782,TCR!$E$2:$K$332,5,0)</f>
        <v>Materia prima variabile</v>
      </c>
      <c r="G782" s="179" t="s">
        <v>255</v>
      </c>
      <c r="H782" s="179" t="str">
        <f>VLOOKUP(G782,TCR!$E$2:$K$332,7,0)</f>
        <v>Materia prima</v>
      </c>
      <c r="I782" s="137" t="str">
        <f t="shared" si="45"/>
        <v>XE#EFM1_FIX#PUNh#E#XE</v>
      </c>
      <c r="J782" s="137" t="str">
        <f t="shared" si="44"/>
        <v>N</v>
      </c>
      <c r="K782" s="3" t="s">
        <v>12641</v>
      </c>
      <c r="L782" s="3" t="s">
        <v>12892</v>
      </c>
      <c r="N782" s="3" t="s">
        <v>12947</v>
      </c>
      <c r="Q782" s="3" t="s">
        <v>12743</v>
      </c>
      <c r="S782" s="3" t="s">
        <v>9867</v>
      </c>
      <c r="T782" s="3" t="s">
        <v>13019</v>
      </c>
      <c r="U782" s="3" t="s">
        <v>12913</v>
      </c>
      <c r="V782" s="3" t="s">
        <v>12913</v>
      </c>
    </row>
    <row r="783" spans="1:22" x14ac:dyDescent="0.2">
      <c r="A783" s="139" t="s">
        <v>12163</v>
      </c>
      <c r="B783" s="182">
        <v>44595</v>
      </c>
      <c r="C783" s="179" t="str">
        <f>VLOOKUP(G783,TCR!$E$2:$K$332,2,0)</f>
        <v>TRASPV</v>
      </c>
      <c r="D783" s="179" t="str">
        <f>VLOOKUP(G783,TCR!$E$2:$K$332,3,0)</f>
        <v>Ricavi logistica primaria - Trasporto Energia Elettrica - variabile</v>
      </c>
      <c r="E783" s="179" t="str">
        <f>VLOOKUP(G783,TCR!$E$2:$K$332,4,0)</f>
        <v>DISPV</v>
      </c>
      <c r="F783" s="179" t="str">
        <f>VLOOKUP(G783,TCR!$E$2:$K$332,5,0)</f>
        <v>Dispacciamento variabile</v>
      </c>
      <c r="G783" s="179" t="s">
        <v>112</v>
      </c>
      <c r="H783" s="179" t="str">
        <f>VLOOKUP(G783,TCR!$E$2:$K$332,7,0)</f>
        <v>PD</v>
      </c>
      <c r="I783" s="137" t="str">
        <f t="shared" si="45"/>
        <v>XE#PD_F3#PD_3F_BTA5#D#XE</v>
      </c>
      <c r="J783" s="137" t="str">
        <f t="shared" si="44"/>
        <v>N</v>
      </c>
      <c r="K783" s="3" t="s">
        <v>251</v>
      </c>
      <c r="L783" s="3" t="s">
        <v>13746</v>
      </c>
      <c r="N783" s="3" t="s">
        <v>13752</v>
      </c>
      <c r="Q783" s="3" t="s">
        <v>13735</v>
      </c>
      <c r="S783" s="3" t="s">
        <v>9818</v>
      </c>
      <c r="T783" s="3" t="s">
        <v>9819</v>
      </c>
      <c r="U783" s="3" t="s">
        <v>12913</v>
      </c>
      <c r="V783" s="3" t="s">
        <v>12913</v>
      </c>
    </row>
    <row r="784" spans="1:22" x14ac:dyDescent="0.2">
      <c r="A784" s="139" t="s">
        <v>12163</v>
      </c>
      <c r="B784" s="182">
        <v>44595</v>
      </c>
      <c r="C784" s="179" t="str">
        <f>VLOOKUP(G784,TCR!$E$2:$K$332,2,0)</f>
        <v>VENDV</v>
      </c>
      <c r="D784" s="179" t="str">
        <f>VLOOKUP(G784,TCR!$E$2:$K$332,3,0)</f>
        <v>Ricavi variabili commodity al PCE - Energia Elettrica</v>
      </c>
      <c r="E784" s="179" t="str">
        <f>VLOOKUP(G784,TCR!$E$2:$K$332,4,0)</f>
        <v>MTPRV</v>
      </c>
      <c r="F784" s="179" t="str">
        <f>VLOOKUP(G784,TCR!$E$2:$K$332,5,0)</f>
        <v>Materia prima variabile</v>
      </c>
      <c r="G784" s="179" t="s">
        <v>255</v>
      </c>
      <c r="H784" s="179" t="str">
        <f>VLOOKUP(G784,TCR!$E$2:$K$332,7,0)</f>
        <v>Materia prima</v>
      </c>
      <c r="I784" s="137" t="str">
        <f t="shared" si="45"/>
        <v>XE#EF0#PE_3F_BTA1#D#XE</v>
      </c>
      <c r="J784" s="137" t="str">
        <f t="shared" si="44"/>
        <v>N</v>
      </c>
      <c r="K784" s="3" t="s">
        <v>13718</v>
      </c>
      <c r="L784" s="3" t="s">
        <v>13719</v>
      </c>
      <c r="N784" s="3" t="s">
        <v>13740</v>
      </c>
      <c r="Q784" s="3" t="s">
        <v>13735</v>
      </c>
      <c r="S784" s="3" t="s">
        <v>9867</v>
      </c>
      <c r="T784" s="3" t="s">
        <v>13019</v>
      </c>
      <c r="U784" s="3" t="s">
        <v>12913</v>
      </c>
      <c r="V784" s="3" t="s">
        <v>12913</v>
      </c>
    </row>
    <row r="785" spans="1:22" x14ac:dyDescent="0.2">
      <c r="A785" s="139" t="s">
        <v>12163</v>
      </c>
      <c r="B785" s="182">
        <v>44595</v>
      </c>
      <c r="C785" s="179" t="str">
        <f>VLOOKUP(G785,TCR!$E$2:$K$332,2,0)</f>
        <v>VENDV</v>
      </c>
      <c r="D785" s="179" t="str">
        <f>VLOOKUP(G785,TCR!$E$2:$K$332,3,0)</f>
        <v>Ricavi variabili commodity al PCE - Energia Elettrica</v>
      </c>
      <c r="E785" s="179" t="str">
        <f>VLOOKUP(G785,TCR!$E$2:$K$332,4,0)</f>
        <v>MTPRV</v>
      </c>
      <c r="F785" s="179" t="str">
        <f>VLOOKUP(G785,TCR!$E$2:$K$332,5,0)</f>
        <v>Materia prima variabile</v>
      </c>
      <c r="G785" s="179" t="s">
        <v>255</v>
      </c>
      <c r="H785" s="179" t="str">
        <f>VLOOKUP(G785,TCR!$E$2:$K$332,7,0)</f>
        <v>Materia prima</v>
      </c>
      <c r="I785" s="137" t="str">
        <f t="shared" si="45"/>
        <v>XE#EF0#PE_3F_MENS_BTA1#D#XE</v>
      </c>
      <c r="J785" s="137" t="str">
        <f t="shared" si="44"/>
        <v>N</v>
      </c>
      <c r="K785" s="3" t="s">
        <v>13718</v>
      </c>
      <c r="L785" s="3" t="s">
        <v>13719</v>
      </c>
      <c r="N785" s="3" t="s">
        <v>13745</v>
      </c>
      <c r="Q785" s="3" t="s">
        <v>13735</v>
      </c>
      <c r="S785" s="3" t="s">
        <v>9867</v>
      </c>
      <c r="T785" s="3" t="s">
        <v>13019</v>
      </c>
      <c r="U785" s="3" t="s">
        <v>12913</v>
      </c>
      <c r="V785" s="3" t="s">
        <v>12913</v>
      </c>
    </row>
    <row r="786" spans="1:22" x14ac:dyDescent="0.2">
      <c r="A786" s="139" t="s">
        <v>12163</v>
      </c>
      <c r="B786" s="182">
        <v>44595</v>
      </c>
      <c r="C786" s="179" t="str">
        <f>VLOOKUP(G786,TCR!$E$2:$K$332,2,0)</f>
        <v>DISTF</v>
      </c>
      <c r="D786" s="179" t="str">
        <f>VLOOKUP(G786,TCR!$E$2:$K$332,3,0)</f>
        <v>Ricavi logistica secondaria - distribuzione Energia Elettrica - fisso</v>
      </c>
      <c r="E786" s="179" t="str">
        <f>VLOOKUP(G786,TCR!$E$2:$K$332,4,0)</f>
        <v>QFDS</v>
      </c>
      <c r="F786" s="179" t="str">
        <f>VLOOKUP(G786,TCR!$E$2:$K$332,5,0)</f>
        <v>Quota fissa distribuzione</v>
      </c>
      <c r="G786" s="179" t="s">
        <v>2</v>
      </c>
      <c r="H786" s="179" t="str">
        <f>VLOOKUP(G786,TCR!$E$2:$K$332,7,0)</f>
        <v>Quota fissa dis</v>
      </c>
      <c r="I786" s="137" t="str">
        <f t="shared" si="45"/>
        <v>XE#C_FIX_O_ASOS_FAT3#T_OS_A_MTA3#T_OS#XE</v>
      </c>
      <c r="J786" s="137" t="str">
        <f t="shared" si="44"/>
        <v>N</v>
      </c>
      <c r="K786" s="3" t="s">
        <v>13753</v>
      </c>
      <c r="L786" s="3" t="s">
        <v>13754</v>
      </c>
      <c r="N786" s="3" t="s">
        <v>12728</v>
      </c>
      <c r="Q786" s="3" t="s">
        <v>12742</v>
      </c>
      <c r="S786" s="3" t="s">
        <v>10563</v>
      </c>
      <c r="T786" s="3" t="s">
        <v>9357</v>
      </c>
      <c r="U786" s="3" t="s">
        <v>12913</v>
      </c>
      <c r="V786" s="3" t="s">
        <v>12913</v>
      </c>
    </row>
    <row r="787" spans="1:22" x14ac:dyDescent="0.2">
      <c r="A787" s="139" t="s">
        <v>12163</v>
      </c>
      <c r="B787" s="182">
        <v>44595</v>
      </c>
      <c r="C787" s="179" t="str">
        <f>VLOOKUP(G787,TCR!$E$2:$K$332,2,0)</f>
        <v>DISTV</v>
      </c>
      <c r="D787" s="179" t="str">
        <f>VLOOKUP(G787,TCR!$E$2:$K$332,3,0)</f>
        <v>Ricavi logistica secondaria - distribuzione Energia Elettrica - variabile</v>
      </c>
      <c r="E787" s="179" t="str">
        <f>VLOOKUP(G787,TCR!$E$2:$K$332,4,0)</f>
        <v>QVA</v>
      </c>
      <c r="F787" s="179" t="str">
        <f>VLOOKUP(G787,TCR!$E$2:$K$332,5,0)</f>
        <v>Energia attiva</v>
      </c>
      <c r="G787" s="179" t="s">
        <v>4</v>
      </c>
      <c r="H787" s="179" t="str">
        <f>VLOOKUP(G787,TCR!$E$2:$K$332,7,0)</f>
        <v>Quota energia</v>
      </c>
      <c r="I787" s="137" t="str">
        <f t="shared" si="45"/>
        <v>XE#Q_EN_O_ASOS_VAL3#T_OS_A_BTA1#T_OS#XE</v>
      </c>
      <c r="J787" s="137" t="str">
        <f t="shared" si="44"/>
        <v>N</v>
      </c>
      <c r="K787" s="3" t="s">
        <v>12580</v>
      </c>
      <c r="L787" s="3" t="s">
        <v>12828</v>
      </c>
      <c r="N787" s="3" t="s">
        <v>12732</v>
      </c>
      <c r="Q787" s="3" t="s">
        <v>12742</v>
      </c>
      <c r="S787" s="3" t="s">
        <v>10565</v>
      </c>
      <c r="T787" s="3" t="s">
        <v>13020</v>
      </c>
      <c r="U787" s="3" t="s">
        <v>12913</v>
      </c>
      <c r="V787" s="3" t="s">
        <v>12913</v>
      </c>
    </row>
    <row r="788" spans="1:22" x14ac:dyDescent="0.2">
      <c r="A788" s="139" t="s">
        <v>12163</v>
      </c>
      <c r="B788" s="182">
        <v>44595</v>
      </c>
      <c r="C788" s="179" t="str">
        <f>VLOOKUP(G788,TCR!$E$2:$K$332,2,0)</f>
        <v>DISTF</v>
      </c>
      <c r="D788" s="179" t="str">
        <f>VLOOKUP(G788,TCR!$E$2:$K$332,3,0)</f>
        <v>Ricavi logistica secondaria - distribuzione Energia Elettrica - fisso</v>
      </c>
      <c r="E788" s="179" t="str">
        <f>VLOOKUP(G788,TCR!$E$2:$K$332,4,0)</f>
        <v>QFDS</v>
      </c>
      <c r="F788" s="179" t="str">
        <f>VLOOKUP(G788,TCR!$E$2:$K$332,5,0)</f>
        <v>Quota fissa distribuzione</v>
      </c>
      <c r="G788" s="179" t="s">
        <v>2</v>
      </c>
      <c r="H788" s="179" t="str">
        <f>VLOOKUP(G788,TCR!$E$2:$K$332,7,0)</f>
        <v>Quota fissa dis</v>
      </c>
      <c r="I788" s="137" t="str">
        <f t="shared" si="45"/>
        <v>XE#C_FIX_O_ASOS_FAT1#T_OS_A_AAT2#T_OS#XE</v>
      </c>
      <c r="J788" s="137" t="str">
        <f t="shared" si="44"/>
        <v>N</v>
      </c>
      <c r="K788" s="3" t="s">
        <v>12571</v>
      </c>
      <c r="L788" s="3" t="s">
        <v>12819</v>
      </c>
      <c r="N788" s="3" t="s">
        <v>13755</v>
      </c>
      <c r="Q788" s="3" t="s">
        <v>12742</v>
      </c>
      <c r="S788" s="3" t="s">
        <v>10563</v>
      </c>
      <c r="T788" s="3" t="s">
        <v>9357</v>
      </c>
      <c r="U788" s="3" t="s">
        <v>12913</v>
      </c>
      <c r="V788" s="3" t="s">
        <v>12913</v>
      </c>
    </row>
    <row r="789" spans="1:22" x14ac:dyDescent="0.2">
      <c r="A789" s="139" t="s">
        <v>12163</v>
      </c>
      <c r="B789" s="182">
        <v>44595</v>
      </c>
      <c r="C789" s="179" t="str">
        <f>VLOOKUP(G789,TCR!$E$2:$K$332,2,0)</f>
        <v>TRASPV</v>
      </c>
      <c r="D789" s="179" t="str">
        <f>VLOOKUP(G789,TCR!$E$2:$K$332,3,0)</f>
        <v>Ricavi logistica primaria - Trasporto Energia Elettrica - variabile</v>
      </c>
      <c r="E789" s="179" t="str">
        <f>VLOOKUP(G789,TCR!$E$2:$K$332,4,0)</f>
        <v>DISPV</v>
      </c>
      <c r="F789" s="179" t="str">
        <f>VLOOKUP(G789,TCR!$E$2:$K$332,5,0)</f>
        <v>Dispacciamento variabile</v>
      </c>
      <c r="G789" s="179" t="s">
        <v>112</v>
      </c>
      <c r="H789" s="179" t="str">
        <f>VLOOKUP(G789,TCR!$E$2:$K$332,7,0)</f>
        <v>PD</v>
      </c>
      <c r="I789" s="137" t="str">
        <f t="shared" si="45"/>
        <v>XE#PD_F0#PD_3F_MENS_BTA2#D#XE</v>
      </c>
      <c r="J789" s="137" t="str">
        <f t="shared" si="44"/>
        <v>N</v>
      </c>
      <c r="K789" s="3" t="s">
        <v>13732</v>
      </c>
      <c r="L789" s="3" t="s">
        <v>13733</v>
      </c>
      <c r="N789" s="3" t="s">
        <v>13747</v>
      </c>
      <c r="Q789" s="3" t="s">
        <v>13735</v>
      </c>
      <c r="S789" s="3" t="s">
        <v>9818</v>
      </c>
      <c r="T789" s="3" t="s">
        <v>9819</v>
      </c>
      <c r="U789" s="3" t="s">
        <v>12913</v>
      </c>
      <c r="V789" s="3" t="s">
        <v>12913</v>
      </c>
    </row>
    <row r="790" spans="1:22" x14ac:dyDescent="0.2">
      <c r="A790" s="139" t="s">
        <v>12163</v>
      </c>
      <c r="B790" s="182">
        <v>44595</v>
      </c>
      <c r="C790" s="179" t="str">
        <f>VLOOKUP(G790,TCR!$E$2:$K$332,2,0)</f>
        <v>TRASPV</v>
      </c>
      <c r="D790" s="179" t="str">
        <f>VLOOKUP(G790,TCR!$E$2:$K$332,3,0)</f>
        <v>Ricavi logistica primaria - Trasporto Energia Elettrica - variabile</v>
      </c>
      <c r="E790" s="179" t="str">
        <f>VLOOKUP(G790,TCR!$E$2:$K$332,4,0)</f>
        <v>DISPV</v>
      </c>
      <c r="F790" s="179" t="str">
        <f>VLOOKUP(G790,TCR!$E$2:$K$332,5,0)</f>
        <v>Dispacciamento variabile</v>
      </c>
      <c r="G790" s="179" t="s">
        <v>112</v>
      </c>
      <c r="H790" s="179" t="str">
        <f>VLOOKUP(G790,TCR!$E$2:$K$332,7,0)</f>
        <v>PD</v>
      </c>
      <c r="I790" s="137" t="str">
        <f t="shared" si="45"/>
        <v>XE#PD_F3#PD_3F_MENS_BTIP#O_D#XE</v>
      </c>
      <c r="J790" s="137" t="str">
        <f t="shared" si="44"/>
        <v>N</v>
      </c>
      <c r="K790" s="3" t="s">
        <v>251</v>
      </c>
      <c r="L790" s="3" t="s">
        <v>13746</v>
      </c>
      <c r="N790" s="3" t="s">
        <v>13756</v>
      </c>
      <c r="Q790" s="3" t="s">
        <v>12740</v>
      </c>
      <c r="S790" s="3" t="s">
        <v>9818</v>
      </c>
      <c r="T790" s="3" t="s">
        <v>9819</v>
      </c>
      <c r="U790" s="3" t="s">
        <v>12913</v>
      </c>
      <c r="V790" s="3" t="s">
        <v>12913</v>
      </c>
    </row>
    <row r="791" spans="1:22" x14ac:dyDescent="0.2">
      <c r="A791" s="139" t="s">
        <v>12163</v>
      </c>
      <c r="B791" s="182">
        <v>44595</v>
      </c>
      <c r="C791" s="179" t="str">
        <f>VLOOKUP(G791,TCR!$E$2:$K$332,2,0)</f>
        <v>DISTF</v>
      </c>
      <c r="D791" s="179" t="str">
        <f>VLOOKUP(G791,TCR!$E$2:$K$332,3,0)</f>
        <v>Ricavi logistica secondaria - distribuzione Energia Elettrica - fisso</v>
      </c>
      <c r="E791" s="179" t="str">
        <f>VLOOKUP(G791,TCR!$E$2:$K$332,4,0)</f>
        <v>QFDS</v>
      </c>
      <c r="F791" s="179" t="str">
        <f>VLOOKUP(G791,TCR!$E$2:$K$332,5,0)</f>
        <v>Quota fissa distribuzione</v>
      </c>
      <c r="G791" s="179" t="s">
        <v>2</v>
      </c>
      <c r="H791" s="179" t="str">
        <f>VLOOKUP(G791,TCR!$E$2:$K$332,7,0)</f>
        <v>Quota fissa dis</v>
      </c>
      <c r="I791" s="137" t="str">
        <f t="shared" si="45"/>
        <v>XE#C_FIX_O_ASOS_VAL1#T_OS_A_AAT1#T_OS#XE</v>
      </c>
      <c r="J791" s="137" t="str">
        <f t="shared" si="44"/>
        <v>N</v>
      </c>
      <c r="K791" s="3" t="s">
        <v>12572</v>
      </c>
      <c r="L791" s="3" t="s">
        <v>12820</v>
      </c>
      <c r="N791" s="3" t="s">
        <v>13726</v>
      </c>
      <c r="Q791" s="3" t="s">
        <v>12742</v>
      </c>
      <c r="S791" s="3" t="s">
        <v>10563</v>
      </c>
      <c r="T791" s="3" t="s">
        <v>9357</v>
      </c>
      <c r="U791" s="3" t="s">
        <v>12913</v>
      </c>
      <c r="V791" s="3" t="s">
        <v>12913</v>
      </c>
    </row>
    <row r="792" spans="1:22" x14ac:dyDescent="0.2">
      <c r="A792" s="139" t="s">
        <v>12163</v>
      </c>
      <c r="B792" s="182">
        <v>44595</v>
      </c>
      <c r="C792" s="179" t="str">
        <f>VLOOKUP(G792,TCR!$E$2:$K$332,2,0)</f>
        <v>GEN</v>
      </c>
      <c r="D792" s="179" t="str">
        <f>VLOOKUP(G792,TCR!$E$2:$K$332,3,0)</f>
        <v>Livello Generico</v>
      </c>
      <c r="E792" s="179" t="str">
        <f>VLOOKUP(G792,TCR!$E$2:$K$332,4,0)</f>
        <v>GEN</v>
      </c>
      <c r="F792" s="179" t="str">
        <f>VLOOKUP(G792,TCR!$E$2:$K$332,5,0)</f>
        <v>Livello Generico</v>
      </c>
      <c r="G792" s="179" t="s">
        <v>13105</v>
      </c>
      <c r="H792" s="179" t="str">
        <f>VLOOKUP(G792,TCR!$E$2:$K$332,7,0)</f>
        <v>Spese Amministrative</v>
      </c>
      <c r="I792" s="137" t="str">
        <f t="shared" si="45"/>
        <v>XE#PLAFOND#PLAFOND#A#XE</v>
      </c>
      <c r="J792" s="137" t="str">
        <f t="shared" si="44"/>
        <v>N</v>
      </c>
      <c r="K792" s="3" t="s">
        <v>13757</v>
      </c>
      <c r="L792" s="3" t="s">
        <v>13758</v>
      </c>
      <c r="N792" s="3" t="s">
        <v>13757</v>
      </c>
      <c r="Q792" s="3" t="s">
        <v>11109</v>
      </c>
      <c r="S792" s="3" t="s">
        <v>10668</v>
      </c>
      <c r="T792" s="3" t="s">
        <v>10669</v>
      </c>
      <c r="U792" s="3" t="s">
        <v>12913</v>
      </c>
      <c r="V792" s="3" t="s">
        <v>12913</v>
      </c>
    </row>
    <row r="793" spans="1:22" x14ac:dyDescent="0.2">
      <c r="A793" s="139" t="s">
        <v>12163</v>
      </c>
      <c r="B793" s="182">
        <v>44595</v>
      </c>
      <c r="C793" s="179" t="str">
        <f>VLOOKUP(G793,TCR!$E$2:$K$332,2,0)</f>
        <v>DISTF</v>
      </c>
      <c r="D793" s="179" t="str">
        <f>VLOOKUP(G793,TCR!$E$2:$K$332,3,0)</f>
        <v>Ricavi logistica secondaria - distribuzione Energia Elettrica - fisso</v>
      </c>
      <c r="E793" s="179" t="str">
        <f>VLOOKUP(G793,TCR!$E$2:$K$332,4,0)</f>
        <v>QFDS</v>
      </c>
      <c r="F793" s="179" t="str">
        <f>VLOOKUP(G793,TCR!$E$2:$K$332,5,0)</f>
        <v>Quota fissa distribuzione</v>
      </c>
      <c r="G793" s="179" t="s">
        <v>2</v>
      </c>
      <c r="H793" s="179" t="str">
        <f>VLOOKUP(G793,TCR!$E$2:$K$332,7,0)</f>
        <v>Quota fissa dis</v>
      </c>
      <c r="I793" s="137" t="str">
        <f t="shared" si="45"/>
        <v>XE#C_FIX_O_ASOS_VAL1#T_OS_A_ALTA#T_OS#XE</v>
      </c>
      <c r="J793" s="137" t="str">
        <f t="shared" si="44"/>
        <v>N</v>
      </c>
      <c r="K793" s="3" t="s">
        <v>12572</v>
      </c>
      <c r="L793" s="3" t="s">
        <v>12820</v>
      </c>
      <c r="N793" s="3" t="s">
        <v>12706</v>
      </c>
      <c r="Q793" s="3" t="s">
        <v>12742</v>
      </c>
      <c r="S793" s="3" t="s">
        <v>10563</v>
      </c>
      <c r="T793" s="3" t="s">
        <v>9357</v>
      </c>
      <c r="U793" s="3" t="s">
        <v>12913</v>
      </c>
      <c r="V793" s="3" t="s">
        <v>12913</v>
      </c>
    </row>
    <row r="794" spans="1:22" x14ac:dyDescent="0.2">
      <c r="A794" s="139" t="s">
        <v>12163</v>
      </c>
      <c r="B794" s="182">
        <v>44595</v>
      </c>
      <c r="C794" s="179" t="str">
        <f>VLOOKUP(G794,TCR!$E$2:$K$332,2,0)</f>
        <v>DISTF</v>
      </c>
      <c r="D794" s="179" t="str">
        <f>VLOOKUP(G794,TCR!$E$2:$K$332,3,0)</f>
        <v>Ricavi logistica secondaria - distribuzione Energia Elettrica - fisso</v>
      </c>
      <c r="E794" s="179" t="str">
        <f>VLOOKUP(G794,TCR!$E$2:$K$332,4,0)</f>
        <v>QFDS</v>
      </c>
      <c r="F794" s="179" t="str">
        <f>VLOOKUP(G794,TCR!$E$2:$K$332,5,0)</f>
        <v>Quota fissa distribuzione</v>
      </c>
      <c r="G794" s="179" t="s">
        <v>2</v>
      </c>
      <c r="H794" s="179" t="str">
        <f>VLOOKUP(G794,TCR!$E$2:$K$332,7,0)</f>
        <v>Quota fissa dis</v>
      </c>
      <c r="I794" s="137" t="str">
        <f t="shared" si="45"/>
        <v>XE#C_FIX_C_TRASP#T_TRAS_MTIP#T#XE</v>
      </c>
      <c r="J794" s="137" t="str">
        <f t="shared" si="44"/>
        <v>N</v>
      </c>
      <c r="K794" s="3" t="s">
        <v>12516</v>
      </c>
      <c r="L794" s="3" t="s">
        <v>12764</v>
      </c>
      <c r="N794" s="3" t="s">
        <v>13759</v>
      </c>
      <c r="Q794" s="3" t="s">
        <v>12741</v>
      </c>
      <c r="S794" s="3" t="s">
        <v>10563</v>
      </c>
      <c r="T794" s="3" t="s">
        <v>9357</v>
      </c>
      <c r="U794" s="3" t="s">
        <v>12913</v>
      </c>
      <c r="V794" s="3" t="s">
        <v>12913</v>
      </c>
    </row>
    <row r="795" spans="1:22" x14ac:dyDescent="0.2">
      <c r="A795" s="139" t="s">
        <v>12163</v>
      </c>
      <c r="B795" s="182">
        <v>44595</v>
      </c>
      <c r="C795" s="179" t="str">
        <f>VLOOKUP(G795,TCR!$E$2:$K$332,2,0)</f>
        <v>DISTF</v>
      </c>
      <c r="D795" s="179" t="str">
        <f>VLOOKUP(G795,TCR!$E$2:$K$332,3,0)</f>
        <v>Ricavi logistica secondaria - distribuzione Energia Elettrica - fisso</v>
      </c>
      <c r="E795" s="179" t="str">
        <f>VLOOKUP(G795,TCR!$E$2:$K$332,4,0)</f>
        <v>QP</v>
      </c>
      <c r="F795" s="179" t="str">
        <f>VLOOKUP(G795,TCR!$E$2:$K$332,5,0)</f>
        <v>Potenza</v>
      </c>
      <c r="G795" s="179" t="s">
        <v>166</v>
      </c>
      <c r="H795" s="179" t="str">
        <f>VLOOKUP(G795,TCR!$E$2:$K$332,7,0)</f>
        <v>Quota fissa potenza</v>
      </c>
      <c r="I795" s="137" t="str">
        <f t="shared" si="45"/>
        <v>XE#Q_POT_O_ASOS_FAT2#T_OS_A_AAT1#T_OS#XE</v>
      </c>
      <c r="J795" s="137" t="str">
        <f t="shared" si="44"/>
        <v>N</v>
      </c>
      <c r="K795" s="3" t="s">
        <v>13760</v>
      </c>
      <c r="L795" s="3" t="s">
        <v>13761</v>
      </c>
      <c r="N795" s="3" t="s">
        <v>13726</v>
      </c>
      <c r="Q795" s="3" t="s">
        <v>12742</v>
      </c>
      <c r="S795" s="3" t="s">
        <v>10563</v>
      </c>
      <c r="T795" s="3" t="s">
        <v>9357</v>
      </c>
      <c r="U795" s="3" t="s">
        <v>12913</v>
      </c>
      <c r="V795" s="3" t="s">
        <v>12913</v>
      </c>
    </row>
    <row r="796" spans="1:22" x14ac:dyDescent="0.2">
      <c r="A796" s="139" t="s">
        <v>12163</v>
      </c>
      <c r="B796" s="182">
        <v>44595</v>
      </c>
      <c r="C796" s="179" t="str">
        <f>VLOOKUP(G796,TCR!$E$2:$K$332,2,0)</f>
        <v>VENDV</v>
      </c>
      <c r="D796" s="179" t="str">
        <f>VLOOKUP(G796,TCR!$E$2:$K$332,3,0)</f>
        <v>Ricavi variabili commodity al PCE - Energia Elettrica</v>
      </c>
      <c r="E796" s="179" t="str">
        <f>VLOOKUP(G796,TCR!$E$2:$K$332,4,0)</f>
        <v>MTPRV</v>
      </c>
      <c r="F796" s="179" t="str">
        <f>VLOOKUP(G796,TCR!$E$2:$K$332,5,0)</f>
        <v>Materia prima variabile</v>
      </c>
      <c r="G796" s="179" t="s">
        <v>255</v>
      </c>
      <c r="H796" s="179" t="str">
        <f>VLOOKUP(G796,TCR!$E$2:$K$332,7,0)</f>
        <v>Materia prima</v>
      </c>
      <c r="I796" s="137" t="str">
        <f t="shared" si="45"/>
        <v>XE#EF2#PE_3F_MENS_BTA3#D#XE</v>
      </c>
      <c r="J796" s="137" t="str">
        <f t="shared" si="44"/>
        <v>N</v>
      </c>
      <c r="K796" s="3" t="s">
        <v>13762</v>
      </c>
      <c r="L796" s="3" t="s">
        <v>13763</v>
      </c>
      <c r="N796" s="3" t="s">
        <v>13764</v>
      </c>
      <c r="Q796" s="3" t="s">
        <v>13735</v>
      </c>
      <c r="S796" s="3" t="s">
        <v>9867</v>
      </c>
      <c r="T796" s="3" t="s">
        <v>13019</v>
      </c>
      <c r="U796" s="3" t="s">
        <v>12913</v>
      </c>
      <c r="V796" s="3" t="s">
        <v>12913</v>
      </c>
    </row>
    <row r="797" spans="1:22" x14ac:dyDescent="0.2">
      <c r="A797" s="139" t="s">
        <v>12163</v>
      </c>
      <c r="B797" s="182">
        <v>44595</v>
      </c>
      <c r="C797" s="179" t="str">
        <f>VLOOKUP(G797,TCR!$E$2:$K$332,2,0)</f>
        <v>DISTF</v>
      </c>
      <c r="D797" s="179" t="str">
        <f>VLOOKUP(G797,TCR!$E$2:$K$332,3,0)</f>
        <v>Ricavi logistica secondaria - distribuzione Energia Elettrica - fisso</v>
      </c>
      <c r="E797" s="179" t="str">
        <f>VLOOKUP(G797,TCR!$E$2:$K$332,4,0)</f>
        <v>QFDS</v>
      </c>
      <c r="F797" s="179" t="str">
        <f>VLOOKUP(G797,TCR!$E$2:$K$332,5,0)</f>
        <v>Quota fissa distribuzione</v>
      </c>
      <c r="G797" s="179" t="s">
        <v>2</v>
      </c>
      <c r="H797" s="179" t="str">
        <f>VLOOKUP(G797,TCR!$E$2:$K$332,7,0)</f>
        <v>Quota fissa dis</v>
      </c>
      <c r="I797" s="137" t="str">
        <f t="shared" si="45"/>
        <v>XE#C_FIX_O_ASOS_FAT3#T_OS_A_BTA5#T_OS#XE</v>
      </c>
      <c r="J797" s="137" t="str">
        <f t="shared" si="44"/>
        <v>N</v>
      </c>
      <c r="K797" s="3" t="s">
        <v>13753</v>
      </c>
      <c r="L797" s="3" t="s">
        <v>13754</v>
      </c>
      <c r="N797" s="3" t="s">
        <v>12731</v>
      </c>
      <c r="Q797" s="3" t="s">
        <v>12742</v>
      </c>
      <c r="S797" s="3" t="s">
        <v>10563</v>
      </c>
      <c r="T797" s="3" t="s">
        <v>9357</v>
      </c>
      <c r="U797" s="3" t="s">
        <v>12913</v>
      </c>
      <c r="V797" s="3" t="s">
        <v>12913</v>
      </c>
    </row>
    <row r="798" spans="1:22" x14ac:dyDescent="0.2">
      <c r="A798" s="139" t="s">
        <v>12163</v>
      </c>
      <c r="B798" s="182">
        <v>44595</v>
      </c>
      <c r="C798" s="179" t="str">
        <f>VLOOKUP(G798,TCR!$E$2:$K$332,2,0)</f>
        <v>DISTF</v>
      </c>
      <c r="D798" s="179" t="str">
        <f>VLOOKUP(G798,TCR!$E$2:$K$332,3,0)</f>
        <v>Ricavi logistica secondaria - distribuzione Energia Elettrica - fisso</v>
      </c>
      <c r="E798" s="179" t="str">
        <f>VLOOKUP(G798,TCR!$E$2:$K$332,4,0)</f>
        <v>QFDS</v>
      </c>
      <c r="F798" s="179" t="str">
        <f>VLOOKUP(G798,TCR!$E$2:$K$332,5,0)</f>
        <v>Quota fissa distribuzione</v>
      </c>
      <c r="G798" s="179" t="s">
        <v>2</v>
      </c>
      <c r="H798" s="179" t="str">
        <f>VLOOKUP(G798,TCR!$E$2:$K$332,7,0)</f>
        <v>Quota fissa dis</v>
      </c>
      <c r="I798" s="137" t="str">
        <f t="shared" si="45"/>
        <v>XE#C_FIX_O_ASOS_VAL3#T_OS_A_BTA5#T_OS#XE</v>
      </c>
      <c r="J798" s="137" t="str">
        <f t="shared" si="44"/>
        <v>N</v>
      </c>
      <c r="K798" s="3" t="s">
        <v>12574</v>
      </c>
      <c r="L798" s="3" t="s">
        <v>12822</v>
      </c>
      <c r="N798" s="3" t="s">
        <v>12731</v>
      </c>
      <c r="Q798" s="3" t="s">
        <v>12742</v>
      </c>
      <c r="S798" s="3" t="s">
        <v>10563</v>
      </c>
      <c r="T798" s="3" t="s">
        <v>9357</v>
      </c>
      <c r="U798" s="3" t="s">
        <v>12913</v>
      </c>
      <c r="V798" s="3" t="s">
        <v>12913</v>
      </c>
    </row>
    <row r="799" spans="1:22" x14ac:dyDescent="0.2">
      <c r="A799" s="139" t="s">
        <v>12163</v>
      </c>
      <c r="B799" s="182">
        <v>44595</v>
      </c>
      <c r="C799" s="179" t="str">
        <f>VLOOKUP(G799,TCR!$E$2:$K$332,2,0)</f>
        <v>DISTF</v>
      </c>
      <c r="D799" s="179" t="str">
        <f>VLOOKUP(G799,TCR!$E$2:$K$332,3,0)</f>
        <v>Ricavi logistica secondaria - distribuzione Energia Elettrica - fisso</v>
      </c>
      <c r="E799" s="179" t="str">
        <f>VLOOKUP(G799,TCR!$E$2:$K$332,4,0)</f>
        <v>QFDS</v>
      </c>
      <c r="F799" s="179" t="str">
        <f>VLOOKUP(G799,TCR!$E$2:$K$332,5,0)</f>
        <v>Quota fissa distribuzione</v>
      </c>
      <c r="G799" s="179" t="s">
        <v>2</v>
      </c>
      <c r="H799" s="179" t="str">
        <f>VLOOKUP(G799,TCR!$E$2:$K$332,7,0)</f>
        <v>Quota fissa dis</v>
      </c>
      <c r="I799" s="137" t="str">
        <f t="shared" si="45"/>
        <v>XE#C_FIX_O_ASOS_VAL1#T_OS_A_BTIP#T_OS#XE</v>
      </c>
      <c r="J799" s="137" t="str">
        <f t="shared" si="44"/>
        <v>N</v>
      </c>
      <c r="K799" s="3" t="s">
        <v>12572</v>
      </c>
      <c r="L799" s="3" t="s">
        <v>12820</v>
      </c>
      <c r="N799" s="3" t="s">
        <v>12707</v>
      </c>
      <c r="Q799" s="3" t="s">
        <v>12742</v>
      </c>
      <c r="S799" s="3" t="s">
        <v>10563</v>
      </c>
      <c r="T799" s="3" t="s">
        <v>9357</v>
      </c>
      <c r="U799" s="3" t="s">
        <v>12913</v>
      </c>
      <c r="V799" s="3" t="s">
        <v>12913</v>
      </c>
    </row>
    <row r="800" spans="1:22" x14ac:dyDescent="0.2">
      <c r="A800" s="139" t="s">
        <v>12163</v>
      </c>
      <c r="B800" s="182">
        <v>44595</v>
      </c>
      <c r="C800" s="179" t="str">
        <f>VLOOKUP(G800,TCR!$E$2:$K$332,2,0)</f>
        <v>TRASPV</v>
      </c>
      <c r="D800" s="179" t="str">
        <f>VLOOKUP(G800,TCR!$E$2:$K$332,3,0)</f>
        <v>Ricavi logistica primaria - Trasporto Energia Elettrica - variabile</v>
      </c>
      <c r="E800" s="179" t="str">
        <f>VLOOKUP(G800,TCR!$E$2:$K$332,4,0)</f>
        <v>DISPV</v>
      </c>
      <c r="F800" s="179" t="str">
        <f>VLOOKUP(G800,TCR!$E$2:$K$332,5,0)</f>
        <v>Dispacciamento variabile</v>
      </c>
      <c r="G800" s="179" t="s">
        <v>112</v>
      </c>
      <c r="H800" s="179" t="str">
        <f>VLOOKUP(G800,TCR!$E$2:$K$332,7,0)</f>
        <v>PD</v>
      </c>
      <c r="I800" s="137" t="str">
        <f t="shared" si="45"/>
        <v>XE#PD_F1#PD_BIO_BTA2#D#XE</v>
      </c>
      <c r="J800" s="137" t="str">
        <f t="shared" si="44"/>
        <v>N</v>
      </c>
      <c r="K800" s="3" t="s">
        <v>249</v>
      </c>
      <c r="L800" s="3" t="s">
        <v>13765</v>
      </c>
      <c r="N800" s="3" t="s">
        <v>13766</v>
      </c>
      <c r="Q800" s="3" t="s">
        <v>13735</v>
      </c>
      <c r="S800" s="3" t="s">
        <v>9818</v>
      </c>
      <c r="T800" s="3" t="s">
        <v>9819</v>
      </c>
      <c r="U800" s="3" t="s">
        <v>12913</v>
      </c>
      <c r="V800" s="3" t="s">
        <v>12913</v>
      </c>
    </row>
    <row r="801" spans="1:22" x14ac:dyDescent="0.2">
      <c r="A801" s="139" t="s">
        <v>12163</v>
      </c>
      <c r="B801" s="182">
        <v>44595</v>
      </c>
      <c r="C801" s="179" t="str">
        <f>VLOOKUP(G801,TCR!$E$2:$K$332,2,0)</f>
        <v>VENDV</v>
      </c>
      <c r="D801" s="179" t="str">
        <f>VLOOKUP(G801,TCR!$E$2:$K$332,3,0)</f>
        <v>Ricavi variabili commodity al PCE - Energia Elettrica</v>
      </c>
      <c r="E801" s="179" t="str">
        <f>VLOOKUP(G801,TCR!$E$2:$K$332,4,0)</f>
        <v>MTPRV</v>
      </c>
      <c r="F801" s="179" t="str">
        <f>VLOOKUP(G801,TCR!$E$2:$K$332,5,0)</f>
        <v>Materia prima variabile</v>
      </c>
      <c r="G801" s="179" t="s">
        <v>255</v>
      </c>
      <c r="H801" s="179" t="str">
        <f>VLOOKUP(G801,TCR!$E$2:$K$332,7,0)</f>
        <v>Materia prima</v>
      </c>
      <c r="I801" s="137" t="str">
        <f t="shared" si="45"/>
        <v>XE#EF0#PE_3F_MENS_BTA3#D#XE</v>
      </c>
      <c r="J801" s="137" t="str">
        <f t="shared" si="44"/>
        <v>N</v>
      </c>
      <c r="K801" s="3" t="s">
        <v>13718</v>
      </c>
      <c r="L801" s="3" t="s">
        <v>13719</v>
      </c>
      <c r="N801" s="3" t="s">
        <v>13764</v>
      </c>
      <c r="Q801" s="3" t="s">
        <v>13735</v>
      </c>
      <c r="S801" s="3" t="s">
        <v>9867</v>
      </c>
      <c r="T801" s="3" t="s">
        <v>13019</v>
      </c>
      <c r="U801" s="3" t="s">
        <v>12913</v>
      </c>
      <c r="V801" s="3" t="s">
        <v>12913</v>
      </c>
    </row>
    <row r="802" spans="1:22" x14ac:dyDescent="0.2">
      <c r="A802" s="139" t="s">
        <v>12163</v>
      </c>
      <c r="B802" s="182">
        <v>44595</v>
      </c>
      <c r="C802" s="179" t="str">
        <f>VLOOKUP(G802,TCR!$E$2:$K$332,2,0)</f>
        <v>TRASPV</v>
      </c>
      <c r="D802" s="179" t="str">
        <f>VLOOKUP(G802,TCR!$E$2:$K$332,3,0)</f>
        <v>Ricavi logistica primaria - Trasporto Energia Elettrica - variabile</v>
      </c>
      <c r="E802" s="179" t="str">
        <f>VLOOKUP(G802,TCR!$E$2:$K$332,4,0)</f>
        <v>DISPV</v>
      </c>
      <c r="F802" s="179" t="str">
        <f>VLOOKUP(G802,TCR!$E$2:$K$332,5,0)</f>
        <v>Dispacciamento variabile</v>
      </c>
      <c r="G802" s="179" t="s">
        <v>112</v>
      </c>
      <c r="H802" s="179" t="str">
        <f>VLOOKUP(G802,TCR!$E$2:$K$332,7,0)</f>
        <v>PD</v>
      </c>
      <c r="I802" s="137" t="str">
        <f t="shared" si="45"/>
        <v>XE#PD_F3#PD_3F_MTA1#D#XE</v>
      </c>
      <c r="J802" s="137" t="str">
        <f t="shared" si="44"/>
        <v>N</v>
      </c>
      <c r="K802" s="3" t="s">
        <v>251</v>
      </c>
      <c r="L802" s="3" t="s">
        <v>13746</v>
      </c>
      <c r="N802" s="3" t="s">
        <v>13748</v>
      </c>
      <c r="Q802" s="3" t="s">
        <v>13735</v>
      </c>
      <c r="S802" s="3" t="s">
        <v>9818</v>
      </c>
      <c r="T802" s="3" t="s">
        <v>9819</v>
      </c>
      <c r="U802" s="3" t="s">
        <v>12913</v>
      </c>
      <c r="V802" s="3" t="s">
        <v>12913</v>
      </c>
    </row>
    <row r="803" spans="1:22" x14ac:dyDescent="0.2">
      <c r="A803" s="139" t="s">
        <v>12163</v>
      </c>
      <c r="B803" s="182">
        <v>44595</v>
      </c>
      <c r="C803" s="179" t="str">
        <f>VLOOKUP(G803,TCR!$E$2:$K$332,2,0)</f>
        <v>DISTF</v>
      </c>
      <c r="D803" s="179" t="str">
        <f>VLOOKUP(G803,TCR!$E$2:$K$332,3,0)</f>
        <v>Ricavi logistica secondaria - distribuzione Energia Elettrica - fisso</v>
      </c>
      <c r="E803" s="179" t="str">
        <f>VLOOKUP(G803,TCR!$E$2:$K$332,4,0)</f>
        <v>QFDS</v>
      </c>
      <c r="F803" s="179" t="str">
        <f>VLOOKUP(G803,TCR!$E$2:$K$332,5,0)</f>
        <v>Quota fissa distribuzione</v>
      </c>
      <c r="G803" s="179" t="s">
        <v>2</v>
      </c>
      <c r="H803" s="179" t="str">
        <f>VLOOKUP(G803,TCR!$E$2:$K$332,7,0)</f>
        <v>Quota fissa dis</v>
      </c>
      <c r="I803" s="137" t="str">
        <f t="shared" si="45"/>
        <v>XE#C_FIX_O_ASOS_VAL3#T_OS_A_BTA6#T_OS#XE</v>
      </c>
      <c r="J803" s="137" t="str">
        <f t="shared" si="44"/>
        <v>N</v>
      </c>
      <c r="K803" s="3" t="s">
        <v>12574</v>
      </c>
      <c r="L803" s="3" t="s">
        <v>12822</v>
      </c>
      <c r="N803" s="3" t="s">
        <v>12724</v>
      </c>
      <c r="Q803" s="3" t="s">
        <v>12742</v>
      </c>
      <c r="S803" s="3" t="s">
        <v>10563</v>
      </c>
      <c r="T803" s="3" t="s">
        <v>9357</v>
      </c>
      <c r="U803" s="3" t="s">
        <v>12913</v>
      </c>
      <c r="V803" s="3" t="s">
        <v>12913</v>
      </c>
    </row>
    <row r="804" spans="1:22" x14ac:dyDescent="0.2">
      <c r="A804" s="139" t="s">
        <v>12163</v>
      </c>
      <c r="B804" s="182">
        <v>44595</v>
      </c>
      <c r="C804" s="179" t="str">
        <f>VLOOKUP(G804,TCR!$E$2:$K$332,2,0)</f>
        <v>DISTF</v>
      </c>
      <c r="D804" s="179" t="str">
        <f>VLOOKUP(G804,TCR!$E$2:$K$332,3,0)</f>
        <v>Ricavi logistica secondaria - distribuzione Energia Elettrica - fisso</v>
      </c>
      <c r="E804" s="179" t="str">
        <f>VLOOKUP(G804,TCR!$E$2:$K$332,4,0)</f>
        <v>QP</v>
      </c>
      <c r="F804" s="179" t="str">
        <f>VLOOKUP(G804,TCR!$E$2:$K$332,5,0)</f>
        <v>Potenza</v>
      </c>
      <c r="G804" s="179" t="s">
        <v>166</v>
      </c>
      <c r="H804" s="179" t="str">
        <f>VLOOKUP(G804,TCR!$E$2:$K$332,7,0)</f>
        <v>Quota fissa potenza</v>
      </c>
      <c r="I804" s="137" t="str">
        <f t="shared" si="45"/>
        <v>XE#Q_POT_O_ASOS_FAT2#T_OS_A_AAT2#T_OS#XE</v>
      </c>
      <c r="J804" s="137" t="str">
        <f t="shared" si="44"/>
        <v>N</v>
      </c>
      <c r="K804" s="3" t="s">
        <v>13760</v>
      </c>
      <c r="L804" s="3" t="s">
        <v>13761</v>
      </c>
      <c r="N804" s="3" t="s">
        <v>13755</v>
      </c>
      <c r="Q804" s="3" t="s">
        <v>12742</v>
      </c>
      <c r="S804" s="3" t="s">
        <v>10563</v>
      </c>
      <c r="T804" s="3" t="s">
        <v>9357</v>
      </c>
      <c r="U804" s="3" t="s">
        <v>12913</v>
      </c>
      <c r="V804" s="3" t="s">
        <v>12913</v>
      </c>
    </row>
    <row r="805" spans="1:22" x14ac:dyDescent="0.2">
      <c r="A805" s="139" t="s">
        <v>12163</v>
      </c>
      <c r="B805" s="182">
        <v>44595</v>
      </c>
      <c r="C805" s="179" t="str">
        <f>VLOOKUP(G805,TCR!$E$2:$K$332,2,0)</f>
        <v>TRASPV</v>
      </c>
      <c r="D805" s="179" t="str">
        <f>VLOOKUP(G805,TCR!$E$2:$K$332,3,0)</f>
        <v>Ricavi logistica primaria - Trasporto Energia Elettrica - variabile</v>
      </c>
      <c r="E805" s="179" t="str">
        <f>VLOOKUP(G805,TCR!$E$2:$K$332,4,0)</f>
        <v>DISPV</v>
      </c>
      <c r="F805" s="179" t="str">
        <f>VLOOKUP(G805,TCR!$E$2:$K$332,5,0)</f>
        <v>Dispacciamento variabile</v>
      </c>
      <c r="G805" s="179" t="s">
        <v>112</v>
      </c>
      <c r="H805" s="179" t="str">
        <f>VLOOKUP(G805,TCR!$E$2:$K$332,7,0)</f>
        <v>PD</v>
      </c>
      <c r="I805" s="137" t="str">
        <f t="shared" si="45"/>
        <v>XE#PD_F0#PD_BIO_BTA6#D#XE</v>
      </c>
      <c r="J805" s="137" t="str">
        <f t="shared" si="44"/>
        <v>N</v>
      </c>
      <c r="K805" s="3" t="s">
        <v>13732</v>
      </c>
      <c r="L805" s="3" t="s">
        <v>13733</v>
      </c>
      <c r="N805" s="3" t="s">
        <v>13767</v>
      </c>
      <c r="Q805" s="3" t="s">
        <v>13735</v>
      </c>
      <c r="S805" s="3" t="s">
        <v>9818</v>
      </c>
      <c r="T805" s="3" t="s">
        <v>9819</v>
      </c>
      <c r="U805" s="3" t="s">
        <v>12913</v>
      </c>
      <c r="V805" s="3" t="s">
        <v>12913</v>
      </c>
    </row>
    <row r="806" spans="1:22" x14ac:dyDescent="0.2">
      <c r="A806" s="139" t="s">
        <v>12163</v>
      </c>
      <c r="B806" s="182">
        <v>44595</v>
      </c>
      <c r="C806" s="179" t="str">
        <f>VLOOKUP(G806,TCR!$E$2:$K$332,2,0)</f>
        <v>TRASPV</v>
      </c>
      <c r="D806" s="179" t="str">
        <f>VLOOKUP(G806,TCR!$E$2:$K$332,3,0)</f>
        <v>Ricavi logistica primaria - Trasporto Energia Elettrica - variabile</v>
      </c>
      <c r="E806" s="179" t="str">
        <f>VLOOKUP(G806,TCR!$E$2:$K$332,4,0)</f>
        <v>DISPV</v>
      </c>
      <c r="F806" s="179" t="str">
        <f>VLOOKUP(G806,TCR!$E$2:$K$332,5,0)</f>
        <v>Dispacciamento variabile</v>
      </c>
      <c r="G806" s="179" t="s">
        <v>112</v>
      </c>
      <c r="H806" s="179" t="str">
        <f>VLOOKUP(G806,TCR!$E$2:$K$332,7,0)</f>
        <v>PD</v>
      </c>
      <c r="I806" s="137" t="str">
        <f t="shared" si="45"/>
        <v>XE#PD_F0#PD_3F_MENS_BTA1#D#XE</v>
      </c>
      <c r="J806" s="137" t="str">
        <f t="shared" si="44"/>
        <v>N</v>
      </c>
      <c r="K806" s="3" t="s">
        <v>13732</v>
      </c>
      <c r="L806" s="3" t="s">
        <v>13733</v>
      </c>
      <c r="N806" s="3" t="s">
        <v>13768</v>
      </c>
      <c r="Q806" s="3" t="s">
        <v>13735</v>
      </c>
      <c r="S806" s="3" t="s">
        <v>9818</v>
      </c>
      <c r="T806" s="3" t="s">
        <v>9819</v>
      </c>
      <c r="U806" s="3" t="s">
        <v>12913</v>
      </c>
      <c r="V806" s="3" t="s">
        <v>12913</v>
      </c>
    </row>
    <row r="807" spans="1:22" x14ac:dyDescent="0.2">
      <c r="A807" s="139" t="s">
        <v>12163</v>
      </c>
      <c r="B807" s="182">
        <v>44595</v>
      </c>
      <c r="C807" s="179" t="str">
        <f>VLOOKUP(G807,TCR!$E$2:$K$332,2,0)</f>
        <v>DISTF</v>
      </c>
      <c r="D807" s="179" t="str">
        <f>VLOOKUP(G807,TCR!$E$2:$K$332,3,0)</f>
        <v>Ricavi logistica secondaria - distribuzione Energia Elettrica - fisso</v>
      </c>
      <c r="E807" s="179" t="str">
        <f>VLOOKUP(G807,TCR!$E$2:$K$332,4,0)</f>
        <v>QFDS</v>
      </c>
      <c r="F807" s="179" t="str">
        <f>VLOOKUP(G807,TCR!$E$2:$K$332,5,0)</f>
        <v>Quota fissa distribuzione</v>
      </c>
      <c r="G807" s="179" t="s">
        <v>2</v>
      </c>
      <c r="H807" s="179" t="str">
        <f>VLOOKUP(G807,TCR!$E$2:$K$332,7,0)</f>
        <v>Quota fissa dis</v>
      </c>
      <c r="I807" s="137" t="str">
        <f t="shared" si="45"/>
        <v>XE#C_FIX_O_ASOS_VAL2#T_OS_A_BTA2#T_OS#XE</v>
      </c>
      <c r="J807" s="137" t="str">
        <f t="shared" si="44"/>
        <v>N</v>
      </c>
      <c r="K807" s="3" t="s">
        <v>12573</v>
      </c>
      <c r="L807" s="3" t="s">
        <v>12821</v>
      </c>
      <c r="N807" s="3" t="s">
        <v>12727</v>
      </c>
      <c r="Q807" s="3" t="s">
        <v>12742</v>
      </c>
      <c r="S807" s="3" t="s">
        <v>10563</v>
      </c>
      <c r="T807" s="3" t="s">
        <v>9357</v>
      </c>
      <c r="U807" s="3" t="s">
        <v>12913</v>
      </c>
      <c r="V807" s="3" t="s">
        <v>12913</v>
      </c>
    </row>
    <row r="808" spans="1:22" x14ac:dyDescent="0.2">
      <c r="A808" s="139" t="s">
        <v>12163</v>
      </c>
      <c r="B808" s="182">
        <v>44595</v>
      </c>
      <c r="C808" s="179" t="str">
        <f>VLOOKUP(G808,TCR!$E$2:$K$332,2,0)</f>
        <v>DISTF</v>
      </c>
      <c r="D808" s="179" t="str">
        <f>VLOOKUP(G808,TCR!$E$2:$K$332,3,0)</f>
        <v>Ricavi logistica secondaria - distribuzione Energia Elettrica - fisso</v>
      </c>
      <c r="E808" s="179" t="str">
        <f>VLOOKUP(G808,TCR!$E$2:$K$332,4,0)</f>
        <v>QFDS</v>
      </c>
      <c r="F808" s="179" t="str">
        <f>VLOOKUP(G808,TCR!$E$2:$K$332,5,0)</f>
        <v>Quota fissa distribuzione</v>
      </c>
      <c r="G808" s="179" t="s">
        <v>2</v>
      </c>
      <c r="H808" s="179" t="str">
        <f>VLOOKUP(G808,TCR!$E$2:$K$332,7,0)</f>
        <v>Quota fissa dis</v>
      </c>
      <c r="I808" s="137" t="str">
        <f t="shared" si="45"/>
        <v>XE#C_FIX_O_ASOS_FAT2#T_OS_A_BTA2#T_OS#XE</v>
      </c>
      <c r="J808" s="137" t="str">
        <f t="shared" si="44"/>
        <v>N</v>
      </c>
      <c r="K808" s="3" t="s">
        <v>13769</v>
      </c>
      <c r="L808" s="3" t="s">
        <v>13770</v>
      </c>
      <c r="N808" s="3" t="s">
        <v>12727</v>
      </c>
      <c r="Q808" s="3" t="s">
        <v>12742</v>
      </c>
      <c r="S808" s="3" t="s">
        <v>10563</v>
      </c>
      <c r="T808" s="3" t="s">
        <v>9357</v>
      </c>
      <c r="U808" s="3" t="s">
        <v>12913</v>
      </c>
      <c r="V808" s="3" t="s">
        <v>12913</v>
      </c>
    </row>
    <row r="809" spans="1:22" x14ac:dyDescent="0.2">
      <c r="A809" s="139" t="s">
        <v>12163</v>
      </c>
      <c r="B809" s="182">
        <v>44595</v>
      </c>
      <c r="C809" s="179" t="str">
        <f>VLOOKUP(G809,TCR!$E$2:$K$332,2,0)</f>
        <v>DISTF</v>
      </c>
      <c r="D809" s="179" t="str">
        <f>VLOOKUP(G809,TCR!$E$2:$K$332,3,0)</f>
        <v>Ricavi logistica secondaria - distribuzione Energia Elettrica - fisso</v>
      </c>
      <c r="E809" s="179" t="str">
        <f>VLOOKUP(G809,TCR!$E$2:$K$332,4,0)</f>
        <v>QP</v>
      </c>
      <c r="F809" s="179" t="str">
        <f>VLOOKUP(G809,TCR!$E$2:$K$332,5,0)</f>
        <v>Potenza</v>
      </c>
      <c r="G809" s="179" t="s">
        <v>166</v>
      </c>
      <c r="H809" s="179" t="str">
        <f>VLOOKUP(G809,TCR!$E$2:$K$332,7,0)</f>
        <v>Quota fissa potenza</v>
      </c>
      <c r="I809" s="137" t="str">
        <f t="shared" si="45"/>
        <v>XE#Q_POT_O_ASOS_VAL2#T_OS_A_BTA5#T_OS#XE</v>
      </c>
      <c r="J809" s="137" t="str">
        <f t="shared" si="44"/>
        <v>N</v>
      </c>
      <c r="K809" s="3" t="s">
        <v>12563</v>
      </c>
      <c r="L809" s="3" t="s">
        <v>12811</v>
      </c>
      <c r="N809" s="3" t="s">
        <v>12731</v>
      </c>
      <c r="Q809" s="3" t="s">
        <v>12742</v>
      </c>
      <c r="S809" s="3" t="s">
        <v>10563</v>
      </c>
      <c r="T809" s="3" t="s">
        <v>9357</v>
      </c>
      <c r="U809" s="3" t="s">
        <v>12913</v>
      </c>
      <c r="V809" s="3" t="s">
        <v>12913</v>
      </c>
    </row>
    <row r="810" spans="1:22" x14ac:dyDescent="0.2">
      <c r="A810" s="139" t="s">
        <v>12163</v>
      </c>
      <c r="B810" s="182">
        <v>44595</v>
      </c>
      <c r="C810" s="179" t="str">
        <f>VLOOKUP(G810,TCR!$E$2:$K$332,2,0)</f>
        <v>DISTF</v>
      </c>
      <c r="D810" s="179" t="str">
        <f>VLOOKUP(G810,TCR!$E$2:$K$332,3,0)</f>
        <v>Ricavi logistica secondaria - distribuzione Energia Elettrica - fisso</v>
      </c>
      <c r="E810" s="179" t="str">
        <f>VLOOKUP(G810,TCR!$E$2:$K$332,4,0)</f>
        <v>QFDS</v>
      </c>
      <c r="F810" s="179" t="str">
        <f>VLOOKUP(G810,TCR!$E$2:$K$332,5,0)</f>
        <v>Quota fissa distribuzione</v>
      </c>
      <c r="G810" s="179" t="s">
        <v>2</v>
      </c>
      <c r="H810" s="179" t="str">
        <f>VLOOKUP(G810,TCR!$E$2:$K$332,7,0)</f>
        <v>Quota fissa dis</v>
      </c>
      <c r="I810" s="137" t="str">
        <f t="shared" si="45"/>
        <v>XE#C_FIX_O_ASOS_FAT2#T_OS_A_BTA1#T_OS#XE</v>
      </c>
      <c r="J810" s="137" t="str">
        <f t="shared" si="44"/>
        <v>N</v>
      </c>
      <c r="K810" s="3" t="s">
        <v>13769</v>
      </c>
      <c r="L810" s="3" t="s">
        <v>13770</v>
      </c>
      <c r="N810" s="3" t="s">
        <v>12732</v>
      </c>
      <c r="Q810" s="3" t="s">
        <v>12742</v>
      </c>
      <c r="S810" s="3" t="s">
        <v>10563</v>
      </c>
      <c r="T810" s="3" t="s">
        <v>9357</v>
      </c>
      <c r="U810" s="3" t="s">
        <v>12913</v>
      </c>
      <c r="V810" s="3" t="s">
        <v>12913</v>
      </c>
    </row>
    <row r="811" spans="1:22" x14ac:dyDescent="0.2">
      <c r="A811" s="139" t="s">
        <v>12163</v>
      </c>
      <c r="B811" s="182">
        <v>44595</v>
      </c>
      <c r="C811" s="179" t="str">
        <f>VLOOKUP(G811,TCR!$E$2:$K$332,2,0)</f>
        <v>DISTF</v>
      </c>
      <c r="D811" s="179" t="str">
        <f>VLOOKUP(G811,TCR!$E$2:$K$332,3,0)</f>
        <v>Ricavi logistica secondaria - distribuzione Energia Elettrica - fisso</v>
      </c>
      <c r="E811" s="179" t="str">
        <f>VLOOKUP(G811,TCR!$E$2:$K$332,4,0)</f>
        <v>QP</v>
      </c>
      <c r="F811" s="179" t="str">
        <f>VLOOKUP(G811,TCR!$E$2:$K$332,5,0)</f>
        <v>Potenza</v>
      </c>
      <c r="G811" s="179" t="s">
        <v>166</v>
      </c>
      <c r="H811" s="179" t="str">
        <f>VLOOKUP(G811,TCR!$E$2:$K$332,7,0)</f>
        <v>Quota fissa potenza</v>
      </c>
      <c r="I811" s="137" t="str">
        <f t="shared" si="45"/>
        <v>XE#Q_POT_O_ASOS_FAT2#T_OS_A_BTA5#T_OS#XE</v>
      </c>
      <c r="J811" s="137" t="str">
        <f t="shared" si="44"/>
        <v>N</v>
      </c>
      <c r="K811" s="3" t="s">
        <v>13760</v>
      </c>
      <c r="L811" s="3" t="s">
        <v>13761</v>
      </c>
      <c r="N811" s="3" t="s">
        <v>12731</v>
      </c>
      <c r="Q811" s="3" t="s">
        <v>12742</v>
      </c>
      <c r="S811" s="3" t="s">
        <v>10563</v>
      </c>
      <c r="T811" s="3" t="s">
        <v>9357</v>
      </c>
      <c r="U811" s="3" t="s">
        <v>12913</v>
      </c>
      <c r="V811" s="3" t="s">
        <v>12913</v>
      </c>
    </row>
    <row r="812" spans="1:22" x14ac:dyDescent="0.2">
      <c r="A812" s="139" t="s">
        <v>12163</v>
      </c>
      <c r="B812" s="182">
        <v>44595</v>
      </c>
      <c r="C812" s="179" t="str">
        <f>VLOOKUP(G812,TCR!$E$2:$K$332,2,0)</f>
        <v>DISTF</v>
      </c>
      <c r="D812" s="179" t="str">
        <f>VLOOKUP(G812,TCR!$E$2:$K$332,3,0)</f>
        <v>Ricavi logistica secondaria - distribuzione Energia Elettrica - fisso</v>
      </c>
      <c r="E812" s="179" t="str">
        <f>VLOOKUP(G812,TCR!$E$2:$K$332,4,0)</f>
        <v>QFDS</v>
      </c>
      <c r="F812" s="179" t="str">
        <f>VLOOKUP(G812,TCR!$E$2:$K$332,5,0)</f>
        <v>Quota fissa distribuzione</v>
      </c>
      <c r="G812" s="179" t="s">
        <v>2</v>
      </c>
      <c r="H812" s="179" t="str">
        <f>VLOOKUP(G812,TCR!$E$2:$K$332,7,0)</f>
        <v>Quota fissa dis</v>
      </c>
      <c r="I812" s="137" t="str">
        <f t="shared" si="45"/>
        <v>XE#C_FIX_O_ASOS_FAT3#T_OS_A_BTVE#T_OS#XE</v>
      </c>
      <c r="J812" s="137" t="str">
        <f t="shared" si="44"/>
        <v>N</v>
      </c>
      <c r="K812" s="3" t="s">
        <v>13753</v>
      </c>
      <c r="L812" s="3" t="s">
        <v>13754</v>
      </c>
      <c r="N812" s="3" t="s">
        <v>13489</v>
      </c>
      <c r="Q812" s="3" t="s">
        <v>12742</v>
      </c>
      <c r="S812" s="3" t="s">
        <v>10563</v>
      </c>
      <c r="T812" s="3" t="s">
        <v>9357</v>
      </c>
      <c r="U812" s="3" t="s">
        <v>12913</v>
      </c>
      <c r="V812" s="3" t="s">
        <v>12913</v>
      </c>
    </row>
    <row r="813" spans="1:22" x14ac:dyDescent="0.2">
      <c r="A813" s="139" t="s">
        <v>12163</v>
      </c>
      <c r="B813" s="182">
        <v>44595</v>
      </c>
      <c r="C813" s="179" t="str">
        <f>VLOOKUP(G813,TCR!$E$2:$K$332,2,0)</f>
        <v>VENDV</v>
      </c>
      <c r="D813" s="179" t="str">
        <f>VLOOKUP(G813,TCR!$E$2:$K$332,3,0)</f>
        <v>Ricavi variabili commodity al PCE - Energia Elettrica</v>
      </c>
      <c r="E813" s="179" t="str">
        <f>VLOOKUP(G813,TCR!$E$2:$K$332,4,0)</f>
        <v>MTPRV</v>
      </c>
      <c r="F813" s="179" t="str">
        <f>VLOOKUP(G813,TCR!$E$2:$K$332,5,0)</f>
        <v>Materia prima variabile</v>
      </c>
      <c r="G813" s="179" t="s">
        <v>192</v>
      </c>
      <c r="H813" s="179" t="str">
        <f>VLOOKUP(G813,TCR!$E$2:$K$332,7,0)</f>
        <v>Perdite</v>
      </c>
      <c r="I813" s="137" t="str">
        <f t="shared" si="45"/>
        <v>XE#PERD_EF0_ITEC_SN#MIG_EE#E#XE</v>
      </c>
      <c r="J813" s="137" t="str">
        <f t="shared" si="44"/>
        <v>N</v>
      </c>
      <c r="K813" s="3" t="s">
        <v>13771</v>
      </c>
      <c r="L813" s="3" t="s">
        <v>13772</v>
      </c>
      <c r="N813" s="3" t="s">
        <v>12708</v>
      </c>
      <c r="Q813" s="3" t="s">
        <v>12743</v>
      </c>
      <c r="S813" s="3" t="s">
        <v>9867</v>
      </c>
      <c r="T813" s="3" t="s">
        <v>13019</v>
      </c>
      <c r="U813" s="3" t="s">
        <v>12913</v>
      </c>
      <c r="V813" s="3" t="s">
        <v>12913</v>
      </c>
    </row>
    <row r="814" spans="1:22" x14ac:dyDescent="0.2">
      <c r="A814" s="139" t="s">
        <v>12163</v>
      </c>
      <c r="B814" s="182">
        <v>44595</v>
      </c>
      <c r="C814" s="179" t="str">
        <f>VLOOKUP(G814,TCR!$E$2:$K$332,2,0)</f>
        <v>DISTF</v>
      </c>
      <c r="D814" s="179" t="str">
        <f>VLOOKUP(G814,TCR!$E$2:$K$332,3,0)</f>
        <v>Ricavi logistica secondaria - distribuzione Energia Elettrica - fisso</v>
      </c>
      <c r="E814" s="179" t="str">
        <f>VLOOKUP(G814,TCR!$E$2:$K$332,4,0)</f>
        <v>QFDS</v>
      </c>
      <c r="F814" s="179" t="str">
        <f>VLOOKUP(G814,TCR!$E$2:$K$332,5,0)</f>
        <v>Quota fissa distribuzione</v>
      </c>
      <c r="G814" s="179" t="s">
        <v>2</v>
      </c>
      <c r="H814" s="179" t="str">
        <f>VLOOKUP(G814,TCR!$E$2:$K$332,7,0)</f>
        <v>Quota fissa dis</v>
      </c>
      <c r="I814" s="137" t="str">
        <f t="shared" si="45"/>
        <v>XE#C_FIX_O_ASOS_FAT3#T_OS_A_ALTA#T_OS#XE</v>
      </c>
      <c r="J814" s="137" t="str">
        <f t="shared" ref="J814:J877" si="46">IF(SUBSTITUTE(K814,"_VAT","") = K814,"N","S")</f>
        <v>N</v>
      </c>
      <c r="K814" s="3" t="s">
        <v>13753</v>
      </c>
      <c r="L814" s="3" t="s">
        <v>13754</v>
      </c>
      <c r="N814" s="3" t="s">
        <v>12706</v>
      </c>
      <c r="Q814" s="3" t="s">
        <v>12742</v>
      </c>
      <c r="S814" s="3" t="s">
        <v>10563</v>
      </c>
      <c r="T814" s="3" t="s">
        <v>9357</v>
      </c>
      <c r="U814" s="3" t="s">
        <v>12913</v>
      </c>
      <c r="V814" s="3" t="s">
        <v>12913</v>
      </c>
    </row>
    <row r="815" spans="1:22" x14ac:dyDescent="0.2">
      <c r="A815" s="139" t="s">
        <v>12163</v>
      </c>
      <c r="B815" s="182">
        <v>44595</v>
      </c>
      <c r="C815" s="179" t="str">
        <f>VLOOKUP(G815,TCR!$E$2:$K$332,2,0)</f>
        <v>VENDV</v>
      </c>
      <c r="D815" s="179" t="str">
        <f>VLOOKUP(G815,TCR!$E$2:$K$332,3,0)</f>
        <v>Ricavi variabili commodity al PCE - Energia Elettrica</v>
      </c>
      <c r="E815" s="179" t="str">
        <f>VLOOKUP(G815,TCR!$E$2:$K$332,4,0)</f>
        <v>MTPRV</v>
      </c>
      <c r="F815" s="179" t="str">
        <f>VLOOKUP(G815,TCR!$E$2:$K$332,5,0)</f>
        <v>Materia prima variabile</v>
      </c>
      <c r="G815" s="179" t="s">
        <v>192</v>
      </c>
      <c r="H815" s="179" t="str">
        <f>VLOOKUP(G815,TCR!$E$2:$K$332,7,0)</f>
        <v>Perdite</v>
      </c>
      <c r="I815" s="137" t="str">
        <f t="shared" si="45"/>
        <v>XE#PERD_EFM2_FIX#P_FIX_PUNBL#E#XE</v>
      </c>
      <c r="J815" s="137" t="str">
        <f t="shared" si="46"/>
        <v>N</v>
      </c>
      <c r="K815" s="3" t="s">
        <v>12611</v>
      </c>
      <c r="L815" s="3" t="s">
        <v>12862</v>
      </c>
      <c r="N815" s="3" t="s">
        <v>12711</v>
      </c>
      <c r="Q815" s="3" t="s">
        <v>12743</v>
      </c>
      <c r="S815" s="3" t="s">
        <v>9867</v>
      </c>
      <c r="T815" s="3" t="s">
        <v>13019</v>
      </c>
      <c r="U815" s="3" t="s">
        <v>12913</v>
      </c>
      <c r="V815" s="3" t="s">
        <v>12913</v>
      </c>
    </row>
    <row r="816" spans="1:22" x14ac:dyDescent="0.2">
      <c r="A816" s="139" t="s">
        <v>12163</v>
      </c>
      <c r="B816" s="182">
        <v>44595</v>
      </c>
      <c r="C816" s="179" t="str">
        <f>VLOOKUP(G816,TCR!$E$2:$K$332,2,0)</f>
        <v>DISTF</v>
      </c>
      <c r="D816" s="179" t="str">
        <f>VLOOKUP(G816,TCR!$E$2:$K$332,3,0)</f>
        <v>Ricavi logistica secondaria - distribuzione Energia Elettrica - fisso</v>
      </c>
      <c r="E816" s="179" t="str">
        <f>VLOOKUP(G816,TCR!$E$2:$K$332,4,0)</f>
        <v>QP</v>
      </c>
      <c r="F816" s="179" t="str">
        <f>VLOOKUP(G816,TCR!$E$2:$K$332,5,0)</f>
        <v>Potenza</v>
      </c>
      <c r="G816" s="179" t="s">
        <v>166</v>
      </c>
      <c r="H816" s="179" t="str">
        <f>VLOOKUP(G816,TCR!$E$2:$K$332,7,0)</f>
        <v>Quota fissa potenza</v>
      </c>
      <c r="I816" s="137" t="str">
        <f t="shared" si="45"/>
        <v>XE#Q_POT_O_ASOS_FAT2#T_OS_A_MTA3#T_OS#XE</v>
      </c>
      <c r="J816" s="137" t="str">
        <f t="shared" si="46"/>
        <v>N</v>
      </c>
      <c r="K816" s="3" t="s">
        <v>13760</v>
      </c>
      <c r="L816" s="3" t="s">
        <v>13761</v>
      </c>
      <c r="N816" s="3" t="s">
        <v>12728</v>
      </c>
      <c r="Q816" s="3" t="s">
        <v>12742</v>
      </c>
      <c r="S816" s="3" t="s">
        <v>10563</v>
      </c>
      <c r="T816" s="3" t="s">
        <v>9357</v>
      </c>
      <c r="U816" s="3" t="s">
        <v>12913</v>
      </c>
      <c r="V816" s="3" t="s">
        <v>12913</v>
      </c>
    </row>
    <row r="817" spans="1:22" x14ac:dyDescent="0.2">
      <c r="A817" s="139" t="s">
        <v>12163</v>
      </c>
      <c r="B817" s="182">
        <v>44595</v>
      </c>
      <c r="C817" s="179" t="str">
        <f>VLOOKUP(G817,TCR!$E$2:$K$332,2,0)</f>
        <v>DISTF</v>
      </c>
      <c r="D817" s="179" t="str">
        <f>VLOOKUP(G817,TCR!$E$2:$K$332,3,0)</f>
        <v>Ricavi logistica secondaria - distribuzione Energia Elettrica - fisso</v>
      </c>
      <c r="E817" s="179" t="str">
        <f>VLOOKUP(G817,TCR!$E$2:$K$332,4,0)</f>
        <v>QP</v>
      </c>
      <c r="F817" s="179" t="str">
        <f>VLOOKUP(G817,TCR!$E$2:$K$332,5,0)</f>
        <v>Potenza</v>
      </c>
      <c r="G817" s="179" t="s">
        <v>166</v>
      </c>
      <c r="H817" s="179" t="str">
        <f>VLOOKUP(G817,TCR!$E$2:$K$332,7,0)</f>
        <v>Quota fissa potenza</v>
      </c>
      <c r="I817" s="137" t="str">
        <f t="shared" si="45"/>
        <v>XE#Q_POT_O_ASOS_VAL1#T_OS_A_AAT2#T_OS#XE</v>
      </c>
      <c r="J817" s="137" t="str">
        <f t="shared" si="46"/>
        <v>N</v>
      </c>
      <c r="K817" s="3" t="s">
        <v>12562</v>
      </c>
      <c r="L817" s="3" t="s">
        <v>12810</v>
      </c>
      <c r="N817" s="3" t="s">
        <v>13755</v>
      </c>
      <c r="Q817" s="3" t="s">
        <v>12742</v>
      </c>
      <c r="S817" s="3" t="s">
        <v>10563</v>
      </c>
      <c r="T817" s="3" t="s">
        <v>9357</v>
      </c>
      <c r="U817" s="3" t="s">
        <v>12913</v>
      </c>
      <c r="V817" s="3" t="s">
        <v>12913</v>
      </c>
    </row>
    <row r="818" spans="1:22" x14ac:dyDescent="0.2">
      <c r="A818" s="139" t="s">
        <v>12163</v>
      </c>
      <c r="B818" s="182">
        <v>44595</v>
      </c>
      <c r="C818" s="179" t="str">
        <f>VLOOKUP(G818,TCR!$E$2:$K$332,2,0)</f>
        <v>DISTV</v>
      </c>
      <c r="D818" s="179" t="str">
        <f>VLOOKUP(G818,TCR!$E$2:$K$332,3,0)</f>
        <v>Ricavi logistica secondaria - distribuzione Energia Elettrica - variabile</v>
      </c>
      <c r="E818" s="179" t="str">
        <f>VLOOKUP(G818,TCR!$E$2:$K$332,4,0)</f>
        <v>QVA</v>
      </c>
      <c r="F818" s="179" t="str">
        <f>VLOOKUP(G818,TCR!$E$2:$K$332,5,0)</f>
        <v>Energia attiva</v>
      </c>
      <c r="G818" s="179" t="s">
        <v>4</v>
      </c>
      <c r="H818" s="179" t="str">
        <f>VLOOKUP(G818,TCR!$E$2:$K$332,7,0)</f>
        <v>Quota energia</v>
      </c>
      <c r="I818" s="137" t="str">
        <f t="shared" si="45"/>
        <v>XE#Q_EN_O_ASOS_FAT2#T_OS_A_MTA2#T_OS#XE</v>
      </c>
      <c r="J818" s="137" t="str">
        <f t="shared" si="46"/>
        <v>N</v>
      </c>
      <c r="K818" s="3" t="s">
        <v>13730</v>
      </c>
      <c r="L818" s="3" t="s">
        <v>13731</v>
      </c>
      <c r="N818" s="3" t="s">
        <v>12726</v>
      </c>
      <c r="Q818" s="3" t="s">
        <v>12742</v>
      </c>
      <c r="S818" s="3" t="s">
        <v>10565</v>
      </c>
      <c r="T818" s="3" t="s">
        <v>13020</v>
      </c>
      <c r="U818" s="3" t="s">
        <v>12913</v>
      </c>
      <c r="V818" s="3" t="s">
        <v>12913</v>
      </c>
    </row>
    <row r="819" spans="1:22" x14ac:dyDescent="0.2">
      <c r="A819" s="139" t="s">
        <v>12163</v>
      </c>
      <c r="B819" s="182">
        <v>44595</v>
      </c>
      <c r="C819" s="179" t="str">
        <f>VLOOKUP(G819,TCR!$E$2:$K$332,2,0)</f>
        <v>TRASPV</v>
      </c>
      <c r="D819" s="179" t="str">
        <f>VLOOKUP(G819,TCR!$E$2:$K$332,3,0)</f>
        <v>Ricavi logistica primaria - Trasporto Energia Elettrica - variabile</v>
      </c>
      <c r="E819" s="179" t="str">
        <f>VLOOKUP(G819,TCR!$E$2:$K$332,4,0)</f>
        <v>DISPV</v>
      </c>
      <c r="F819" s="179" t="str">
        <f>VLOOKUP(G819,TCR!$E$2:$K$332,5,0)</f>
        <v>Dispacciamento variabile</v>
      </c>
      <c r="G819" s="179" t="s">
        <v>112</v>
      </c>
      <c r="H819" s="179" t="str">
        <f>VLOOKUP(G819,TCR!$E$2:$K$332,7,0)</f>
        <v>PD</v>
      </c>
      <c r="I819" s="137" t="str">
        <f t="shared" si="45"/>
        <v>XE#PD_F2#PD_3F_MTA3#D#XE</v>
      </c>
      <c r="J819" s="137" t="str">
        <f t="shared" si="46"/>
        <v>N</v>
      </c>
      <c r="K819" s="3" t="s">
        <v>250</v>
      </c>
      <c r="L819" s="3" t="s">
        <v>13773</v>
      </c>
      <c r="N819" s="3" t="s">
        <v>13774</v>
      </c>
      <c r="Q819" s="3" t="s">
        <v>13735</v>
      </c>
      <c r="S819" s="3" t="s">
        <v>9818</v>
      </c>
      <c r="T819" s="3" t="s">
        <v>9819</v>
      </c>
      <c r="U819" s="3" t="s">
        <v>12913</v>
      </c>
      <c r="V819" s="3" t="s">
        <v>12913</v>
      </c>
    </row>
    <row r="820" spans="1:22" x14ac:dyDescent="0.2">
      <c r="A820" s="139" t="s">
        <v>12163</v>
      </c>
      <c r="B820" s="182">
        <v>44595</v>
      </c>
      <c r="C820" s="179" t="str">
        <f>VLOOKUP(G820,TCR!$E$2:$K$332,2,0)</f>
        <v>VENDV</v>
      </c>
      <c r="D820" s="179" t="str">
        <f>VLOOKUP(G820,TCR!$E$2:$K$332,3,0)</f>
        <v>Ricavi variabili commodity al PCE - Energia Elettrica</v>
      </c>
      <c r="E820" s="179" t="str">
        <f>VLOOKUP(G820,TCR!$E$2:$K$332,4,0)</f>
        <v>MTPRV</v>
      </c>
      <c r="F820" s="179" t="str">
        <f>VLOOKUP(G820,TCR!$E$2:$K$332,5,0)</f>
        <v>Materia prima variabile</v>
      </c>
      <c r="G820" s="179" t="s">
        <v>255</v>
      </c>
      <c r="H820" s="179" t="str">
        <f>VLOOKUP(G820,TCR!$E$2:$K$332,7,0)</f>
        <v>Materia prima</v>
      </c>
      <c r="I820" s="137" t="str">
        <f t="shared" si="45"/>
        <v>XE#EF0#PE_BIO_BTA5#E#XE</v>
      </c>
      <c r="J820" s="137" t="str">
        <f t="shared" si="46"/>
        <v>N</v>
      </c>
      <c r="K820" s="3" t="s">
        <v>13718</v>
      </c>
      <c r="L820" s="3" t="s">
        <v>13719</v>
      </c>
      <c r="N820" s="3" t="s">
        <v>13725</v>
      </c>
      <c r="Q820" s="3" t="s">
        <v>12743</v>
      </c>
      <c r="S820" s="3" t="s">
        <v>9867</v>
      </c>
      <c r="T820" s="3" t="s">
        <v>13019</v>
      </c>
      <c r="U820" s="3" t="s">
        <v>12913</v>
      </c>
      <c r="V820" s="3" t="s">
        <v>12913</v>
      </c>
    </row>
    <row r="821" spans="1:22" x14ac:dyDescent="0.2">
      <c r="A821" s="139" t="s">
        <v>12163</v>
      </c>
      <c r="B821" s="182">
        <v>44595</v>
      </c>
      <c r="C821" s="179" t="str">
        <f>VLOOKUP(G821,TCR!$E$2:$K$332,2,0)</f>
        <v>DISTF</v>
      </c>
      <c r="D821" s="179" t="str">
        <f>VLOOKUP(G821,TCR!$E$2:$K$332,3,0)</f>
        <v>Ricavi logistica secondaria - distribuzione Energia Elettrica - fisso</v>
      </c>
      <c r="E821" s="179" t="str">
        <f>VLOOKUP(G821,TCR!$E$2:$K$332,4,0)</f>
        <v>QFDS</v>
      </c>
      <c r="F821" s="179" t="str">
        <f>VLOOKUP(G821,TCR!$E$2:$K$332,5,0)</f>
        <v>Quota fissa distribuzione</v>
      </c>
      <c r="G821" s="179" t="s">
        <v>2</v>
      </c>
      <c r="H821" s="179" t="str">
        <f>VLOOKUP(G821,TCR!$E$2:$K$332,7,0)</f>
        <v>Quota fissa dis</v>
      </c>
      <c r="I821" s="137" t="str">
        <f t="shared" si="45"/>
        <v>XE#C_FIX_O_ASOS_VAL4#T_OS_A_BTVE#T_OS#XE</v>
      </c>
      <c r="J821" s="137" t="str">
        <f t="shared" si="46"/>
        <v>N</v>
      </c>
      <c r="K821" s="3" t="s">
        <v>12575</v>
      </c>
      <c r="L821" s="3" t="s">
        <v>12823</v>
      </c>
      <c r="N821" s="3" t="s">
        <v>13489</v>
      </c>
      <c r="Q821" s="3" t="s">
        <v>12742</v>
      </c>
      <c r="S821" s="3" t="s">
        <v>10563</v>
      </c>
      <c r="T821" s="3" t="s">
        <v>9357</v>
      </c>
      <c r="U821" s="3" t="s">
        <v>12913</v>
      </c>
      <c r="V821" s="3" t="s">
        <v>12913</v>
      </c>
    </row>
    <row r="822" spans="1:22" x14ac:dyDescent="0.2">
      <c r="A822" s="139" t="s">
        <v>12163</v>
      </c>
      <c r="B822" s="182">
        <v>44595</v>
      </c>
      <c r="C822" s="179" t="str">
        <f>VLOOKUP(G822,TCR!$E$2:$K$332,2,0)</f>
        <v>DISTV</v>
      </c>
      <c r="D822" s="179" t="str">
        <f>VLOOKUP(G822,TCR!$E$2:$K$332,3,0)</f>
        <v>Ricavi logistica secondaria - distribuzione Energia Elettrica - variabile</v>
      </c>
      <c r="E822" s="179" t="str">
        <f>VLOOKUP(G822,TCR!$E$2:$K$332,4,0)</f>
        <v>QVA</v>
      </c>
      <c r="F822" s="179" t="str">
        <f>VLOOKUP(G822,TCR!$E$2:$K$332,5,0)</f>
        <v>Energia attiva</v>
      </c>
      <c r="G822" s="179" t="s">
        <v>4</v>
      </c>
      <c r="H822" s="179" t="str">
        <f>VLOOKUP(G822,TCR!$E$2:$K$332,7,0)</f>
        <v>Quota energia</v>
      </c>
      <c r="I822" s="137" t="str">
        <f t="shared" si="45"/>
        <v>XE#Q_EN_O_ASOS_VAL1#T_OS_A_ALTA#T_OS#XE</v>
      </c>
      <c r="J822" s="137" t="str">
        <f t="shared" si="46"/>
        <v>N</v>
      </c>
      <c r="K822" s="3" t="s">
        <v>12578</v>
      </c>
      <c r="L822" s="3" t="s">
        <v>12826</v>
      </c>
      <c r="N822" s="3" t="s">
        <v>12706</v>
      </c>
      <c r="Q822" s="3" t="s">
        <v>12742</v>
      </c>
      <c r="S822" s="3" t="s">
        <v>10565</v>
      </c>
      <c r="T822" s="3" t="s">
        <v>13020</v>
      </c>
      <c r="U822" s="3" t="s">
        <v>12913</v>
      </c>
      <c r="V822" s="3" t="s">
        <v>12913</v>
      </c>
    </row>
    <row r="823" spans="1:22" x14ac:dyDescent="0.2">
      <c r="A823" s="139" t="s">
        <v>12163</v>
      </c>
      <c r="B823" s="182">
        <v>44595</v>
      </c>
      <c r="C823" s="179" t="str">
        <f>VLOOKUP(G823,TCR!$E$2:$K$332,2,0)</f>
        <v>DISTV</v>
      </c>
      <c r="D823" s="179" t="str">
        <f>VLOOKUP(G823,TCR!$E$2:$K$332,3,0)</f>
        <v>Ricavi logistica secondaria - distribuzione Energia Elettrica - variabile</v>
      </c>
      <c r="E823" s="179" t="str">
        <f>VLOOKUP(G823,TCR!$E$2:$K$332,4,0)</f>
        <v>QVA</v>
      </c>
      <c r="F823" s="179" t="str">
        <f>VLOOKUP(G823,TCR!$E$2:$K$332,5,0)</f>
        <v>Energia attiva</v>
      </c>
      <c r="G823" s="179" t="s">
        <v>4</v>
      </c>
      <c r="H823" s="179" t="str">
        <f>VLOOKUP(G823,TCR!$E$2:$K$332,7,0)</f>
        <v>Quota energia</v>
      </c>
      <c r="I823" s="137" t="str">
        <f t="shared" si="45"/>
        <v>XE#Q_EN_O_ASOS_FAT3#T_OS_A_MTIP#T_OS#XE</v>
      </c>
      <c r="J823" s="137" t="str">
        <f t="shared" si="46"/>
        <v>N</v>
      </c>
      <c r="K823" s="3" t="s">
        <v>13775</v>
      </c>
      <c r="L823" s="3" t="s">
        <v>13776</v>
      </c>
      <c r="N823" s="3" t="s">
        <v>13738</v>
      </c>
      <c r="Q823" s="3" t="s">
        <v>12742</v>
      </c>
      <c r="S823" s="3" t="s">
        <v>10565</v>
      </c>
      <c r="T823" s="3" t="s">
        <v>13020</v>
      </c>
      <c r="U823" s="3" t="s">
        <v>12913</v>
      </c>
      <c r="V823" s="3" t="s">
        <v>12913</v>
      </c>
    </row>
    <row r="824" spans="1:22" x14ac:dyDescent="0.2">
      <c r="A824" s="139" t="s">
        <v>12163</v>
      </c>
      <c r="B824" s="182">
        <v>44595</v>
      </c>
      <c r="C824" s="179" t="str">
        <f>VLOOKUP(G824,TCR!$E$2:$K$332,2,0)</f>
        <v>DISTV</v>
      </c>
      <c r="D824" s="179" t="str">
        <f>VLOOKUP(G824,TCR!$E$2:$K$332,3,0)</f>
        <v>Ricavi logistica secondaria - distribuzione Energia Elettrica - variabile</v>
      </c>
      <c r="E824" s="179" t="str">
        <f>VLOOKUP(G824,TCR!$E$2:$K$332,4,0)</f>
        <v>QVA</v>
      </c>
      <c r="F824" s="179" t="str">
        <f>VLOOKUP(G824,TCR!$E$2:$K$332,5,0)</f>
        <v>Energia attiva</v>
      </c>
      <c r="G824" s="179" t="s">
        <v>4</v>
      </c>
      <c r="H824" s="179" t="str">
        <f>VLOOKUP(G824,TCR!$E$2:$K$332,7,0)</f>
        <v>Quota energia</v>
      </c>
      <c r="I824" s="137" t="str">
        <f t="shared" si="45"/>
        <v>XE#Q_EN_O_ASOS_FAT1#T_OS_A_AAT1#T_OS#XE</v>
      </c>
      <c r="J824" s="137" t="str">
        <f t="shared" si="46"/>
        <v>N</v>
      </c>
      <c r="K824" s="3" t="s">
        <v>12577</v>
      </c>
      <c r="L824" s="3" t="s">
        <v>12825</v>
      </c>
      <c r="N824" s="3" t="s">
        <v>13726</v>
      </c>
      <c r="Q824" s="3" t="s">
        <v>12742</v>
      </c>
      <c r="S824" s="3" t="s">
        <v>10565</v>
      </c>
      <c r="T824" s="3" t="s">
        <v>13020</v>
      </c>
      <c r="U824" s="3" t="s">
        <v>12913</v>
      </c>
      <c r="V824" s="3" t="s">
        <v>12913</v>
      </c>
    </row>
    <row r="825" spans="1:22" x14ac:dyDescent="0.2">
      <c r="A825" s="139" t="s">
        <v>12163</v>
      </c>
      <c r="B825" s="182">
        <v>44595</v>
      </c>
      <c r="C825" s="179" t="str">
        <f>VLOOKUP(G825,TCR!$E$2:$K$332,2,0)</f>
        <v>TRASPV</v>
      </c>
      <c r="D825" s="179" t="str">
        <f>VLOOKUP(G825,TCR!$E$2:$K$332,3,0)</f>
        <v>Ricavi logistica primaria - Trasporto Energia Elettrica - variabile</v>
      </c>
      <c r="E825" s="179" t="str">
        <f>VLOOKUP(G825,TCR!$E$2:$K$332,4,0)</f>
        <v>DISPV</v>
      </c>
      <c r="F825" s="179" t="str">
        <f>VLOOKUP(G825,TCR!$E$2:$K$332,5,0)</f>
        <v>Dispacciamento variabile</v>
      </c>
      <c r="G825" s="179" t="s">
        <v>112</v>
      </c>
      <c r="H825" s="179" t="str">
        <f>VLOOKUP(G825,TCR!$E$2:$K$332,7,0)</f>
        <v>PD</v>
      </c>
      <c r="I825" s="137" t="str">
        <f t="shared" si="45"/>
        <v>XE#PD_F0#PD_3F_MENS_BTA6#D#XE</v>
      </c>
      <c r="J825" s="137" t="str">
        <f t="shared" si="46"/>
        <v>N</v>
      </c>
      <c r="K825" s="3" t="s">
        <v>13732</v>
      </c>
      <c r="L825" s="3" t="s">
        <v>13733</v>
      </c>
      <c r="N825" s="3" t="s">
        <v>13777</v>
      </c>
      <c r="Q825" s="3" t="s">
        <v>13735</v>
      </c>
      <c r="S825" s="3" t="s">
        <v>9818</v>
      </c>
      <c r="T825" s="3" t="s">
        <v>9819</v>
      </c>
      <c r="U825" s="3" t="s">
        <v>12913</v>
      </c>
      <c r="V825" s="3" t="s">
        <v>12913</v>
      </c>
    </row>
    <row r="826" spans="1:22" x14ac:dyDescent="0.2">
      <c r="A826" s="139" t="s">
        <v>12163</v>
      </c>
      <c r="B826" s="182">
        <v>44595</v>
      </c>
      <c r="C826" s="179" t="str">
        <f>VLOOKUP(G826,TCR!$E$2:$K$332,2,0)</f>
        <v>VENDV</v>
      </c>
      <c r="D826" s="179" t="str">
        <f>VLOOKUP(G826,TCR!$E$2:$K$332,3,0)</f>
        <v>Ricavi variabili commodity al PCE - Energia Elettrica</v>
      </c>
      <c r="E826" s="179" t="str">
        <f>VLOOKUP(G826,TCR!$E$2:$K$332,4,0)</f>
        <v>MTPRV</v>
      </c>
      <c r="F826" s="179" t="str">
        <f>VLOOKUP(G826,TCR!$E$2:$K$332,5,0)</f>
        <v>Materia prima variabile</v>
      </c>
      <c r="G826" s="179" t="s">
        <v>255</v>
      </c>
      <c r="H826" s="179" t="str">
        <f>VLOOKUP(G826,TCR!$E$2:$K$332,7,0)</f>
        <v>Materia prima</v>
      </c>
      <c r="I826" s="137" t="str">
        <f t="shared" si="45"/>
        <v>XE#EF1#PE_BIO_BTA5#E#XE</v>
      </c>
      <c r="J826" s="137" t="str">
        <f t="shared" si="46"/>
        <v>N</v>
      </c>
      <c r="K826" s="3" t="s">
        <v>13727</v>
      </c>
      <c r="L826" s="3" t="s">
        <v>13728</v>
      </c>
      <c r="N826" s="3" t="s">
        <v>13725</v>
      </c>
      <c r="Q826" s="3" t="s">
        <v>12743</v>
      </c>
      <c r="S826" s="3" t="s">
        <v>9867</v>
      </c>
      <c r="T826" s="3" t="s">
        <v>13019</v>
      </c>
      <c r="U826" s="3" t="s">
        <v>12913</v>
      </c>
      <c r="V826" s="3" t="s">
        <v>12913</v>
      </c>
    </row>
    <row r="827" spans="1:22" x14ac:dyDescent="0.2">
      <c r="A827" s="139" t="s">
        <v>12163</v>
      </c>
      <c r="B827" s="182">
        <v>44595</v>
      </c>
      <c r="C827" s="179" t="str">
        <f>VLOOKUP(G827,TCR!$E$2:$K$332,2,0)</f>
        <v>VENDV</v>
      </c>
      <c r="D827" s="179" t="str">
        <f>VLOOKUP(G827,TCR!$E$2:$K$332,3,0)</f>
        <v>Ricavi variabili commodity al PCE - Energia Elettrica</v>
      </c>
      <c r="E827" s="179" t="str">
        <f>VLOOKUP(G827,TCR!$E$2:$K$332,4,0)</f>
        <v>MTPRV</v>
      </c>
      <c r="F827" s="179" t="str">
        <f>VLOOKUP(G827,TCR!$E$2:$K$332,5,0)</f>
        <v>Materia prima variabile</v>
      </c>
      <c r="G827" s="179" t="s">
        <v>255</v>
      </c>
      <c r="H827" s="179" t="str">
        <f>VLOOKUP(G827,TCR!$E$2:$K$332,7,0)</f>
        <v>Materia prima</v>
      </c>
      <c r="I827" s="137" t="str">
        <f t="shared" si="45"/>
        <v>XE#EF1#PE_BIO_TD#E#XE</v>
      </c>
      <c r="J827" s="137" t="str">
        <f t="shared" si="46"/>
        <v>N</v>
      </c>
      <c r="K827" s="3" t="s">
        <v>13727</v>
      </c>
      <c r="L827" s="3" t="s">
        <v>13728</v>
      </c>
      <c r="N827" s="3" t="s">
        <v>13778</v>
      </c>
      <c r="Q827" s="3" t="s">
        <v>12743</v>
      </c>
      <c r="S827" s="3" t="s">
        <v>9867</v>
      </c>
      <c r="T827" s="3" t="s">
        <v>13019</v>
      </c>
      <c r="U827" s="3" t="s">
        <v>12913</v>
      </c>
      <c r="V827" s="3" t="s">
        <v>12913</v>
      </c>
    </row>
    <row r="828" spans="1:22" x14ac:dyDescent="0.2">
      <c r="A828" s="139" t="s">
        <v>12163</v>
      </c>
      <c r="B828" s="182">
        <v>44595</v>
      </c>
      <c r="C828" s="179" t="str">
        <f>VLOOKUP(G828,TCR!$E$2:$K$332,2,0)</f>
        <v>DISTF</v>
      </c>
      <c r="D828" s="179" t="str">
        <f>VLOOKUP(G828,TCR!$E$2:$K$332,3,0)</f>
        <v>Ricavi logistica secondaria - distribuzione Energia Elettrica - fisso</v>
      </c>
      <c r="E828" s="179" t="str">
        <f>VLOOKUP(G828,TCR!$E$2:$K$332,4,0)</f>
        <v>CAUCMF</v>
      </c>
      <c r="F828" s="179" t="str">
        <f>VLOOKUP(G828,TCR!$E$2:$K$332,5,0)</f>
        <v>Componenti fisse A, UC e MCT</v>
      </c>
      <c r="G828" s="179" t="s">
        <v>159</v>
      </c>
      <c r="H828" s="179" t="str">
        <f>VLOOKUP(G828,TCR!$E$2:$K$332,7,0)</f>
        <v>UC6 fissa potenza</v>
      </c>
      <c r="I828" s="137" t="str">
        <f t="shared" si="45"/>
        <v>XE#Q_POT_O_UC6#T_OS_UC_AAT1#T_OS#XE</v>
      </c>
      <c r="J828" s="137" t="str">
        <f t="shared" si="46"/>
        <v>N</v>
      </c>
      <c r="K828" s="3" t="s">
        <v>12520</v>
      </c>
      <c r="L828" s="3" t="s">
        <v>12768</v>
      </c>
      <c r="N828" s="3" t="s">
        <v>13736</v>
      </c>
      <c r="Q828" s="3" t="s">
        <v>12742</v>
      </c>
      <c r="S828" s="3" t="s">
        <v>10563</v>
      </c>
      <c r="T828" s="3" t="s">
        <v>9357</v>
      </c>
      <c r="U828" s="3" t="s">
        <v>12913</v>
      </c>
      <c r="V828" s="3" t="s">
        <v>12913</v>
      </c>
    </row>
    <row r="829" spans="1:22" x14ac:dyDescent="0.2">
      <c r="A829" s="139" t="s">
        <v>12163</v>
      </c>
      <c r="B829" s="182">
        <v>44595</v>
      </c>
      <c r="C829" s="179" t="str">
        <f>VLOOKUP(G829,TCR!$E$2:$K$332,2,0)</f>
        <v>DISTF</v>
      </c>
      <c r="D829" s="179" t="str">
        <f>VLOOKUP(G829,TCR!$E$2:$K$332,3,0)</f>
        <v>Ricavi logistica secondaria - distribuzione Energia Elettrica - fisso</v>
      </c>
      <c r="E829" s="179" t="str">
        <f>VLOOKUP(G829,TCR!$E$2:$K$332,4,0)</f>
        <v>QP</v>
      </c>
      <c r="F829" s="179" t="str">
        <f>VLOOKUP(G829,TCR!$E$2:$K$332,5,0)</f>
        <v>Potenza</v>
      </c>
      <c r="G829" s="179" t="s">
        <v>166</v>
      </c>
      <c r="H829" s="179" t="str">
        <f>VLOOKUP(G829,TCR!$E$2:$K$332,7,0)</f>
        <v>Quota fissa potenza</v>
      </c>
      <c r="I829" s="137" t="str">
        <f t="shared" si="45"/>
        <v>XE#Q_POT_O_ARIM#T_OS_A_AAT1#T_OS#XE</v>
      </c>
      <c r="J829" s="137" t="str">
        <f t="shared" si="46"/>
        <v>N</v>
      </c>
      <c r="K829" s="3" t="s">
        <v>12559</v>
      </c>
      <c r="L829" s="3" t="s">
        <v>12807</v>
      </c>
      <c r="N829" s="3" t="s">
        <v>13726</v>
      </c>
      <c r="Q829" s="3" t="s">
        <v>12742</v>
      </c>
      <c r="S829" s="3" t="s">
        <v>10563</v>
      </c>
      <c r="T829" s="3" t="s">
        <v>9357</v>
      </c>
      <c r="U829" s="3" t="s">
        <v>12913</v>
      </c>
      <c r="V829" s="3" t="s">
        <v>12913</v>
      </c>
    </row>
    <row r="830" spans="1:22" x14ac:dyDescent="0.2">
      <c r="A830" s="139" t="s">
        <v>12163</v>
      </c>
      <c r="B830" s="182">
        <v>44595</v>
      </c>
      <c r="C830" s="179" t="str">
        <f>VLOOKUP(G830,TCR!$E$2:$K$332,2,0)</f>
        <v>DISTF</v>
      </c>
      <c r="D830" s="179" t="str">
        <f>VLOOKUP(G830,TCR!$E$2:$K$332,3,0)</f>
        <v>Ricavi logistica secondaria - distribuzione Energia Elettrica - fisso</v>
      </c>
      <c r="E830" s="179" t="str">
        <f>VLOOKUP(G830,TCR!$E$2:$K$332,4,0)</f>
        <v>QP</v>
      </c>
      <c r="F830" s="179" t="str">
        <f>VLOOKUP(G830,TCR!$E$2:$K$332,5,0)</f>
        <v>Potenza</v>
      </c>
      <c r="G830" s="179" t="s">
        <v>166</v>
      </c>
      <c r="H830" s="179" t="str">
        <f>VLOOKUP(G830,TCR!$E$2:$K$332,7,0)</f>
        <v>Quota fissa potenza</v>
      </c>
      <c r="I830" s="137" t="str">
        <f t="shared" si="45"/>
        <v>XE#Q_POT_O_ASOS_VAL1#T_OS_A_ALTA#T_OS#XE</v>
      </c>
      <c r="J830" s="137" t="str">
        <f t="shared" si="46"/>
        <v>N</v>
      </c>
      <c r="K830" s="3" t="s">
        <v>12562</v>
      </c>
      <c r="L830" s="3" t="s">
        <v>12810</v>
      </c>
      <c r="N830" s="3" t="s">
        <v>12706</v>
      </c>
      <c r="Q830" s="3" t="s">
        <v>12742</v>
      </c>
      <c r="S830" s="3" t="s">
        <v>10563</v>
      </c>
      <c r="T830" s="3" t="s">
        <v>9357</v>
      </c>
      <c r="U830" s="3" t="s">
        <v>12913</v>
      </c>
      <c r="V830" s="3" t="s">
        <v>12913</v>
      </c>
    </row>
    <row r="831" spans="1:22" x14ac:dyDescent="0.2">
      <c r="A831" s="139" t="s">
        <v>12163</v>
      </c>
      <c r="B831" s="182">
        <v>44595</v>
      </c>
      <c r="C831" s="179" t="str">
        <f>VLOOKUP(G831,TCR!$E$2:$K$332,2,0)</f>
        <v>TRASPV</v>
      </c>
      <c r="D831" s="179" t="str">
        <f>VLOOKUP(G831,TCR!$E$2:$K$332,3,0)</f>
        <v>Ricavi logistica primaria - Trasporto Energia Elettrica - variabile</v>
      </c>
      <c r="E831" s="179" t="str">
        <f>VLOOKUP(G831,TCR!$E$2:$K$332,4,0)</f>
        <v>DISPV</v>
      </c>
      <c r="F831" s="179" t="str">
        <f>VLOOKUP(G831,TCR!$E$2:$K$332,5,0)</f>
        <v>Dispacciamento variabile</v>
      </c>
      <c r="G831" s="179" t="s">
        <v>112</v>
      </c>
      <c r="H831" s="179" t="str">
        <f>VLOOKUP(G831,TCR!$E$2:$K$332,7,0)</f>
        <v>PD</v>
      </c>
      <c r="I831" s="137" t="str">
        <f t="shared" si="45"/>
        <v>XE#PD_F2#PD_3F_BTA5#D#XE</v>
      </c>
      <c r="J831" s="137" t="str">
        <f t="shared" si="46"/>
        <v>N</v>
      </c>
      <c r="K831" s="3" t="s">
        <v>250</v>
      </c>
      <c r="L831" s="3" t="s">
        <v>13773</v>
      </c>
      <c r="N831" s="3" t="s">
        <v>13752</v>
      </c>
      <c r="Q831" s="3" t="s">
        <v>13735</v>
      </c>
      <c r="S831" s="3" t="s">
        <v>9818</v>
      </c>
      <c r="T831" s="3" t="s">
        <v>9819</v>
      </c>
      <c r="U831" s="3" t="s">
        <v>12913</v>
      </c>
      <c r="V831" s="3" t="s">
        <v>12913</v>
      </c>
    </row>
    <row r="832" spans="1:22" x14ac:dyDescent="0.2">
      <c r="A832" s="139" t="s">
        <v>12163</v>
      </c>
      <c r="B832" s="182">
        <v>44595</v>
      </c>
      <c r="C832" s="179" t="str">
        <f>VLOOKUP(G832,TCR!$E$2:$K$332,2,0)</f>
        <v>DISTV</v>
      </c>
      <c r="D832" s="179" t="str">
        <f>VLOOKUP(G832,TCR!$E$2:$K$332,3,0)</f>
        <v>Ricavi logistica secondaria - distribuzione Energia Elettrica - variabile</v>
      </c>
      <c r="E832" s="179" t="str">
        <f>VLOOKUP(G832,TCR!$E$2:$K$332,4,0)</f>
        <v>CAUCMV</v>
      </c>
      <c r="F832" s="179" t="str">
        <f>VLOOKUP(G832,TCR!$E$2:$K$332,5,0)</f>
        <v>Componenti Variabili A, UC e MCT</v>
      </c>
      <c r="G832" s="179" t="s">
        <v>95</v>
      </c>
      <c r="H832" s="179" t="str">
        <f>VLOOKUP(G832,TCR!$E$2:$K$332,7,0)</f>
        <v>UC3</v>
      </c>
      <c r="I832" s="137" t="str">
        <f t="shared" si="45"/>
        <v>XE#Q_EN_O_UC3#T_OS_UC_AAT2#T_OS#XE</v>
      </c>
      <c r="J832" s="137" t="str">
        <f t="shared" si="46"/>
        <v>N</v>
      </c>
      <c r="K832" s="3" t="s">
        <v>12522</v>
      </c>
      <c r="L832" s="3" t="s">
        <v>12770</v>
      </c>
      <c r="N832" s="3" t="s">
        <v>13779</v>
      </c>
      <c r="Q832" s="3" t="s">
        <v>12742</v>
      </c>
      <c r="S832" s="3" t="s">
        <v>10565</v>
      </c>
      <c r="T832" s="3" t="s">
        <v>13020</v>
      </c>
      <c r="U832" s="3" t="s">
        <v>12913</v>
      </c>
      <c r="V832" s="3" t="s">
        <v>12913</v>
      </c>
    </row>
    <row r="833" spans="1:22" x14ac:dyDescent="0.2">
      <c r="A833" s="139" t="s">
        <v>12163</v>
      </c>
      <c r="B833" s="182">
        <v>44595</v>
      </c>
      <c r="C833" s="179" t="str">
        <f>VLOOKUP(G833,TCR!$E$2:$K$332,2,0)</f>
        <v>TRASPV</v>
      </c>
      <c r="D833" s="179" t="str">
        <f>VLOOKUP(G833,TCR!$E$2:$K$332,3,0)</f>
        <v>Ricavi logistica primaria - Trasporto Energia Elettrica - variabile</v>
      </c>
      <c r="E833" s="179" t="str">
        <f>VLOOKUP(G833,TCR!$E$2:$K$332,4,0)</f>
        <v>DISPV</v>
      </c>
      <c r="F833" s="179" t="str">
        <f>VLOOKUP(G833,TCR!$E$2:$K$332,5,0)</f>
        <v>Dispacciamento variabile</v>
      </c>
      <c r="G833" s="179" t="s">
        <v>112</v>
      </c>
      <c r="H833" s="179" t="str">
        <f>VLOOKUP(G833,TCR!$E$2:$K$332,7,0)</f>
        <v>PD</v>
      </c>
      <c r="I833" s="137" t="str">
        <f t="shared" si="45"/>
        <v>XE#PD_F0#PD_MON_BTA5#D#XE</v>
      </c>
      <c r="J833" s="137" t="str">
        <f t="shared" si="46"/>
        <v>N</v>
      </c>
      <c r="K833" s="3" t="s">
        <v>13732</v>
      </c>
      <c r="L833" s="3" t="s">
        <v>13733</v>
      </c>
      <c r="N833" s="3" t="s">
        <v>13780</v>
      </c>
      <c r="Q833" s="3" t="s">
        <v>13735</v>
      </c>
      <c r="S833" s="3" t="s">
        <v>9818</v>
      </c>
      <c r="T833" s="3" t="s">
        <v>9819</v>
      </c>
      <c r="U833" s="3" t="s">
        <v>12913</v>
      </c>
      <c r="V833" s="3" t="s">
        <v>12913</v>
      </c>
    </row>
    <row r="834" spans="1:22" x14ac:dyDescent="0.2">
      <c r="A834" s="139" t="s">
        <v>12163</v>
      </c>
      <c r="B834" s="182">
        <v>44595</v>
      </c>
      <c r="C834" s="179" t="str">
        <f>VLOOKUP(G834,TCR!$E$2:$K$332,2,0)</f>
        <v>TRASPV</v>
      </c>
      <c r="D834" s="179" t="str">
        <f>VLOOKUP(G834,TCR!$E$2:$K$332,3,0)</f>
        <v>Ricavi logistica primaria - Trasporto Energia Elettrica - variabile</v>
      </c>
      <c r="E834" s="179" t="str">
        <f>VLOOKUP(G834,TCR!$E$2:$K$332,4,0)</f>
        <v>DISPV</v>
      </c>
      <c r="F834" s="179" t="str">
        <f>VLOOKUP(G834,TCR!$E$2:$K$332,5,0)</f>
        <v>Dispacciamento variabile</v>
      </c>
      <c r="G834" s="179" t="s">
        <v>112</v>
      </c>
      <c r="H834" s="179" t="str">
        <f>VLOOKUP(G834,TCR!$E$2:$K$332,7,0)</f>
        <v>PD</v>
      </c>
      <c r="I834" s="137" t="str">
        <f t="shared" si="45"/>
        <v>XE#PD_F1#PD_3F_BTA2#D#XE</v>
      </c>
      <c r="J834" s="137" t="str">
        <f t="shared" si="46"/>
        <v>N</v>
      </c>
      <c r="K834" s="3" t="s">
        <v>249</v>
      </c>
      <c r="L834" s="3" t="s">
        <v>13765</v>
      </c>
      <c r="N834" s="3" t="s">
        <v>13781</v>
      </c>
      <c r="Q834" s="3" t="s">
        <v>13735</v>
      </c>
      <c r="S834" s="3" t="s">
        <v>9818</v>
      </c>
      <c r="T834" s="3" t="s">
        <v>9819</v>
      </c>
      <c r="U834" s="3" t="s">
        <v>12913</v>
      </c>
      <c r="V834" s="3" t="s">
        <v>12913</v>
      </c>
    </row>
    <row r="835" spans="1:22" x14ac:dyDescent="0.2">
      <c r="A835" s="139" t="s">
        <v>12163</v>
      </c>
      <c r="B835" s="182">
        <v>44595</v>
      </c>
      <c r="C835" s="179" t="str">
        <f>VLOOKUP(G835,TCR!$E$2:$K$332,2,0)</f>
        <v>DISTV</v>
      </c>
      <c r="D835" s="179" t="str">
        <f>VLOOKUP(G835,TCR!$E$2:$K$332,3,0)</f>
        <v>Ricavi logistica secondaria - distribuzione Energia Elettrica - variabile</v>
      </c>
      <c r="E835" s="179" t="str">
        <f>VLOOKUP(G835,TCR!$E$2:$K$332,4,0)</f>
        <v>QVA</v>
      </c>
      <c r="F835" s="179" t="str">
        <f>VLOOKUP(G835,TCR!$E$2:$K$332,5,0)</f>
        <v>Energia attiva</v>
      </c>
      <c r="G835" s="179" t="s">
        <v>4</v>
      </c>
      <c r="H835" s="179" t="str">
        <f>VLOOKUP(G835,TCR!$E$2:$K$332,7,0)</f>
        <v>Quota energia</v>
      </c>
      <c r="I835" s="137" t="str">
        <f t="shared" ref="I835:I898" si="47">IF(LEFT($G835,7)="CONSUMO","XE#CONSUMO",CONCATENATE($V835,"#",$K835,"#",$N835,"#",$Q835,"#",$V835) )</f>
        <v>XE#Q_EN_O_ASOS_FAT3#T_OS_A_BTIP#T_OS#XE</v>
      </c>
      <c r="J835" s="137" t="str">
        <f t="shared" si="46"/>
        <v>N</v>
      </c>
      <c r="K835" s="3" t="s">
        <v>13775</v>
      </c>
      <c r="L835" s="3" t="s">
        <v>13776</v>
      </c>
      <c r="N835" s="3" t="s">
        <v>12707</v>
      </c>
      <c r="Q835" s="3" t="s">
        <v>12742</v>
      </c>
      <c r="S835" s="3" t="s">
        <v>10565</v>
      </c>
      <c r="T835" s="3" t="s">
        <v>13020</v>
      </c>
      <c r="U835" s="3" t="s">
        <v>12913</v>
      </c>
      <c r="V835" s="3" t="s">
        <v>12913</v>
      </c>
    </row>
    <row r="836" spans="1:22" x14ac:dyDescent="0.2">
      <c r="A836" s="139" t="s">
        <v>12163</v>
      </c>
      <c r="B836" s="182">
        <v>44595</v>
      </c>
      <c r="C836" s="179" t="str">
        <f>VLOOKUP(G836,TCR!$E$2:$K$332,2,0)</f>
        <v>TRASPV</v>
      </c>
      <c r="D836" s="179" t="str">
        <f>VLOOKUP(G836,TCR!$E$2:$K$332,3,0)</f>
        <v>Ricavi logistica primaria - Trasporto Energia Elettrica - variabile</v>
      </c>
      <c r="E836" s="179" t="str">
        <f>VLOOKUP(G836,TCR!$E$2:$K$332,4,0)</f>
        <v>DISPV</v>
      </c>
      <c r="F836" s="179" t="str">
        <f>VLOOKUP(G836,TCR!$E$2:$K$332,5,0)</f>
        <v>Dispacciamento variabile</v>
      </c>
      <c r="G836" s="179" t="s">
        <v>112</v>
      </c>
      <c r="H836" s="179" t="str">
        <f>VLOOKUP(G836,TCR!$E$2:$K$332,7,0)</f>
        <v>PD</v>
      </c>
      <c r="I836" s="137" t="str">
        <f t="shared" si="47"/>
        <v>XE#PD_F2#PD_3F_MENS_BTA2#D#XE</v>
      </c>
      <c r="J836" s="137" t="str">
        <f t="shared" si="46"/>
        <v>N</v>
      </c>
      <c r="K836" s="3" t="s">
        <v>250</v>
      </c>
      <c r="L836" s="3" t="s">
        <v>13773</v>
      </c>
      <c r="N836" s="3" t="s">
        <v>13747</v>
      </c>
      <c r="Q836" s="3" t="s">
        <v>13735</v>
      </c>
      <c r="S836" s="3" t="s">
        <v>9818</v>
      </c>
      <c r="T836" s="3" t="s">
        <v>9819</v>
      </c>
      <c r="U836" s="3" t="s">
        <v>12913</v>
      </c>
      <c r="V836" s="3" t="s">
        <v>12913</v>
      </c>
    </row>
    <row r="837" spans="1:22" x14ac:dyDescent="0.2">
      <c r="A837" s="139" t="s">
        <v>12163</v>
      </c>
      <c r="B837" s="182">
        <v>44595</v>
      </c>
      <c r="C837" s="179" t="str">
        <f>VLOOKUP(G837,TCR!$E$2:$K$332,2,0)</f>
        <v>DISTV</v>
      </c>
      <c r="D837" s="179" t="str">
        <f>VLOOKUP(G837,TCR!$E$2:$K$332,3,0)</f>
        <v>Ricavi logistica secondaria - distribuzione Energia Elettrica - variabile</v>
      </c>
      <c r="E837" s="179" t="str">
        <f>VLOOKUP(G837,TCR!$E$2:$K$332,4,0)</f>
        <v>QVR</v>
      </c>
      <c r="F837" s="179" t="str">
        <f>VLOOKUP(G837,TCR!$E$2:$K$332,5,0)</f>
        <v>Energia reattiva</v>
      </c>
      <c r="G837" s="179" t="s">
        <v>275</v>
      </c>
      <c r="H837" s="179" t="str">
        <f>VLOOKUP(G837,TCR!$E$2:$K$332,7,0)</f>
        <v>Quota energia reattiva</v>
      </c>
      <c r="I837" s="137" t="str">
        <f t="shared" si="47"/>
        <v>XE#RF1#T_REATTIVA_MTIP#T_R#XE</v>
      </c>
      <c r="J837" s="137" t="str">
        <f t="shared" si="46"/>
        <v>N</v>
      </c>
      <c r="K837" s="3" t="s">
        <v>12660</v>
      </c>
      <c r="L837" s="3" t="s">
        <v>12908</v>
      </c>
      <c r="N837" s="3" t="s">
        <v>13782</v>
      </c>
      <c r="Q837" s="3" t="s">
        <v>12745</v>
      </c>
      <c r="S837" s="3" t="s">
        <v>10565</v>
      </c>
      <c r="T837" s="3" t="s">
        <v>13020</v>
      </c>
      <c r="U837" s="3" t="s">
        <v>12913</v>
      </c>
      <c r="V837" s="3" t="s">
        <v>12913</v>
      </c>
    </row>
    <row r="838" spans="1:22" x14ac:dyDescent="0.2">
      <c r="A838" s="139" t="s">
        <v>12163</v>
      </c>
      <c r="B838" s="182">
        <v>44595</v>
      </c>
      <c r="C838" s="179" t="str">
        <f>VLOOKUP(G838,TCR!$E$2:$K$332,2,0)</f>
        <v>DISTF</v>
      </c>
      <c r="D838" s="179" t="str">
        <f>VLOOKUP(G838,TCR!$E$2:$K$332,3,0)</f>
        <v>Ricavi logistica secondaria - distribuzione Energia Elettrica - fisso</v>
      </c>
      <c r="E838" s="179" t="str">
        <f>VLOOKUP(G838,TCR!$E$2:$K$332,4,0)</f>
        <v>QP</v>
      </c>
      <c r="F838" s="179" t="str">
        <f>VLOOKUP(G838,TCR!$E$2:$K$332,5,0)</f>
        <v>Potenza</v>
      </c>
      <c r="G838" s="179" t="s">
        <v>166</v>
      </c>
      <c r="H838" s="179" t="str">
        <f>VLOOKUP(G838,TCR!$E$2:$K$332,7,0)</f>
        <v>Quota fissa potenza</v>
      </c>
      <c r="I838" s="137" t="str">
        <f t="shared" si="47"/>
        <v>XE#Q_POT_O_ASOS_FAT2#T_OS_A_BTIP#T_OS#XE</v>
      </c>
      <c r="J838" s="137" t="str">
        <f t="shared" si="46"/>
        <v>N</v>
      </c>
      <c r="K838" s="3" t="s">
        <v>13760</v>
      </c>
      <c r="L838" s="3" t="s">
        <v>13761</v>
      </c>
      <c r="N838" s="3" t="s">
        <v>12707</v>
      </c>
      <c r="Q838" s="3" t="s">
        <v>12742</v>
      </c>
      <c r="S838" s="3" t="s">
        <v>10563</v>
      </c>
      <c r="T838" s="3" t="s">
        <v>9357</v>
      </c>
      <c r="U838" s="3" t="s">
        <v>12913</v>
      </c>
      <c r="V838" s="3" t="s">
        <v>12913</v>
      </c>
    </row>
    <row r="839" spans="1:22" x14ac:dyDescent="0.2">
      <c r="A839" s="139" t="s">
        <v>12163</v>
      </c>
      <c r="B839" s="182">
        <v>44595</v>
      </c>
      <c r="C839" s="179" t="str">
        <f>VLOOKUP(G839,TCR!$E$2:$K$332,2,0)</f>
        <v>VENDV</v>
      </c>
      <c r="D839" s="179" t="str">
        <f>VLOOKUP(G839,TCR!$E$2:$K$332,3,0)</f>
        <v>Ricavi variabili commodity al PCE - Energia Elettrica</v>
      </c>
      <c r="E839" s="179" t="str">
        <f>VLOOKUP(G839,TCR!$E$2:$K$332,4,0)</f>
        <v>MTPRV</v>
      </c>
      <c r="F839" s="179" t="str">
        <f>VLOOKUP(G839,TCR!$E$2:$K$332,5,0)</f>
        <v>Materia prima variabile</v>
      </c>
      <c r="G839" s="179" t="s">
        <v>100</v>
      </c>
      <c r="H839" s="179" t="str">
        <f>VLOOKUP(G839,TCR!$E$2:$K$332,7,0)</f>
        <v>PPE</v>
      </c>
      <c r="I839" s="137" t="str">
        <f t="shared" si="47"/>
        <v>XE#PPE#PPE_BTA6#PPE#XE</v>
      </c>
      <c r="J839" s="137" t="str">
        <f t="shared" si="46"/>
        <v>N</v>
      </c>
      <c r="K839" s="3" t="s">
        <v>100</v>
      </c>
      <c r="L839" s="3" t="s">
        <v>13721</v>
      </c>
      <c r="N839" s="3" t="s">
        <v>13783</v>
      </c>
      <c r="Q839" s="3" t="s">
        <v>100</v>
      </c>
      <c r="S839" s="3" t="s">
        <v>9867</v>
      </c>
      <c r="T839" s="3" t="s">
        <v>13019</v>
      </c>
      <c r="U839" s="3" t="s">
        <v>12913</v>
      </c>
      <c r="V839" s="3" t="s">
        <v>12913</v>
      </c>
    </row>
    <row r="840" spans="1:22" x14ac:dyDescent="0.2">
      <c r="A840" s="139" t="s">
        <v>12163</v>
      </c>
      <c r="B840" s="182">
        <v>44595</v>
      </c>
      <c r="C840" s="179" t="str">
        <f>VLOOKUP(G840,TCR!$E$2:$K$332,2,0)</f>
        <v>DISTV</v>
      </c>
      <c r="D840" s="179" t="str">
        <f>VLOOKUP(G840,TCR!$E$2:$K$332,3,0)</f>
        <v>Ricavi logistica secondaria - distribuzione Energia Elettrica - variabile</v>
      </c>
      <c r="E840" s="179" t="str">
        <f>VLOOKUP(G840,TCR!$E$2:$K$332,4,0)</f>
        <v>QVA</v>
      </c>
      <c r="F840" s="179" t="str">
        <f>VLOOKUP(G840,TCR!$E$2:$K$332,5,0)</f>
        <v>Energia attiva</v>
      </c>
      <c r="G840" s="179" t="s">
        <v>4</v>
      </c>
      <c r="H840" s="179" t="str">
        <f>VLOOKUP(G840,TCR!$E$2:$K$332,7,0)</f>
        <v>Quota energia</v>
      </c>
      <c r="I840" s="137" t="str">
        <f t="shared" si="47"/>
        <v>XE#Q_EN_O_ASOS_VAL1#T_OS_A_AAT2#T_OS#XE</v>
      </c>
      <c r="J840" s="137" t="str">
        <f t="shared" si="46"/>
        <v>N</v>
      </c>
      <c r="K840" s="3" t="s">
        <v>12578</v>
      </c>
      <c r="L840" s="3" t="s">
        <v>12826</v>
      </c>
      <c r="N840" s="3" t="s">
        <v>13755</v>
      </c>
      <c r="Q840" s="3" t="s">
        <v>12742</v>
      </c>
      <c r="S840" s="3" t="s">
        <v>10565</v>
      </c>
      <c r="T840" s="3" t="s">
        <v>13020</v>
      </c>
      <c r="U840" s="3" t="s">
        <v>12913</v>
      </c>
      <c r="V840" s="3" t="s">
        <v>12913</v>
      </c>
    </row>
    <row r="841" spans="1:22" x14ac:dyDescent="0.2">
      <c r="A841" s="139" t="s">
        <v>12163</v>
      </c>
      <c r="B841" s="182">
        <v>44595</v>
      </c>
      <c r="C841" s="179" t="str">
        <f>VLOOKUP(G841,TCR!$E$2:$K$332,2,0)</f>
        <v>VENDV</v>
      </c>
      <c r="D841" s="179" t="str">
        <f>VLOOKUP(G841,TCR!$E$2:$K$332,3,0)</f>
        <v>Ricavi variabili commodity al PCE - Energia Elettrica</v>
      </c>
      <c r="E841" s="179" t="str">
        <f>VLOOKUP(G841,TCR!$E$2:$K$332,4,0)</f>
        <v>MTPRV</v>
      </c>
      <c r="F841" s="179" t="str">
        <f>VLOOKUP(G841,TCR!$E$2:$K$332,5,0)</f>
        <v>Materia prima variabile</v>
      </c>
      <c r="G841" s="179" t="s">
        <v>192</v>
      </c>
      <c r="H841" s="179" t="str">
        <f>VLOOKUP(G841,TCR!$E$2:$K$332,7,0)</f>
        <v>Perdite</v>
      </c>
      <c r="I841" s="137" t="str">
        <f t="shared" si="47"/>
        <v>XE#PERD_EF2_FIX#P_FIX_911_CON100#E#XE</v>
      </c>
      <c r="J841" s="137" t="str">
        <f t="shared" si="46"/>
        <v>N</v>
      </c>
      <c r="K841" s="3" t="s">
        <v>12596</v>
      </c>
      <c r="L841" s="3" t="s">
        <v>12847</v>
      </c>
      <c r="N841" s="3" t="s">
        <v>12709</v>
      </c>
      <c r="Q841" s="3" t="s">
        <v>12743</v>
      </c>
      <c r="S841" s="3" t="s">
        <v>9867</v>
      </c>
      <c r="T841" s="3" t="s">
        <v>13019</v>
      </c>
      <c r="U841" s="3" t="s">
        <v>12913</v>
      </c>
      <c r="V841" s="3" t="s">
        <v>12913</v>
      </c>
    </row>
    <row r="842" spans="1:22" x14ac:dyDescent="0.2">
      <c r="A842" s="139" t="s">
        <v>12163</v>
      </c>
      <c r="B842" s="182">
        <v>44595</v>
      </c>
      <c r="C842" s="179" t="str">
        <f>VLOOKUP(G842,TCR!$E$2:$K$332,2,0)</f>
        <v>DISTV</v>
      </c>
      <c r="D842" s="179" t="str">
        <f>VLOOKUP(G842,TCR!$E$2:$K$332,3,0)</f>
        <v>Ricavi logistica secondaria - distribuzione Energia Elettrica - variabile</v>
      </c>
      <c r="E842" s="179" t="str">
        <f>VLOOKUP(G842,TCR!$E$2:$K$332,4,0)</f>
        <v>QVR</v>
      </c>
      <c r="F842" s="179" t="str">
        <f>VLOOKUP(G842,TCR!$E$2:$K$332,5,0)</f>
        <v>Energia reattiva</v>
      </c>
      <c r="G842" s="179" t="s">
        <v>275</v>
      </c>
      <c r="H842" s="179" t="str">
        <f>VLOOKUP(G842,TCR!$E$2:$K$332,7,0)</f>
        <v>Quota energia reattiva</v>
      </c>
      <c r="I842" s="137" t="str">
        <f t="shared" si="47"/>
        <v>XE#RF2#T_REATTIVA_MTIP#T_R#XE</v>
      </c>
      <c r="J842" s="137" t="str">
        <f t="shared" si="46"/>
        <v>N</v>
      </c>
      <c r="K842" s="3" t="s">
        <v>12661</v>
      </c>
      <c r="L842" s="3" t="s">
        <v>12909</v>
      </c>
      <c r="N842" s="3" t="s">
        <v>13782</v>
      </c>
      <c r="Q842" s="3" t="s">
        <v>12745</v>
      </c>
      <c r="S842" s="3" t="s">
        <v>10565</v>
      </c>
      <c r="T842" s="3" t="s">
        <v>13020</v>
      </c>
      <c r="U842" s="3" t="s">
        <v>12913</v>
      </c>
      <c r="V842" s="3" t="s">
        <v>12913</v>
      </c>
    </row>
    <row r="843" spans="1:22" x14ac:dyDescent="0.2">
      <c r="A843" s="139" t="s">
        <v>12163</v>
      </c>
      <c r="B843" s="182">
        <v>44595</v>
      </c>
      <c r="C843" s="179" t="str">
        <f>VLOOKUP(G843,TCR!$E$2:$K$332,2,0)</f>
        <v>DISTV</v>
      </c>
      <c r="D843" s="179" t="str">
        <f>VLOOKUP(G843,TCR!$E$2:$K$332,3,0)</f>
        <v>Ricavi logistica secondaria - distribuzione Energia Elettrica - variabile</v>
      </c>
      <c r="E843" s="179" t="str">
        <f>VLOOKUP(G843,TCR!$E$2:$K$332,4,0)</f>
        <v>QVA</v>
      </c>
      <c r="F843" s="179" t="str">
        <f>VLOOKUP(G843,TCR!$E$2:$K$332,5,0)</f>
        <v>Energia attiva</v>
      </c>
      <c r="G843" s="179" t="s">
        <v>4</v>
      </c>
      <c r="H843" s="179" t="str">
        <f>VLOOKUP(G843,TCR!$E$2:$K$332,7,0)</f>
        <v>Quota energia</v>
      </c>
      <c r="I843" s="137" t="str">
        <f t="shared" si="47"/>
        <v>XE#Q_EN_O_ARIM#T_OS_A_MTIP#T_OS#XE</v>
      </c>
      <c r="J843" s="137" t="str">
        <f t="shared" si="46"/>
        <v>N</v>
      </c>
      <c r="K843" s="3" t="s">
        <v>12587</v>
      </c>
      <c r="L843" s="3" t="s">
        <v>12838</v>
      </c>
      <c r="N843" s="3" t="s">
        <v>13738</v>
      </c>
      <c r="Q843" s="3" t="s">
        <v>12742</v>
      </c>
      <c r="S843" s="3" t="s">
        <v>10565</v>
      </c>
      <c r="T843" s="3" t="s">
        <v>13020</v>
      </c>
      <c r="U843" s="3" t="s">
        <v>12913</v>
      </c>
      <c r="V843" s="3" t="s">
        <v>12913</v>
      </c>
    </row>
    <row r="844" spans="1:22" x14ac:dyDescent="0.2">
      <c r="A844" s="139" t="s">
        <v>12163</v>
      </c>
      <c r="B844" s="182">
        <v>44595</v>
      </c>
      <c r="C844" s="179" t="str">
        <f>VLOOKUP(G844,TCR!$E$2:$K$332,2,0)</f>
        <v>DISTF</v>
      </c>
      <c r="D844" s="179" t="str">
        <f>VLOOKUP(G844,TCR!$E$2:$K$332,3,0)</f>
        <v>Ricavi logistica secondaria - distribuzione Energia Elettrica - fisso</v>
      </c>
      <c r="E844" s="179" t="str">
        <f>VLOOKUP(G844,TCR!$E$2:$K$332,4,0)</f>
        <v>QFDS</v>
      </c>
      <c r="F844" s="179" t="str">
        <f>VLOOKUP(G844,TCR!$E$2:$K$332,5,0)</f>
        <v>Quota fissa distribuzione</v>
      </c>
      <c r="G844" s="179" t="s">
        <v>2</v>
      </c>
      <c r="H844" s="179" t="str">
        <f>VLOOKUP(G844,TCR!$E$2:$K$332,7,0)</f>
        <v>Quota fissa dis</v>
      </c>
      <c r="I844" s="137" t="str">
        <f t="shared" si="47"/>
        <v>XE#C_FIX_O_ASOS_VAL2#T_OS_A_MTIP#T_OS#XE</v>
      </c>
      <c r="J844" s="137" t="str">
        <f t="shared" si="46"/>
        <v>N</v>
      </c>
      <c r="K844" s="3" t="s">
        <v>12573</v>
      </c>
      <c r="L844" s="3" t="s">
        <v>12821</v>
      </c>
      <c r="N844" s="3" t="s">
        <v>13738</v>
      </c>
      <c r="Q844" s="3" t="s">
        <v>12742</v>
      </c>
      <c r="S844" s="3" t="s">
        <v>10563</v>
      </c>
      <c r="T844" s="3" t="s">
        <v>9357</v>
      </c>
      <c r="U844" s="3" t="s">
        <v>12913</v>
      </c>
      <c r="V844" s="3" t="s">
        <v>12913</v>
      </c>
    </row>
    <row r="845" spans="1:22" x14ac:dyDescent="0.2">
      <c r="A845" s="139" t="s">
        <v>12163</v>
      </c>
      <c r="B845" s="182">
        <v>44595</v>
      </c>
      <c r="C845" s="179" t="str">
        <f>VLOOKUP(G845,TCR!$E$2:$K$332,2,0)</f>
        <v>DISTV</v>
      </c>
      <c r="D845" s="179" t="str">
        <f>VLOOKUP(G845,TCR!$E$2:$K$332,3,0)</f>
        <v>Ricavi logistica secondaria - distribuzione Energia Elettrica - variabile</v>
      </c>
      <c r="E845" s="179" t="str">
        <f>VLOOKUP(G845,TCR!$E$2:$K$332,4,0)</f>
        <v>QVA</v>
      </c>
      <c r="F845" s="179" t="str">
        <f>VLOOKUP(G845,TCR!$E$2:$K$332,5,0)</f>
        <v>Energia attiva</v>
      </c>
      <c r="G845" s="179" t="s">
        <v>4</v>
      </c>
      <c r="H845" s="179" t="str">
        <f>VLOOKUP(G845,TCR!$E$2:$K$332,7,0)</f>
        <v>Quota energia</v>
      </c>
      <c r="I845" s="137" t="str">
        <f t="shared" si="47"/>
        <v>XE#Q_EN_O_ASOS_VAL4#T_OS_A_BTIP#T_OS#XE</v>
      </c>
      <c r="J845" s="137" t="str">
        <f t="shared" si="46"/>
        <v>N</v>
      </c>
      <c r="K845" s="3" t="s">
        <v>12581</v>
      </c>
      <c r="L845" s="3" t="s">
        <v>12829</v>
      </c>
      <c r="N845" s="3" t="s">
        <v>12707</v>
      </c>
      <c r="Q845" s="3" t="s">
        <v>12742</v>
      </c>
      <c r="S845" s="3" t="s">
        <v>10565</v>
      </c>
      <c r="T845" s="3" t="s">
        <v>13020</v>
      </c>
      <c r="U845" s="3" t="s">
        <v>12913</v>
      </c>
      <c r="V845" s="3" t="s">
        <v>12913</v>
      </c>
    </row>
    <row r="846" spans="1:22" x14ac:dyDescent="0.2">
      <c r="A846" s="139" t="s">
        <v>12163</v>
      </c>
      <c r="B846" s="182">
        <v>44595</v>
      </c>
      <c r="C846" s="179" t="str">
        <f>VLOOKUP(G846,TCR!$E$2:$K$332,2,0)</f>
        <v>DISTF</v>
      </c>
      <c r="D846" s="179" t="str">
        <f>VLOOKUP(G846,TCR!$E$2:$K$332,3,0)</f>
        <v>Ricavi logistica secondaria - distribuzione Energia Elettrica - fisso</v>
      </c>
      <c r="E846" s="179" t="str">
        <f>VLOOKUP(G846,TCR!$E$2:$K$332,4,0)</f>
        <v>QFDS</v>
      </c>
      <c r="F846" s="179" t="str">
        <f>VLOOKUP(G846,TCR!$E$2:$K$332,5,0)</f>
        <v>Quota fissa distribuzione</v>
      </c>
      <c r="G846" s="179" t="s">
        <v>2</v>
      </c>
      <c r="H846" s="179" t="str">
        <f>VLOOKUP(G846,TCR!$E$2:$K$332,7,0)</f>
        <v>Quota fissa dis</v>
      </c>
      <c r="I846" s="137" t="str">
        <f t="shared" si="47"/>
        <v>XE#C_FIX_O_ASOS_FAT2#T_OS_A_MTA1#T_OS#XE</v>
      </c>
      <c r="J846" s="137" t="str">
        <f t="shared" si="46"/>
        <v>N</v>
      </c>
      <c r="K846" s="3" t="s">
        <v>13769</v>
      </c>
      <c r="L846" s="3" t="s">
        <v>13770</v>
      </c>
      <c r="N846" s="3" t="s">
        <v>12730</v>
      </c>
      <c r="Q846" s="3" t="s">
        <v>12742</v>
      </c>
      <c r="S846" s="3" t="s">
        <v>10563</v>
      </c>
      <c r="T846" s="3" t="s">
        <v>9357</v>
      </c>
      <c r="U846" s="3" t="s">
        <v>12913</v>
      </c>
      <c r="V846" s="3" t="s">
        <v>12913</v>
      </c>
    </row>
    <row r="847" spans="1:22" x14ac:dyDescent="0.2">
      <c r="A847" s="139" t="s">
        <v>12163</v>
      </c>
      <c r="B847" s="182">
        <v>44595</v>
      </c>
      <c r="C847" s="179" t="str">
        <f>VLOOKUP(G847,TCR!$E$2:$K$332,2,0)</f>
        <v>VENDV</v>
      </c>
      <c r="D847" s="179" t="str">
        <f>VLOOKUP(G847,TCR!$E$2:$K$332,3,0)</f>
        <v>Ricavi variabili commodity al PCE - Energia Elettrica</v>
      </c>
      <c r="E847" s="179" t="str">
        <f>VLOOKUP(G847,TCR!$E$2:$K$332,4,0)</f>
        <v>MTPRV</v>
      </c>
      <c r="F847" s="179" t="str">
        <f>VLOOKUP(G847,TCR!$E$2:$K$332,5,0)</f>
        <v>Materia prima variabile</v>
      </c>
      <c r="G847" s="179" t="s">
        <v>255</v>
      </c>
      <c r="H847" s="179" t="str">
        <f>VLOOKUP(G847,TCR!$E$2:$K$332,7,0)</f>
        <v>Materia prima</v>
      </c>
      <c r="I847" s="137" t="str">
        <f t="shared" si="47"/>
        <v>XE#EF0_ITEC_SN#MIG_EE#E#XE</v>
      </c>
      <c r="J847" s="137" t="str">
        <f t="shared" si="46"/>
        <v>N</v>
      </c>
      <c r="K847" s="3" t="s">
        <v>13784</v>
      </c>
      <c r="L847" s="3" t="s">
        <v>13785</v>
      </c>
      <c r="N847" s="3" t="s">
        <v>12708</v>
      </c>
      <c r="Q847" s="3" t="s">
        <v>12743</v>
      </c>
      <c r="S847" s="3" t="s">
        <v>9867</v>
      </c>
      <c r="T847" s="3" t="s">
        <v>13019</v>
      </c>
      <c r="U847" s="3" t="s">
        <v>12913</v>
      </c>
      <c r="V847" s="3" t="s">
        <v>12913</v>
      </c>
    </row>
    <row r="848" spans="1:22" x14ac:dyDescent="0.2">
      <c r="A848" s="139" t="s">
        <v>12163</v>
      </c>
      <c r="B848" s="182">
        <v>44595</v>
      </c>
      <c r="C848" s="179" t="str">
        <f>VLOOKUP(G848,TCR!$E$2:$K$332,2,0)</f>
        <v>DISTV</v>
      </c>
      <c r="D848" s="179" t="str">
        <f>VLOOKUP(G848,TCR!$E$2:$K$332,3,0)</f>
        <v>Ricavi logistica secondaria - distribuzione Energia Elettrica - variabile</v>
      </c>
      <c r="E848" s="179" t="str">
        <f>VLOOKUP(G848,TCR!$E$2:$K$332,4,0)</f>
        <v>QVA</v>
      </c>
      <c r="F848" s="179" t="str">
        <f>VLOOKUP(G848,TCR!$E$2:$K$332,5,0)</f>
        <v>Energia attiva</v>
      </c>
      <c r="G848" s="179" t="s">
        <v>4</v>
      </c>
      <c r="H848" s="179" t="str">
        <f>VLOOKUP(G848,TCR!$E$2:$K$332,7,0)</f>
        <v>Quota energia</v>
      </c>
      <c r="I848" s="137" t="str">
        <f t="shared" si="47"/>
        <v>XE#Q_EN_O_ASOS_VAL3#T_OS_A_BTA3#T_OS#XE</v>
      </c>
      <c r="J848" s="137" t="str">
        <f t="shared" si="46"/>
        <v>N</v>
      </c>
      <c r="K848" s="3" t="s">
        <v>12580</v>
      </c>
      <c r="L848" s="3" t="s">
        <v>12828</v>
      </c>
      <c r="N848" s="3" t="s">
        <v>12725</v>
      </c>
      <c r="Q848" s="3" t="s">
        <v>12742</v>
      </c>
      <c r="S848" s="3" t="s">
        <v>10565</v>
      </c>
      <c r="T848" s="3" t="s">
        <v>13020</v>
      </c>
      <c r="U848" s="3" t="s">
        <v>12913</v>
      </c>
      <c r="V848" s="3" t="s">
        <v>12913</v>
      </c>
    </row>
    <row r="849" spans="1:22" x14ac:dyDescent="0.2">
      <c r="A849" s="139" t="s">
        <v>12163</v>
      </c>
      <c r="B849" s="182">
        <v>44595</v>
      </c>
      <c r="C849" s="179" t="str">
        <f>VLOOKUP(G849,TCR!$E$2:$K$332,2,0)</f>
        <v>TRASPV</v>
      </c>
      <c r="D849" s="179" t="str">
        <f>VLOOKUP(G849,TCR!$E$2:$K$332,3,0)</f>
        <v>Ricavi logistica primaria - Trasporto Energia Elettrica - variabile</v>
      </c>
      <c r="E849" s="179" t="str">
        <f>VLOOKUP(G849,TCR!$E$2:$K$332,4,0)</f>
        <v>DISPV</v>
      </c>
      <c r="F849" s="179" t="str">
        <f>VLOOKUP(G849,TCR!$E$2:$K$332,5,0)</f>
        <v>Dispacciamento variabile</v>
      </c>
      <c r="G849" s="179" t="s">
        <v>112</v>
      </c>
      <c r="H849" s="179" t="str">
        <f>VLOOKUP(G849,TCR!$E$2:$K$332,7,0)</f>
        <v>PD</v>
      </c>
      <c r="I849" s="137" t="str">
        <f t="shared" si="47"/>
        <v>XE#PD_F0#PD_BIO_BTA2#D#XE</v>
      </c>
      <c r="J849" s="137" t="str">
        <f t="shared" si="46"/>
        <v>N</v>
      </c>
      <c r="K849" s="3" t="s">
        <v>13732</v>
      </c>
      <c r="L849" s="3" t="s">
        <v>13733</v>
      </c>
      <c r="N849" s="3" t="s">
        <v>13766</v>
      </c>
      <c r="Q849" s="3" t="s">
        <v>13735</v>
      </c>
      <c r="S849" s="3" t="s">
        <v>9818</v>
      </c>
      <c r="T849" s="3" t="s">
        <v>9819</v>
      </c>
      <c r="U849" s="3" t="s">
        <v>12913</v>
      </c>
      <c r="V849" s="3" t="s">
        <v>12913</v>
      </c>
    </row>
    <row r="850" spans="1:22" x14ac:dyDescent="0.2">
      <c r="A850" s="139" t="s">
        <v>12163</v>
      </c>
      <c r="B850" s="182">
        <v>44595</v>
      </c>
      <c r="C850" s="179" t="str">
        <f>VLOOKUP(G850,TCR!$E$2:$K$332,2,0)</f>
        <v>DISTV</v>
      </c>
      <c r="D850" s="179" t="str">
        <f>VLOOKUP(G850,TCR!$E$2:$K$332,3,0)</f>
        <v>Ricavi logistica secondaria - distribuzione Energia Elettrica - variabile</v>
      </c>
      <c r="E850" s="179" t="str">
        <f>VLOOKUP(G850,TCR!$E$2:$K$332,4,0)</f>
        <v>QVA</v>
      </c>
      <c r="F850" s="179" t="str">
        <f>VLOOKUP(G850,TCR!$E$2:$K$332,5,0)</f>
        <v>Energia attiva</v>
      </c>
      <c r="G850" s="179" t="s">
        <v>314</v>
      </c>
      <c r="H850" s="179" t="str">
        <f>VLOOKUP(G850,TCR!$E$2:$K$332,7,0)</f>
        <v>componente generica dsb variabile</v>
      </c>
      <c r="I850" s="137" t="str">
        <f t="shared" si="47"/>
        <v>XE#Q_EN_C_MIS#T_MIS_AAT2#T#XE</v>
      </c>
      <c r="J850" s="137" t="str">
        <f t="shared" si="46"/>
        <v>N</v>
      </c>
      <c r="K850" s="3" t="s">
        <v>12558</v>
      </c>
      <c r="L850" s="3" t="s">
        <v>12806</v>
      </c>
      <c r="N850" s="3" t="s">
        <v>13786</v>
      </c>
      <c r="Q850" s="3" t="s">
        <v>12741</v>
      </c>
      <c r="S850" s="3" t="s">
        <v>10565</v>
      </c>
      <c r="T850" s="3" t="s">
        <v>13020</v>
      </c>
      <c r="U850" s="3" t="s">
        <v>12913</v>
      </c>
      <c r="V850" s="3" t="s">
        <v>12913</v>
      </c>
    </row>
    <row r="851" spans="1:22" x14ac:dyDescent="0.2">
      <c r="A851" s="139" t="s">
        <v>12163</v>
      </c>
      <c r="B851" s="182">
        <v>44595</v>
      </c>
      <c r="C851" s="179" t="str">
        <f>VLOOKUP(G851,TCR!$E$2:$K$332,2,0)</f>
        <v>TRASPV</v>
      </c>
      <c r="D851" s="179" t="str">
        <f>VLOOKUP(G851,TCR!$E$2:$K$332,3,0)</f>
        <v>Ricavi logistica primaria - Trasporto Energia Elettrica - variabile</v>
      </c>
      <c r="E851" s="179" t="str">
        <f>VLOOKUP(G851,TCR!$E$2:$K$332,4,0)</f>
        <v>DISPV</v>
      </c>
      <c r="F851" s="179" t="str">
        <f>VLOOKUP(G851,TCR!$E$2:$K$332,5,0)</f>
        <v>Dispacciamento variabile</v>
      </c>
      <c r="G851" s="179" t="s">
        <v>112</v>
      </c>
      <c r="H851" s="179" t="str">
        <f>VLOOKUP(G851,TCR!$E$2:$K$332,7,0)</f>
        <v>PD</v>
      </c>
      <c r="I851" s="137" t="str">
        <f t="shared" si="47"/>
        <v>XE#PD_F1#PD_3F_MENS_BTA5#D#XE</v>
      </c>
      <c r="J851" s="137" t="str">
        <f t="shared" si="46"/>
        <v>N</v>
      </c>
      <c r="K851" s="3" t="s">
        <v>249</v>
      </c>
      <c r="L851" s="3" t="s">
        <v>13765</v>
      </c>
      <c r="N851" s="3" t="s">
        <v>13787</v>
      </c>
      <c r="Q851" s="3" t="s">
        <v>13735</v>
      </c>
      <c r="S851" s="3" t="s">
        <v>9818</v>
      </c>
      <c r="T851" s="3" t="s">
        <v>9819</v>
      </c>
      <c r="U851" s="3" t="s">
        <v>12913</v>
      </c>
      <c r="V851" s="3" t="s">
        <v>12913</v>
      </c>
    </row>
    <row r="852" spans="1:22" x14ac:dyDescent="0.2">
      <c r="A852" s="139" t="s">
        <v>12163</v>
      </c>
      <c r="B852" s="182">
        <v>44595</v>
      </c>
      <c r="C852" s="179" t="str">
        <f>VLOOKUP(G852,TCR!$E$2:$K$332,2,0)</f>
        <v>VENDV</v>
      </c>
      <c r="D852" s="179" t="str">
        <f>VLOOKUP(G852,TCR!$E$2:$K$332,3,0)</f>
        <v>Ricavi variabili commodity al PCE - Energia Elettrica</v>
      </c>
      <c r="E852" s="179" t="str">
        <f>VLOOKUP(G852,TCR!$E$2:$K$332,4,0)</f>
        <v>MTPRV</v>
      </c>
      <c r="F852" s="179" t="str">
        <f>VLOOKUP(G852,TCR!$E$2:$K$332,5,0)</f>
        <v>Materia prima variabile</v>
      </c>
      <c r="G852" s="179" t="s">
        <v>255</v>
      </c>
      <c r="H852" s="179" t="str">
        <f>VLOOKUP(G852,TCR!$E$2:$K$332,7,0)</f>
        <v>Materia prima</v>
      </c>
      <c r="I852" s="137" t="str">
        <f t="shared" si="47"/>
        <v>XE#EF0#PE_3F_MENS_BTA2#D#XE</v>
      </c>
      <c r="J852" s="137" t="str">
        <f t="shared" si="46"/>
        <v>N</v>
      </c>
      <c r="K852" s="3" t="s">
        <v>13718</v>
      </c>
      <c r="L852" s="3" t="s">
        <v>13719</v>
      </c>
      <c r="N852" s="3" t="s">
        <v>13750</v>
      </c>
      <c r="Q852" s="3" t="s">
        <v>13735</v>
      </c>
      <c r="S852" s="3" t="s">
        <v>9867</v>
      </c>
      <c r="T852" s="3" t="s">
        <v>13019</v>
      </c>
      <c r="U852" s="3" t="s">
        <v>12913</v>
      </c>
      <c r="V852" s="3" t="s">
        <v>12913</v>
      </c>
    </row>
    <row r="853" spans="1:22" x14ac:dyDescent="0.2">
      <c r="A853" s="139" t="s">
        <v>12163</v>
      </c>
      <c r="B853" s="182">
        <v>44595</v>
      </c>
      <c r="C853" s="179" t="str">
        <f>VLOOKUP(G853,TCR!$E$2:$K$332,2,0)</f>
        <v>VENDV</v>
      </c>
      <c r="D853" s="179" t="str">
        <f>VLOOKUP(G853,TCR!$E$2:$K$332,3,0)</f>
        <v>Ricavi variabili commodity al PCE - Energia Elettrica</v>
      </c>
      <c r="E853" s="179" t="str">
        <f>VLOOKUP(G853,TCR!$E$2:$K$332,4,0)</f>
        <v>MTPRV</v>
      </c>
      <c r="F853" s="179" t="str">
        <f>VLOOKUP(G853,TCR!$E$2:$K$332,5,0)</f>
        <v>Materia prima variabile</v>
      </c>
      <c r="G853" s="179" t="s">
        <v>255</v>
      </c>
      <c r="H853" s="179" t="str">
        <f>VLOOKUP(G853,TCR!$E$2:$K$332,7,0)</f>
        <v>Materia prima</v>
      </c>
      <c r="I853" s="137" t="str">
        <f t="shared" si="47"/>
        <v>XE#EF0#PE_3F_BTA2#D#XE</v>
      </c>
      <c r="J853" s="137" t="str">
        <f t="shared" si="46"/>
        <v>N</v>
      </c>
      <c r="K853" s="3" t="s">
        <v>13718</v>
      </c>
      <c r="L853" s="3" t="s">
        <v>13719</v>
      </c>
      <c r="N853" s="3" t="s">
        <v>13788</v>
      </c>
      <c r="Q853" s="3" t="s">
        <v>13735</v>
      </c>
      <c r="S853" s="3" t="s">
        <v>9867</v>
      </c>
      <c r="T853" s="3" t="s">
        <v>13019</v>
      </c>
      <c r="U853" s="3" t="s">
        <v>12913</v>
      </c>
      <c r="V853" s="3" t="s">
        <v>12913</v>
      </c>
    </row>
    <row r="854" spans="1:22" x14ac:dyDescent="0.2">
      <c r="A854" s="139" t="s">
        <v>12163</v>
      </c>
      <c r="B854" s="182">
        <v>44595</v>
      </c>
      <c r="C854" s="179" t="str">
        <f>VLOOKUP(G854,TCR!$E$2:$K$332,2,0)</f>
        <v>TRASPV</v>
      </c>
      <c r="D854" s="179" t="str">
        <f>VLOOKUP(G854,TCR!$E$2:$K$332,3,0)</f>
        <v>Ricavi logistica primaria - Trasporto Energia Elettrica - variabile</v>
      </c>
      <c r="E854" s="179" t="str">
        <f>VLOOKUP(G854,TCR!$E$2:$K$332,4,0)</f>
        <v>DISPV</v>
      </c>
      <c r="F854" s="179" t="str">
        <f>VLOOKUP(G854,TCR!$E$2:$K$332,5,0)</f>
        <v>Dispacciamento variabile</v>
      </c>
      <c r="G854" s="179" t="s">
        <v>112</v>
      </c>
      <c r="H854" s="179" t="str">
        <f>VLOOKUP(G854,TCR!$E$2:$K$332,7,0)</f>
        <v>PD</v>
      </c>
      <c r="I854" s="137" t="str">
        <f t="shared" si="47"/>
        <v>XE#PD_F2#PD_3F_MENS_BTA1#D#XE</v>
      </c>
      <c r="J854" s="137" t="str">
        <f t="shared" si="46"/>
        <v>N</v>
      </c>
      <c r="K854" s="3" t="s">
        <v>250</v>
      </c>
      <c r="L854" s="3" t="s">
        <v>13773</v>
      </c>
      <c r="N854" s="3" t="s">
        <v>13768</v>
      </c>
      <c r="Q854" s="3" t="s">
        <v>13735</v>
      </c>
      <c r="S854" s="3" t="s">
        <v>9818</v>
      </c>
      <c r="T854" s="3" t="s">
        <v>9819</v>
      </c>
      <c r="U854" s="3" t="s">
        <v>12913</v>
      </c>
      <c r="V854" s="3" t="s">
        <v>12913</v>
      </c>
    </row>
    <row r="855" spans="1:22" x14ac:dyDescent="0.2">
      <c r="A855" s="139" t="s">
        <v>12163</v>
      </c>
      <c r="B855" s="182">
        <v>44595</v>
      </c>
      <c r="C855" s="179" t="str">
        <f>VLOOKUP(G855,TCR!$E$2:$K$332,2,0)</f>
        <v>TRASPV</v>
      </c>
      <c r="D855" s="179" t="str">
        <f>VLOOKUP(G855,TCR!$E$2:$K$332,3,0)</f>
        <v>Ricavi logistica primaria - Trasporto Energia Elettrica - variabile</v>
      </c>
      <c r="E855" s="179" t="str">
        <f>VLOOKUP(G855,TCR!$E$2:$K$332,4,0)</f>
        <v>DISPV</v>
      </c>
      <c r="F855" s="179" t="str">
        <f>VLOOKUP(G855,TCR!$E$2:$K$332,5,0)</f>
        <v>Dispacciamento variabile</v>
      </c>
      <c r="G855" s="179" t="s">
        <v>112</v>
      </c>
      <c r="H855" s="179" t="str">
        <f>VLOOKUP(G855,TCR!$E$2:$K$332,7,0)</f>
        <v>PD</v>
      </c>
      <c r="I855" s="137" t="str">
        <f t="shared" si="47"/>
        <v>XE#PD_F1#PD_3F_BTA6#D#XE</v>
      </c>
      <c r="J855" s="137" t="str">
        <f t="shared" si="46"/>
        <v>N</v>
      </c>
      <c r="K855" s="3" t="s">
        <v>249</v>
      </c>
      <c r="L855" s="3" t="s">
        <v>13765</v>
      </c>
      <c r="N855" s="3" t="s">
        <v>13789</v>
      </c>
      <c r="Q855" s="3" t="s">
        <v>13735</v>
      </c>
      <c r="S855" s="3" t="s">
        <v>9818</v>
      </c>
      <c r="T855" s="3" t="s">
        <v>9819</v>
      </c>
      <c r="U855" s="3" t="s">
        <v>12913</v>
      </c>
      <c r="V855" s="3" t="s">
        <v>12913</v>
      </c>
    </row>
    <row r="856" spans="1:22" x14ac:dyDescent="0.2">
      <c r="A856" s="139" t="s">
        <v>12163</v>
      </c>
      <c r="B856" s="182">
        <v>44595</v>
      </c>
      <c r="C856" s="179" t="str">
        <f>VLOOKUP(G856,TCR!$E$2:$K$332,2,0)</f>
        <v>VENDV</v>
      </c>
      <c r="D856" s="179" t="str">
        <f>VLOOKUP(G856,TCR!$E$2:$K$332,3,0)</f>
        <v>Ricavi variabili commodity al PCE - Energia Elettrica</v>
      </c>
      <c r="E856" s="179" t="str">
        <f>VLOOKUP(G856,TCR!$E$2:$K$332,4,0)</f>
        <v>MTPRV</v>
      </c>
      <c r="F856" s="179" t="str">
        <f>VLOOKUP(G856,TCR!$E$2:$K$332,5,0)</f>
        <v>Materia prima variabile</v>
      </c>
      <c r="G856" s="179" t="s">
        <v>192</v>
      </c>
      <c r="H856" s="179" t="str">
        <f>VLOOKUP(G856,TCR!$E$2:$K$332,7,0)</f>
        <v>Perdite</v>
      </c>
      <c r="I856" s="137" t="str">
        <f t="shared" si="47"/>
        <v>XE#PERD_EF1_FIX#P_FIX_911_CON100#E#XE</v>
      </c>
      <c r="J856" s="137" t="str">
        <f t="shared" si="46"/>
        <v>N</v>
      </c>
      <c r="K856" s="3" t="s">
        <v>12589</v>
      </c>
      <c r="L856" s="3" t="s">
        <v>12840</v>
      </c>
      <c r="N856" s="3" t="s">
        <v>12709</v>
      </c>
      <c r="Q856" s="3" t="s">
        <v>12743</v>
      </c>
      <c r="S856" s="3" t="s">
        <v>9867</v>
      </c>
      <c r="T856" s="3" t="s">
        <v>13019</v>
      </c>
      <c r="U856" s="3" t="s">
        <v>12913</v>
      </c>
      <c r="V856" s="3" t="s">
        <v>12913</v>
      </c>
    </row>
    <row r="857" spans="1:22" x14ac:dyDescent="0.2">
      <c r="A857" s="139" t="s">
        <v>12163</v>
      </c>
      <c r="B857" s="182">
        <v>44595</v>
      </c>
      <c r="C857" s="179" t="str">
        <f>VLOOKUP(G857,TCR!$E$2:$K$332,2,0)</f>
        <v>DISTV</v>
      </c>
      <c r="D857" s="179" t="str">
        <f>VLOOKUP(G857,TCR!$E$2:$K$332,3,0)</f>
        <v>Ricavi logistica secondaria - distribuzione Energia Elettrica - variabile</v>
      </c>
      <c r="E857" s="179" t="str">
        <f>VLOOKUP(G857,TCR!$E$2:$K$332,4,0)</f>
        <v>QVA</v>
      </c>
      <c r="F857" s="179" t="str">
        <f>VLOOKUP(G857,TCR!$E$2:$K$332,5,0)</f>
        <v>Energia attiva</v>
      </c>
      <c r="G857" s="179" t="s">
        <v>4</v>
      </c>
      <c r="H857" s="179" t="str">
        <f>VLOOKUP(G857,TCR!$E$2:$K$332,7,0)</f>
        <v>Quota energia</v>
      </c>
      <c r="I857" s="137" t="str">
        <f t="shared" si="47"/>
        <v>XE#Q_EN_O_ASOS_VAL3#T_OS_A_AAT1#T_OS#XE</v>
      </c>
      <c r="J857" s="137" t="str">
        <f t="shared" si="46"/>
        <v>N</v>
      </c>
      <c r="K857" s="3" t="s">
        <v>12580</v>
      </c>
      <c r="L857" s="3" t="s">
        <v>12828</v>
      </c>
      <c r="N857" s="3" t="s">
        <v>13726</v>
      </c>
      <c r="Q857" s="3" t="s">
        <v>12742</v>
      </c>
      <c r="S857" s="3" t="s">
        <v>10565</v>
      </c>
      <c r="T857" s="3" t="s">
        <v>13020</v>
      </c>
      <c r="U857" s="3" t="s">
        <v>12913</v>
      </c>
      <c r="V857" s="3" t="s">
        <v>12913</v>
      </c>
    </row>
    <row r="858" spans="1:22" x14ac:dyDescent="0.2">
      <c r="A858" s="139" t="s">
        <v>12163</v>
      </c>
      <c r="B858" s="182">
        <v>44595</v>
      </c>
      <c r="C858" s="179" t="str">
        <f>VLOOKUP(G858,TCR!$E$2:$K$332,2,0)</f>
        <v>VENDV</v>
      </c>
      <c r="D858" s="179" t="str">
        <f>VLOOKUP(G858,TCR!$E$2:$K$332,3,0)</f>
        <v>Ricavi variabili commodity al PCE - Energia Elettrica</v>
      </c>
      <c r="E858" s="179" t="str">
        <f>VLOOKUP(G858,TCR!$E$2:$K$332,4,0)</f>
        <v>MTPRV</v>
      </c>
      <c r="F858" s="179" t="str">
        <f>VLOOKUP(G858,TCR!$E$2:$K$332,5,0)</f>
        <v>Materia prima variabile</v>
      </c>
      <c r="G858" s="179" t="s">
        <v>255</v>
      </c>
      <c r="H858" s="179" t="str">
        <f>VLOOKUP(G858,TCR!$E$2:$K$332,7,0)</f>
        <v>Materia prima</v>
      </c>
      <c r="I858" s="137" t="str">
        <f t="shared" si="47"/>
        <v>XE#EF1_FIX#P_FIX_PUNBL#E#XE</v>
      </c>
      <c r="J858" s="137" t="str">
        <f t="shared" si="46"/>
        <v>N</v>
      </c>
      <c r="K858" s="3" t="s">
        <v>12621</v>
      </c>
      <c r="L858" s="3" t="s">
        <v>12872</v>
      </c>
      <c r="N858" s="3" t="s">
        <v>12711</v>
      </c>
      <c r="Q858" s="3" t="s">
        <v>12743</v>
      </c>
      <c r="S858" s="3" t="s">
        <v>9867</v>
      </c>
      <c r="T858" s="3" t="s">
        <v>13019</v>
      </c>
      <c r="U858" s="3" t="s">
        <v>12913</v>
      </c>
      <c r="V858" s="3" t="s">
        <v>12913</v>
      </c>
    </row>
    <row r="859" spans="1:22" x14ac:dyDescent="0.2">
      <c r="A859" s="139" t="s">
        <v>12163</v>
      </c>
      <c r="B859" s="182">
        <v>44595</v>
      </c>
      <c r="C859" s="179" t="str">
        <f>VLOOKUP(G859,TCR!$E$2:$K$332,2,0)</f>
        <v>VENDV</v>
      </c>
      <c r="D859" s="179" t="str">
        <f>VLOOKUP(G859,TCR!$E$2:$K$332,3,0)</f>
        <v>Ricavi variabili commodity al PCE - Energia Elettrica</v>
      </c>
      <c r="E859" s="179" t="str">
        <f>VLOOKUP(G859,TCR!$E$2:$K$332,4,0)</f>
        <v>MTPRV</v>
      </c>
      <c r="F859" s="179" t="str">
        <f>VLOOKUP(G859,TCR!$E$2:$K$332,5,0)</f>
        <v>Materia prima variabile</v>
      </c>
      <c r="G859" s="179" t="s">
        <v>255</v>
      </c>
      <c r="H859" s="179" t="str">
        <f>VLOOKUP(G859,TCR!$E$2:$K$332,7,0)</f>
        <v>Materia prima</v>
      </c>
      <c r="I859" s="137" t="str">
        <f t="shared" si="47"/>
        <v>XE#EF2#PE_3F_MENS_BTA4#D#XE</v>
      </c>
      <c r="J859" s="137" t="str">
        <f t="shared" si="46"/>
        <v>N</v>
      </c>
      <c r="K859" s="3" t="s">
        <v>13762</v>
      </c>
      <c r="L859" s="3" t="s">
        <v>13763</v>
      </c>
      <c r="N859" s="3" t="s">
        <v>13743</v>
      </c>
      <c r="Q859" s="3" t="s">
        <v>13735</v>
      </c>
      <c r="S859" s="3" t="s">
        <v>9867</v>
      </c>
      <c r="T859" s="3" t="s">
        <v>13019</v>
      </c>
      <c r="U859" s="3" t="s">
        <v>12913</v>
      </c>
      <c r="V859" s="3" t="s">
        <v>12913</v>
      </c>
    </row>
    <row r="860" spans="1:22" x14ac:dyDescent="0.2">
      <c r="A860" s="139" t="s">
        <v>12163</v>
      </c>
      <c r="B860" s="182">
        <v>44595</v>
      </c>
      <c r="C860" s="179" t="str">
        <f>VLOOKUP(G860,TCR!$E$2:$K$332,2,0)</f>
        <v>TRASPV</v>
      </c>
      <c r="D860" s="179" t="str">
        <f>VLOOKUP(G860,TCR!$E$2:$K$332,3,0)</f>
        <v>Ricavi logistica primaria - Trasporto Energia Elettrica - variabile</v>
      </c>
      <c r="E860" s="179" t="str">
        <f>VLOOKUP(G860,TCR!$E$2:$K$332,4,0)</f>
        <v>DISPV</v>
      </c>
      <c r="F860" s="179" t="str">
        <f>VLOOKUP(G860,TCR!$E$2:$K$332,5,0)</f>
        <v>Dispacciamento variabile</v>
      </c>
      <c r="G860" s="179" t="s">
        <v>112</v>
      </c>
      <c r="H860" s="179" t="str">
        <f>VLOOKUP(G860,TCR!$E$2:$K$332,7,0)</f>
        <v>PD</v>
      </c>
      <c r="I860" s="137" t="str">
        <f t="shared" si="47"/>
        <v>XE#PD_F23#PD_BIO_BTA6#D#XE</v>
      </c>
      <c r="J860" s="137" t="str">
        <f t="shared" si="46"/>
        <v>N</v>
      </c>
      <c r="K860" s="3" t="s">
        <v>341</v>
      </c>
      <c r="L860" s="3" t="s">
        <v>13790</v>
      </c>
      <c r="N860" s="3" t="s">
        <v>13767</v>
      </c>
      <c r="Q860" s="3" t="s">
        <v>13735</v>
      </c>
      <c r="S860" s="3" t="s">
        <v>9818</v>
      </c>
      <c r="T860" s="3" t="s">
        <v>9819</v>
      </c>
      <c r="U860" s="3" t="s">
        <v>12913</v>
      </c>
      <c r="V860" s="3" t="s">
        <v>12913</v>
      </c>
    </row>
    <row r="861" spans="1:22" x14ac:dyDescent="0.2">
      <c r="A861" s="139" t="s">
        <v>12163</v>
      </c>
      <c r="B861" s="182">
        <v>44595</v>
      </c>
      <c r="C861" s="179" t="str">
        <f>VLOOKUP(G861,TCR!$E$2:$K$332,2,0)</f>
        <v>TRASPV</v>
      </c>
      <c r="D861" s="179" t="str">
        <f>VLOOKUP(G861,TCR!$E$2:$K$332,3,0)</f>
        <v>Ricavi logistica primaria - Trasporto Energia Elettrica - variabile</v>
      </c>
      <c r="E861" s="179" t="str">
        <f>VLOOKUP(G861,TCR!$E$2:$K$332,4,0)</f>
        <v>DISPV</v>
      </c>
      <c r="F861" s="179" t="str">
        <f>VLOOKUP(G861,TCR!$E$2:$K$332,5,0)</f>
        <v>Dispacciamento variabile</v>
      </c>
      <c r="G861" s="179" t="s">
        <v>112</v>
      </c>
      <c r="H861" s="179" t="str">
        <f>VLOOKUP(G861,TCR!$E$2:$K$332,7,0)</f>
        <v>PD</v>
      </c>
      <c r="I861" s="137" t="str">
        <f t="shared" si="47"/>
        <v>XE#PD_F1#PD_BIO_BTA1#D#XE</v>
      </c>
      <c r="J861" s="137" t="str">
        <f t="shared" si="46"/>
        <v>N</v>
      </c>
      <c r="K861" s="3" t="s">
        <v>249</v>
      </c>
      <c r="L861" s="3" t="s">
        <v>13765</v>
      </c>
      <c r="N861" s="3" t="s">
        <v>13791</v>
      </c>
      <c r="Q861" s="3" t="s">
        <v>13735</v>
      </c>
      <c r="S861" s="3" t="s">
        <v>9818</v>
      </c>
      <c r="T861" s="3" t="s">
        <v>9819</v>
      </c>
      <c r="U861" s="3" t="s">
        <v>12913</v>
      </c>
      <c r="V861" s="3" t="s">
        <v>12913</v>
      </c>
    </row>
    <row r="862" spans="1:22" x14ac:dyDescent="0.2">
      <c r="A862" s="139" t="s">
        <v>12163</v>
      </c>
      <c r="B862" s="182">
        <v>44595</v>
      </c>
      <c r="C862" s="179" t="str">
        <f>VLOOKUP(G862,TCR!$E$2:$K$332,2,0)</f>
        <v>VENDV</v>
      </c>
      <c r="D862" s="179" t="str">
        <f>VLOOKUP(G862,TCR!$E$2:$K$332,3,0)</f>
        <v>Ricavi variabili commodity al PCE - Energia Elettrica</v>
      </c>
      <c r="E862" s="179" t="str">
        <f>VLOOKUP(G862,TCR!$E$2:$K$332,4,0)</f>
        <v>MTPRV</v>
      </c>
      <c r="F862" s="179" t="str">
        <f>VLOOKUP(G862,TCR!$E$2:$K$332,5,0)</f>
        <v>Materia prima variabile</v>
      </c>
      <c r="G862" s="179" t="s">
        <v>255</v>
      </c>
      <c r="H862" s="179" t="str">
        <f>VLOOKUP(G862,TCR!$E$2:$K$332,7,0)</f>
        <v>Materia prima</v>
      </c>
      <c r="I862" s="137" t="str">
        <f t="shared" si="47"/>
        <v>XE#EF1#PE_BIO_BTA1#E#XE</v>
      </c>
      <c r="J862" s="137" t="str">
        <f t="shared" si="46"/>
        <v>N</v>
      </c>
      <c r="K862" s="3" t="s">
        <v>13727</v>
      </c>
      <c r="L862" s="3" t="s">
        <v>13728</v>
      </c>
      <c r="N862" s="3" t="s">
        <v>13792</v>
      </c>
      <c r="Q862" s="3" t="s">
        <v>12743</v>
      </c>
      <c r="S862" s="3" t="s">
        <v>9867</v>
      </c>
      <c r="T862" s="3" t="s">
        <v>13019</v>
      </c>
      <c r="U862" s="3" t="s">
        <v>12913</v>
      </c>
      <c r="V862" s="3" t="s">
        <v>12913</v>
      </c>
    </row>
    <row r="863" spans="1:22" x14ac:dyDescent="0.2">
      <c r="A863" s="139" t="s">
        <v>12163</v>
      </c>
      <c r="B863" s="182">
        <v>44595</v>
      </c>
      <c r="C863" s="179" t="str">
        <f>VLOOKUP(G863,TCR!$E$2:$K$332,2,0)</f>
        <v>DISTV</v>
      </c>
      <c r="D863" s="179" t="str">
        <f>VLOOKUP(G863,TCR!$E$2:$K$332,3,0)</f>
        <v>Ricavi logistica secondaria - distribuzione Energia Elettrica - variabile</v>
      </c>
      <c r="E863" s="179" t="str">
        <f>VLOOKUP(G863,TCR!$E$2:$K$332,4,0)</f>
        <v>QVR</v>
      </c>
      <c r="F863" s="179" t="str">
        <f>VLOOKUP(G863,TCR!$E$2:$K$332,5,0)</f>
        <v>Energia reattiva</v>
      </c>
      <c r="G863" s="179" t="s">
        <v>275</v>
      </c>
      <c r="H863" s="179" t="str">
        <f>VLOOKUP(G863,TCR!$E$2:$K$332,7,0)</f>
        <v>Quota energia reattiva</v>
      </c>
      <c r="I863" s="137" t="str">
        <f t="shared" si="47"/>
        <v>XE#RF3#T_REATTIVA_BTIP#T_R#XE</v>
      </c>
      <c r="J863" s="137" t="str">
        <f t="shared" si="46"/>
        <v>N</v>
      </c>
      <c r="K863" s="3" t="s">
        <v>12662</v>
      </c>
      <c r="L863" s="3" t="s">
        <v>12912</v>
      </c>
      <c r="N863" s="3" t="s">
        <v>13793</v>
      </c>
      <c r="Q863" s="3" t="s">
        <v>12745</v>
      </c>
      <c r="S863" s="3" t="s">
        <v>10565</v>
      </c>
      <c r="T863" s="3" t="s">
        <v>13020</v>
      </c>
      <c r="U863" s="3" t="s">
        <v>12913</v>
      </c>
      <c r="V863" s="3" t="s">
        <v>12913</v>
      </c>
    </row>
    <row r="864" spans="1:22" x14ac:dyDescent="0.2">
      <c r="A864" s="139" t="s">
        <v>12163</v>
      </c>
      <c r="B864" s="182">
        <v>44595</v>
      </c>
      <c r="C864" s="179" t="str">
        <f>VLOOKUP(G864,TCR!$E$2:$K$332,2,0)</f>
        <v>DISTF</v>
      </c>
      <c r="D864" s="179" t="str">
        <f>VLOOKUP(G864,TCR!$E$2:$K$332,3,0)</f>
        <v>Ricavi logistica secondaria - distribuzione Energia Elettrica - fisso</v>
      </c>
      <c r="E864" s="179" t="str">
        <f>VLOOKUP(G864,TCR!$E$2:$K$332,4,0)</f>
        <v>QFDS</v>
      </c>
      <c r="F864" s="179" t="str">
        <f>VLOOKUP(G864,TCR!$E$2:$K$332,5,0)</f>
        <v>Quota fissa distribuzione</v>
      </c>
      <c r="G864" s="179" t="s">
        <v>2</v>
      </c>
      <c r="H864" s="179" t="str">
        <f>VLOOKUP(G864,TCR!$E$2:$K$332,7,0)</f>
        <v>Quota fissa dis</v>
      </c>
      <c r="I864" s="137" t="str">
        <f t="shared" si="47"/>
        <v>XE#C_FIX_O_ASOS_FAT1#T_OS_A_BTVE#T_OS#XE</v>
      </c>
      <c r="J864" s="137" t="str">
        <f t="shared" si="46"/>
        <v>N</v>
      </c>
      <c r="K864" s="3" t="s">
        <v>12571</v>
      </c>
      <c r="L864" s="3" t="s">
        <v>12819</v>
      </c>
      <c r="N864" s="3" t="s">
        <v>13489</v>
      </c>
      <c r="Q864" s="3" t="s">
        <v>12742</v>
      </c>
      <c r="S864" s="3" t="s">
        <v>10563</v>
      </c>
      <c r="T864" s="3" t="s">
        <v>9357</v>
      </c>
      <c r="U864" s="3" t="s">
        <v>12913</v>
      </c>
      <c r="V864" s="3" t="s">
        <v>12913</v>
      </c>
    </row>
    <row r="865" spans="1:22" x14ac:dyDescent="0.2">
      <c r="A865" s="139" t="s">
        <v>12163</v>
      </c>
      <c r="B865" s="182">
        <v>44595</v>
      </c>
      <c r="C865" s="179" t="str">
        <f>VLOOKUP(G865,TCR!$E$2:$K$332,2,0)</f>
        <v>TRASPV</v>
      </c>
      <c r="D865" s="179" t="str">
        <f>VLOOKUP(G865,TCR!$E$2:$K$332,3,0)</f>
        <v>Ricavi logistica primaria - Trasporto Energia Elettrica - variabile</v>
      </c>
      <c r="E865" s="179" t="str">
        <f>VLOOKUP(G865,TCR!$E$2:$K$332,4,0)</f>
        <v>DISPV</v>
      </c>
      <c r="F865" s="179" t="str">
        <f>VLOOKUP(G865,TCR!$E$2:$K$332,5,0)</f>
        <v>Dispacciamento variabile</v>
      </c>
      <c r="G865" s="179" t="s">
        <v>112</v>
      </c>
      <c r="H865" s="179" t="str">
        <f>VLOOKUP(G865,TCR!$E$2:$K$332,7,0)</f>
        <v>PD</v>
      </c>
      <c r="I865" s="137" t="str">
        <f t="shared" si="47"/>
        <v>XE#PD_F2#PD_3F_BTA1#D#XE</v>
      </c>
      <c r="J865" s="137" t="str">
        <f t="shared" si="46"/>
        <v>N</v>
      </c>
      <c r="K865" s="3" t="s">
        <v>250</v>
      </c>
      <c r="L865" s="3" t="s">
        <v>13773</v>
      </c>
      <c r="N865" s="3" t="s">
        <v>13794</v>
      </c>
      <c r="Q865" s="3" t="s">
        <v>13735</v>
      </c>
      <c r="S865" s="3" t="s">
        <v>9818</v>
      </c>
      <c r="T865" s="3" t="s">
        <v>9819</v>
      </c>
      <c r="U865" s="3" t="s">
        <v>12913</v>
      </c>
      <c r="V865" s="3" t="s">
        <v>12913</v>
      </c>
    </row>
    <row r="866" spans="1:22" x14ac:dyDescent="0.2">
      <c r="A866" s="139" t="s">
        <v>12163</v>
      </c>
      <c r="B866" s="182">
        <v>44595</v>
      </c>
      <c r="C866" s="179" t="str">
        <f>VLOOKUP(G866,TCR!$E$2:$K$332,2,0)</f>
        <v>TRASPV</v>
      </c>
      <c r="D866" s="179" t="str">
        <f>VLOOKUP(G866,TCR!$E$2:$K$332,3,0)</f>
        <v>Ricavi logistica primaria - Trasporto Energia Elettrica - variabile</v>
      </c>
      <c r="E866" s="179" t="str">
        <f>VLOOKUP(G866,TCR!$E$2:$K$332,4,0)</f>
        <v>DISPV</v>
      </c>
      <c r="F866" s="179" t="str">
        <f>VLOOKUP(G866,TCR!$E$2:$K$332,5,0)</f>
        <v>Dispacciamento variabile</v>
      </c>
      <c r="G866" s="179" t="s">
        <v>112</v>
      </c>
      <c r="H866" s="179" t="str">
        <f>VLOOKUP(G866,TCR!$E$2:$K$332,7,0)</f>
        <v>PD</v>
      </c>
      <c r="I866" s="137" t="str">
        <f t="shared" si="47"/>
        <v>XE#PD_F0#PD_BIO_BTA1#D#XE</v>
      </c>
      <c r="J866" s="137" t="str">
        <f t="shared" si="46"/>
        <v>N</v>
      </c>
      <c r="K866" s="3" t="s">
        <v>13732</v>
      </c>
      <c r="L866" s="3" t="s">
        <v>13733</v>
      </c>
      <c r="N866" s="3" t="s">
        <v>13791</v>
      </c>
      <c r="Q866" s="3" t="s">
        <v>13735</v>
      </c>
      <c r="S866" s="3" t="s">
        <v>9818</v>
      </c>
      <c r="T866" s="3" t="s">
        <v>9819</v>
      </c>
      <c r="U866" s="3" t="s">
        <v>12913</v>
      </c>
      <c r="V866" s="3" t="s">
        <v>12913</v>
      </c>
    </row>
    <row r="867" spans="1:22" x14ac:dyDescent="0.2">
      <c r="A867" s="139" t="s">
        <v>12163</v>
      </c>
      <c r="B867" s="182">
        <v>44595</v>
      </c>
      <c r="C867" s="179" t="str">
        <f>VLOOKUP(G867,TCR!$E$2:$K$332,2,0)</f>
        <v>TRASPV</v>
      </c>
      <c r="D867" s="179" t="str">
        <f>VLOOKUP(G867,TCR!$E$2:$K$332,3,0)</f>
        <v>Ricavi logistica primaria - Trasporto Energia Elettrica - variabile</v>
      </c>
      <c r="E867" s="179" t="str">
        <f>VLOOKUP(G867,TCR!$E$2:$K$332,4,0)</f>
        <v>DISPV</v>
      </c>
      <c r="F867" s="179" t="str">
        <f>VLOOKUP(G867,TCR!$E$2:$K$332,5,0)</f>
        <v>Dispacciamento variabile</v>
      </c>
      <c r="G867" s="179" t="s">
        <v>112</v>
      </c>
      <c r="H867" s="179" t="str">
        <f>VLOOKUP(G867,TCR!$E$2:$K$332,7,0)</f>
        <v>PD</v>
      </c>
      <c r="I867" s="137" t="str">
        <f t="shared" si="47"/>
        <v>XE#PD_F3#PD_3F_BTA4#D#XE</v>
      </c>
      <c r="J867" s="137" t="str">
        <f t="shared" si="46"/>
        <v>N</v>
      </c>
      <c r="K867" s="3" t="s">
        <v>251</v>
      </c>
      <c r="L867" s="3" t="s">
        <v>13746</v>
      </c>
      <c r="N867" s="3" t="s">
        <v>13795</v>
      </c>
      <c r="Q867" s="3" t="s">
        <v>13735</v>
      </c>
      <c r="S867" s="3" t="s">
        <v>9818</v>
      </c>
      <c r="T867" s="3" t="s">
        <v>9819</v>
      </c>
      <c r="U867" s="3" t="s">
        <v>12913</v>
      </c>
      <c r="V867" s="3" t="s">
        <v>12913</v>
      </c>
    </row>
    <row r="868" spans="1:22" x14ac:dyDescent="0.2">
      <c r="A868" s="139" t="s">
        <v>12163</v>
      </c>
      <c r="B868" s="182">
        <v>44595</v>
      </c>
      <c r="C868" s="179" t="str">
        <f>VLOOKUP(G868,TCR!$E$2:$K$332,2,0)</f>
        <v>DISTF</v>
      </c>
      <c r="D868" s="179" t="str">
        <f>VLOOKUP(G868,TCR!$E$2:$K$332,3,0)</f>
        <v>Ricavi logistica secondaria - distribuzione Energia Elettrica - fisso</v>
      </c>
      <c r="E868" s="179" t="str">
        <f>VLOOKUP(G868,TCR!$E$2:$K$332,4,0)</f>
        <v>QP</v>
      </c>
      <c r="F868" s="179" t="str">
        <f>VLOOKUP(G868,TCR!$E$2:$K$332,5,0)</f>
        <v>Potenza</v>
      </c>
      <c r="G868" s="179" t="s">
        <v>166</v>
      </c>
      <c r="H868" s="179" t="str">
        <f>VLOOKUP(G868,TCR!$E$2:$K$332,7,0)</f>
        <v>Quota fissa potenza</v>
      </c>
      <c r="I868" s="137" t="str">
        <f t="shared" si="47"/>
        <v>XE#Q_POT_O_ASOS#T_OS_A_MTIP#T_OS#XE</v>
      </c>
      <c r="J868" s="137" t="str">
        <f t="shared" si="46"/>
        <v>N</v>
      </c>
      <c r="K868" s="3" t="s">
        <v>12560</v>
      </c>
      <c r="L868" s="3" t="s">
        <v>12808</v>
      </c>
      <c r="N868" s="3" t="s">
        <v>13738</v>
      </c>
      <c r="Q868" s="3" t="s">
        <v>12742</v>
      </c>
      <c r="S868" s="3" t="s">
        <v>10563</v>
      </c>
      <c r="T868" s="3" t="s">
        <v>9357</v>
      </c>
      <c r="U868" s="3" t="s">
        <v>12913</v>
      </c>
      <c r="V868" s="3" t="s">
        <v>12913</v>
      </c>
    </row>
    <row r="869" spans="1:22" x14ac:dyDescent="0.2">
      <c r="A869" s="139" t="s">
        <v>12163</v>
      </c>
      <c r="B869" s="182">
        <v>44595</v>
      </c>
      <c r="C869" s="179" t="str">
        <f>VLOOKUP(G869,TCR!$E$2:$K$332,2,0)</f>
        <v>DISTF</v>
      </c>
      <c r="D869" s="179" t="str">
        <f>VLOOKUP(G869,TCR!$E$2:$K$332,3,0)</f>
        <v>Ricavi logistica secondaria - distribuzione Energia Elettrica - fisso</v>
      </c>
      <c r="E869" s="179" t="str">
        <f>VLOOKUP(G869,TCR!$E$2:$K$332,4,0)</f>
        <v>QP</v>
      </c>
      <c r="F869" s="179" t="str">
        <f>VLOOKUP(G869,TCR!$E$2:$K$332,5,0)</f>
        <v>Potenza</v>
      </c>
      <c r="G869" s="179" t="s">
        <v>166</v>
      </c>
      <c r="H869" s="179" t="str">
        <f>VLOOKUP(G869,TCR!$E$2:$K$332,7,0)</f>
        <v>Quota fissa potenza</v>
      </c>
      <c r="I869" s="137" t="str">
        <f t="shared" si="47"/>
        <v>XE#Q_POT_O_ASOS_VAL3#T_OS_A_MTIP#T_OS#XE</v>
      </c>
      <c r="J869" s="137" t="str">
        <f t="shared" si="46"/>
        <v>N</v>
      </c>
      <c r="K869" s="3" t="s">
        <v>12564</v>
      </c>
      <c r="L869" s="3" t="s">
        <v>12812</v>
      </c>
      <c r="N869" s="3" t="s">
        <v>13738</v>
      </c>
      <c r="Q869" s="3" t="s">
        <v>12742</v>
      </c>
      <c r="S869" s="3" t="s">
        <v>10563</v>
      </c>
      <c r="T869" s="3" t="s">
        <v>9357</v>
      </c>
      <c r="U869" s="3" t="s">
        <v>12913</v>
      </c>
      <c r="V869" s="3" t="s">
        <v>12913</v>
      </c>
    </row>
    <row r="870" spans="1:22" x14ac:dyDescent="0.2">
      <c r="A870" s="139" t="s">
        <v>12163</v>
      </c>
      <c r="B870" s="182">
        <v>44595</v>
      </c>
      <c r="C870" s="179" t="str">
        <f>VLOOKUP(G870,TCR!$E$2:$K$332,2,0)</f>
        <v>DISTV</v>
      </c>
      <c r="D870" s="179" t="str">
        <f>VLOOKUP(G870,TCR!$E$2:$K$332,3,0)</f>
        <v>Ricavi logistica secondaria - distribuzione Energia Elettrica - variabile</v>
      </c>
      <c r="E870" s="179" t="str">
        <f>VLOOKUP(G870,TCR!$E$2:$K$332,4,0)</f>
        <v>QVA</v>
      </c>
      <c r="F870" s="179" t="str">
        <f>VLOOKUP(G870,TCR!$E$2:$K$332,5,0)</f>
        <v>Energia attiva</v>
      </c>
      <c r="G870" s="179" t="s">
        <v>4</v>
      </c>
      <c r="H870" s="179" t="str">
        <f>VLOOKUP(G870,TCR!$E$2:$K$332,7,0)</f>
        <v>Quota energia</v>
      </c>
      <c r="I870" s="137" t="str">
        <f t="shared" si="47"/>
        <v>XE#Q_EN_O_ASOS_VAL3#T_OS_A_BTA6#T_OS#XE</v>
      </c>
      <c r="J870" s="137" t="str">
        <f t="shared" si="46"/>
        <v>N</v>
      </c>
      <c r="K870" s="3" t="s">
        <v>12580</v>
      </c>
      <c r="L870" s="3" t="s">
        <v>12828</v>
      </c>
      <c r="N870" s="3" t="s">
        <v>12724</v>
      </c>
      <c r="Q870" s="3" t="s">
        <v>12742</v>
      </c>
      <c r="S870" s="3" t="s">
        <v>10565</v>
      </c>
      <c r="T870" s="3" t="s">
        <v>13020</v>
      </c>
      <c r="U870" s="3" t="s">
        <v>12913</v>
      </c>
      <c r="V870" s="3" t="s">
        <v>12913</v>
      </c>
    </row>
    <row r="871" spans="1:22" x14ac:dyDescent="0.2">
      <c r="A871" s="139" t="s">
        <v>12163</v>
      </c>
      <c r="B871" s="182">
        <v>44595</v>
      </c>
      <c r="C871" s="179" t="str">
        <f>VLOOKUP(G871,TCR!$E$2:$K$332,2,0)</f>
        <v>DISTF</v>
      </c>
      <c r="D871" s="179" t="str">
        <f>VLOOKUP(G871,TCR!$E$2:$K$332,3,0)</f>
        <v>Ricavi logistica secondaria - distribuzione Energia Elettrica - fisso</v>
      </c>
      <c r="E871" s="179" t="str">
        <f>VLOOKUP(G871,TCR!$E$2:$K$332,4,0)</f>
        <v>QP</v>
      </c>
      <c r="F871" s="179" t="str">
        <f>VLOOKUP(G871,TCR!$E$2:$K$332,5,0)</f>
        <v>Potenza</v>
      </c>
      <c r="G871" s="179" t="s">
        <v>166</v>
      </c>
      <c r="H871" s="179" t="str">
        <f>VLOOKUP(G871,TCR!$E$2:$K$332,7,0)</f>
        <v>Quota fissa potenza</v>
      </c>
      <c r="I871" s="137" t="str">
        <f t="shared" si="47"/>
        <v>XE#Q_POT_O_ASOS_FAT1#T_OS_A_ALTA#T_OS#XE</v>
      </c>
      <c r="J871" s="137" t="str">
        <f t="shared" si="46"/>
        <v>N</v>
      </c>
      <c r="K871" s="3" t="s">
        <v>12561</v>
      </c>
      <c r="L871" s="3" t="s">
        <v>12809</v>
      </c>
      <c r="N871" s="3" t="s">
        <v>12706</v>
      </c>
      <c r="Q871" s="3" t="s">
        <v>12742</v>
      </c>
      <c r="S871" s="3" t="s">
        <v>10563</v>
      </c>
      <c r="T871" s="3" t="s">
        <v>9357</v>
      </c>
      <c r="U871" s="3" t="s">
        <v>12913</v>
      </c>
      <c r="V871" s="3" t="s">
        <v>12913</v>
      </c>
    </row>
    <row r="872" spans="1:22" x14ac:dyDescent="0.2">
      <c r="A872" s="139" t="s">
        <v>12163</v>
      </c>
      <c r="B872" s="182">
        <v>44595</v>
      </c>
      <c r="C872" s="179" t="str">
        <f>VLOOKUP(G872,TCR!$E$2:$K$332,2,0)</f>
        <v>DISTF</v>
      </c>
      <c r="D872" s="179" t="str">
        <f>VLOOKUP(G872,TCR!$E$2:$K$332,3,0)</f>
        <v>Ricavi logistica secondaria - distribuzione Energia Elettrica - fisso</v>
      </c>
      <c r="E872" s="179" t="str">
        <f>VLOOKUP(G872,TCR!$E$2:$K$332,4,0)</f>
        <v>QFDS</v>
      </c>
      <c r="F872" s="179" t="str">
        <f>VLOOKUP(G872,TCR!$E$2:$K$332,5,0)</f>
        <v>Quota fissa distribuzione</v>
      </c>
      <c r="G872" s="179" t="s">
        <v>2</v>
      </c>
      <c r="H872" s="179" t="str">
        <f>VLOOKUP(G872,TCR!$E$2:$K$332,7,0)</f>
        <v>Quota fissa dis</v>
      </c>
      <c r="I872" s="137" t="str">
        <f t="shared" si="47"/>
        <v>XE#C_FIX_O_ASOS_VAL2#T_OS_A_AAT1#T_OS#XE</v>
      </c>
      <c r="J872" s="137" t="str">
        <f t="shared" si="46"/>
        <v>N</v>
      </c>
      <c r="K872" s="3" t="s">
        <v>12573</v>
      </c>
      <c r="L872" s="3" t="s">
        <v>12821</v>
      </c>
      <c r="N872" s="3" t="s">
        <v>13726</v>
      </c>
      <c r="Q872" s="3" t="s">
        <v>12742</v>
      </c>
      <c r="S872" s="3" t="s">
        <v>10563</v>
      </c>
      <c r="T872" s="3" t="s">
        <v>9357</v>
      </c>
      <c r="U872" s="3" t="s">
        <v>12913</v>
      </c>
      <c r="V872" s="3" t="s">
        <v>12913</v>
      </c>
    </row>
    <row r="873" spans="1:22" x14ac:dyDescent="0.2">
      <c r="A873" s="139" t="s">
        <v>12163</v>
      </c>
      <c r="B873" s="182">
        <v>44595</v>
      </c>
      <c r="C873" s="179" t="str">
        <f>VLOOKUP(G873,TCR!$E$2:$K$332,2,0)</f>
        <v>VENDV</v>
      </c>
      <c r="D873" s="179" t="str">
        <f>VLOOKUP(G873,TCR!$E$2:$K$332,3,0)</f>
        <v>Ricavi variabili commodity al PCE - Energia Elettrica</v>
      </c>
      <c r="E873" s="179" t="str">
        <f>VLOOKUP(G873,TCR!$E$2:$K$332,4,0)</f>
        <v>MTPRV</v>
      </c>
      <c r="F873" s="179" t="str">
        <f>VLOOKUP(G873,TCR!$E$2:$K$332,5,0)</f>
        <v>Materia prima variabile</v>
      </c>
      <c r="G873" s="179" t="s">
        <v>255</v>
      </c>
      <c r="H873" s="179" t="str">
        <f>VLOOKUP(G873,TCR!$E$2:$K$332,7,0)</f>
        <v>Materia prima</v>
      </c>
      <c r="I873" s="137" t="str">
        <f t="shared" si="47"/>
        <v>XE#EF2#PE_3F_BTA6#D#XE</v>
      </c>
      <c r="J873" s="137" t="str">
        <f t="shared" si="46"/>
        <v>N</v>
      </c>
      <c r="K873" s="3" t="s">
        <v>13762</v>
      </c>
      <c r="L873" s="3" t="s">
        <v>13763</v>
      </c>
      <c r="N873" s="3" t="s">
        <v>13796</v>
      </c>
      <c r="Q873" s="3" t="s">
        <v>13735</v>
      </c>
      <c r="S873" s="3" t="s">
        <v>9867</v>
      </c>
      <c r="T873" s="3" t="s">
        <v>13019</v>
      </c>
      <c r="U873" s="3" t="s">
        <v>12913</v>
      </c>
      <c r="V873" s="3" t="s">
        <v>12913</v>
      </c>
    </row>
    <row r="874" spans="1:22" x14ac:dyDescent="0.2">
      <c r="A874" s="139" t="s">
        <v>12163</v>
      </c>
      <c r="B874" s="182">
        <v>44595</v>
      </c>
      <c r="C874" s="179" t="str">
        <f>VLOOKUP(G874,TCR!$E$2:$K$332,2,0)</f>
        <v>DISTF</v>
      </c>
      <c r="D874" s="179" t="str">
        <f>VLOOKUP(G874,TCR!$E$2:$K$332,3,0)</f>
        <v>Ricavi logistica secondaria - distribuzione Energia Elettrica - fisso</v>
      </c>
      <c r="E874" s="179" t="str">
        <f>VLOOKUP(G874,TCR!$E$2:$K$332,4,0)</f>
        <v>QFDS</v>
      </c>
      <c r="F874" s="179" t="str">
        <f>VLOOKUP(G874,TCR!$E$2:$K$332,5,0)</f>
        <v>Quota fissa distribuzione</v>
      </c>
      <c r="G874" s="179" t="s">
        <v>2</v>
      </c>
      <c r="H874" s="179" t="str">
        <f>VLOOKUP(G874,TCR!$E$2:$K$332,7,0)</f>
        <v>Quota fissa dis</v>
      </c>
      <c r="I874" s="137" t="str">
        <f t="shared" si="47"/>
        <v>XE#C_FIX_O_ASOS_VAL1#T_OS_A_BTA3#T_OS#XE</v>
      </c>
      <c r="J874" s="137" t="str">
        <f t="shared" si="46"/>
        <v>N</v>
      </c>
      <c r="K874" s="3" t="s">
        <v>12572</v>
      </c>
      <c r="L874" s="3" t="s">
        <v>12820</v>
      </c>
      <c r="N874" s="3" t="s">
        <v>12725</v>
      </c>
      <c r="Q874" s="3" t="s">
        <v>12742</v>
      </c>
      <c r="S874" s="3" t="s">
        <v>10563</v>
      </c>
      <c r="T874" s="3" t="s">
        <v>9357</v>
      </c>
      <c r="U874" s="3" t="s">
        <v>12913</v>
      </c>
      <c r="V874" s="3" t="s">
        <v>12913</v>
      </c>
    </row>
    <row r="875" spans="1:22" x14ac:dyDescent="0.2">
      <c r="A875" s="139" t="s">
        <v>12163</v>
      </c>
      <c r="B875" s="182">
        <v>44595</v>
      </c>
      <c r="C875" s="179" t="str">
        <f>VLOOKUP(G875,TCR!$E$2:$K$332,2,0)</f>
        <v>DISTF</v>
      </c>
      <c r="D875" s="179" t="str">
        <f>VLOOKUP(G875,TCR!$E$2:$K$332,3,0)</f>
        <v>Ricavi logistica secondaria - distribuzione Energia Elettrica - fisso</v>
      </c>
      <c r="E875" s="179" t="str">
        <f>VLOOKUP(G875,TCR!$E$2:$K$332,4,0)</f>
        <v>QP</v>
      </c>
      <c r="F875" s="179" t="str">
        <f>VLOOKUP(G875,TCR!$E$2:$K$332,5,0)</f>
        <v>Potenza</v>
      </c>
      <c r="G875" s="179" t="s">
        <v>166</v>
      </c>
      <c r="H875" s="179" t="str">
        <f>VLOOKUP(G875,TCR!$E$2:$K$332,7,0)</f>
        <v>Quota fissa potenza</v>
      </c>
      <c r="I875" s="137" t="str">
        <f t="shared" si="47"/>
        <v>XE#Q_POT_O_ASOS_VAL2#T_OS_A_BTVE#T_OS#XE</v>
      </c>
      <c r="J875" s="137" t="str">
        <f t="shared" si="46"/>
        <v>N</v>
      </c>
      <c r="K875" s="3" t="s">
        <v>12563</v>
      </c>
      <c r="L875" s="3" t="s">
        <v>12811</v>
      </c>
      <c r="N875" s="3" t="s">
        <v>13489</v>
      </c>
      <c r="Q875" s="3" t="s">
        <v>12742</v>
      </c>
      <c r="S875" s="3" t="s">
        <v>10563</v>
      </c>
      <c r="T875" s="3" t="s">
        <v>9357</v>
      </c>
      <c r="U875" s="3" t="s">
        <v>12913</v>
      </c>
      <c r="V875" s="3" t="s">
        <v>12913</v>
      </c>
    </row>
    <row r="876" spans="1:22" x14ac:dyDescent="0.2">
      <c r="A876" s="139" t="s">
        <v>12163</v>
      </c>
      <c r="B876" s="182">
        <v>44595</v>
      </c>
      <c r="C876" s="179" t="str">
        <f>VLOOKUP(G876,TCR!$E$2:$K$332,2,0)</f>
        <v>VENDV</v>
      </c>
      <c r="D876" s="179" t="str">
        <f>VLOOKUP(G876,TCR!$E$2:$K$332,3,0)</f>
        <v>Ricavi variabili commodity al PCE - Energia Elettrica</v>
      </c>
      <c r="E876" s="179" t="str">
        <f>VLOOKUP(G876,TCR!$E$2:$K$332,4,0)</f>
        <v>MTPRV</v>
      </c>
      <c r="F876" s="179" t="str">
        <f>VLOOKUP(G876,TCR!$E$2:$K$332,5,0)</f>
        <v>Materia prima variabile</v>
      </c>
      <c r="G876" s="179" t="s">
        <v>255</v>
      </c>
      <c r="H876" s="179" t="str">
        <f>VLOOKUP(G876,TCR!$E$2:$K$332,7,0)</f>
        <v>Materia prima</v>
      </c>
      <c r="I876" s="137" t="str">
        <f t="shared" si="47"/>
        <v>XE#EF2#PE_3F_BTA3#D#XE</v>
      </c>
      <c r="J876" s="137" t="str">
        <f t="shared" si="46"/>
        <v>N</v>
      </c>
      <c r="K876" s="3" t="s">
        <v>13762</v>
      </c>
      <c r="L876" s="3" t="s">
        <v>13763</v>
      </c>
      <c r="N876" s="3" t="s">
        <v>13737</v>
      </c>
      <c r="Q876" s="3" t="s">
        <v>13735</v>
      </c>
      <c r="S876" s="3" t="s">
        <v>9867</v>
      </c>
      <c r="T876" s="3" t="s">
        <v>13019</v>
      </c>
      <c r="U876" s="3" t="s">
        <v>12913</v>
      </c>
      <c r="V876" s="3" t="s">
        <v>12913</v>
      </c>
    </row>
    <row r="877" spans="1:22" x14ac:dyDescent="0.2">
      <c r="A877" s="139" t="s">
        <v>12163</v>
      </c>
      <c r="B877" s="182">
        <v>44595</v>
      </c>
      <c r="C877" s="179" t="str">
        <f>VLOOKUP(G877,TCR!$E$2:$K$332,2,0)</f>
        <v>VENDV</v>
      </c>
      <c r="D877" s="179" t="str">
        <f>VLOOKUP(G877,TCR!$E$2:$K$332,3,0)</f>
        <v>Ricavi variabili commodity al PCE - Energia Elettrica</v>
      </c>
      <c r="E877" s="179" t="str">
        <f>VLOOKUP(G877,TCR!$E$2:$K$332,4,0)</f>
        <v>MTPRV</v>
      </c>
      <c r="F877" s="179" t="str">
        <f>VLOOKUP(G877,TCR!$E$2:$K$332,5,0)</f>
        <v>Materia prima variabile</v>
      </c>
      <c r="G877" s="179" t="s">
        <v>255</v>
      </c>
      <c r="H877" s="179" t="str">
        <f>VLOOKUP(G877,TCR!$E$2:$K$332,7,0)</f>
        <v>Materia prima</v>
      </c>
      <c r="I877" s="137" t="str">
        <f t="shared" si="47"/>
        <v>XE#EF3#PE_3F_BTA2#D#XE</v>
      </c>
      <c r="J877" s="137" t="str">
        <f t="shared" si="46"/>
        <v>N</v>
      </c>
      <c r="K877" s="3" t="s">
        <v>13741</v>
      </c>
      <c r="L877" s="3" t="s">
        <v>13742</v>
      </c>
      <c r="N877" s="3" t="s">
        <v>13788</v>
      </c>
      <c r="Q877" s="3" t="s">
        <v>13735</v>
      </c>
      <c r="S877" s="3" t="s">
        <v>9867</v>
      </c>
      <c r="T877" s="3" t="s">
        <v>13019</v>
      </c>
      <c r="U877" s="3" t="s">
        <v>12913</v>
      </c>
      <c r="V877" s="3" t="s">
        <v>12913</v>
      </c>
    </row>
    <row r="878" spans="1:22" x14ac:dyDescent="0.2">
      <c r="A878" s="139" t="s">
        <v>12163</v>
      </c>
      <c r="B878" s="182">
        <v>44595</v>
      </c>
      <c r="C878" s="179" t="str">
        <f>VLOOKUP(G878,TCR!$E$2:$K$332,2,0)</f>
        <v>DISTV</v>
      </c>
      <c r="D878" s="179" t="str">
        <f>VLOOKUP(G878,TCR!$E$2:$K$332,3,0)</f>
        <v>Ricavi logistica secondaria - distribuzione Energia Elettrica - variabile</v>
      </c>
      <c r="E878" s="179" t="str">
        <f>VLOOKUP(G878,TCR!$E$2:$K$332,4,0)</f>
        <v>QVA</v>
      </c>
      <c r="F878" s="179" t="str">
        <f>VLOOKUP(G878,TCR!$E$2:$K$332,5,0)</f>
        <v>Energia attiva</v>
      </c>
      <c r="G878" s="179" t="s">
        <v>4</v>
      </c>
      <c r="H878" s="179" t="str">
        <f>VLOOKUP(G878,TCR!$E$2:$K$332,7,0)</f>
        <v>Quota energia</v>
      </c>
      <c r="I878" s="137" t="str">
        <f t="shared" si="47"/>
        <v>XE#Q_EN_O_ASOS_VAL1#T_OS_A_BTA5#T_OS#XE</v>
      </c>
      <c r="J878" s="137" t="str">
        <f t="shared" ref="J878:J941" si="48">IF(SUBSTITUTE(K878,"_VAT","") = K878,"N","S")</f>
        <v>N</v>
      </c>
      <c r="K878" s="3" t="s">
        <v>12578</v>
      </c>
      <c r="L878" s="3" t="s">
        <v>12826</v>
      </c>
      <c r="N878" s="3" t="s">
        <v>12731</v>
      </c>
      <c r="Q878" s="3" t="s">
        <v>12742</v>
      </c>
      <c r="S878" s="3" t="s">
        <v>10565</v>
      </c>
      <c r="T878" s="3" t="s">
        <v>13020</v>
      </c>
      <c r="U878" s="3" t="s">
        <v>12913</v>
      </c>
      <c r="V878" s="3" t="s">
        <v>12913</v>
      </c>
    </row>
    <row r="879" spans="1:22" x14ac:dyDescent="0.2">
      <c r="A879" s="139" t="s">
        <v>12163</v>
      </c>
      <c r="B879" s="182">
        <v>44595</v>
      </c>
      <c r="C879" s="179" t="str">
        <f>VLOOKUP(G879,TCR!$E$2:$K$332,2,0)</f>
        <v>TRASPV</v>
      </c>
      <c r="D879" s="179" t="str">
        <f>VLOOKUP(G879,TCR!$E$2:$K$332,3,0)</f>
        <v>Ricavi logistica primaria - Trasporto Energia Elettrica - variabile</v>
      </c>
      <c r="E879" s="179" t="str">
        <f>VLOOKUP(G879,TCR!$E$2:$K$332,4,0)</f>
        <v>DISPV</v>
      </c>
      <c r="F879" s="179" t="str">
        <f>VLOOKUP(G879,TCR!$E$2:$K$332,5,0)</f>
        <v>Dispacciamento variabile</v>
      </c>
      <c r="G879" s="179" t="s">
        <v>112</v>
      </c>
      <c r="H879" s="179" t="str">
        <f>VLOOKUP(G879,TCR!$E$2:$K$332,7,0)</f>
        <v>PD</v>
      </c>
      <c r="I879" s="137" t="str">
        <f t="shared" si="47"/>
        <v>XE#PD_F3#PD_3F_MENS_BTA1#D#XE</v>
      </c>
      <c r="J879" s="137" t="str">
        <f t="shared" si="48"/>
        <v>N</v>
      </c>
      <c r="K879" s="3" t="s">
        <v>251</v>
      </c>
      <c r="L879" s="3" t="s">
        <v>13746</v>
      </c>
      <c r="N879" s="3" t="s">
        <v>13768</v>
      </c>
      <c r="Q879" s="3" t="s">
        <v>13735</v>
      </c>
      <c r="S879" s="3" t="s">
        <v>9818</v>
      </c>
      <c r="T879" s="3" t="s">
        <v>9819</v>
      </c>
      <c r="U879" s="3" t="s">
        <v>12913</v>
      </c>
      <c r="V879" s="3" t="s">
        <v>12913</v>
      </c>
    </row>
    <row r="880" spans="1:22" x14ac:dyDescent="0.2">
      <c r="A880" s="139" t="s">
        <v>12163</v>
      </c>
      <c r="B880" s="182">
        <v>44595</v>
      </c>
      <c r="C880" s="179" t="str">
        <f>VLOOKUP(G880,TCR!$E$2:$K$332,2,0)</f>
        <v>VENDV</v>
      </c>
      <c r="D880" s="179" t="str">
        <f>VLOOKUP(G880,TCR!$E$2:$K$332,3,0)</f>
        <v>Ricavi variabili commodity al PCE - Energia Elettrica</v>
      </c>
      <c r="E880" s="179" t="str">
        <f>VLOOKUP(G880,TCR!$E$2:$K$332,4,0)</f>
        <v>MTPRV</v>
      </c>
      <c r="F880" s="179" t="str">
        <f>VLOOKUP(G880,TCR!$E$2:$K$332,5,0)</f>
        <v>Materia prima variabile</v>
      </c>
      <c r="G880" s="179" t="s">
        <v>100</v>
      </c>
      <c r="H880" s="179" t="str">
        <f>VLOOKUP(G880,TCR!$E$2:$K$332,7,0)</f>
        <v>PPE</v>
      </c>
      <c r="I880" s="137" t="str">
        <f t="shared" si="47"/>
        <v>XE#PPE#PPE_BTA4#PPE#XE</v>
      </c>
      <c r="J880" s="137" t="str">
        <f t="shared" si="48"/>
        <v>N</v>
      </c>
      <c r="K880" s="3" t="s">
        <v>100</v>
      </c>
      <c r="L880" s="3" t="s">
        <v>13721</v>
      </c>
      <c r="N880" s="3" t="s">
        <v>13797</v>
      </c>
      <c r="Q880" s="3" t="s">
        <v>100</v>
      </c>
      <c r="S880" s="3" t="s">
        <v>9867</v>
      </c>
      <c r="T880" s="3" t="s">
        <v>13019</v>
      </c>
      <c r="U880" s="3" t="s">
        <v>12913</v>
      </c>
      <c r="V880" s="3" t="s">
        <v>12913</v>
      </c>
    </row>
    <row r="881" spans="1:22" x14ac:dyDescent="0.2">
      <c r="A881" s="139" t="s">
        <v>12163</v>
      </c>
      <c r="B881" s="182">
        <v>44595</v>
      </c>
      <c r="C881" s="179" t="str">
        <f>VLOOKUP(G881,TCR!$E$2:$K$332,2,0)</f>
        <v>TRASPV</v>
      </c>
      <c r="D881" s="179" t="str">
        <f>VLOOKUP(G881,TCR!$E$2:$K$332,3,0)</f>
        <v>Ricavi logistica primaria - Trasporto Energia Elettrica - variabile</v>
      </c>
      <c r="E881" s="179" t="str">
        <f>VLOOKUP(G881,TCR!$E$2:$K$332,4,0)</f>
        <v>DISPV</v>
      </c>
      <c r="F881" s="179" t="str">
        <f>VLOOKUP(G881,TCR!$E$2:$K$332,5,0)</f>
        <v>Dispacciamento variabile</v>
      </c>
      <c r="G881" s="179" t="s">
        <v>112</v>
      </c>
      <c r="H881" s="179" t="str">
        <f>VLOOKUP(G881,TCR!$E$2:$K$332,7,0)</f>
        <v>PD</v>
      </c>
      <c r="I881" s="137" t="str">
        <f t="shared" si="47"/>
        <v>XE#PD_F3#PD_3F_BTA3#D#XE</v>
      </c>
      <c r="J881" s="137" t="str">
        <f t="shared" si="48"/>
        <v>N</v>
      </c>
      <c r="K881" s="3" t="s">
        <v>251</v>
      </c>
      <c r="L881" s="3" t="s">
        <v>13746</v>
      </c>
      <c r="N881" s="3" t="s">
        <v>13798</v>
      </c>
      <c r="Q881" s="3" t="s">
        <v>13735</v>
      </c>
      <c r="S881" s="3" t="s">
        <v>9818</v>
      </c>
      <c r="T881" s="3" t="s">
        <v>9819</v>
      </c>
      <c r="U881" s="3" t="s">
        <v>12913</v>
      </c>
      <c r="V881" s="3" t="s">
        <v>12913</v>
      </c>
    </row>
    <row r="882" spans="1:22" x14ac:dyDescent="0.2">
      <c r="A882" s="139" t="s">
        <v>12163</v>
      </c>
      <c r="B882" s="182">
        <v>44595</v>
      </c>
      <c r="C882" s="179" t="str">
        <f>VLOOKUP(G882,TCR!$E$2:$K$332,2,0)</f>
        <v>DISTV</v>
      </c>
      <c r="D882" s="179" t="str">
        <f>VLOOKUP(G882,TCR!$E$2:$K$332,3,0)</f>
        <v>Ricavi logistica secondaria - distribuzione Energia Elettrica - variabile</v>
      </c>
      <c r="E882" s="179" t="str">
        <f>VLOOKUP(G882,TCR!$E$2:$K$332,4,0)</f>
        <v>QVA</v>
      </c>
      <c r="F882" s="179" t="str">
        <f>VLOOKUP(G882,TCR!$E$2:$K$332,5,0)</f>
        <v>Energia attiva</v>
      </c>
      <c r="G882" s="179" t="s">
        <v>4</v>
      </c>
      <c r="H882" s="179" t="str">
        <f>VLOOKUP(G882,TCR!$E$2:$K$332,7,0)</f>
        <v>Quota energia</v>
      </c>
      <c r="I882" s="137" t="str">
        <f t="shared" si="47"/>
        <v>XE#Q_EN_O_ASOS_FAT2#T_OS_A_MTIP#T_OS#XE</v>
      </c>
      <c r="J882" s="137" t="str">
        <f t="shared" si="48"/>
        <v>N</v>
      </c>
      <c r="K882" s="3" t="s">
        <v>13730</v>
      </c>
      <c r="L882" s="3" t="s">
        <v>13731</v>
      </c>
      <c r="N882" s="3" t="s">
        <v>13738</v>
      </c>
      <c r="Q882" s="3" t="s">
        <v>12742</v>
      </c>
      <c r="S882" s="3" t="s">
        <v>10565</v>
      </c>
      <c r="T882" s="3" t="s">
        <v>13020</v>
      </c>
      <c r="U882" s="3" t="s">
        <v>12913</v>
      </c>
      <c r="V882" s="3" t="s">
        <v>12913</v>
      </c>
    </row>
    <row r="883" spans="1:22" x14ac:dyDescent="0.2">
      <c r="A883" s="139" t="s">
        <v>12163</v>
      </c>
      <c r="B883" s="182">
        <v>44595</v>
      </c>
      <c r="C883" s="179" t="str">
        <f>VLOOKUP(G883,TCR!$E$2:$K$332,2,0)</f>
        <v>DISTF</v>
      </c>
      <c r="D883" s="179" t="str">
        <f>VLOOKUP(G883,TCR!$E$2:$K$332,3,0)</f>
        <v>Ricavi logistica secondaria - distribuzione Energia Elettrica - fisso</v>
      </c>
      <c r="E883" s="179" t="str">
        <f>VLOOKUP(G883,TCR!$E$2:$K$332,4,0)</f>
        <v>QP</v>
      </c>
      <c r="F883" s="179" t="str">
        <f>VLOOKUP(G883,TCR!$E$2:$K$332,5,0)</f>
        <v>Potenza</v>
      </c>
      <c r="G883" s="179" t="s">
        <v>166</v>
      </c>
      <c r="H883" s="179" t="str">
        <f>VLOOKUP(G883,TCR!$E$2:$K$332,7,0)</f>
        <v>Quota fissa potenza</v>
      </c>
      <c r="I883" s="137" t="str">
        <f t="shared" si="47"/>
        <v>XE#Q_POT_O_ASOS_FAT2#T_OS_A_BTA6#T_OS#XE</v>
      </c>
      <c r="J883" s="137" t="str">
        <f t="shared" si="48"/>
        <v>N</v>
      </c>
      <c r="K883" s="3" t="s">
        <v>13760</v>
      </c>
      <c r="L883" s="3" t="s">
        <v>13761</v>
      </c>
      <c r="N883" s="3" t="s">
        <v>12724</v>
      </c>
      <c r="Q883" s="3" t="s">
        <v>12742</v>
      </c>
      <c r="S883" s="3" t="s">
        <v>10563</v>
      </c>
      <c r="T883" s="3" t="s">
        <v>9357</v>
      </c>
      <c r="U883" s="3" t="s">
        <v>12913</v>
      </c>
      <c r="V883" s="3" t="s">
        <v>12913</v>
      </c>
    </row>
    <row r="884" spans="1:22" x14ac:dyDescent="0.2">
      <c r="A884" s="139" t="s">
        <v>12163</v>
      </c>
      <c r="B884" s="182">
        <v>44595</v>
      </c>
      <c r="C884" s="179" t="str">
        <f>VLOOKUP(G884,TCR!$E$2:$K$332,2,0)</f>
        <v>VENDV</v>
      </c>
      <c r="D884" s="179" t="str">
        <f>VLOOKUP(G884,TCR!$E$2:$K$332,3,0)</f>
        <v>Ricavi variabili commodity al PCE - Energia Elettrica</v>
      </c>
      <c r="E884" s="179" t="str">
        <f>VLOOKUP(G884,TCR!$E$2:$K$332,4,0)</f>
        <v>MTPRV</v>
      </c>
      <c r="F884" s="179" t="str">
        <f>VLOOKUP(G884,TCR!$E$2:$K$332,5,0)</f>
        <v>Materia prima variabile</v>
      </c>
      <c r="G884" s="179" t="s">
        <v>255</v>
      </c>
      <c r="H884" s="179" t="str">
        <f>VLOOKUP(G884,TCR!$E$2:$K$332,7,0)</f>
        <v>Materia prima</v>
      </c>
      <c r="I884" s="137" t="str">
        <f t="shared" si="47"/>
        <v>XE#EF2#PE_3F_BTA1#D#XE</v>
      </c>
      <c r="J884" s="137" t="str">
        <f t="shared" si="48"/>
        <v>N</v>
      </c>
      <c r="K884" s="3" t="s">
        <v>13762</v>
      </c>
      <c r="L884" s="3" t="s">
        <v>13763</v>
      </c>
      <c r="N884" s="3" t="s">
        <v>13740</v>
      </c>
      <c r="Q884" s="3" t="s">
        <v>13735</v>
      </c>
      <c r="S884" s="3" t="s">
        <v>9867</v>
      </c>
      <c r="T884" s="3" t="s">
        <v>13019</v>
      </c>
      <c r="U884" s="3" t="s">
        <v>12913</v>
      </c>
      <c r="V884" s="3" t="s">
        <v>12913</v>
      </c>
    </row>
    <row r="885" spans="1:22" x14ac:dyDescent="0.2">
      <c r="A885" s="139" t="s">
        <v>12163</v>
      </c>
      <c r="B885" s="182">
        <v>44595</v>
      </c>
      <c r="C885" s="179" t="str">
        <f>VLOOKUP(G885,TCR!$E$2:$K$332,2,0)</f>
        <v>DISTF</v>
      </c>
      <c r="D885" s="179" t="str">
        <f>VLOOKUP(G885,TCR!$E$2:$K$332,3,0)</f>
        <v>Ricavi logistica secondaria - distribuzione Energia Elettrica - fisso</v>
      </c>
      <c r="E885" s="179" t="str">
        <f>VLOOKUP(G885,TCR!$E$2:$K$332,4,0)</f>
        <v>QFDS</v>
      </c>
      <c r="F885" s="179" t="str">
        <f>VLOOKUP(G885,TCR!$E$2:$K$332,5,0)</f>
        <v>Quota fissa distribuzione</v>
      </c>
      <c r="G885" s="179" t="s">
        <v>2</v>
      </c>
      <c r="H885" s="179" t="str">
        <f>VLOOKUP(G885,TCR!$E$2:$K$332,7,0)</f>
        <v>Quota fissa dis</v>
      </c>
      <c r="I885" s="137" t="str">
        <f t="shared" si="47"/>
        <v>XE#C_FIX_O_ASOS_VAL3#T_OS_A_BTA4#T_OS#XE</v>
      </c>
      <c r="J885" s="137" t="str">
        <f t="shared" si="48"/>
        <v>N</v>
      </c>
      <c r="K885" s="3" t="s">
        <v>12574</v>
      </c>
      <c r="L885" s="3" t="s">
        <v>12822</v>
      </c>
      <c r="N885" s="3" t="s">
        <v>12729</v>
      </c>
      <c r="Q885" s="3" t="s">
        <v>12742</v>
      </c>
      <c r="S885" s="3" t="s">
        <v>10563</v>
      </c>
      <c r="T885" s="3" t="s">
        <v>9357</v>
      </c>
      <c r="U885" s="3" t="s">
        <v>12913</v>
      </c>
      <c r="V885" s="3" t="s">
        <v>12913</v>
      </c>
    </row>
    <row r="886" spans="1:22" x14ac:dyDescent="0.2">
      <c r="A886" s="139" t="s">
        <v>12163</v>
      </c>
      <c r="B886" s="182">
        <v>44595</v>
      </c>
      <c r="C886" s="179" t="str">
        <f>VLOOKUP(G886,TCR!$E$2:$K$332,2,0)</f>
        <v>DISTF</v>
      </c>
      <c r="D886" s="179" t="str">
        <f>VLOOKUP(G886,TCR!$E$2:$K$332,3,0)</f>
        <v>Ricavi logistica secondaria - distribuzione Energia Elettrica - fisso</v>
      </c>
      <c r="E886" s="179" t="str">
        <f>VLOOKUP(G886,TCR!$E$2:$K$332,4,0)</f>
        <v>QFDS</v>
      </c>
      <c r="F886" s="179" t="str">
        <f>VLOOKUP(G886,TCR!$E$2:$K$332,5,0)</f>
        <v>Quota fissa distribuzione</v>
      </c>
      <c r="G886" s="179" t="s">
        <v>2</v>
      </c>
      <c r="H886" s="179" t="str">
        <f>VLOOKUP(G886,TCR!$E$2:$K$332,7,0)</f>
        <v>Quota fissa dis</v>
      </c>
      <c r="I886" s="137" t="str">
        <f t="shared" si="47"/>
        <v>XE#C_FIX_O_ASOS#T_OS_A_AAT1#T_OS#XE</v>
      </c>
      <c r="J886" s="137" t="str">
        <f t="shared" si="48"/>
        <v>N</v>
      </c>
      <c r="K886" s="3" t="s">
        <v>12570</v>
      </c>
      <c r="L886" s="3" t="s">
        <v>12818</v>
      </c>
      <c r="N886" s="3" t="s">
        <v>13726</v>
      </c>
      <c r="Q886" s="3" t="s">
        <v>12742</v>
      </c>
      <c r="S886" s="3" t="s">
        <v>10563</v>
      </c>
      <c r="T886" s="3" t="s">
        <v>9357</v>
      </c>
      <c r="U886" s="3" t="s">
        <v>12913</v>
      </c>
      <c r="V886" s="3" t="s">
        <v>12913</v>
      </c>
    </row>
    <row r="887" spans="1:22" x14ac:dyDescent="0.2">
      <c r="A887" s="139" t="s">
        <v>12163</v>
      </c>
      <c r="B887" s="182">
        <v>44595</v>
      </c>
      <c r="C887" s="179" t="str">
        <f>VLOOKUP(G887,TCR!$E$2:$K$332,2,0)</f>
        <v>DISTF</v>
      </c>
      <c r="D887" s="179" t="str">
        <f>VLOOKUP(G887,TCR!$E$2:$K$332,3,0)</f>
        <v>Ricavi logistica secondaria - distribuzione Energia Elettrica - fisso</v>
      </c>
      <c r="E887" s="179" t="str">
        <f>VLOOKUP(G887,TCR!$E$2:$K$332,4,0)</f>
        <v>QP</v>
      </c>
      <c r="F887" s="179" t="str">
        <f>VLOOKUP(G887,TCR!$E$2:$K$332,5,0)</f>
        <v>Potenza</v>
      </c>
      <c r="G887" s="179" t="s">
        <v>166</v>
      </c>
      <c r="H887" s="179" t="str">
        <f>VLOOKUP(G887,TCR!$E$2:$K$332,7,0)</f>
        <v>Quota fissa potenza</v>
      </c>
      <c r="I887" s="137" t="str">
        <f t="shared" si="47"/>
        <v>XE#Q_POT_O_ASOS_FAT3#T_OS_A_BTIP#T_OS#XE</v>
      </c>
      <c r="J887" s="137" t="str">
        <f t="shared" si="48"/>
        <v>N</v>
      </c>
      <c r="K887" s="3" t="s">
        <v>13799</v>
      </c>
      <c r="L887" s="3" t="s">
        <v>13800</v>
      </c>
      <c r="N887" s="3" t="s">
        <v>12707</v>
      </c>
      <c r="Q887" s="3" t="s">
        <v>12742</v>
      </c>
      <c r="S887" s="3" t="s">
        <v>10563</v>
      </c>
      <c r="T887" s="3" t="s">
        <v>9357</v>
      </c>
      <c r="U887" s="3" t="s">
        <v>12913</v>
      </c>
      <c r="V887" s="3" t="s">
        <v>12913</v>
      </c>
    </row>
    <row r="888" spans="1:22" x14ac:dyDescent="0.2">
      <c r="A888" s="139" t="s">
        <v>12163</v>
      </c>
      <c r="B888" s="182">
        <v>44595</v>
      </c>
      <c r="C888" s="179" t="str">
        <f>VLOOKUP(G888,TCR!$E$2:$K$332,2,0)</f>
        <v>DISTF</v>
      </c>
      <c r="D888" s="179" t="str">
        <f>VLOOKUP(G888,TCR!$E$2:$K$332,3,0)</f>
        <v>Ricavi logistica secondaria - distribuzione Energia Elettrica - fisso</v>
      </c>
      <c r="E888" s="179" t="str">
        <f>VLOOKUP(G888,TCR!$E$2:$K$332,4,0)</f>
        <v>QP</v>
      </c>
      <c r="F888" s="179" t="str">
        <f>VLOOKUP(G888,TCR!$E$2:$K$332,5,0)</f>
        <v>Potenza</v>
      </c>
      <c r="G888" s="179" t="s">
        <v>324</v>
      </c>
      <c r="H888" s="179" t="str">
        <f>VLOOKUP(G888,TCR!$E$2:$K$332,7,0)</f>
        <v>componente generica dsb potenza</v>
      </c>
      <c r="I888" s="137" t="str">
        <f t="shared" si="47"/>
        <v>XE#Q_POT_C_TRAS#T_TRASM_AAT2#T#XE</v>
      </c>
      <c r="J888" s="137" t="str">
        <f t="shared" si="48"/>
        <v>N</v>
      </c>
      <c r="K888" s="3" t="s">
        <v>12518</v>
      </c>
      <c r="L888" s="3" t="s">
        <v>12766</v>
      </c>
      <c r="N888" s="3" t="s">
        <v>13801</v>
      </c>
      <c r="Q888" s="3" t="s">
        <v>12741</v>
      </c>
      <c r="S888" s="3" t="s">
        <v>10563</v>
      </c>
      <c r="T888" s="3" t="s">
        <v>9357</v>
      </c>
      <c r="U888" s="3" t="s">
        <v>12913</v>
      </c>
      <c r="V888" s="3" t="s">
        <v>12913</v>
      </c>
    </row>
    <row r="889" spans="1:22" x14ac:dyDescent="0.2">
      <c r="A889" s="139" t="s">
        <v>12163</v>
      </c>
      <c r="B889" s="182">
        <v>44595</v>
      </c>
      <c r="C889" s="179" t="str">
        <f>VLOOKUP(G889,TCR!$E$2:$K$332,2,0)</f>
        <v>DISTV</v>
      </c>
      <c r="D889" s="179" t="str">
        <f>VLOOKUP(G889,TCR!$E$2:$K$332,3,0)</f>
        <v>Ricavi logistica secondaria - distribuzione Energia Elettrica - variabile</v>
      </c>
      <c r="E889" s="179" t="str">
        <f>VLOOKUP(G889,TCR!$E$2:$K$332,4,0)</f>
        <v>QVA</v>
      </c>
      <c r="F889" s="179" t="str">
        <f>VLOOKUP(G889,TCR!$E$2:$K$332,5,0)</f>
        <v>Energia attiva</v>
      </c>
      <c r="G889" s="179" t="s">
        <v>4</v>
      </c>
      <c r="H889" s="179" t="str">
        <f>VLOOKUP(G889,TCR!$E$2:$K$332,7,0)</f>
        <v>Quota energia</v>
      </c>
      <c r="I889" s="137" t="str">
        <f t="shared" si="47"/>
        <v>XE#Q_EN_O_ASOS_VAL4#T_OS_A_BTA2#T_OS#XE</v>
      </c>
      <c r="J889" s="137" t="str">
        <f t="shared" si="48"/>
        <v>N</v>
      </c>
      <c r="K889" s="3" t="s">
        <v>12581</v>
      </c>
      <c r="L889" s="3" t="s">
        <v>12829</v>
      </c>
      <c r="N889" s="3" t="s">
        <v>12727</v>
      </c>
      <c r="Q889" s="3" t="s">
        <v>12742</v>
      </c>
      <c r="S889" s="3" t="s">
        <v>10565</v>
      </c>
      <c r="T889" s="3" t="s">
        <v>13020</v>
      </c>
      <c r="U889" s="3" t="s">
        <v>12913</v>
      </c>
      <c r="V889" s="3" t="s">
        <v>12913</v>
      </c>
    </row>
    <row r="890" spans="1:22" x14ac:dyDescent="0.2">
      <c r="A890" s="139" t="s">
        <v>12163</v>
      </c>
      <c r="B890" s="182">
        <v>44595</v>
      </c>
      <c r="C890" s="179" t="str">
        <f>VLOOKUP(G890,TCR!$E$2:$K$332,2,0)</f>
        <v>TRASPV</v>
      </c>
      <c r="D890" s="179" t="str">
        <f>VLOOKUP(G890,TCR!$E$2:$K$332,3,0)</f>
        <v>Ricavi logistica primaria - Trasporto Energia Elettrica - variabile</v>
      </c>
      <c r="E890" s="179" t="str">
        <f>VLOOKUP(G890,TCR!$E$2:$K$332,4,0)</f>
        <v>DISPV</v>
      </c>
      <c r="F890" s="179" t="str">
        <f>VLOOKUP(G890,TCR!$E$2:$K$332,5,0)</f>
        <v>Dispacciamento variabile</v>
      </c>
      <c r="G890" s="179" t="s">
        <v>112</v>
      </c>
      <c r="H890" s="179" t="str">
        <f>VLOOKUP(G890,TCR!$E$2:$K$332,7,0)</f>
        <v>PD</v>
      </c>
      <c r="I890" s="137" t="str">
        <f t="shared" si="47"/>
        <v>XE#PD_F2#PD_3F_MTA2#D#XE</v>
      </c>
      <c r="J890" s="137" t="str">
        <f t="shared" si="48"/>
        <v>N</v>
      </c>
      <c r="K890" s="3" t="s">
        <v>250</v>
      </c>
      <c r="L890" s="3" t="s">
        <v>13773</v>
      </c>
      <c r="N890" s="3" t="s">
        <v>13802</v>
      </c>
      <c r="Q890" s="3" t="s">
        <v>13735</v>
      </c>
      <c r="S890" s="3" t="s">
        <v>9818</v>
      </c>
      <c r="T890" s="3" t="s">
        <v>9819</v>
      </c>
      <c r="U890" s="3" t="s">
        <v>12913</v>
      </c>
      <c r="V890" s="3" t="s">
        <v>12913</v>
      </c>
    </row>
    <row r="891" spans="1:22" x14ac:dyDescent="0.2">
      <c r="A891" s="139" t="s">
        <v>12163</v>
      </c>
      <c r="B891" s="182">
        <v>44595</v>
      </c>
      <c r="C891" s="179" t="str">
        <f>VLOOKUP(G891,TCR!$E$2:$K$332,2,0)</f>
        <v>DISTF</v>
      </c>
      <c r="D891" s="179" t="str">
        <f>VLOOKUP(G891,TCR!$E$2:$K$332,3,0)</f>
        <v>Ricavi logistica secondaria - distribuzione Energia Elettrica - fisso</v>
      </c>
      <c r="E891" s="179" t="str">
        <f>VLOOKUP(G891,TCR!$E$2:$K$332,4,0)</f>
        <v>QFDS</v>
      </c>
      <c r="F891" s="179" t="str">
        <f>VLOOKUP(G891,TCR!$E$2:$K$332,5,0)</f>
        <v>Quota fissa distribuzione</v>
      </c>
      <c r="G891" s="179" t="s">
        <v>2</v>
      </c>
      <c r="H891" s="179" t="str">
        <f>VLOOKUP(G891,TCR!$E$2:$K$332,7,0)</f>
        <v>Quota fissa dis</v>
      </c>
      <c r="I891" s="137" t="str">
        <f t="shared" si="47"/>
        <v>XE#C_FIX_O_ASOS_VAL1#T_OS_A_AAT2#T_OS#XE</v>
      </c>
      <c r="J891" s="137" t="str">
        <f t="shared" si="48"/>
        <v>N</v>
      </c>
      <c r="K891" s="3" t="s">
        <v>12572</v>
      </c>
      <c r="L891" s="3" t="s">
        <v>12820</v>
      </c>
      <c r="N891" s="3" t="s">
        <v>13755</v>
      </c>
      <c r="Q891" s="3" t="s">
        <v>12742</v>
      </c>
      <c r="S891" s="3" t="s">
        <v>10563</v>
      </c>
      <c r="T891" s="3" t="s">
        <v>9357</v>
      </c>
      <c r="U891" s="3" t="s">
        <v>12913</v>
      </c>
      <c r="V891" s="3" t="s">
        <v>12913</v>
      </c>
    </row>
    <row r="892" spans="1:22" x14ac:dyDescent="0.2">
      <c r="A892" s="139" t="s">
        <v>12163</v>
      </c>
      <c r="B892" s="182">
        <v>44595</v>
      </c>
      <c r="C892" s="179" t="str">
        <f>VLOOKUP(G892,TCR!$E$2:$K$332,2,0)</f>
        <v>TRASPV</v>
      </c>
      <c r="D892" s="179" t="str">
        <f>VLOOKUP(G892,TCR!$E$2:$K$332,3,0)</f>
        <v>Ricavi logistica primaria - Trasporto Energia Elettrica - variabile</v>
      </c>
      <c r="E892" s="179" t="str">
        <f>VLOOKUP(G892,TCR!$E$2:$K$332,4,0)</f>
        <v>DISPV</v>
      </c>
      <c r="F892" s="179" t="str">
        <f>VLOOKUP(G892,TCR!$E$2:$K$332,5,0)</f>
        <v>Dispacciamento variabile</v>
      </c>
      <c r="G892" s="179" t="s">
        <v>112</v>
      </c>
      <c r="H892" s="179" t="str">
        <f>VLOOKUP(G892,TCR!$E$2:$K$332,7,0)</f>
        <v>PD</v>
      </c>
      <c r="I892" s="137" t="str">
        <f t="shared" si="47"/>
        <v>XE#PD_F1#PD_3F_BTA5#D#XE</v>
      </c>
      <c r="J892" s="137" t="str">
        <f t="shared" si="48"/>
        <v>N</v>
      </c>
      <c r="K892" s="3" t="s">
        <v>249</v>
      </c>
      <c r="L892" s="3" t="s">
        <v>13765</v>
      </c>
      <c r="N892" s="3" t="s">
        <v>13752</v>
      </c>
      <c r="Q892" s="3" t="s">
        <v>13735</v>
      </c>
      <c r="S892" s="3" t="s">
        <v>9818</v>
      </c>
      <c r="T892" s="3" t="s">
        <v>9819</v>
      </c>
      <c r="U892" s="3" t="s">
        <v>12913</v>
      </c>
      <c r="V892" s="3" t="s">
        <v>12913</v>
      </c>
    </row>
    <row r="893" spans="1:22" x14ac:dyDescent="0.2">
      <c r="A893" s="139" t="s">
        <v>12163</v>
      </c>
      <c r="B893" s="182">
        <v>44595</v>
      </c>
      <c r="C893" s="179" t="str">
        <f>VLOOKUP(G893,TCR!$E$2:$K$332,2,0)</f>
        <v>DISTF</v>
      </c>
      <c r="D893" s="179" t="str">
        <f>VLOOKUP(G893,TCR!$E$2:$K$332,3,0)</f>
        <v>Ricavi logistica secondaria - distribuzione Energia Elettrica - fisso</v>
      </c>
      <c r="E893" s="179" t="str">
        <f>VLOOKUP(G893,TCR!$E$2:$K$332,4,0)</f>
        <v>QP</v>
      </c>
      <c r="F893" s="179" t="str">
        <f>VLOOKUP(G893,TCR!$E$2:$K$332,5,0)</f>
        <v>Potenza</v>
      </c>
      <c r="G893" s="179" t="s">
        <v>166</v>
      </c>
      <c r="H893" s="179" t="str">
        <f>VLOOKUP(G893,TCR!$E$2:$K$332,7,0)</f>
        <v>Quota fissa potenza</v>
      </c>
      <c r="I893" s="137" t="str">
        <f t="shared" si="47"/>
        <v>XE#Q_POT_O_ASOS_VAL3#T_OS_A_BTA4#T_OS#XE</v>
      </c>
      <c r="J893" s="137" t="str">
        <f t="shared" si="48"/>
        <v>N</v>
      </c>
      <c r="K893" s="3" t="s">
        <v>12564</v>
      </c>
      <c r="L893" s="3" t="s">
        <v>12812</v>
      </c>
      <c r="N893" s="3" t="s">
        <v>12729</v>
      </c>
      <c r="Q893" s="3" t="s">
        <v>12742</v>
      </c>
      <c r="S893" s="3" t="s">
        <v>10563</v>
      </c>
      <c r="T893" s="3" t="s">
        <v>9357</v>
      </c>
      <c r="U893" s="3" t="s">
        <v>12913</v>
      </c>
      <c r="V893" s="3" t="s">
        <v>12913</v>
      </c>
    </row>
    <row r="894" spans="1:22" x14ac:dyDescent="0.2">
      <c r="A894" s="139" t="s">
        <v>12163</v>
      </c>
      <c r="B894" s="182">
        <v>44595</v>
      </c>
      <c r="C894" s="179" t="str">
        <f>VLOOKUP(G894,TCR!$E$2:$K$332,2,0)</f>
        <v>VENDV</v>
      </c>
      <c r="D894" s="179" t="str">
        <f>VLOOKUP(G894,TCR!$E$2:$K$332,3,0)</f>
        <v>Ricavi variabili commodity al PCE - Energia Elettrica</v>
      </c>
      <c r="E894" s="179" t="str">
        <f>VLOOKUP(G894,TCR!$E$2:$K$332,4,0)</f>
        <v>MTPRV</v>
      </c>
      <c r="F894" s="179" t="str">
        <f>VLOOKUP(G894,TCR!$E$2:$K$332,5,0)</f>
        <v>Materia prima variabile</v>
      </c>
      <c r="G894" s="179" t="s">
        <v>255</v>
      </c>
      <c r="H894" s="179" t="str">
        <f>VLOOKUP(G894,TCR!$E$2:$K$332,7,0)</f>
        <v>Materia prima</v>
      </c>
      <c r="I894" s="137" t="str">
        <f t="shared" si="47"/>
        <v>XE#EF2#PE_3F_BTA5#D#XE</v>
      </c>
      <c r="J894" s="137" t="str">
        <f t="shared" si="48"/>
        <v>N</v>
      </c>
      <c r="K894" s="3" t="s">
        <v>13762</v>
      </c>
      <c r="L894" s="3" t="s">
        <v>13763</v>
      </c>
      <c r="N894" s="3" t="s">
        <v>13803</v>
      </c>
      <c r="Q894" s="3" t="s">
        <v>13735</v>
      </c>
      <c r="S894" s="3" t="s">
        <v>9867</v>
      </c>
      <c r="T894" s="3" t="s">
        <v>13019</v>
      </c>
      <c r="U894" s="3" t="s">
        <v>12913</v>
      </c>
      <c r="V894" s="3" t="s">
        <v>12913</v>
      </c>
    </row>
    <row r="895" spans="1:22" x14ac:dyDescent="0.2">
      <c r="A895" s="139" t="s">
        <v>12163</v>
      </c>
      <c r="B895" s="182">
        <v>44595</v>
      </c>
      <c r="C895" s="179" t="str">
        <f>VLOOKUP(G895,TCR!$E$2:$K$332,2,0)</f>
        <v>DISTF</v>
      </c>
      <c r="D895" s="179" t="str">
        <f>VLOOKUP(G895,TCR!$E$2:$K$332,3,0)</f>
        <v>Ricavi logistica secondaria - distribuzione Energia Elettrica - fisso</v>
      </c>
      <c r="E895" s="179" t="str">
        <f>VLOOKUP(G895,TCR!$E$2:$K$332,4,0)</f>
        <v>QFDS</v>
      </c>
      <c r="F895" s="179" t="str">
        <f>VLOOKUP(G895,TCR!$E$2:$K$332,5,0)</f>
        <v>Quota fissa distribuzione</v>
      </c>
      <c r="G895" s="179" t="s">
        <v>2</v>
      </c>
      <c r="H895" s="179" t="str">
        <f>VLOOKUP(G895,TCR!$E$2:$K$332,7,0)</f>
        <v>Quota fissa dis</v>
      </c>
      <c r="I895" s="137" t="str">
        <f t="shared" si="47"/>
        <v>XE#C_FIX_O_ASOS_VAL4#T_OS_A_BTA4#T_OS#XE</v>
      </c>
      <c r="J895" s="137" t="str">
        <f t="shared" si="48"/>
        <v>N</v>
      </c>
      <c r="K895" s="3" t="s">
        <v>12575</v>
      </c>
      <c r="L895" s="3" t="s">
        <v>12823</v>
      </c>
      <c r="N895" s="3" t="s">
        <v>12729</v>
      </c>
      <c r="Q895" s="3" t="s">
        <v>12742</v>
      </c>
      <c r="S895" s="3" t="s">
        <v>10563</v>
      </c>
      <c r="T895" s="3" t="s">
        <v>9357</v>
      </c>
      <c r="U895" s="3" t="s">
        <v>12913</v>
      </c>
      <c r="V895" s="3" t="s">
        <v>12913</v>
      </c>
    </row>
    <row r="896" spans="1:22" x14ac:dyDescent="0.2">
      <c r="A896" s="139" t="s">
        <v>12163</v>
      </c>
      <c r="B896" s="182">
        <v>44595</v>
      </c>
      <c r="C896" s="179" t="str">
        <f>VLOOKUP(G896,TCR!$E$2:$K$332,2,0)</f>
        <v>VENDV</v>
      </c>
      <c r="D896" s="179" t="str">
        <f>VLOOKUP(G896,TCR!$E$2:$K$332,3,0)</f>
        <v>Ricavi variabili commodity al PCE - Energia Elettrica</v>
      </c>
      <c r="E896" s="179" t="str">
        <f>VLOOKUP(G896,TCR!$E$2:$K$332,4,0)</f>
        <v>MTPRV</v>
      </c>
      <c r="F896" s="179" t="str">
        <f>VLOOKUP(G896,TCR!$E$2:$K$332,5,0)</f>
        <v>Materia prima variabile</v>
      </c>
      <c r="G896" s="179" t="s">
        <v>255</v>
      </c>
      <c r="H896" s="179" t="str">
        <f>VLOOKUP(G896,TCR!$E$2:$K$332,7,0)</f>
        <v>Materia prima</v>
      </c>
      <c r="I896" s="137" t="str">
        <f t="shared" si="47"/>
        <v>XE#EF3#PE_3F_BTA5#D#XE</v>
      </c>
      <c r="J896" s="137" t="str">
        <f t="shared" si="48"/>
        <v>N</v>
      </c>
      <c r="K896" s="3" t="s">
        <v>13741</v>
      </c>
      <c r="L896" s="3" t="s">
        <v>13742</v>
      </c>
      <c r="N896" s="3" t="s">
        <v>13803</v>
      </c>
      <c r="Q896" s="3" t="s">
        <v>13735</v>
      </c>
      <c r="S896" s="3" t="s">
        <v>9867</v>
      </c>
      <c r="T896" s="3" t="s">
        <v>13019</v>
      </c>
      <c r="U896" s="3" t="s">
        <v>12913</v>
      </c>
      <c r="V896" s="3" t="s">
        <v>12913</v>
      </c>
    </row>
    <row r="897" spans="1:22" x14ac:dyDescent="0.2">
      <c r="A897" s="139" t="s">
        <v>12163</v>
      </c>
      <c r="B897" s="182">
        <v>44595</v>
      </c>
      <c r="C897" s="179" t="str">
        <f>VLOOKUP(G897,TCR!$E$2:$K$332,2,0)</f>
        <v>DISTF</v>
      </c>
      <c r="D897" s="179" t="str">
        <f>VLOOKUP(G897,TCR!$E$2:$K$332,3,0)</f>
        <v>Ricavi logistica secondaria - distribuzione Energia Elettrica - fisso</v>
      </c>
      <c r="E897" s="179" t="str">
        <f>VLOOKUP(G897,TCR!$E$2:$K$332,4,0)</f>
        <v>QP</v>
      </c>
      <c r="F897" s="179" t="str">
        <f>VLOOKUP(G897,TCR!$E$2:$K$332,5,0)</f>
        <v>Potenza</v>
      </c>
      <c r="G897" s="179" t="s">
        <v>166</v>
      </c>
      <c r="H897" s="179" t="str">
        <f>VLOOKUP(G897,TCR!$E$2:$K$332,7,0)</f>
        <v>Quota fissa potenza</v>
      </c>
      <c r="I897" s="137" t="str">
        <f t="shared" si="47"/>
        <v>XE#Q_POT_O_ASOS_FAT3#T_OS_A_BTA2#T_OS#XE</v>
      </c>
      <c r="J897" s="137" t="str">
        <f t="shared" si="48"/>
        <v>N</v>
      </c>
      <c r="K897" s="3" t="s">
        <v>13799</v>
      </c>
      <c r="L897" s="3" t="s">
        <v>13800</v>
      </c>
      <c r="N897" s="3" t="s">
        <v>12727</v>
      </c>
      <c r="Q897" s="3" t="s">
        <v>12742</v>
      </c>
      <c r="S897" s="3" t="s">
        <v>10563</v>
      </c>
      <c r="T897" s="3" t="s">
        <v>9357</v>
      </c>
      <c r="U897" s="3" t="s">
        <v>12913</v>
      </c>
      <c r="V897" s="3" t="s">
        <v>12913</v>
      </c>
    </row>
    <row r="898" spans="1:22" x14ac:dyDescent="0.2">
      <c r="A898" s="139" t="s">
        <v>12163</v>
      </c>
      <c r="B898" s="182">
        <v>44595</v>
      </c>
      <c r="C898" s="179" t="str">
        <f>VLOOKUP(G898,TCR!$E$2:$K$332,2,0)</f>
        <v>VENDV</v>
      </c>
      <c r="D898" s="179" t="str">
        <f>VLOOKUP(G898,TCR!$E$2:$K$332,3,0)</f>
        <v>Ricavi variabili commodity al PCE - Energia Elettrica</v>
      </c>
      <c r="E898" s="179" t="str">
        <f>VLOOKUP(G898,TCR!$E$2:$K$332,4,0)</f>
        <v>MTPRV</v>
      </c>
      <c r="F898" s="179" t="str">
        <f>VLOOKUP(G898,TCR!$E$2:$K$332,5,0)</f>
        <v>Materia prima variabile</v>
      </c>
      <c r="G898" s="179" t="s">
        <v>192</v>
      </c>
      <c r="H898" s="179" t="str">
        <f>VLOOKUP(G898,TCR!$E$2:$K$332,7,0)</f>
        <v>Perdite</v>
      </c>
      <c r="I898" s="137" t="str">
        <f t="shared" si="47"/>
        <v>XE#PERD_EFM1_FIX#PUNh#E#XE</v>
      </c>
      <c r="J898" s="137" t="str">
        <f t="shared" si="48"/>
        <v>N</v>
      </c>
      <c r="K898" s="3" t="s">
        <v>12609</v>
      </c>
      <c r="L898" s="3" t="s">
        <v>12860</v>
      </c>
      <c r="N898" s="3" t="s">
        <v>12947</v>
      </c>
      <c r="Q898" s="3" t="s">
        <v>12743</v>
      </c>
      <c r="S898" s="3" t="s">
        <v>9867</v>
      </c>
      <c r="T898" s="3" t="s">
        <v>13019</v>
      </c>
      <c r="U898" s="3" t="s">
        <v>12913</v>
      </c>
      <c r="V898" s="3" t="s">
        <v>12913</v>
      </c>
    </row>
    <row r="899" spans="1:22" x14ac:dyDescent="0.2">
      <c r="A899" s="139" t="s">
        <v>12163</v>
      </c>
      <c r="B899" s="182">
        <v>44595</v>
      </c>
      <c r="C899" s="179" t="str">
        <f>VLOOKUP(G899,TCR!$E$2:$K$332,2,0)</f>
        <v>DISTV</v>
      </c>
      <c r="D899" s="179" t="str">
        <f>VLOOKUP(G899,TCR!$E$2:$K$332,3,0)</f>
        <v>Ricavi logistica secondaria - distribuzione Energia Elettrica - variabile</v>
      </c>
      <c r="E899" s="179" t="str">
        <f>VLOOKUP(G899,TCR!$E$2:$K$332,4,0)</f>
        <v>QVA</v>
      </c>
      <c r="F899" s="179" t="str">
        <f>VLOOKUP(G899,TCR!$E$2:$K$332,5,0)</f>
        <v>Energia attiva</v>
      </c>
      <c r="G899" s="179" t="s">
        <v>314</v>
      </c>
      <c r="H899" s="179" t="str">
        <f>VLOOKUP(G899,TCR!$E$2:$K$332,7,0)</f>
        <v>componente generica dsb variabile</v>
      </c>
      <c r="I899" s="137" t="str">
        <f t="shared" ref="I899:I962" si="49">IF(LEFT($G899,7)="CONSUMO","XE#CONSUMO",CONCATENATE($V899,"#",$K899,"#",$N899,"#",$Q899,"#",$V899) )</f>
        <v>XE#Q_EN_C_TRAS_F0#T_TRASM_MTIP#T#XE</v>
      </c>
      <c r="J899" s="137" t="str">
        <f t="shared" si="48"/>
        <v>N</v>
      </c>
      <c r="K899" s="3" t="s">
        <v>12526</v>
      </c>
      <c r="L899" s="3" t="s">
        <v>12774</v>
      </c>
      <c r="N899" s="3" t="s">
        <v>13804</v>
      </c>
      <c r="Q899" s="3" t="s">
        <v>12741</v>
      </c>
      <c r="S899" s="3" t="s">
        <v>10565</v>
      </c>
      <c r="T899" s="3" t="s">
        <v>13020</v>
      </c>
      <c r="U899" s="3" t="s">
        <v>12913</v>
      </c>
      <c r="V899" s="3" t="s">
        <v>12913</v>
      </c>
    </row>
    <row r="900" spans="1:22" x14ac:dyDescent="0.2">
      <c r="A900" s="139" t="s">
        <v>12163</v>
      </c>
      <c r="B900" s="182">
        <v>44595</v>
      </c>
      <c r="C900" s="179" t="str">
        <f>VLOOKUP(G900,TCR!$E$2:$K$332,2,0)</f>
        <v>DISTV</v>
      </c>
      <c r="D900" s="179" t="str">
        <f>VLOOKUP(G900,TCR!$E$2:$K$332,3,0)</f>
        <v>Ricavi logistica secondaria - distribuzione Energia Elettrica - variabile</v>
      </c>
      <c r="E900" s="179" t="str">
        <f>VLOOKUP(G900,TCR!$E$2:$K$332,4,0)</f>
        <v>QVA</v>
      </c>
      <c r="F900" s="179" t="str">
        <f>VLOOKUP(G900,TCR!$E$2:$K$332,5,0)</f>
        <v>Energia attiva</v>
      </c>
      <c r="G900" s="179" t="s">
        <v>4</v>
      </c>
      <c r="H900" s="179" t="str">
        <f>VLOOKUP(G900,TCR!$E$2:$K$332,7,0)</f>
        <v>Quota energia</v>
      </c>
      <c r="I900" s="137" t="str">
        <f t="shared" si="49"/>
        <v>XE#Q_EN_O_ASOS_VAL1#T_OS_A_BTA3#T_OS#XE</v>
      </c>
      <c r="J900" s="137" t="str">
        <f t="shared" si="48"/>
        <v>N</v>
      </c>
      <c r="K900" s="3" t="s">
        <v>12578</v>
      </c>
      <c r="L900" s="3" t="s">
        <v>12826</v>
      </c>
      <c r="N900" s="3" t="s">
        <v>12725</v>
      </c>
      <c r="Q900" s="3" t="s">
        <v>12742</v>
      </c>
      <c r="S900" s="3" t="s">
        <v>10565</v>
      </c>
      <c r="T900" s="3" t="s">
        <v>13020</v>
      </c>
      <c r="U900" s="3" t="s">
        <v>12913</v>
      </c>
      <c r="V900" s="3" t="s">
        <v>12913</v>
      </c>
    </row>
    <row r="901" spans="1:22" x14ac:dyDescent="0.2">
      <c r="A901" s="139" t="s">
        <v>12163</v>
      </c>
      <c r="B901" s="182">
        <v>44595</v>
      </c>
      <c r="C901" s="179" t="str">
        <f>VLOOKUP(G901,TCR!$E$2:$K$332,2,0)</f>
        <v>DISTF</v>
      </c>
      <c r="D901" s="179" t="str">
        <f>VLOOKUP(G901,TCR!$E$2:$K$332,3,0)</f>
        <v>Ricavi logistica secondaria - distribuzione Energia Elettrica - fisso</v>
      </c>
      <c r="E901" s="179" t="str">
        <f>VLOOKUP(G901,TCR!$E$2:$K$332,4,0)</f>
        <v>QFDS</v>
      </c>
      <c r="F901" s="179" t="str">
        <f>VLOOKUP(G901,TCR!$E$2:$K$332,5,0)</f>
        <v>Quota fissa distribuzione</v>
      </c>
      <c r="G901" s="179" t="s">
        <v>2</v>
      </c>
      <c r="H901" s="179" t="str">
        <f>VLOOKUP(G901,TCR!$E$2:$K$332,7,0)</f>
        <v>Quota fissa dis</v>
      </c>
      <c r="I901" s="137" t="str">
        <f t="shared" si="49"/>
        <v>XE#C_FIX_O_ASOS_FAT2#T_OS_A_MTA2#T_OS#XE</v>
      </c>
      <c r="J901" s="137" t="str">
        <f t="shared" si="48"/>
        <v>N</v>
      </c>
      <c r="K901" s="3" t="s">
        <v>13769</v>
      </c>
      <c r="L901" s="3" t="s">
        <v>13770</v>
      </c>
      <c r="N901" s="3" t="s">
        <v>12726</v>
      </c>
      <c r="Q901" s="3" t="s">
        <v>12742</v>
      </c>
      <c r="S901" s="3" t="s">
        <v>10563</v>
      </c>
      <c r="T901" s="3" t="s">
        <v>9357</v>
      </c>
      <c r="U901" s="3" t="s">
        <v>12913</v>
      </c>
      <c r="V901" s="3" t="s">
        <v>12913</v>
      </c>
    </row>
    <row r="902" spans="1:22" x14ac:dyDescent="0.2">
      <c r="A902" s="139" t="s">
        <v>12163</v>
      </c>
      <c r="B902" s="182">
        <v>44595</v>
      </c>
      <c r="C902" s="179" t="str">
        <f>VLOOKUP(G902,TCR!$E$2:$K$332,2,0)</f>
        <v>VENDV</v>
      </c>
      <c r="D902" s="179" t="str">
        <f>VLOOKUP(G902,TCR!$E$2:$K$332,3,0)</f>
        <v>Ricavi variabili commodity al PCE - Energia Elettrica</v>
      </c>
      <c r="E902" s="179" t="str">
        <f>VLOOKUP(G902,TCR!$E$2:$K$332,4,0)</f>
        <v>MTPRV</v>
      </c>
      <c r="F902" s="179" t="str">
        <f>VLOOKUP(G902,TCR!$E$2:$K$332,5,0)</f>
        <v>Materia prima variabile</v>
      </c>
      <c r="G902" s="179" t="s">
        <v>255</v>
      </c>
      <c r="H902" s="179" t="str">
        <f>VLOOKUP(G902,TCR!$E$2:$K$332,7,0)</f>
        <v>Materia prima</v>
      </c>
      <c r="I902" s="137" t="str">
        <f t="shared" si="49"/>
        <v>XE#EF1#PE_BIO_BTA3#E#XE</v>
      </c>
      <c r="J902" s="137" t="str">
        <f t="shared" si="48"/>
        <v>N</v>
      </c>
      <c r="K902" s="3" t="s">
        <v>13727</v>
      </c>
      <c r="L902" s="3" t="s">
        <v>13728</v>
      </c>
      <c r="N902" s="3" t="s">
        <v>13805</v>
      </c>
      <c r="Q902" s="3" t="s">
        <v>12743</v>
      </c>
      <c r="S902" s="3" t="s">
        <v>9867</v>
      </c>
      <c r="T902" s="3" t="s">
        <v>13019</v>
      </c>
      <c r="U902" s="3" t="s">
        <v>12913</v>
      </c>
      <c r="V902" s="3" t="s">
        <v>12913</v>
      </c>
    </row>
    <row r="903" spans="1:22" x14ac:dyDescent="0.2">
      <c r="A903" s="139" t="s">
        <v>12163</v>
      </c>
      <c r="B903" s="182">
        <v>44595</v>
      </c>
      <c r="C903" s="179" t="str">
        <f>VLOOKUP(G903,TCR!$E$2:$K$332,2,0)</f>
        <v>DISTF</v>
      </c>
      <c r="D903" s="179" t="str">
        <f>VLOOKUP(G903,TCR!$E$2:$K$332,3,0)</f>
        <v>Ricavi logistica secondaria - distribuzione Energia Elettrica - fisso</v>
      </c>
      <c r="E903" s="179" t="str">
        <f>VLOOKUP(G903,TCR!$E$2:$K$332,4,0)</f>
        <v>QP</v>
      </c>
      <c r="F903" s="179" t="str">
        <f>VLOOKUP(G903,TCR!$E$2:$K$332,5,0)</f>
        <v>Potenza</v>
      </c>
      <c r="G903" s="179" t="s">
        <v>166</v>
      </c>
      <c r="H903" s="179" t="str">
        <f>VLOOKUP(G903,TCR!$E$2:$K$332,7,0)</f>
        <v>Quota fissa potenza</v>
      </c>
      <c r="I903" s="137" t="str">
        <f t="shared" si="49"/>
        <v>XE#Q_POT_O_ASOS_VAL2#T_OS_A_ALTA#T_OS#XE</v>
      </c>
      <c r="J903" s="137" t="str">
        <f t="shared" si="48"/>
        <v>N</v>
      </c>
      <c r="K903" s="3" t="s">
        <v>12563</v>
      </c>
      <c r="L903" s="3" t="s">
        <v>12811</v>
      </c>
      <c r="N903" s="3" t="s">
        <v>12706</v>
      </c>
      <c r="Q903" s="3" t="s">
        <v>12742</v>
      </c>
      <c r="S903" s="3" t="s">
        <v>10563</v>
      </c>
      <c r="T903" s="3" t="s">
        <v>9357</v>
      </c>
      <c r="U903" s="3" t="s">
        <v>12913</v>
      </c>
      <c r="V903" s="3" t="s">
        <v>12913</v>
      </c>
    </row>
    <row r="904" spans="1:22" x14ac:dyDescent="0.2">
      <c r="A904" s="139" t="s">
        <v>12163</v>
      </c>
      <c r="B904" s="182">
        <v>44595</v>
      </c>
      <c r="C904" s="179" t="str">
        <f>VLOOKUP(G904,TCR!$E$2:$K$332,2,0)</f>
        <v>DISTF</v>
      </c>
      <c r="D904" s="179" t="str">
        <f>VLOOKUP(G904,TCR!$E$2:$K$332,3,0)</f>
        <v>Ricavi logistica secondaria - distribuzione Energia Elettrica - fisso</v>
      </c>
      <c r="E904" s="179" t="str">
        <f>VLOOKUP(G904,TCR!$E$2:$K$332,4,0)</f>
        <v>QP</v>
      </c>
      <c r="F904" s="179" t="str">
        <f>VLOOKUP(G904,TCR!$E$2:$K$332,5,0)</f>
        <v>Potenza</v>
      </c>
      <c r="G904" s="179" t="s">
        <v>166</v>
      </c>
      <c r="H904" s="179" t="str">
        <f>VLOOKUP(G904,TCR!$E$2:$K$332,7,0)</f>
        <v>Quota fissa potenza</v>
      </c>
      <c r="I904" s="137" t="str">
        <f t="shared" si="49"/>
        <v>XE#Q_POT_O_ASOS_VAL2#T_OS_A_AAT1#T_OS#XE</v>
      </c>
      <c r="J904" s="137" t="str">
        <f t="shared" si="48"/>
        <v>N</v>
      </c>
      <c r="K904" s="3" t="s">
        <v>12563</v>
      </c>
      <c r="L904" s="3" t="s">
        <v>12811</v>
      </c>
      <c r="N904" s="3" t="s">
        <v>13726</v>
      </c>
      <c r="Q904" s="3" t="s">
        <v>12742</v>
      </c>
      <c r="S904" s="3" t="s">
        <v>10563</v>
      </c>
      <c r="T904" s="3" t="s">
        <v>9357</v>
      </c>
      <c r="U904" s="3" t="s">
        <v>12913</v>
      </c>
      <c r="V904" s="3" t="s">
        <v>12913</v>
      </c>
    </row>
    <row r="905" spans="1:22" x14ac:dyDescent="0.2">
      <c r="A905" s="139" t="s">
        <v>12163</v>
      </c>
      <c r="B905" s="182">
        <v>44595</v>
      </c>
      <c r="C905" s="179" t="str">
        <f>VLOOKUP(G905,TCR!$E$2:$K$332,2,0)</f>
        <v>DISTF</v>
      </c>
      <c r="D905" s="179" t="str">
        <f>VLOOKUP(G905,TCR!$E$2:$K$332,3,0)</f>
        <v>Ricavi logistica secondaria - distribuzione Energia Elettrica - fisso</v>
      </c>
      <c r="E905" s="179" t="str">
        <f>VLOOKUP(G905,TCR!$E$2:$K$332,4,0)</f>
        <v>QP</v>
      </c>
      <c r="F905" s="179" t="str">
        <f>VLOOKUP(G905,TCR!$E$2:$K$332,5,0)</f>
        <v>Potenza</v>
      </c>
      <c r="G905" s="179" t="s">
        <v>166</v>
      </c>
      <c r="H905" s="179" t="str">
        <f>VLOOKUP(G905,TCR!$E$2:$K$332,7,0)</f>
        <v>Quota fissa potenza</v>
      </c>
      <c r="I905" s="137" t="str">
        <f t="shared" si="49"/>
        <v>XE#Q_POT_O_ASOS_FAT3#T_OS_A_BTA1#T_OS#XE</v>
      </c>
      <c r="J905" s="137" t="str">
        <f t="shared" si="48"/>
        <v>N</v>
      </c>
      <c r="K905" s="3" t="s">
        <v>13799</v>
      </c>
      <c r="L905" s="3" t="s">
        <v>13800</v>
      </c>
      <c r="N905" s="3" t="s">
        <v>12732</v>
      </c>
      <c r="Q905" s="3" t="s">
        <v>12742</v>
      </c>
      <c r="S905" s="3" t="s">
        <v>10563</v>
      </c>
      <c r="T905" s="3" t="s">
        <v>9357</v>
      </c>
      <c r="U905" s="3" t="s">
        <v>12913</v>
      </c>
      <c r="V905" s="3" t="s">
        <v>12913</v>
      </c>
    </row>
    <row r="906" spans="1:22" x14ac:dyDescent="0.2">
      <c r="A906" s="139" t="s">
        <v>12163</v>
      </c>
      <c r="B906" s="182">
        <v>44595</v>
      </c>
      <c r="C906" s="179" t="str">
        <f>VLOOKUP(G906,TCR!$E$2:$K$332,2,0)</f>
        <v>TRASPV</v>
      </c>
      <c r="D906" s="179" t="str">
        <f>VLOOKUP(G906,TCR!$E$2:$K$332,3,0)</f>
        <v>Ricavi logistica primaria - Trasporto Energia Elettrica - variabile</v>
      </c>
      <c r="E906" s="179" t="str">
        <f>VLOOKUP(G906,TCR!$E$2:$K$332,4,0)</f>
        <v>DISPV</v>
      </c>
      <c r="F906" s="179" t="str">
        <f>VLOOKUP(G906,TCR!$E$2:$K$332,5,0)</f>
        <v>Dispacciamento variabile</v>
      </c>
      <c r="G906" s="179" t="s">
        <v>112</v>
      </c>
      <c r="H906" s="179" t="str">
        <f>VLOOKUP(G906,TCR!$E$2:$K$332,7,0)</f>
        <v>PD</v>
      </c>
      <c r="I906" s="137" t="str">
        <f t="shared" si="49"/>
        <v>XE#PD_F3#PD_3F_BTA2#D#XE</v>
      </c>
      <c r="J906" s="137" t="str">
        <f t="shared" si="48"/>
        <v>N</v>
      </c>
      <c r="K906" s="3" t="s">
        <v>251</v>
      </c>
      <c r="L906" s="3" t="s">
        <v>13746</v>
      </c>
      <c r="N906" s="3" t="s">
        <v>13781</v>
      </c>
      <c r="Q906" s="3" t="s">
        <v>13735</v>
      </c>
      <c r="S906" s="3" t="s">
        <v>9818</v>
      </c>
      <c r="T906" s="3" t="s">
        <v>9819</v>
      </c>
      <c r="U906" s="3" t="s">
        <v>12913</v>
      </c>
      <c r="V906" s="3" t="s">
        <v>12913</v>
      </c>
    </row>
    <row r="907" spans="1:22" x14ac:dyDescent="0.2">
      <c r="A907" s="139" t="s">
        <v>12163</v>
      </c>
      <c r="B907" s="182">
        <v>44595</v>
      </c>
      <c r="C907" s="179" t="str">
        <f>VLOOKUP(G907,TCR!$E$2:$K$332,2,0)</f>
        <v>DISTF</v>
      </c>
      <c r="D907" s="179" t="str">
        <f>VLOOKUP(G907,TCR!$E$2:$K$332,3,0)</f>
        <v>Ricavi logistica secondaria - distribuzione Energia Elettrica - fisso</v>
      </c>
      <c r="E907" s="179" t="str">
        <f>VLOOKUP(G907,TCR!$E$2:$K$332,4,0)</f>
        <v>QFDS</v>
      </c>
      <c r="F907" s="179" t="str">
        <f>VLOOKUP(G907,TCR!$E$2:$K$332,5,0)</f>
        <v>Quota fissa distribuzione</v>
      </c>
      <c r="G907" s="179" t="s">
        <v>2</v>
      </c>
      <c r="H907" s="179" t="str">
        <f>VLOOKUP(G907,TCR!$E$2:$K$332,7,0)</f>
        <v>Quota fissa dis</v>
      </c>
      <c r="I907" s="137" t="str">
        <f t="shared" si="49"/>
        <v>XE#C_FIX_O_ASOS_VAL3#T_OS_A_ALTA#T_OS#XE</v>
      </c>
      <c r="J907" s="137" t="str">
        <f t="shared" si="48"/>
        <v>N</v>
      </c>
      <c r="K907" s="3" t="s">
        <v>12574</v>
      </c>
      <c r="L907" s="3" t="s">
        <v>12822</v>
      </c>
      <c r="N907" s="3" t="s">
        <v>12706</v>
      </c>
      <c r="Q907" s="3" t="s">
        <v>12742</v>
      </c>
      <c r="S907" s="3" t="s">
        <v>10563</v>
      </c>
      <c r="T907" s="3" t="s">
        <v>9357</v>
      </c>
      <c r="U907" s="3" t="s">
        <v>12913</v>
      </c>
      <c r="V907" s="3" t="s">
        <v>12913</v>
      </c>
    </row>
    <row r="908" spans="1:22" x14ac:dyDescent="0.2">
      <c r="A908" s="139" t="s">
        <v>12163</v>
      </c>
      <c r="B908" s="182">
        <v>44595</v>
      </c>
      <c r="C908" s="179" t="str">
        <f>VLOOKUP(G908,TCR!$E$2:$K$332,2,0)</f>
        <v>DISTF</v>
      </c>
      <c r="D908" s="179" t="str">
        <f>VLOOKUP(G908,TCR!$E$2:$K$332,3,0)</f>
        <v>Ricavi logistica secondaria - distribuzione Energia Elettrica - fisso</v>
      </c>
      <c r="E908" s="179" t="str">
        <f>VLOOKUP(G908,TCR!$E$2:$K$332,4,0)</f>
        <v>QFDS</v>
      </c>
      <c r="F908" s="179" t="str">
        <f>VLOOKUP(G908,TCR!$E$2:$K$332,5,0)</f>
        <v>Quota fissa distribuzione</v>
      </c>
      <c r="G908" s="179" t="s">
        <v>2</v>
      </c>
      <c r="H908" s="179" t="str">
        <f>VLOOKUP(G908,TCR!$E$2:$K$332,7,0)</f>
        <v>Quota fissa dis</v>
      </c>
      <c r="I908" s="137" t="str">
        <f t="shared" si="49"/>
        <v>XE#C_FIX_O_ASOS_VAL3#T_OS_A_AAT1#T_OS#XE</v>
      </c>
      <c r="J908" s="137" t="str">
        <f t="shared" si="48"/>
        <v>N</v>
      </c>
      <c r="K908" s="3" t="s">
        <v>12574</v>
      </c>
      <c r="L908" s="3" t="s">
        <v>12822</v>
      </c>
      <c r="N908" s="3" t="s">
        <v>13726</v>
      </c>
      <c r="Q908" s="3" t="s">
        <v>12742</v>
      </c>
      <c r="S908" s="3" t="s">
        <v>10563</v>
      </c>
      <c r="T908" s="3" t="s">
        <v>9357</v>
      </c>
      <c r="U908" s="3" t="s">
        <v>12913</v>
      </c>
      <c r="V908" s="3" t="s">
        <v>12913</v>
      </c>
    </row>
    <row r="909" spans="1:22" x14ac:dyDescent="0.2">
      <c r="A909" s="139" t="s">
        <v>12163</v>
      </c>
      <c r="B909" s="182">
        <v>44595</v>
      </c>
      <c r="C909" s="179" t="str">
        <f>VLOOKUP(G909,TCR!$E$2:$K$332,2,0)</f>
        <v>DISTF</v>
      </c>
      <c r="D909" s="179" t="str">
        <f>VLOOKUP(G909,TCR!$E$2:$K$332,3,0)</f>
        <v>Ricavi logistica secondaria - distribuzione Energia Elettrica - fisso</v>
      </c>
      <c r="E909" s="179" t="str">
        <f>VLOOKUP(G909,TCR!$E$2:$K$332,4,0)</f>
        <v>QP</v>
      </c>
      <c r="F909" s="179" t="str">
        <f>VLOOKUP(G909,TCR!$E$2:$K$332,5,0)</f>
        <v>Potenza</v>
      </c>
      <c r="G909" s="179" t="s">
        <v>166</v>
      </c>
      <c r="H909" s="179" t="str">
        <f>VLOOKUP(G909,TCR!$E$2:$K$332,7,0)</f>
        <v>Quota fissa potenza</v>
      </c>
      <c r="I909" s="137" t="str">
        <f t="shared" si="49"/>
        <v>XE#Q_POT_O_ASOS_FAT3#T_OS_A_MTA2#T_OS#XE</v>
      </c>
      <c r="J909" s="137" t="str">
        <f t="shared" si="48"/>
        <v>N</v>
      </c>
      <c r="K909" s="3" t="s">
        <v>13799</v>
      </c>
      <c r="L909" s="3" t="s">
        <v>13800</v>
      </c>
      <c r="N909" s="3" t="s">
        <v>12726</v>
      </c>
      <c r="Q909" s="3" t="s">
        <v>12742</v>
      </c>
      <c r="S909" s="3" t="s">
        <v>10563</v>
      </c>
      <c r="T909" s="3" t="s">
        <v>9357</v>
      </c>
      <c r="U909" s="3" t="s">
        <v>12913</v>
      </c>
      <c r="V909" s="3" t="s">
        <v>12913</v>
      </c>
    </row>
    <row r="910" spans="1:22" x14ac:dyDescent="0.2">
      <c r="A910" s="139" t="s">
        <v>12163</v>
      </c>
      <c r="B910" s="182">
        <v>44595</v>
      </c>
      <c r="C910" s="179" t="str">
        <f>VLOOKUP(G910,TCR!$E$2:$K$332,2,0)</f>
        <v>DISTF</v>
      </c>
      <c r="D910" s="179" t="str">
        <f>VLOOKUP(G910,TCR!$E$2:$K$332,3,0)</f>
        <v>Ricavi logistica secondaria - distribuzione Energia Elettrica - fisso</v>
      </c>
      <c r="E910" s="179" t="str">
        <f>VLOOKUP(G910,TCR!$E$2:$K$332,4,0)</f>
        <v>QFDS</v>
      </c>
      <c r="F910" s="179" t="str">
        <f>VLOOKUP(G910,TCR!$E$2:$K$332,5,0)</f>
        <v>Quota fissa distribuzione</v>
      </c>
      <c r="G910" s="179" t="s">
        <v>2</v>
      </c>
      <c r="H910" s="179" t="str">
        <f>VLOOKUP(G910,TCR!$E$2:$K$332,7,0)</f>
        <v>Quota fissa dis</v>
      </c>
      <c r="I910" s="137" t="str">
        <f t="shared" si="49"/>
        <v>XE#C_FIX_O_ASOS_VAL1#T_OS_A_MTIP#T_OS#XE</v>
      </c>
      <c r="J910" s="137" t="str">
        <f t="shared" si="48"/>
        <v>N</v>
      </c>
      <c r="K910" s="3" t="s">
        <v>12572</v>
      </c>
      <c r="L910" s="3" t="s">
        <v>12820</v>
      </c>
      <c r="N910" s="3" t="s">
        <v>13738</v>
      </c>
      <c r="Q910" s="3" t="s">
        <v>12742</v>
      </c>
      <c r="S910" s="3" t="s">
        <v>10563</v>
      </c>
      <c r="T910" s="3" t="s">
        <v>9357</v>
      </c>
      <c r="U910" s="3" t="s">
        <v>12913</v>
      </c>
      <c r="V910" s="3" t="s">
        <v>12913</v>
      </c>
    </row>
    <row r="911" spans="1:22" x14ac:dyDescent="0.2">
      <c r="A911" s="139" t="s">
        <v>12163</v>
      </c>
      <c r="B911" s="182">
        <v>44595</v>
      </c>
      <c r="C911" s="179" t="str">
        <f>VLOOKUP(G911,TCR!$E$2:$K$332,2,0)</f>
        <v>VENDV</v>
      </c>
      <c r="D911" s="179" t="str">
        <f>VLOOKUP(G911,TCR!$E$2:$K$332,3,0)</f>
        <v>Ricavi variabili commodity al PCE - Energia Elettrica</v>
      </c>
      <c r="E911" s="179" t="str">
        <f>VLOOKUP(G911,TCR!$E$2:$K$332,4,0)</f>
        <v>MTPRV</v>
      </c>
      <c r="F911" s="179" t="str">
        <f>VLOOKUP(G911,TCR!$E$2:$K$332,5,0)</f>
        <v>Materia prima variabile</v>
      </c>
      <c r="G911" s="179" t="s">
        <v>255</v>
      </c>
      <c r="H911" s="179" t="str">
        <f>VLOOKUP(G911,TCR!$E$2:$K$332,7,0)</f>
        <v>Materia prima</v>
      </c>
      <c r="I911" s="137" t="str">
        <f t="shared" si="49"/>
        <v>XE#EF2#PE_3F_MENS_BTA2#D#XE</v>
      </c>
      <c r="J911" s="137" t="str">
        <f t="shared" si="48"/>
        <v>N</v>
      </c>
      <c r="K911" s="3" t="s">
        <v>13762</v>
      </c>
      <c r="L911" s="3" t="s">
        <v>13763</v>
      </c>
      <c r="N911" s="3" t="s">
        <v>13750</v>
      </c>
      <c r="Q911" s="3" t="s">
        <v>13735</v>
      </c>
      <c r="S911" s="3" t="s">
        <v>9867</v>
      </c>
      <c r="T911" s="3" t="s">
        <v>13019</v>
      </c>
      <c r="U911" s="3" t="s">
        <v>12913</v>
      </c>
      <c r="V911" s="3" t="s">
        <v>12913</v>
      </c>
    </row>
    <row r="912" spans="1:22" x14ac:dyDescent="0.2">
      <c r="A912" s="139" t="s">
        <v>12163</v>
      </c>
      <c r="B912" s="182">
        <v>44595</v>
      </c>
      <c r="C912" s="179" t="str">
        <f>VLOOKUP(G912,TCR!$E$2:$K$332,2,0)</f>
        <v>DISTV</v>
      </c>
      <c r="D912" s="179" t="str">
        <f>VLOOKUP(G912,TCR!$E$2:$K$332,3,0)</f>
        <v>Ricavi logistica secondaria - distribuzione Energia Elettrica - variabile</v>
      </c>
      <c r="E912" s="179" t="str">
        <f>VLOOKUP(G912,TCR!$E$2:$K$332,4,0)</f>
        <v>QVA</v>
      </c>
      <c r="F912" s="179" t="str">
        <f>VLOOKUP(G912,TCR!$E$2:$K$332,5,0)</f>
        <v>Energia attiva</v>
      </c>
      <c r="G912" s="179" t="s">
        <v>4</v>
      </c>
      <c r="H912" s="179" t="str">
        <f>VLOOKUP(G912,TCR!$E$2:$K$332,7,0)</f>
        <v>Quota energia</v>
      </c>
      <c r="I912" s="137" t="str">
        <f t="shared" si="49"/>
        <v>XE#Q_EN_O_ASOS_VAL2#T_OS_A_MTIP#T_OS#XE</v>
      </c>
      <c r="J912" s="137" t="str">
        <f t="shared" si="48"/>
        <v>N</v>
      </c>
      <c r="K912" s="3" t="s">
        <v>12579</v>
      </c>
      <c r="L912" s="3" t="s">
        <v>12827</v>
      </c>
      <c r="N912" s="3" t="s">
        <v>13738</v>
      </c>
      <c r="Q912" s="3" t="s">
        <v>12742</v>
      </c>
      <c r="S912" s="3" t="s">
        <v>10565</v>
      </c>
      <c r="T912" s="3" t="s">
        <v>13020</v>
      </c>
      <c r="U912" s="3" t="s">
        <v>12913</v>
      </c>
      <c r="V912" s="3" t="s">
        <v>12913</v>
      </c>
    </row>
    <row r="913" spans="1:22" x14ac:dyDescent="0.2">
      <c r="A913" s="139" t="s">
        <v>12163</v>
      </c>
      <c r="B913" s="182">
        <v>44595</v>
      </c>
      <c r="C913" s="179" t="str">
        <f>VLOOKUP(G913,TCR!$E$2:$K$332,2,0)</f>
        <v>VENDV</v>
      </c>
      <c r="D913" s="179" t="str">
        <f>VLOOKUP(G913,TCR!$E$2:$K$332,3,0)</f>
        <v>Ricavi variabili commodity al PCE - Energia Elettrica</v>
      </c>
      <c r="E913" s="179" t="str">
        <f>VLOOKUP(G913,TCR!$E$2:$K$332,4,0)</f>
        <v>MTPRV</v>
      </c>
      <c r="F913" s="179" t="str">
        <f>VLOOKUP(G913,TCR!$E$2:$K$332,5,0)</f>
        <v>Materia prima variabile</v>
      </c>
      <c r="G913" s="179" t="s">
        <v>255</v>
      </c>
      <c r="H913" s="179" t="str">
        <f>VLOOKUP(G913,TCR!$E$2:$K$332,7,0)</f>
        <v>Materia prima</v>
      </c>
      <c r="I913" s="137" t="str">
        <f t="shared" si="49"/>
        <v>XE#EF23#PED#E#XE</v>
      </c>
      <c r="J913" s="137" t="str">
        <f t="shared" si="48"/>
        <v>N</v>
      </c>
      <c r="K913" s="3" t="s">
        <v>13723</v>
      </c>
      <c r="L913" s="3" t="s">
        <v>13724</v>
      </c>
      <c r="N913" s="3" t="s">
        <v>13729</v>
      </c>
      <c r="Q913" s="3" t="s">
        <v>12743</v>
      </c>
      <c r="S913" s="3" t="s">
        <v>9867</v>
      </c>
      <c r="T913" s="3" t="s">
        <v>13019</v>
      </c>
      <c r="U913" s="3" t="s">
        <v>12913</v>
      </c>
      <c r="V913" s="3" t="s">
        <v>12913</v>
      </c>
    </row>
    <row r="914" spans="1:22" x14ac:dyDescent="0.2">
      <c r="A914" s="139" t="s">
        <v>12163</v>
      </c>
      <c r="B914" s="182">
        <v>44595</v>
      </c>
      <c r="C914" s="179" t="str">
        <f>VLOOKUP(G914,TCR!$E$2:$K$332,2,0)</f>
        <v>TRASPV</v>
      </c>
      <c r="D914" s="179" t="str">
        <f>VLOOKUP(G914,TCR!$E$2:$K$332,3,0)</f>
        <v>Ricavi logistica primaria - Trasporto Energia Elettrica - variabile</v>
      </c>
      <c r="E914" s="179" t="str">
        <f>VLOOKUP(G914,TCR!$E$2:$K$332,4,0)</f>
        <v>DISPV</v>
      </c>
      <c r="F914" s="179" t="str">
        <f>VLOOKUP(G914,TCR!$E$2:$K$332,5,0)</f>
        <v>Dispacciamento variabile</v>
      </c>
      <c r="G914" s="179" t="s">
        <v>112</v>
      </c>
      <c r="H914" s="179" t="str">
        <f>VLOOKUP(G914,TCR!$E$2:$K$332,7,0)</f>
        <v>PD</v>
      </c>
      <c r="I914" s="137" t="str">
        <f t="shared" si="49"/>
        <v>XE#PD_F23#PD_BIO_BTA1#D#XE</v>
      </c>
      <c r="J914" s="137" t="str">
        <f t="shared" si="48"/>
        <v>N</v>
      </c>
      <c r="K914" s="3" t="s">
        <v>341</v>
      </c>
      <c r="L914" s="3" t="s">
        <v>13790</v>
      </c>
      <c r="N914" s="3" t="s">
        <v>13791</v>
      </c>
      <c r="Q914" s="3" t="s">
        <v>13735</v>
      </c>
      <c r="S914" s="3" t="s">
        <v>9818</v>
      </c>
      <c r="T914" s="3" t="s">
        <v>9819</v>
      </c>
      <c r="U914" s="3" t="s">
        <v>12913</v>
      </c>
      <c r="V914" s="3" t="s">
        <v>12913</v>
      </c>
    </row>
    <row r="915" spans="1:22" x14ac:dyDescent="0.2">
      <c r="A915" s="139" t="s">
        <v>12163</v>
      </c>
      <c r="B915" s="182">
        <v>44595</v>
      </c>
      <c r="C915" s="179" t="str">
        <f>VLOOKUP(G915,TCR!$E$2:$K$332,2,0)</f>
        <v>DISTF</v>
      </c>
      <c r="D915" s="179" t="str">
        <f>VLOOKUP(G915,TCR!$E$2:$K$332,3,0)</f>
        <v>Ricavi logistica secondaria - distribuzione Energia Elettrica - fisso</v>
      </c>
      <c r="E915" s="179" t="str">
        <f>VLOOKUP(G915,TCR!$E$2:$K$332,4,0)</f>
        <v>QP</v>
      </c>
      <c r="F915" s="179" t="str">
        <f>VLOOKUP(G915,TCR!$E$2:$K$332,5,0)</f>
        <v>Potenza</v>
      </c>
      <c r="G915" s="179" t="s">
        <v>166</v>
      </c>
      <c r="H915" s="179" t="str">
        <f>VLOOKUP(G915,TCR!$E$2:$K$332,7,0)</f>
        <v>Quota fissa potenza</v>
      </c>
      <c r="I915" s="137" t="str">
        <f t="shared" si="49"/>
        <v>XE#Q_POT_O_ASOS_VAL1#T_OS_A_BTIP#T_OS#XE</v>
      </c>
      <c r="J915" s="137" t="str">
        <f t="shared" si="48"/>
        <v>N</v>
      </c>
      <c r="K915" s="3" t="s">
        <v>12562</v>
      </c>
      <c r="L915" s="3" t="s">
        <v>12810</v>
      </c>
      <c r="N915" s="3" t="s">
        <v>12707</v>
      </c>
      <c r="Q915" s="3" t="s">
        <v>12742</v>
      </c>
      <c r="S915" s="3" t="s">
        <v>10563</v>
      </c>
      <c r="T915" s="3" t="s">
        <v>9357</v>
      </c>
      <c r="U915" s="3" t="s">
        <v>12913</v>
      </c>
      <c r="V915" s="3" t="s">
        <v>12913</v>
      </c>
    </row>
    <row r="916" spans="1:22" x14ac:dyDescent="0.2">
      <c r="A916" s="139" t="s">
        <v>12163</v>
      </c>
      <c r="B916" s="182">
        <v>44595</v>
      </c>
      <c r="C916" s="179" t="str">
        <f>VLOOKUP(G916,TCR!$E$2:$K$332,2,0)</f>
        <v>DISTV</v>
      </c>
      <c r="D916" s="179" t="str">
        <f>VLOOKUP(G916,TCR!$E$2:$K$332,3,0)</f>
        <v>Ricavi logistica secondaria - distribuzione Energia Elettrica - variabile</v>
      </c>
      <c r="E916" s="179" t="str">
        <f>VLOOKUP(G916,TCR!$E$2:$K$332,4,0)</f>
        <v>QVA</v>
      </c>
      <c r="F916" s="179" t="str">
        <f>VLOOKUP(G916,TCR!$E$2:$K$332,5,0)</f>
        <v>Energia attiva</v>
      </c>
      <c r="G916" s="179" t="s">
        <v>314</v>
      </c>
      <c r="H916" s="179" t="str">
        <f>VLOOKUP(G916,TCR!$E$2:$K$332,7,0)</f>
        <v>componente generica dsb variabile</v>
      </c>
      <c r="I916" s="137" t="str">
        <f t="shared" si="49"/>
        <v>XE#Q_EN_C_TRASP#T_TRAS_AAT2#T#XE</v>
      </c>
      <c r="J916" s="137" t="str">
        <f t="shared" si="48"/>
        <v>N</v>
      </c>
      <c r="K916" s="3" t="s">
        <v>12527</v>
      </c>
      <c r="L916" s="3" t="s">
        <v>12775</v>
      </c>
      <c r="N916" s="3" t="s">
        <v>13806</v>
      </c>
      <c r="Q916" s="3" t="s">
        <v>12741</v>
      </c>
      <c r="S916" s="3" t="s">
        <v>10565</v>
      </c>
      <c r="T916" s="3" t="s">
        <v>13020</v>
      </c>
      <c r="U916" s="3" t="s">
        <v>12913</v>
      </c>
      <c r="V916" s="3" t="s">
        <v>12913</v>
      </c>
    </row>
    <row r="917" spans="1:22" x14ac:dyDescent="0.2">
      <c r="A917" s="139" t="s">
        <v>12163</v>
      </c>
      <c r="B917" s="182">
        <v>44595</v>
      </c>
      <c r="C917" s="179" t="str">
        <f>VLOOKUP(G917,TCR!$E$2:$K$332,2,0)</f>
        <v>DISTF</v>
      </c>
      <c r="D917" s="179" t="str">
        <f>VLOOKUP(G917,TCR!$E$2:$K$332,3,0)</f>
        <v>Ricavi logistica secondaria - distribuzione Energia Elettrica - fisso</v>
      </c>
      <c r="E917" s="179" t="str">
        <f>VLOOKUP(G917,TCR!$E$2:$K$332,4,0)</f>
        <v>QP</v>
      </c>
      <c r="F917" s="179" t="str">
        <f>VLOOKUP(G917,TCR!$E$2:$K$332,5,0)</f>
        <v>Potenza</v>
      </c>
      <c r="G917" s="179" t="s">
        <v>166</v>
      </c>
      <c r="H917" s="179" t="str">
        <f>VLOOKUP(G917,TCR!$E$2:$K$332,7,0)</f>
        <v>Quota fissa potenza</v>
      </c>
      <c r="I917" s="137" t="str">
        <f t="shared" si="49"/>
        <v>XE#Q_POT_O_ASOS_VAL2#T_OS_A_MTIP#T_OS#XE</v>
      </c>
      <c r="J917" s="137" t="str">
        <f t="shared" si="48"/>
        <v>N</v>
      </c>
      <c r="K917" s="3" t="s">
        <v>12563</v>
      </c>
      <c r="L917" s="3" t="s">
        <v>12811</v>
      </c>
      <c r="N917" s="3" t="s">
        <v>13738</v>
      </c>
      <c r="Q917" s="3" t="s">
        <v>12742</v>
      </c>
      <c r="S917" s="3" t="s">
        <v>10563</v>
      </c>
      <c r="T917" s="3" t="s">
        <v>9357</v>
      </c>
      <c r="U917" s="3" t="s">
        <v>12913</v>
      </c>
      <c r="V917" s="3" t="s">
        <v>12913</v>
      </c>
    </row>
    <row r="918" spans="1:22" x14ac:dyDescent="0.2">
      <c r="A918" s="139" t="s">
        <v>12163</v>
      </c>
      <c r="B918" s="182">
        <v>44595</v>
      </c>
      <c r="C918" s="179" t="str">
        <f>VLOOKUP(G918,TCR!$E$2:$K$332,2,0)</f>
        <v>DISTF</v>
      </c>
      <c r="D918" s="179" t="str">
        <f>VLOOKUP(G918,TCR!$E$2:$K$332,3,0)</f>
        <v>Ricavi logistica secondaria - distribuzione Energia Elettrica - fisso</v>
      </c>
      <c r="E918" s="179" t="str">
        <f>VLOOKUP(G918,TCR!$E$2:$K$332,4,0)</f>
        <v>QFDS</v>
      </c>
      <c r="F918" s="179" t="str">
        <f>VLOOKUP(G918,TCR!$E$2:$K$332,5,0)</f>
        <v>Quota fissa distribuzione</v>
      </c>
      <c r="G918" s="179" t="s">
        <v>2</v>
      </c>
      <c r="H918" s="179" t="str">
        <f>VLOOKUP(G918,TCR!$E$2:$K$332,7,0)</f>
        <v>Quota fissa dis</v>
      </c>
      <c r="I918" s="137" t="str">
        <f t="shared" si="49"/>
        <v>XE#C_FIX_O_ASOS_VAL3#T_OS_A_BTA3#T_OS#XE</v>
      </c>
      <c r="J918" s="137" t="str">
        <f t="shared" si="48"/>
        <v>N</v>
      </c>
      <c r="K918" s="3" t="s">
        <v>12574</v>
      </c>
      <c r="L918" s="3" t="s">
        <v>12822</v>
      </c>
      <c r="N918" s="3" t="s">
        <v>12725</v>
      </c>
      <c r="Q918" s="3" t="s">
        <v>12742</v>
      </c>
      <c r="S918" s="3" t="s">
        <v>10563</v>
      </c>
      <c r="T918" s="3" t="s">
        <v>9357</v>
      </c>
      <c r="U918" s="3" t="s">
        <v>12913</v>
      </c>
      <c r="V918" s="3" t="s">
        <v>12913</v>
      </c>
    </row>
    <row r="919" spans="1:22" x14ac:dyDescent="0.2">
      <c r="A919" s="139" t="s">
        <v>12163</v>
      </c>
      <c r="B919" s="182">
        <v>44595</v>
      </c>
      <c r="C919" s="179" t="str">
        <f>VLOOKUP(G919,TCR!$E$2:$K$332,2,0)</f>
        <v>DISTF</v>
      </c>
      <c r="D919" s="179" t="str">
        <f>VLOOKUP(G919,TCR!$E$2:$K$332,3,0)</f>
        <v>Ricavi logistica secondaria - distribuzione Energia Elettrica - fisso</v>
      </c>
      <c r="E919" s="179" t="str">
        <f>VLOOKUP(G919,TCR!$E$2:$K$332,4,0)</f>
        <v>QFDS</v>
      </c>
      <c r="F919" s="179" t="str">
        <f>VLOOKUP(G919,TCR!$E$2:$K$332,5,0)</f>
        <v>Quota fissa distribuzione</v>
      </c>
      <c r="G919" s="179" t="s">
        <v>2</v>
      </c>
      <c r="H919" s="179" t="str">
        <f>VLOOKUP(G919,TCR!$E$2:$K$332,7,0)</f>
        <v>Quota fissa dis</v>
      </c>
      <c r="I919" s="137" t="str">
        <f t="shared" si="49"/>
        <v>XE#C_FIX_O_ASOS_VAL1#T_OS_A_BTA5#T_OS#XE</v>
      </c>
      <c r="J919" s="137" t="str">
        <f t="shared" si="48"/>
        <v>N</v>
      </c>
      <c r="K919" s="3" t="s">
        <v>12572</v>
      </c>
      <c r="L919" s="3" t="s">
        <v>12820</v>
      </c>
      <c r="N919" s="3" t="s">
        <v>12731</v>
      </c>
      <c r="Q919" s="3" t="s">
        <v>12742</v>
      </c>
      <c r="S919" s="3" t="s">
        <v>10563</v>
      </c>
      <c r="T919" s="3" t="s">
        <v>9357</v>
      </c>
      <c r="U919" s="3" t="s">
        <v>12913</v>
      </c>
      <c r="V919" s="3" t="s">
        <v>12913</v>
      </c>
    </row>
    <row r="920" spans="1:22" x14ac:dyDescent="0.2">
      <c r="A920" s="139" t="s">
        <v>12163</v>
      </c>
      <c r="B920" s="182">
        <v>44595</v>
      </c>
      <c r="C920" s="179" t="str">
        <f>VLOOKUP(G920,TCR!$E$2:$K$332,2,0)</f>
        <v>DISTF</v>
      </c>
      <c r="D920" s="179" t="str">
        <f>VLOOKUP(G920,TCR!$E$2:$K$332,3,0)</f>
        <v>Ricavi logistica secondaria - distribuzione Energia Elettrica - fisso</v>
      </c>
      <c r="E920" s="179" t="str">
        <f>VLOOKUP(G920,TCR!$E$2:$K$332,4,0)</f>
        <v>QP</v>
      </c>
      <c r="F920" s="179" t="str">
        <f>VLOOKUP(G920,TCR!$E$2:$K$332,5,0)</f>
        <v>Potenza</v>
      </c>
      <c r="G920" s="179" t="s">
        <v>166</v>
      </c>
      <c r="H920" s="179" t="str">
        <f>VLOOKUP(G920,TCR!$E$2:$K$332,7,0)</f>
        <v>Quota fissa potenza</v>
      </c>
      <c r="I920" s="137" t="str">
        <f t="shared" si="49"/>
        <v>XE#Q_POT_O_ASOS_VAL4#T_OS_A_MTIP#T_OS#XE</v>
      </c>
      <c r="J920" s="137" t="str">
        <f t="shared" si="48"/>
        <v>N</v>
      </c>
      <c r="K920" s="3" t="s">
        <v>12565</v>
      </c>
      <c r="L920" s="3" t="s">
        <v>12813</v>
      </c>
      <c r="N920" s="3" t="s">
        <v>13738</v>
      </c>
      <c r="Q920" s="3" t="s">
        <v>12742</v>
      </c>
      <c r="S920" s="3" t="s">
        <v>10563</v>
      </c>
      <c r="T920" s="3" t="s">
        <v>9357</v>
      </c>
      <c r="U920" s="3" t="s">
        <v>12913</v>
      </c>
      <c r="V920" s="3" t="s">
        <v>12913</v>
      </c>
    </row>
    <row r="921" spans="1:22" x14ac:dyDescent="0.2">
      <c r="A921" s="139" t="s">
        <v>12163</v>
      </c>
      <c r="B921" s="182">
        <v>44595</v>
      </c>
      <c r="C921" s="179" t="str">
        <f>VLOOKUP(G921,TCR!$E$2:$K$332,2,0)</f>
        <v>VENDV</v>
      </c>
      <c r="D921" s="179" t="str">
        <f>VLOOKUP(G921,TCR!$E$2:$K$332,3,0)</f>
        <v>Ricavi variabili commodity al PCE - Energia Elettrica</v>
      </c>
      <c r="E921" s="179" t="str">
        <f>VLOOKUP(G921,TCR!$E$2:$K$332,4,0)</f>
        <v>MTPRV</v>
      </c>
      <c r="F921" s="179" t="str">
        <f>VLOOKUP(G921,TCR!$E$2:$K$332,5,0)</f>
        <v>Materia prima variabile</v>
      </c>
      <c r="G921" s="179" t="s">
        <v>255</v>
      </c>
      <c r="H921" s="179" t="str">
        <f>VLOOKUP(G921,TCR!$E$2:$K$332,7,0)</f>
        <v>Materia prima</v>
      </c>
      <c r="I921" s="137" t="str">
        <f t="shared" si="49"/>
        <v>XE#EF3#PE_3F_MENS_BTA2#D#XE</v>
      </c>
      <c r="J921" s="137" t="str">
        <f t="shared" si="48"/>
        <v>N</v>
      </c>
      <c r="K921" s="3" t="s">
        <v>13741</v>
      </c>
      <c r="L921" s="3" t="s">
        <v>13742</v>
      </c>
      <c r="N921" s="3" t="s">
        <v>13750</v>
      </c>
      <c r="Q921" s="3" t="s">
        <v>13735</v>
      </c>
      <c r="S921" s="3" t="s">
        <v>9867</v>
      </c>
      <c r="T921" s="3" t="s">
        <v>13019</v>
      </c>
      <c r="U921" s="3" t="s">
        <v>12913</v>
      </c>
      <c r="V921" s="3" t="s">
        <v>12913</v>
      </c>
    </row>
    <row r="922" spans="1:22" x14ac:dyDescent="0.2">
      <c r="A922" s="139" t="s">
        <v>12163</v>
      </c>
      <c r="B922" s="182">
        <v>44595</v>
      </c>
      <c r="C922" s="179" t="str">
        <f>VLOOKUP(G922,TCR!$E$2:$K$332,2,0)</f>
        <v>VENDV</v>
      </c>
      <c r="D922" s="179" t="str">
        <f>VLOOKUP(G922,TCR!$E$2:$K$332,3,0)</f>
        <v>Ricavi variabili commodity al PCE - Energia Elettrica</v>
      </c>
      <c r="E922" s="179" t="str">
        <f>VLOOKUP(G922,TCR!$E$2:$K$332,4,0)</f>
        <v>MTPRV</v>
      </c>
      <c r="F922" s="179" t="str">
        <f>VLOOKUP(G922,TCR!$E$2:$K$332,5,0)</f>
        <v>Materia prima variabile</v>
      </c>
      <c r="G922" s="179" t="s">
        <v>10560</v>
      </c>
      <c r="H922" s="179" t="str">
        <f>VLOOKUP(G922,TCR!$E$2:$K$332,7,0)</f>
        <v>PCR</v>
      </c>
      <c r="I922" s="137" t="str">
        <f t="shared" si="49"/>
        <v>XE#PCR#PCR#PCR#XE</v>
      </c>
      <c r="J922" s="137" t="str">
        <f t="shared" si="48"/>
        <v>N</v>
      </c>
      <c r="K922" s="3" t="s">
        <v>10560</v>
      </c>
      <c r="L922" s="3" t="s">
        <v>10560</v>
      </c>
      <c r="N922" s="3" t="s">
        <v>10560</v>
      </c>
      <c r="Q922" s="3" t="s">
        <v>10560</v>
      </c>
      <c r="S922" s="3" t="s">
        <v>9867</v>
      </c>
      <c r="T922" s="3" t="s">
        <v>13019</v>
      </c>
      <c r="U922" s="3" t="s">
        <v>12913</v>
      </c>
      <c r="V922" s="3" t="s">
        <v>12913</v>
      </c>
    </row>
    <row r="923" spans="1:22" x14ac:dyDescent="0.2">
      <c r="A923" s="139" t="s">
        <v>12163</v>
      </c>
      <c r="B923" s="182">
        <v>44595</v>
      </c>
      <c r="C923" s="179" t="str">
        <f>VLOOKUP(G923,TCR!$E$2:$K$332,2,0)</f>
        <v>DISTF</v>
      </c>
      <c r="D923" s="179" t="str">
        <f>VLOOKUP(G923,TCR!$E$2:$K$332,3,0)</f>
        <v>Ricavi logistica secondaria - distribuzione Energia Elettrica - fisso</v>
      </c>
      <c r="E923" s="179" t="str">
        <f>VLOOKUP(G923,TCR!$E$2:$K$332,4,0)</f>
        <v>QP</v>
      </c>
      <c r="F923" s="179" t="str">
        <f>VLOOKUP(G923,TCR!$E$2:$K$332,5,0)</f>
        <v>Potenza</v>
      </c>
      <c r="G923" s="179" t="s">
        <v>166</v>
      </c>
      <c r="H923" s="179" t="str">
        <f>VLOOKUP(G923,TCR!$E$2:$K$332,7,0)</f>
        <v>Quota fissa potenza</v>
      </c>
      <c r="I923" s="137" t="str">
        <f t="shared" si="49"/>
        <v>XE#Q_POT_O_ASOS_VAL3#T_OS_A_ALTA#T_OS#XE</v>
      </c>
      <c r="J923" s="137" t="str">
        <f t="shared" si="48"/>
        <v>N</v>
      </c>
      <c r="K923" s="3" t="s">
        <v>12564</v>
      </c>
      <c r="L923" s="3" t="s">
        <v>12812</v>
      </c>
      <c r="N923" s="3" t="s">
        <v>12706</v>
      </c>
      <c r="Q923" s="3" t="s">
        <v>12742</v>
      </c>
      <c r="S923" s="3" t="s">
        <v>10563</v>
      </c>
      <c r="T923" s="3" t="s">
        <v>9357</v>
      </c>
      <c r="U923" s="3" t="s">
        <v>12913</v>
      </c>
      <c r="V923" s="3" t="s">
        <v>12913</v>
      </c>
    </row>
    <row r="924" spans="1:22" x14ac:dyDescent="0.2">
      <c r="A924" s="139" t="s">
        <v>12163</v>
      </c>
      <c r="B924" s="182">
        <v>44595</v>
      </c>
      <c r="C924" s="179" t="str">
        <f>VLOOKUP(G924,TCR!$E$2:$K$332,2,0)</f>
        <v>VENDV</v>
      </c>
      <c r="D924" s="179" t="str">
        <f>VLOOKUP(G924,TCR!$E$2:$K$332,3,0)</f>
        <v>Ricavi variabili commodity al PCE - Energia Elettrica</v>
      </c>
      <c r="E924" s="179" t="str">
        <f>VLOOKUP(G924,TCR!$E$2:$K$332,4,0)</f>
        <v>MTPRV</v>
      </c>
      <c r="F924" s="179" t="str">
        <f>VLOOKUP(G924,TCR!$E$2:$K$332,5,0)</f>
        <v>Materia prima variabile</v>
      </c>
      <c r="G924" s="179" t="s">
        <v>255</v>
      </c>
      <c r="H924" s="179" t="str">
        <f>VLOOKUP(G924,TCR!$E$2:$K$332,7,0)</f>
        <v>Materia prima</v>
      </c>
      <c r="I924" s="137" t="str">
        <f t="shared" si="49"/>
        <v>XE#EF0#PE_MON_BTA4#D#XE</v>
      </c>
      <c r="J924" s="137" t="str">
        <f t="shared" si="48"/>
        <v>N</v>
      </c>
      <c r="K924" s="3" t="s">
        <v>13718</v>
      </c>
      <c r="L924" s="3" t="s">
        <v>13719</v>
      </c>
      <c r="N924" s="3" t="s">
        <v>13807</v>
      </c>
      <c r="Q924" s="3" t="s">
        <v>13735</v>
      </c>
      <c r="S924" s="3" t="s">
        <v>9867</v>
      </c>
      <c r="T924" s="3" t="s">
        <v>13019</v>
      </c>
      <c r="U924" s="3" t="s">
        <v>12913</v>
      </c>
      <c r="V924" s="3" t="s">
        <v>12913</v>
      </c>
    </row>
    <row r="925" spans="1:22" x14ac:dyDescent="0.2">
      <c r="A925" s="139" t="s">
        <v>12163</v>
      </c>
      <c r="B925" s="182">
        <v>44595</v>
      </c>
      <c r="C925" s="179" t="str">
        <f>VLOOKUP(G925,TCR!$E$2:$K$332,2,0)</f>
        <v>DISTF</v>
      </c>
      <c r="D925" s="179" t="str">
        <f>VLOOKUP(G925,TCR!$E$2:$K$332,3,0)</f>
        <v>Ricavi logistica secondaria - distribuzione Energia Elettrica - fisso</v>
      </c>
      <c r="E925" s="179" t="str">
        <f>VLOOKUP(G925,TCR!$E$2:$K$332,4,0)</f>
        <v>QP</v>
      </c>
      <c r="F925" s="179" t="str">
        <f>VLOOKUP(G925,TCR!$E$2:$K$332,5,0)</f>
        <v>Potenza</v>
      </c>
      <c r="G925" s="179" t="s">
        <v>166</v>
      </c>
      <c r="H925" s="179" t="str">
        <f>VLOOKUP(G925,TCR!$E$2:$K$332,7,0)</f>
        <v>Quota fissa potenza</v>
      </c>
      <c r="I925" s="137" t="str">
        <f t="shared" si="49"/>
        <v>XE#Q_POT_O_ASOS_VAL4#T_OS_A_BTA4#T_OS#XE</v>
      </c>
      <c r="J925" s="137" t="str">
        <f t="shared" si="48"/>
        <v>N</v>
      </c>
      <c r="K925" s="3" t="s">
        <v>12565</v>
      </c>
      <c r="L925" s="3" t="s">
        <v>12813</v>
      </c>
      <c r="N925" s="3" t="s">
        <v>12729</v>
      </c>
      <c r="Q925" s="3" t="s">
        <v>12742</v>
      </c>
      <c r="S925" s="3" t="s">
        <v>10563</v>
      </c>
      <c r="T925" s="3" t="s">
        <v>9357</v>
      </c>
      <c r="U925" s="3" t="s">
        <v>12913</v>
      </c>
      <c r="V925" s="3" t="s">
        <v>12913</v>
      </c>
    </row>
    <row r="926" spans="1:22" x14ac:dyDescent="0.2">
      <c r="A926" s="139" t="s">
        <v>12163</v>
      </c>
      <c r="B926" s="182">
        <v>44595</v>
      </c>
      <c r="C926" s="179" t="str">
        <f>VLOOKUP(G926,TCR!$E$2:$K$332,2,0)</f>
        <v>DISTF</v>
      </c>
      <c r="D926" s="179" t="str">
        <f>VLOOKUP(G926,TCR!$E$2:$K$332,3,0)</f>
        <v>Ricavi logistica secondaria - distribuzione Energia Elettrica - fisso</v>
      </c>
      <c r="E926" s="179" t="str">
        <f>VLOOKUP(G926,TCR!$E$2:$K$332,4,0)</f>
        <v>QP</v>
      </c>
      <c r="F926" s="179" t="str">
        <f>VLOOKUP(G926,TCR!$E$2:$K$332,5,0)</f>
        <v>Potenza</v>
      </c>
      <c r="G926" s="179" t="s">
        <v>166</v>
      </c>
      <c r="H926" s="179" t="str">
        <f>VLOOKUP(G926,TCR!$E$2:$K$332,7,0)</f>
        <v>Quota fissa potenza</v>
      </c>
      <c r="I926" s="137" t="str">
        <f t="shared" si="49"/>
        <v>XE#Q_POT_O_ASOS_FAT3#T_OS_A_MTIP#T_OS#XE</v>
      </c>
      <c r="J926" s="137" t="str">
        <f t="shared" si="48"/>
        <v>N</v>
      </c>
      <c r="K926" s="3" t="s">
        <v>13799</v>
      </c>
      <c r="L926" s="3" t="s">
        <v>13800</v>
      </c>
      <c r="N926" s="3" t="s">
        <v>13738</v>
      </c>
      <c r="Q926" s="3" t="s">
        <v>12742</v>
      </c>
      <c r="S926" s="3" t="s">
        <v>10563</v>
      </c>
      <c r="T926" s="3" t="s">
        <v>9357</v>
      </c>
      <c r="U926" s="3" t="s">
        <v>12913</v>
      </c>
      <c r="V926" s="3" t="s">
        <v>12913</v>
      </c>
    </row>
    <row r="927" spans="1:22" x14ac:dyDescent="0.2">
      <c r="A927" s="139" t="s">
        <v>12163</v>
      </c>
      <c r="B927" s="182">
        <v>44595</v>
      </c>
      <c r="C927" s="179" t="str">
        <f>VLOOKUP(G927,TCR!$E$2:$K$332,2,0)</f>
        <v>TRASPV</v>
      </c>
      <c r="D927" s="179" t="str">
        <f>VLOOKUP(G927,TCR!$E$2:$K$332,3,0)</f>
        <v>Ricavi logistica primaria - Trasporto Energia Elettrica - variabile</v>
      </c>
      <c r="E927" s="179" t="str">
        <f>VLOOKUP(G927,TCR!$E$2:$K$332,4,0)</f>
        <v>DISPV</v>
      </c>
      <c r="F927" s="179" t="str">
        <f>VLOOKUP(G927,TCR!$E$2:$K$332,5,0)</f>
        <v>Dispacciamento variabile</v>
      </c>
      <c r="G927" s="179" t="s">
        <v>112</v>
      </c>
      <c r="H927" s="179" t="str">
        <f>VLOOKUP(G927,TCR!$E$2:$K$332,7,0)</f>
        <v>PD</v>
      </c>
      <c r="I927" s="137" t="str">
        <f t="shared" si="49"/>
        <v>XE#PD_F1#PD_BIO_BTA4#D#XE</v>
      </c>
      <c r="J927" s="137" t="str">
        <f t="shared" si="48"/>
        <v>N</v>
      </c>
      <c r="K927" s="3" t="s">
        <v>249</v>
      </c>
      <c r="L927" s="3" t="s">
        <v>13765</v>
      </c>
      <c r="N927" s="3" t="s">
        <v>13808</v>
      </c>
      <c r="Q927" s="3" t="s">
        <v>13735</v>
      </c>
      <c r="S927" s="3" t="s">
        <v>9818</v>
      </c>
      <c r="T927" s="3" t="s">
        <v>9819</v>
      </c>
      <c r="U927" s="3" t="s">
        <v>12913</v>
      </c>
      <c r="V927" s="3" t="s">
        <v>12913</v>
      </c>
    </row>
    <row r="928" spans="1:22" x14ac:dyDescent="0.2">
      <c r="A928" s="139" t="s">
        <v>12163</v>
      </c>
      <c r="B928" s="182">
        <v>44595</v>
      </c>
      <c r="C928" s="179" t="str">
        <f>VLOOKUP(G928,TCR!$E$2:$K$332,2,0)</f>
        <v>TRASPV</v>
      </c>
      <c r="D928" s="179" t="str">
        <f>VLOOKUP(G928,TCR!$E$2:$K$332,3,0)</f>
        <v>Ricavi logistica primaria - Trasporto Energia Elettrica - variabile</v>
      </c>
      <c r="E928" s="179" t="str">
        <f>VLOOKUP(G928,TCR!$E$2:$K$332,4,0)</f>
        <v>DISPV</v>
      </c>
      <c r="F928" s="179" t="str">
        <f>VLOOKUP(G928,TCR!$E$2:$K$332,5,0)</f>
        <v>Dispacciamento variabile</v>
      </c>
      <c r="G928" s="179" t="s">
        <v>112</v>
      </c>
      <c r="H928" s="179" t="str">
        <f>VLOOKUP(G928,TCR!$E$2:$K$332,7,0)</f>
        <v>PD</v>
      </c>
      <c r="I928" s="137" t="str">
        <f t="shared" si="49"/>
        <v>XE#PD_F1#PD_3F_MENS_BTA2#D#XE</v>
      </c>
      <c r="J928" s="137" t="str">
        <f t="shared" si="48"/>
        <v>N</v>
      </c>
      <c r="K928" s="3" t="s">
        <v>249</v>
      </c>
      <c r="L928" s="3" t="s">
        <v>13765</v>
      </c>
      <c r="N928" s="3" t="s">
        <v>13747</v>
      </c>
      <c r="Q928" s="3" t="s">
        <v>13735</v>
      </c>
      <c r="S928" s="3" t="s">
        <v>9818</v>
      </c>
      <c r="T928" s="3" t="s">
        <v>9819</v>
      </c>
      <c r="U928" s="3" t="s">
        <v>12913</v>
      </c>
      <c r="V928" s="3" t="s">
        <v>12913</v>
      </c>
    </row>
    <row r="929" spans="1:22" x14ac:dyDescent="0.2">
      <c r="A929" s="139" t="s">
        <v>12163</v>
      </c>
      <c r="B929" s="182">
        <v>44595</v>
      </c>
      <c r="C929" s="179" t="str">
        <f>VLOOKUP(G929,TCR!$E$2:$K$332,2,0)</f>
        <v>TRASPV</v>
      </c>
      <c r="D929" s="179" t="str">
        <f>VLOOKUP(G929,TCR!$E$2:$K$332,3,0)</f>
        <v>Ricavi logistica primaria - Trasporto Energia Elettrica - variabile</v>
      </c>
      <c r="E929" s="179" t="str">
        <f>VLOOKUP(G929,TCR!$E$2:$K$332,4,0)</f>
        <v>DISPV</v>
      </c>
      <c r="F929" s="179" t="str">
        <f>VLOOKUP(G929,TCR!$E$2:$K$332,5,0)</f>
        <v>Dispacciamento variabile</v>
      </c>
      <c r="G929" s="179" t="s">
        <v>112</v>
      </c>
      <c r="H929" s="179" t="str">
        <f>VLOOKUP(G929,TCR!$E$2:$K$332,7,0)</f>
        <v>PD</v>
      </c>
      <c r="I929" s="137" t="str">
        <f t="shared" si="49"/>
        <v>XE#PD_F23#PD_BIO_BTA3#D#XE</v>
      </c>
      <c r="J929" s="137" t="str">
        <f t="shared" si="48"/>
        <v>N</v>
      </c>
      <c r="K929" s="3" t="s">
        <v>341</v>
      </c>
      <c r="L929" s="3" t="s">
        <v>13790</v>
      </c>
      <c r="N929" s="3" t="s">
        <v>13809</v>
      </c>
      <c r="Q929" s="3" t="s">
        <v>13735</v>
      </c>
      <c r="S929" s="3" t="s">
        <v>9818</v>
      </c>
      <c r="T929" s="3" t="s">
        <v>9819</v>
      </c>
      <c r="U929" s="3" t="s">
        <v>12913</v>
      </c>
      <c r="V929" s="3" t="s">
        <v>12913</v>
      </c>
    </row>
    <row r="930" spans="1:22" x14ac:dyDescent="0.2">
      <c r="A930" s="139" t="s">
        <v>12163</v>
      </c>
      <c r="B930" s="182">
        <v>44595</v>
      </c>
      <c r="C930" s="179" t="str">
        <f>VLOOKUP(G930,TCR!$E$2:$K$332,2,0)</f>
        <v>TRASPV</v>
      </c>
      <c r="D930" s="179" t="str">
        <f>VLOOKUP(G930,TCR!$E$2:$K$332,3,0)</f>
        <v>Ricavi logistica primaria - Trasporto Energia Elettrica - variabile</v>
      </c>
      <c r="E930" s="179" t="str">
        <f>VLOOKUP(G930,TCR!$E$2:$K$332,4,0)</f>
        <v>DISPV</v>
      </c>
      <c r="F930" s="179" t="str">
        <f>VLOOKUP(G930,TCR!$E$2:$K$332,5,0)</f>
        <v>Dispacciamento variabile</v>
      </c>
      <c r="G930" s="179" t="s">
        <v>112</v>
      </c>
      <c r="H930" s="179" t="str">
        <f>VLOOKUP(G930,TCR!$E$2:$K$332,7,0)</f>
        <v>PD</v>
      </c>
      <c r="I930" s="137" t="str">
        <f t="shared" si="49"/>
        <v>XE#PD_F0#PD_MON_BTA6#D#XE</v>
      </c>
      <c r="J930" s="137" t="str">
        <f t="shared" si="48"/>
        <v>N</v>
      </c>
      <c r="K930" s="3" t="s">
        <v>13732</v>
      </c>
      <c r="L930" s="3" t="s">
        <v>13733</v>
      </c>
      <c r="N930" s="3" t="s">
        <v>13810</v>
      </c>
      <c r="Q930" s="3" t="s">
        <v>13735</v>
      </c>
      <c r="S930" s="3" t="s">
        <v>9818</v>
      </c>
      <c r="T930" s="3" t="s">
        <v>9819</v>
      </c>
      <c r="U930" s="3" t="s">
        <v>12913</v>
      </c>
      <c r="V930" s="3" t="s">
        <v>12913</v>
      </c>
    </row>
    <row r="931" spans="1:22" x14ac:dyDescent="0.2">
      <c r="A931" s="139" t="s">
        <v>12163</v>
      </c>
      <c r="B931" s="182">
        <v>44595</v>
      </c>
      <c r="C931" s="179" t="str">
        <f>VLOOKUP(G931,TCR!$E$2:$K$332,2,0)</f>
        <v>DISTV</v>
      </c>
      <c r="D931" s="179" t="str">
        <f>VLOOKUP(G931,TCR!$E$2:$K$332,3,0)</f>
        <v>Ricavi logistica secondaria - distribuzione Energia Elettrica - variabile</v>
      </c>
      <c r="E931" s="179" t="str">
        <f>VLOOKUP(G931,TCR!$E$2:$K$332,4,0)</f>
        <v>QVA</v>
      </c>
      <c r="F931" s="179" t="str">
        <f>VLOOKUP(G931,TCR!$E$2:$K$332,5,0)</f>
        <v>Energia attiva</v>
      </c>
      <c r="G931" s="179" t="s">
        <v>4</v>
      </c>
      <c r="H931" s="179" t="str">
        <f>VLOOKUP(G931,TCR!$E$2:$K$332,7,0)</f>
        <v>Quota energia</v>
      </c>
      <c r="I931" s="137" t="str">
        <f t="shared" si="49"/>
        <v>XE#Q_EN_O_ASOS_VAL3#T_OS_A_BTA5#T_OS#XE</v>
      </c>
      <c r="J931" s="137" t="str">
        <f t="shared" si="48"/>
        <v>N</v>
      </c>
      <c r="K931" s="3" t="s">
        <v>12580</v>
      </c>
      <c r="L931" s="3" t="s">
        <v>12828</v>
      </c>
      <c r="N931" s="3" t="s">
        <v>12731</v>
      </c>
      <c r="Q931" s="3" t="s">
        <v>12742</v>
      </c>
      <c r="S931" s="3" t="s">
        <v>10565</v>
      </c>
      <c r="T931" s="3" t="s">
        <v>13020</v>
      </c>
      <c r="U931" s="3" t="s">
        <v>12913</v>
      </c>
      <c r="V931" s="3" t="s">
        <v>12913</v>
      </c>
    </row>
    <row r="932" spans="1:22" x14ac:dyDescent="0.2">
      <c r="A932" s="139" t="s">
        <v>12163</v>
      </c>
      <c r="B932" s="182">
        <v>44595</v>
      </c>
      <c r="C932" s="179" t="str">
        <f>VLOOKUP(G932,TCR!$E$2:$K$332,2,0)</f>
        <v>DISTF</v>
      </c>
      <c r="D932" s="179" t="str">
        <f>VLOOKUP(G932,TCR!$E$2:$K$332,3,0)</f>
        <v>Ricavi logistica secondaria - distribuzione Energia Elettrica - fisso</v>
      </c>
      <c r="E932" s="179" t="str">
        <f>VLOOKUP(G932,TCR!$E$2:$K$332,4,0)</f>
        <v>QP</v>
      </c>
      <c r="F932" s="179" t="str">
        <f>VLOOKUP(G932,TCR!$E$2:$K$332,5,0)</f>
        <v>Potenza</v>
      </c>
      <c r="G932" s="179" t="s">
        <v>166</v>
      </c>
      <c r="H932" s="179" t="str">
        <f>VLOOKUP(G932,TCR!$E$2:$K$332,7,0)</f>
        <v>Quota fissa potenza</v>
      </c>
      <c r="I932" s="137" t="str">
        <f t="shared" si="49"/>
        <v>XE#Q_POT_O_ASOS_FAT2#T_OS_A_BTA4#T_OS#XE</v>
      </c>
      <c r="J932" s="137" t="str">
        <f t="shared" si="48"/>
        <v>N</v>
      </c>
      <c r="K932" s="3" t="s">
        <v>13760</v>
      </c>
      <c r="L932" s="3" t="s">
        <v>13761</v>
      </c>
      <c r="N932" s="3" t="s">
        <v>12729</v>
      </c>
      <c r="Q932" s="3" t="s">
        <v>12742</v>
      </c>
      <c r="S932" s="3" t="s">
        <v>10563</v>
      </c>
      <c r="T932" s="3" t="s">
        <v>9357</v>
      </c>
      <c r="U932" s="3" t="s">
        <v>12913</v>
      </c>
      <c r="V932" s="3" t="s">
        <v>12913</v>
      </c>
    </row>
    <row r="933" spans="1:22" x14ac:dyDescent="0.2">
      <c r="A933" s="139" t="s">
        <v>12163</v>
      </c>
      <c r="B933" s="182">
        <v>44595</v>
      </c>
      <c r="C933" s="179" t="str">
        <f>VLOOKUP(G933,TCR!$E$2:$K$332,2,0)</f>
        <v>TRASPV</v>
      </c>
      <c r="D933" s="179" t="str">
        <f>VLOOKUP(G933,TCR!$E$2:$K$332,3,0)</f>
        <v>Ricavi logistica primaria - Trasporto Energia Elettrica - variabile</v>
      </c>
      <c r="E933" s="179" t="str">
        <f>VLOOKUP(G933,TCR!$E$2:$K$332,4,0)</f>
        <v>DISPV</v>
      </c>
      <c r="F933" s="179" t="str">
        <f>VLOOKUP(G933,TCR!$E$2:$K$332,5,0)</f>
        <v>Dispacciamento variabile</v>
      </c>
      <c r="G933" s="179" t="s">
        <v>112</v>
      </c>
      <c r="H933" s="179" t="str">
        <f>VLOOKUP(G933,TCR!$E$2:$K$332,7,0)</f>
        <v>PD</v>
      </c>
      <c r="I933" s="137" t="str">
        <f t="shared" si="49"/>
        <v>XE#PD_F1#PD_3F_BTA1#D#XE</v>
      </c>
      <c r="J933" s="137" t="str">
        <f t="shared" si="48"/>
        <v>N</v>
      </c>
      <c r="K933" s="3" t="s">
        <v>249</v>
      </c>
      <c r="L933" s="3" t="s">
        <v>13765</v>
      </c>
      <c r="N933" s="3" t="s">
        <v>13794</v>
      </c>
      <c r="Q933" s="3" t="s">
        <v>13735</v>
      </c>
      <c r="S933" s="3" t="s">
        <v>9818</v>
      </c>
      <c r="T933" s="3" t="s">
        <v>9819</v>
      </c>
      <c r="U933" s="3" t="s">
        <v>12913</v>
      </c>
      <c r="V933" s="3" t="s">
        <v>12913</v>
      </c>
    </row>
    <row r="934" spans="1:22" x14ac:dyDescent="0.2">
      <c r="A934" s="139" t="s">
        <v>12163</v>
      </c>
      <c r="B934" s="182">
        <v>44595</v>
      </c>
      <c r="C934" s="179" t="str">
        <f>VLOOKUP(G934,TCR!$E$2:$K$332,2,0)</f>
        <v>DISTF</v>
      </c>
      <c r="D934" s="179" t="str">
        <f>VLOOKUP(G934,TCR!$E$2:$K$332,3,0)</f>
        <v>Ricavi logistica secondaria - distribuzione Energia Elettrica - fisso</v>
      </c>
      <c r="E934" s="179" t="str">
        <f>VLOOKUP(G934,TCR!$E$2:$K$332,4,0)</f>
        <v>QFDS</v>
      </c>
      <c r="F934" s="179" t="str">
        <f>VLOOKUP(G934,TCR!$E$2:$K$332,5,0)</f>
        <v>Quota fissa distribuzione</v>
      </c>
      <c r="G934" s="179" t="s">
        <v>2</v>
      </c>
      <c r="H934" s="179" t="str">
        <f>VLOOKUP(G934,TCR!$E$2:$K$332,7,0)</f>
        <v>Quota fissa dis</v>
      </c>
      <c r="I934" s="137" t="str">
        <f t="shared" si="49"/>
        <v>XE#C_FIX_O_ASOS_VAL4#T_OS_A_AAT2#T_OS#XE</v>
      </c>
      <c r="J934" s="137" t="str">
        <f t="shared" si="48"/>
        <v>N</v>
      </c>
      <c r="K934" s="3" t="s">
        <v>12575</v>
      </c>
      <c r="L934" s="3" t="s">
        <v>12823</v>
      </c>
      <c r="N934" s="3" t="s">
        <v>13755</v>
      </c>
      <c r="Q934" s="3" t="s">
        <v>12742</v>
      </c>
      <c r="S934" s="3" t="s">
        <v>10563</v>
      </c>
      <c r="T934" s="3" t="s">
        <v>9357</v>
      </c>
      <c r="U934" s="3" t="s">
        <v>12913</v>
      </c>
      <c r="V934" s="3" t="s">
        <v>12913</v>
      </c>
    </row>
    <row r="935" spans="1:22" x14ac:dyDescent="0.2">
      <c r="A935" s="139" t="s">
        <v>12163</v>
      </c>
      <c r="B935" s="182">
        <v>44595</v>
      </c>
      <c r="C935" s="179" t="str">
        <f>VLOOKUP(G935,TCR!$E$2:$K$332,2,0)</f>
        <v>TRASPV</v>
      </c>
      <c r="D935" s="179" t="str">
        <f>VLOOKUP(G935,TCR!$E$2:$K$332,3,0)</f>
        <v>Ricavi logistica primaria - Trasporto Energia Elettrica - variabile</v>
      </c>
      <c r="E935" s="179" t="str">
        <f>VLOOKUP(G935,TCR!$E$2:$K$332,4,0)</f>
        <v>DISPV</v>
      </c>
      <c r="F935" s="179" t="str">
        <f>VLOOKUP(G935,TCR!$E$2:$K$332,5,0)</f>
        <v>Dispacciamento variabile</v>
      </c>
      <c r="G935" s="179" t="s">
        <v>112</v>
      </c>
      <c r="H935" s="179" t="str">
        <f>VLOOKUP(G935,TCR!$E$2:$K$332,7,0)</f>
        <v>PD</v>
      </c>
      <c r="I935" s="137" t="str">
        <f t="shared" si="49"/>
        <v>XE#PD_F0#PD_BIO_BTA3#D#XE</v>
      </c>
      <c r="J935" s="137" t="str">
        <f t="shared" si="48"/>
        <v>N</v>
      </c>
      <c r="K935" s="3" t="s">
        <v>13732</v>
      </c>
      <c r="L935" s="3" t="s">
        <v>13733</v>
      </c>
      <c r="N935" s="3" t="s">
        <v>13809</v>
      </c>
      <c r="Q935" s="3" t="s">
        <v>13735</v>
      </c>
      <c r="S935" s="3" t="s">
        <v>9818</v>
      </c>
      <c r="T935" s="3" t="s">
        <v>9819</v>
      </c>
      <c r="U935" s="3" t="s">
        <v>12913</v>
      </c>
      <c r="V935" s="3" t="s">
        <v>12913</v>
      </c>
    </row>
    <row r="936" spans="1:22" x14ac:dyDescent="0.2">
      <c r="A936" s="139" t="s">
        <v>12163</v>
      </c>
      <c r="B936" s="182">
        <v>44595</v>
      </c>
      <c r="C936" s="179" t="str">
        <f>VLOOKUP(G936,TCR!$E$2:$K$332,2,0)</f>
        <v>VENDV</v>
      </c>
      <c r="D936" s="179" t="str">
        <f>VLOOKUP(G936,TCR!$E$2:$K$332,3,0)</f>
        <v>Ricavi variabili commodity al PCE - Energia Elettrica</v>
      </c>
      <c r="E936" s="179" t="str">
        <f>VLOOKUP(G936,TCR!$E$2:$K$332,4,0)</f>
        <v>MTPRV</v>
      </c>
      <c r="F936" s="179" t="str">
        <f>VLOOKUP(G936,TCR!$E$2:$K$332,5,0)</f>
        <v>Materia prima variabile</v>
      </c>
      <c r="G936" s="179" t="s">
        <v>255</v>
      </c>
      <c r="H936" s="179" t="str">
        <f>VLOOKUP(G936,TCR!$E$2:$K$332,7,0)</f>
        <v>Materia prima</v>
      </c>
      <c r="I936" s="137" t="str">
        <f t="shared" si="49"/>
        <v>XE#EF1#PE_3F_MENS_BTA3#D#XE</v>
      </c>
      <c r="J936" s="137" t="str">
        <f t="shared" si="48"/>
        <v>N</v>
      </c>
      <c r="K936" s="3" t="s">
        <v>13727</v>
      </c>
      <c r="L936" s="3" t="s">
        <v>13728</v>
      </c>
      <c r="N936" s="3" t="s">
        <v>13764</v>
      </c>
      <c r="Q936" s="3" t="s">
        <v>13735</v>
      </c>
      <c r="S936" s="3" t="s">
        <v>9867</v>
      </c>
      <c r="T936" s="3" t="s">
        <v>13019</v>
      </c>
      <c r="U936" s="3" t="s">
        <v>12913</v>
      </c>
      <c r="V936" s="3" t="s">
        <v>12913</v>
      </c>
    </row>
    <row r="937" spans="1:22" x14ac:dyDescent="0.2">
      <c r="A937" s="139" t="s">
        <v>12163</v>
      </c>
      <c r="B937" s="182">
        <v>44595</v>
      </c>
      <c r="C937" s="179" t="str">
        <f>VLOOKUP(G937,TCR!$E$2:$K$332,2,0)</f>
        <v>DISTF</v>
      </c>
      <c r="D937" s="179" t="str">
        <f>VLOOKUP(G937,TCR!$E$2:$K$332,3,0)</f>
        <v>Ricavi logistica secondaria - distribuzione Energia Elettrica - fisso</v>
      </c>
      <c r="E937" s="179" t="str">
        <f>VLOOKUP(G937,TCR!$E$2:$K$332,4,0)</f>
        <v>QP</v>
      </c>
      <c r="F937" s="179" t="str">
        <f>VLOOKUP(G937,TCR!$E$2:$K$332,5,0)</f>
        <v>Potenza</v>
      </c>
      <c r="G937" s="179" t="s">
        <v>166</v>
      </c>
      <c r="H937" s="179" t="str">
        <f>VLOOKUP(G937,TCR!$E$2:$K$332,7,0)</f>
        <v>Quota fissa potenza</v>
      </c>
      <c r="I937" s="137" t="str">
        <f t="shared" si="49"/>
        <v>XE#Q_POT_O_ASOS_VAL3#T_OS_A_BTA5#T_OS#XE</v>
      </c>
      <c r="J937" s="137" t="str">
        <f t="shared" si="48"/>
        <v>N</v>
      </c>
      <c r="K937" s="3" t="s">
        <v>12564</v>
      </c>
      <c r="L937" s="3" t="s">
        <v>12812</v>
      </c>
      <c r="N937" s="3" t="s">
        <v>12731</v>
      </c>
      <c r="Q937" s="3" t="s">
        <v>12742</v>
      </c>
      <c r="S937" s="3" t="s">
        <v>10563</v>
      </c>
      <c r="T937" s="3" t="s">
        <v>9357</v>
      </c>
      <c r="U937" s="3" t="s">
        <v>12913</v>
      </c>
      <c r="V937" s="3" t="s">
        <v>12913</v>
      </c>
    </row>
    <row r="938" spans="1:22" x14ac:dyDescent="0.2">
      <c r="A938" s="139" t="s">
        <v>12163</v>
      </c>
      <c r="B938" s="182">
        <v>44595</v>
      </c>
      <c r="C938" s="179" t="str">
        <f>VLOOKUP(G938,TCR!$E$2:$K$332,2,0)</f>
        <v>DISTF</v>
      </c>
      <c r="D938" s="179" t="str">
        <f>VLOOKUP(G938,TCR!$E$2:$K$332,3,0)</f>
        <v>Ricavi logistica secondaria - distribuzione Energia Elettrica - fisso</v>
      </c>
      <c r="E938" s="179" t="str">
        <f>VLOOKUP(G938,TCR!$E$2:$K$332,4,0)</f>
        <v>QFDS</v>
      </c>
      <c r="F938" s="179" t="str">
        <f>VLOOKUP(G938,TCR!$E$2:$K$332,5,0)</f>
        <v>Quota fissa distribuzione</v>
      </c>
      <c r="G938" s="179" t="s">
        <v>2</v>
      </c>
      <c r="H938" s="179" t="str">
        <f>VLOOKUP(G938,TCR!$E$2:$K$332,7,0)</f>
        <v>Quota fissa dis</v>
      </c>
      <c r="I938" s="137" t="str">
        <f t="shared" si="49"/>
        <v>XE#C_FIX_O_ASOS#T_OS_A_AAT2#T_OS#XE</v>
      </c>
      <c r="J938" s="137" t="str">
        <f t="shared" si="48"/>
        <v>N</v>
      </c>
      <c r="K938" s="3" t="s">
        <v>12570</v>
      </c>
      <c r="L938" s="3" t="s">
        <v>12818</v>
      </c>
      <c r="N938" s="3" t="s">
        <v>13755</v>
      </c>
      <c r="Q938" s="3" t="s">
        <v>12742</v>
      </c>
      <c r="S938" s="3" t="s">
        <v>10563</v>
      </c>
      <c r="T938" s="3" t="s">
        <v>9357</v>
      </c>
      <c r="U938" s="3" t="s">
        <v>12913</v>
      </c>
      <c r="V938" s="3" t="s">
        <v>12913</v>
      </c>
    </row>
    <row r="939" spans="1:22" x14ac:dyDescent="0.2">
      <c r="A939" s="139" t="s">
        <v>12163</v>
      </c>
      <c r="B939" s="182">
        <v>44595</v>
      </c>
      <c r="C939" s="179" t="str">
        <f>VLOOKUP(G939,TCR!$E$2:$K$332,2,0)</f>
        <v>VENDV</v>
      </c>
      <c r="D939" s="179" t="str">
        <f>VLOOKUP(G939,TCR!$E$2:$K$332,3,0)</f>
        <v>Ricavi variabili commodity al PCE - Energia Elettrica</v>
      </c>
      <c r="E939" s="179" t="str">
        <f>VLOOKUP(G939,TCR!$E$2:$K$332,4,0)</f>
        <v>MTPRV</v>
      </c>
      <c r="F939" s="179" t="str">
        <f>VLOOKUP(G939,TCR!$E$2:$K$332,5,0)</f>
        <v>Materia prima variabile</v>
      </c>
      <c r="G939" s="179" t="s">
        <v>255</v>
      </c>
      <c r="H939" s="179" t="str">
        <f>VLOOKUP(G939,TCR!$E$2:$K$332,7,0)</f>
        <v>Materia prima</v>
      </c>
      <c r="I939" s="137" t="str">
        <f t="shared" si="49"/>
        <v>XE#EF2#PE_3F_MENS_BTA6#D#XE</v>
      </c>
      <c r="J939" s="137" t="str">
        <f t="shared" si="48"/>
        <v>N</v>
      </c>
      <c r="K939" s="3" t="s">
        <v>13762</v>
      </c>
      <c r="L939" s="3" t="s">
        <v>13763</v>
      </c>
      <c r="N939" s="3" t="s">
        <v>13811</v>
      </c>
      <c r="Q939" s="3" t="s">
        <v>13735</v>
      </c>
      <c r="S939" s="3" t="s">
        <v>9867</v>
      </c>
      <c r="T939" s="3" t="s">
        <v>13019</v>
      </c>
      <c r="U939" s="3" t="s">
        <v>12913</v>
      </c>
      <c r="V939" s="3" t="s">
        <v>12913</v>
      </c>
    </row>
    <row r="940" spans="1:22" x14ac:dyDescent="0.2">
      <c r="A940" s="139" t="s">
        <v>12163</v>
      </c>
      <c r="B940" s="182">
        <v>44595</v>
      </c>
      <c r="C940" s="179" t="str">
        <f>VLOOKUP(G940,TCR!$E$2:$K$332,2,0)</f>
        <v>VENDV</v>
      </c>
      <c r="D940" s="179" t="str">
        <f>VLOOKUP(G940,TCR!$E$2:$K$332,3,0)</f>
        <v>Ricavi variabili commodity al PCE - Energia Elettrica</v>
      </c>
      <c r="E940" s="179" t="str">
        <f>VLOOKUP(G940,TCR!$E$2:$K$332,4,0)</f>
        <v>MTPRV</v>
      </c>
      <c r="F940" s="179" t="str">
        <f>VLOOKUP(G940,TCR!$E$2:$K$332,5,0)</f>
        <v>Materia prima variabile</v>
      </c>
      <c r="G940" s="179" t="s">
        <v>255</v>
      </c>
      <c r="H940" s="179" t="str">
        <f>VLOOKUP(G940,TCR!$E$2:$K$332,7,0)</f>
        <v>Materia prima</v>
      </c>
      <c r="I940" s="137" t="str">
        <f t="shared" si="49"/>
        <v>XE#EF0_FIX#P_FIX_PUNBL#E#XE</v>
      </c>
      <c r="J940" s="137" t="str">
        <f t="shared" si="48"/>
        <v>N</v>
      </c>
      <c r="K940" s="3" t="s">
        <v>12617</v>
      </c>
      <c r="L940" s="3" t="s">
        <v>12868</v>
      </c>
      <c r="N940" s="3" t="s">
        <v>12711</v>
      </c>
      <c r="Q940" s="3" t="s">
        <v>12743</v>
      </c>
      <c r="S940" s="3" t="s">
        <v>9867</v>
      </c>
      <c r="T940" s="3" t="s">
        <v>13019</v>
      </c>
      <c r="U940" s="3" t="s">
        <v>12913</v>
      </c>
      <c r="V940" s="3" t="s">
        <v>12913</v>
      </c>
    </row>
    <row r="941" spans="1:22" x14ac:dyDescent="0.2">
      <c r="A941" s="139" t="s">
        <v>12163</v>
      </c>
      <c r="B941" s="182">
        <v>44595</v>
      </c>
      <c r="C941" s="179" t="str">
        <f>VLOOKUP(G941,TCR!$E$2:$K$332,2,0)</f>
        <v>DISTF</v>
      </c>
      <c r="D941" s="179" t="str">
        <f>VLOOKUP(G941,TCR!$E$2:$K$332,3,0)</f>
        <v>Ricavi logistica secondaria - distribuzione Energia Elettrica - fisso</v>
      </c>
      <c r="E941" s="179" t="str">
        <f>VLOOKUP(G941,TCR!$E$2:$K$332,4,0)</f>
        <v>QP</v>
      </c>
      <c r="F941" s="179" t="str">
        <f>VLOOKUP(G941,TCR!$E$2:$K$332,5,0)</f>
        <v>Potenza</v>
      </c>
      <c r="G941" s="179" t="s">
        <v>166</v>
      </c>
      <c r="H941" s="179" t="str">
        <f>VLOOKUP(G941,TCR!$E$2:$K$332,7,0)</f>
        <v>Quota fissa potenza</v>
      </c>
      <c r="I941" s="137" t="str">
        <f t="shared" si="49"/>
        <v>XE#Q_POT_O_ASOS_VAL3#T_OS_A_AAT2#T_OS#XE</v>
      </c>
      <c r="J941" s="137" t="str">
        <f t="shared" si="48"/>
        <v>N</v>
      </c>
      <c r="K941" s="3" t="s">
        <v>12564</v>
      </c>
      <c r="L941" s="3" t="s">
        <v>12812</v>
      </c>
      <c r="N941" s="3" t="s">
        <v>13755</v>
      </c>
      <c r="Q941" s="3" t="s">
        <v>12742</v>
      </c>
      <c r="S941" s="3" t="s">
        <v>10563</v>
      </c>
      <c r="T941" s="3" t="s">
        <v>9357</v>
      </c>
      <c r="U941" s="3" t="s">
        <v>12913</v>
      </c>
      <c r="V941" s="3" t="s">
        <v>12913</v>
      </c>
    </row>
    <row r="942" spans="1:22" x14ac:dyDescent="0.2">
      <c r="A942" s="139" t="s">
        <v>12163</v>
      </c>
      <c r="B942" s="182">
        <v>44595</v>
      </c>
      <c r="C942" s="179" t="str">
        <f>VLOOKUP(G942,TCR!$E$2:$K$332,2,0)</f>
        <v>DISTF</v>
      </c>
      <c r="D942" s="179" t="str">
        <f>VLOOKUP(G942,TCR!$E$2:$K$332,3,0)</f>
        <v>Ricavi logistica secondaria - distribuzione Energia Elettrica - fisso</v>
      </c>
      <c r="E942" s="179" t="str">
        <f>VLOOKUP(G942,TCR!$E$2:$K$332,4,0)</f>
        <v>QP</v>
      </c>
      <c r="F942" s="179" t="str">
        <f>VLOOKUP(G942,TCR!$E$2:$K$332,5,0)</f>
        <v>Potenza</v>
      </c>
      <c r="G942" s="179" t="s">
        <v>324</v>
      </c>
      <c r="H942" s="179" t="str">
        <f>VLOOKUP(G942,TCR!$E$2:$K$332,7,0)</f>
        <v>componente generica dsb potenza</v>
      </c>
      <c r="I942" s="137" t="str">
        <f t="shared" si="49"/>
        <v>XE#Q_POT_C_TRAS#T_TRASM_MTIP#T#XE</v>
      </c>
      <c r="J942" s="137" t="str">
        <f t="shared" ref="J942:J1005" si="50">IF(SUBSTITUTE(K942,"_VAT","") = K942,"N","S")</f>
        <v>N</v>
      </c>
      <c r="K942" s="3" t="s">
        <v>12518</v>
      </c>
      <c r="L942" s="3" t="s">
        <v>12766</v>
      </c>
      <c r="N942" s="3" t="s">
        <v>13804</v>
      </c>
      <c r="Q942" s="3" t="s">
        <v>12741</v>
      </c>
      <c r="S942" s="3" t="s">
        <v>10563</v>
      </c>
      <c r="T942" s="3" t="s">
        <v>9357</v>
      </c>
      <c r="U942" s="3" t="s">
        <v>12913</v>
      </c>
      <c r="V942" s="3" t="s">
        <v>12913</v>
      </c>
    </row>
    <row r="943" spans="1:22" x14ac:dyDescent="0.2">
      <c r="A943" s="139" t="s">
        <v>12163</v>
      </c>
      <c r="B943" s="182">
        <v>44595</v>
      </c>
      <c r="C943" s="179" t="str">
        <f>VLOOKUP(G943,TCR!$E$2:$K$332,2,0)</f>
        <v>DISTF</v>
      </c>
      <c r="D943" s="179" t="str">
        <f>VLOOKUP(G943,TCR!$E$2:$K$332,3,0)</f>
        <v>Ricavi logistica secondaria - distribuzione Energia Elettrica - fisso</v>
      </c>
      <c r="E943" s="179" t="str">
        <f>VLOOKUP(G943,TCR!$E$2:$K$332,4,0)</f>
        <v>QFDS</v>
      </c>
      <c r="F943" s="179" t="str">
        <f>VLOOKUP(G943,TCR!$E$2:$K$332,5,0)</f>
        <v>Quota fissa distribuzione</v>
      </c>
      <c r="G943" s="179" t="s">
        <v>2</v>
      </c>
      <c r="H943" s="179" t="str">
        <f>VLOOKUP(G943,TCR!$E$2:$K$332,7,0)</f>
        <v>Quota fissa dis</v>
      </c>
      <c r="I943" s="137" t="str">
        <f t="shared" si="49"/>
        <v>XE#C_FIX_O_ASOS_FAT3#T_OS_A_MTA1#T_OS#XE</v>
      </c>
      <c r="J943" s="137" t="str">
        <f t="shared" si="50"/>
        <v>N</v>
      </c>
      <c r="K943" s="3" t="s">
        <v>13753</v>
      </c>
      <c r="L943" s="3" t="s">
        <v>13754</v>
      </c>
      <c r="N943" s="3" t="s">
        <v>12730</v>
      </c>
      <c r="Q943" s="3" t="s">
        <v>12742</v>
      </c>
      <c r="S943" s="3" t="s">
        <v>10563</v>
      </c>
      <c r="T943" s="3" t="s">
        <v>9357</v>
      </c>
      <c r="U943" s="3" t="s">
        <v>12913</v>
      </c>
      <c r="V943" s="3" t="s">
        <v>12913</v>
      </c>
    </row>
    <row r="944" spans="1:22" x14ac:dyDescent="0.2">
      <c r="A944" s="139" t="s">
        <v>12163</v>
      </c>
      <c r="B944" s="182">
        <v>44595</v>
      </c>
      <c r="C944" s="179" t="str">
        <f>VLOOKUP(G944,TCR!$E$2:$K$332,2,0)</f>
        <v>DISTF</v>
      </c>
      <c r="D944" s="179" t="str">
        <f>VLOOKUP(G944,TCR!$E$2:$K$332,3,0)</f>
        <v>Ricavi logistica secondaria - distribuzione Energia Elettrica - fisso</v>
      </c>
      <c r="E944" s="179" t="str">
        <f>VLOOKUP(G944,TCR!$E$2:$K$332,4,0)</f>
        <v>QP</v>
      </c>
      <c r="F944" s="179" t="str">
        <f>VLOOKUP(G944,TCR!$E$2:$K$332,5,0)</f>
        <v>Potenza</v>
      </c>
      <c r="G944" s="179" t="s">
        <v>166</v>
      </c>
      <c r="H944" s="179" t="str">
        <f>VLOOKUP(G944,TCR!$E$2:$K$332,7,0)</f>
        <v>Quota fissa potenza</v>
      </c>
      <c r="I944" s="137" t="str">
        <f t="shared" si="49"/>
        <v>XE#Q_POT_O_ASOS_VAL4#T_OS_A_BTA1#T_OS#XE</v>
      </c>
      <c r="J944" s="137" t="str">
        <f t="shared" si="50"/>
        <v>N</v>
      </c>
      <c r="K944" s="3" t="s">
        <v>12565</v>
      </c>
      <c r="L944" s="3" t="s">
        <v>12813</v>
      </c>
      <c r="N944" s="3" t="s">
        <v>12732</v>
      </c>
      <c r="Q944" s="3" t="s">
        <v>12742</v>
      </c>
      <c r="S944" s="3" t="s">
        <v>10563</v>
      </c>
      <c r="T944" s="3" t="s">
        <v>9357</v>
      </c>
      <c r="U944" s="3" t="s">
        <v>12913</v>
      </c>
      <c r="V944" s="3" t="s">
        <v>12913</v>
      </c>
    </row>
    <row r="945" spans="1:22" x14ac:dyDescent="0.2">
      <c r="A945" s="139" t="s">
        <v>12163</v>
      </c>
      <c r="B945" s="182">
        <v>44595</v>
      </c>
      <c r="C945" s="179" t="str">
        <f>VLOOKUP(G945,TCR!$E$2:$K$332,2,0)</f>
        <v>TRASPV</v>
      </c>
      <c r="D945" s="179" t="str">
        <f>VLOOKUP(G945,TCR!$E$2:$K$332,3,0)</f>
        <v>Ricavi logistica primaria - Trasporto Energia Elettrica - variabile</v>
      </c>
      <c r="E945" s="179" t="str">
        <f>VLOOKUP(G945,TCR!$E$2:$K$332,4,0)</f>
        <v>DISPV</v>
      </c>
      <c r="F945" s="179" t="str">
        <f>VLOOKUP(G945,TCR!$E$2:$K$332,5,0)</f>
        <v>Dispacciamento variabile</v>
      </c>
      <c r="G945" s="179" t="s">
        <v>112</v>
      </c>
      <c r="H945" s="179" t="str">
        <f>VLOOKUP(G945,TCR!$E$2:$K$332,7,0)</f>
        <v>PD</v>
      </c>
      <c r="I945" s="137" t="str">
        <f t="shared" si="49"/>
        <v>XE#PD_F2#PD_3F_BTA6#D#XE</v>
      </c>
      <c r="J945" s="137" t="str">
        <f t="shared" si="50"/>
        <v>N</v>
      </c>
      <c r="K945" s="3" t="s">
        <v>250</v>
      </c>
      <c r="L945" s="3" t="s">
        <v>13773</v>
      </c>
      <c r="N945" s="3" t="s">
        <v>13789</v>
      </c>
      <c r="Q945" s="3" t="s">
        <v>13735</v>
      </c>
      <c r="S945" s="3" t="s">
        <v>9818</v>
      </c>
      <c r="T945" s="3" t="s">
        <v>9819</v>
      </c>
      <c r="U945" s="3" t="s">
        <v>12913</v>
      </c>
      <c r="V945" s="3" t="s">
        <v>12913</v>
      </c>
    </row>
    <row r="946" spans="1:22" x14ac:dyDescent="0.2">
      <c r="A946" s="139" t="s">
        <v>12163</v>
      </c>
      <c r="B946" s="182">
        <v>44595</v>
      </c>
      <c r="C946" s="179" t="str">
        <f>VLOOKUP(G946,TCR!$E$2:$K$332,2,0)</f>
        <v>DISTF</v>
      </c>
      <c r="D946" s="179" t="str">
        <f>VLOOKUP(G946,TCR!$E$2:$K$332,3,0)</f>
        <v>Ricavi logistica secondaria - distribuzione Energia Elettrica - fisso</v>
      </c>
      <c r="E946" s="179" t="str">
        <f>VLOOKUP(G946,TCR!$E$2:$K$332,4,0)</f>
        <v>QP</v>
      </c>
      <c r="F946" s="179" t="str">
        <f>VLOOKUP(G946,TCR!$E$2:$K$332,5,0)</f>
        <v>Potenza</v>
      </c>
      <c r="G946" s="179" t="s">
        <v>166</v>
      </c>
      <c r="H946" s="179" t="str">
        <f>VLOOKUP(G946,TCR!$E$2:$K$332,7,0)</f>
        <v>Quota fissa potenza</v>
      </c>
      <c r="I946" s="137" t="str">
        <f t="shared" si="49"/>
        <v>XE#Q_POT_O_ASOS_FAT3#T_OS_A_BTA6#T_OS#XE</v>
      </c>
      <c r="J946" s="137" t="str">
        <f t="shared" si="50"/>
        <v>N</v>
      </c>
      <c r="K946" s="3" t="s">
        <v>13799</v>
      </c>
      <c r="L946" s="3" t="s">
        <v>13800</v>
      </c>
      <c r="N946" s="3" t="s">
        <v>12724</v>
      </c>
      <c r="Q946" s="3" t="s">
        <v>12742</v>
      </c>
      <c r="S946" s="3" t="s">
        <v>10563</v>
      </c>
      <c r="T946" s="3" t="s">
        <v>9357</v>
      </c>
      <c r="U946" s="3" t="s">
        <v>12913</v>
      </c>
      <c r="V946" s="3" t="s">
        <v>12913</v>
      </c>
    </row>
    <row r="947" spans="1:22" x14ac:dyDescent="0.2">
      <c r="A947" s="139" t="s">
        <v>12163</v>
      </c>
      <c r="B947" s="182">
        <v>44595</v>
      </c>
      <c r="C947" s="179" t="str">
        <f>VLOOKUP(G947,TCR!$E$2:$K$332,2,0)</f>
        <v>VENDV</v>
      </c>
      <c r="D947" s="179" t="str">
        <f>VLOOKUP(G947,TCR!$E$2:$K$332,3,0)</f>
        <v>Ricavi variabili commodity al PCE - Energia Elettrica</v>
      </c>
      <c r="E947" s="179" t="str">
        <f>VLOOKUP(G947,TCR!$E$2:$K$332,4,0)</f>
        <v>MTPRV</v>
      </c>
      <c r="F947" s="179" t="str">
        <f>VLOOKUP(G947,TCR!$E$2:$K$332,5,0)</f>
        <v>Materia prima variabile</v>
      </c>
      <c r="G947" s="179" t="s">
        <v>255</v>
      </c>
      <c r="H947" s="179" t="str">
        <f>VLOOKUP(G947,TCR!$E$2:$K$332,7,0)</f>
        <v>Materia prima</v>
      </c>
      <c r="I947" s="137" t="str">
        <f t="shared" si="49"/>
        <v>XE#EF1#PE_3F_BTA6#D#XE</v>
      </c>
      <c r="J947" s="137" t="str">
        <f t="shared" si="50"/>
        <v>N</v>
      </c>
      <c r="K947" s="3" t="s">
        <v>13727</v>
      </c>
      <c r="L947" s="3" t="s">
        <v>13728</v>
      </c>
      <c r="N947" s="3" t="s">
        <v>13796</v>
      </c>
      <c r="Q947" s="3" t="s">
        <v>13735</v>
      </c>
      <c r="S947" s="3" t="s">
        <v>9867</v>
      </c>
      <c r="T947" s="3" t="s">
        <v>13019</v>
      </c>
      <c r="U947" s="3" t="s">
        <v>12913</v>
      </c>
      <c r="V947" s="3" t="s">
        <v>12913</v>
      </c>
    </row>
    <row r="948" spans="1:22" x14ac:dyDescent="0.2">
      <c r="A948" s="139" t="s">
        <v>12163</v>
      </c>
      <c r="B948" s="182">
        <v>44595</v>
      </c>
      <c r="C948" s="179" t="str">
        <f>VLOOKUP(G948,TCR!$E$2:$K$332,2,0)</f>
        <v>TRASPV</v>
      </c>
      <c r="D948" s="179" t="str">
        <f>VLOOKUP(G948,TCR!$E$2:$K$332,3,0)</f>
        <v>Ricavi logistica primaria - Trasporto Energia Elettrica - variabile</v>
      </c>
      <c r="E948" s="179" t="str">
        <f>VLOOKUP(G948,TCR!$E$2:$K$332,4,0)</f>
        <v>DISPV</v>
      </c>
      <c r="F948" s="179" t="str">
        <f>VLOOKUP(G948,TCR!$E$2:$K$332,5,0)</f>
        <v>Dispacciamento variabile</v>
      </c>
      <c r="G948" s="179" t="s">
        <v>112</v>
      </c>
      <c r="H948" s="179" t="str">
        <f>VLOOKUP(G948,TCR!$E$2:$K$332,7,0)</f>
        <v>PD</v>
      </c>
      <c r="I948" s="137" t="str">
        <f t="shared" si="49"/>
        <v>XE#PD_F2#PD_3F_MENS_BTA4#D#XE</v>
      </c>
      <c r="J948" s="137" t="str">
        <f t="shared" si="50"/>
        <v>N</v>
      </c>
      <c r="K948" s="3" t="s">
        <v>250</v>
      </c>
      <c r="L948" s="3" t="s">
        <v>13773</v>
      </c>
      <c r="N948" s="3" t="s">
        <v>13812</v>
      </c>
      <c r="Q948" s="3" t="s">
        <v>13735</v>
      </c>
      <c r="S948" s="3" t="s">
        <v>9818</v>
      </c>
      <c r="T948" s="3" t="s">
        <v>9819</v>
      </c>
      <c r="U948" s="3" t="s">
        <v>12913</v>
      </c>
      <c r="V948" s="3" t="s">
        <v>12913</v>
      </c>
    </row>
    <row r="949" spans="1:22" x14ac:dyDescent="0.2">
      <c r="A949" s="139" t="s">
        <v>12163</v>
      </c>
      <c r="B949" s="182">
        <v>44595</v>
      </c>
      <c r="C949" s="179" t="str">
        <f>VLOOKUP(G949,TCR!$E$2:$K$332,2,0)</f>
        <v>DISTF</v>
      </c>
      <c r="D949" s="179" t="str">
        <f>VLOOKUP(G949,TCR!$E$2:$K$332,3,0)</f>
        <v>Ricavi logistica secondaria - distribuzione Energia Elettrica - fisso</v>
      </c>
      <c r="E949" s="179" t="str">
        <f>VLOOKUP(G949,TCR!$E$2:$K$332,4,0)</f>
        <v>QFDS</v>
      </c>
      <c r="F949" s="179" t="str">
        <f>VLOOKUP(G949,TCR!$E$2:$K$332,5,0)</f>
        <v>Quota fissa distribuzione</v>
      </c>
      <c r="G949" s="179" t="s">
        <v>2</v>
      </c>
      <c r="H949" s="179" t="str">
        <f>VLOOKUP(G949,TCR!$E$2:$K$332,7,0)</f>
        <v>Quota fissa dis</v>
      </c>
      <c r="I949" s="137" t="str">
        <f t="shared" si="49"/>
        <v>XE#C_FIX_O_ASOS_VAL3#T_OS_A_BTA2#T_OS#XE</v>
      </c>
      <c r="J949" s="137" t="str">
        <f t="shared" si="50"/>
        <v>N</v>
      </c>
      <c r="K949" s="3" t="s">
        <v>12574</v>
      </c>
      <c r="L949" s="3" t="s">
        <v>12822</v>
      </c>
      <c r="N949" s="3" t="s">
        <v>12727</v>
      </c>
      <c r="Q949" s="3" t="s">
        <v>12742</v>
      </c>
      <c r="S949" s="3" t="s">
        <v>10563</v>
      </c>
      <c r="T949" s="3" t="s">
        <v>9357</v>
      </c>
      <c r="U949" s="3" t="s">
        <v>12913</v>
      </c>
      <c r="V949" s="3" t="s">
        <v>12913</v>
      </c>
    </row>
    <row r="950" spans="1:22" x14ac:dyDescent="0.2">
      <c r="A950" s="139" t="s">
        <v>12163</v>
      </c>
      <c r="B950" s="182">
        <v>44595</v>
      </c>
      <c r="C950" s="179" t="str">
        <f>VLOOKUP(G950,TCR!$E$2:$K$332,2,0)</f>
        <v>DISTV</v>
      </c>
      <c r="D950" s="179" t="str">
        <f>VLOOKUP(G950,TCR!$E$2:$K$332,3,0)</f>
        <v>Ricavi logistica secondaria - distribuzione Energia Elettrica - variabile</v>
      </c>
      <c r="E950" s="179" t="str">
        <f>VLOOKUP(G950,TCR!$E$2:$K$332,4,0)</f>
        <v>QVA</v>
      </c>
      <c r="F950" s="179" t="str">
        <f>VLOOKUP(G950,TCR!$E$2:$K$332,5,0)</f>
        <v>Energia attiva</v>
      </c>
      <c r="G950" s="179" t="s">
        <v>4</v>
      </c>
      <c r="H950" s="179" t="str">
        <f>VLOOKUP(G950,TCR!$E$2:$K$332,7,0)</f>
        <v>Quota energia</v>
      </c>
      <c r="I950" s="137" t="str">
        <f t="shared" si="49"/>
        <v>XE#Q_EN_O_ASOS_VAL1#T_OS_A_BTVE#T_OS#XE</v>
      </c>
      <c r="J950" s="137" t="str">
        <f t="shared" si="50"/>
        <v>N</v>
      </c>
      <c r="K950" s="3" t="s">
        <v>12578</v>
      </c>
      <c r="L950" s="3" t="s">
        <v>12826</v>
      </c>
      <c r="N950" s="3" t="s">
        <v>13489</v>
      </c>
      <c r="Q950" s="3" t="s">
        <v>12742</v>
      </c>
      <c r="S950" s="3" t="s">
        <v>10565</v>
      </c>
      <c r="T950" s="3" t="s">
        <v>13020</v>
      </c>
      <c r="U950" s="3" t="s">
        <v>12913</v>
      </c>
      <c r="V950" s="3" t="s">
        <v>12913</v>
      </c>
    </row>
    <row r="951" spans="1:22" x14ac:dyDescent="0.2">
      <c r="A951" s="139" t="s">
        <v>12163</v>
      </c>
      <c r="B951" s="182">
        <v>44595</v>
      </c>
      <c r="C951" s="179" t="str">
        <f>VLOOKUP(G951,TCR!$E$2:$K$332,2,0)</f>
        <v>DISTF</v>
      </c>
      <c r="D951" s="179" t="str">
        <f>VLOOKUP(G951,TCR!$E$2:$K$332,3,0)</f>
        <v>Ricavi logistica secondaria - distribuzione Energia Elettrica - fisso</v>
      </c>
      <c r="E951" s="179" t="str">
        <f>VLOOKUP(G951,TCR!$E$2:$K$332,4,0)</f>
        <v>QFDS</v>
      </c>
      <c r="F951" s="179" t="str">
        <f>VLOOKUP(G951,TCR!$E$2:$K$332,5,0)</f>
        <v>Quota fissa distribuzione</v>
      </c>
      <c r="G951" s="179" t="s">
        <v>2</v>
      </c>
      <c r="H951" s="179" t="str">
        <f>VLOOKUP(G951,TCR!$E$2:$K$332,7,0)</f>
        <v>Quota fissa dis</v>
      </c>
      <c r="I951" s="137" t="str">
        <f t="shared" si="49"/>
        <v>XE#C_FIX_O_ASOS_FAT2#T_OS_A_AAT2#T_OS#XE</v>
      </c>
      <c r="J951" s="137" t="str">
        <f t="shared" si="50"/>
        <v>N</v>
      </c>
      <c r="K951" s="3" t="s">
        <v>13769</v>
      </c>
      <c r="L951" s="3" t="s">
        <v>13770</v>
      </c>
      <c r="N951" s="3" t="s">
        <v>13755</v>
      </c>
      <c r="Q951" s="3" t="s">
        <v>12742</v>
      </c>
      <c r="S951" s="3" t="s">
        <v>10563</v>
      </c>
      <c r="T951" s="3" t="s">
        <v>9357</v>
      </c>
      <c r="U951" s="3" t="s">
        <v>12913</v>
      </c>
      <c r="V951" s="3" t="s">
        <v>12913</v>
      </c>
    </row>
    <row r="952" spans="1:22" x14ac:dyDescent="0.2">
      <c r="A952" s="139" t="s">
        <v>12163</v>
      </c>
      <c r="B952" s="182">
        <v>44595</v>
      </c>
      <c r="C952" s="179" t="str">
        <f>VLOOKUP(G952,TCR!$E$2:$K$332,2,0)</f>
        <v>VENDV</v>
      </c>
      <c r="D952" s="179" t="str">
        <f>VLOOKUP(G952,TCR!$E$2:$K$332,3,0)</f>
        <v>Ricavi variabili commodity al PCE - Energia Elettrica</v>
      </c>
      <c r="E952" s="179" t="str">
        <f>VLOOKUP(G952,TCR!$E$2:$K$332,4,0)</f>
        <v>MTPRV</v>
      </c>
      <c r="F952" s="179" t="str">
        <f>VLOOKUP(G952,TCR!$E$2:$K$332,5,0)</f>
        <v>Materia prima variabile</v>
      </c>
      <c r="G952" s="179" t="s">
        <v>255</v>
      </c>
      <c r="H952" s="179" t="str">
        <f>VLOOKUP(G952,TCR!$E$2:$K$332,7,0)</f>
        <v>Materia prima</v>
      </c>
      <c r="I952" s="137" t="str">
        <f t="shared" si="49"/>
        <v>XE#EF2#PE_3F_MENS_BTIP#E#XE</v>
      </c>
      <c r="J952" s="137" t="str">
        <f t="shared" si="50"/>
        <v>N</v>
      </c>
      <c r="K952" s="3" t="s">
        <v>13762</v>
      </c>
      <c r="L952" s="3" t="s">
        <v>13763</v>
      </c>
      <c r="N952" s="3" t="s">
        <v>13813</v>
      </c>
      <c r="Q952" s="3" t="s">
        <v>12743</v>
      </c>
      <c r="S952" s="3" t="s">
        <v>9867</v>
      </c>
      <c r="T952" s="3" t="s">
        <v>13019</v>
      </c>
      <c r="U952" s="3" t="s">
        <v>12913</v>
      </c>
      <c r="V952" s="3" t="s">
        <v>12913</v>
      </c>
    </row>
    <row r="953" spans="1:22" x14ac:dyDescent="0.2">
      <c r="A953" s="139" t="s">
        <v>12163</v>
      </c>
      <c r="B953" s="182">
        <v>44595</v>
      </c>
      <c r="C953" s="179" t="str">
        <f>VLOOKUP(G953,TCR!$E$2:$K$332,2,0)</f>
        <v>DISTV</v>
      </c>
      <c r="D953" s="179" t="str">
        <f>VLOOKUP(G953,TCR!$E$2:$K$332,3,0)</f>
        <v>Ricavi logistica secondaria - distribuzione Energia Elettrica - variabile</v>
      </c>
      <c r="E953" s="179" t="str">
        <f>VLOOKUP(G953,TCR!$E$2:$K$332,4,0)</f>
        <v>QVA</v>
      </c>
      <c r="F953" s="179" t="str">
        <f>VLOOKUP(G953,TCR!$E$2:$K$332,5,0)</f>
        <v>Energia attiva</v>
      </c>
      <c r="G953" s="179" t="s">
        <v>4</v>
      </c>
      <c r="H953" s="179" t="str">
        <f>VLOOKUP(G953,TCR!$E$2:$K$332,7,0)</f>
        <v>Quota energia</v>
      </c>
      <c r="I953" s="137" t="str">
        <f t="shared" si="49"/>
        <v>XE#Q_EN_O_ARIM#T_OS_A_AAT2#T_OS#XE</v>
      </c>
      <c r="J953" s="137" t="str">
        <f t="shared" si="50"/>
        <v>N</v>
      </c>
      <c r="K953" s="3" t="s">
        <v>12587</v>
      </c>
      <c r="L953" s="3" t="s">
        <v>12838</v>
      </c>
      <c r="N953" s="3" t="s">
        <v>13755</v>
      </c>
      <c r="Q953" s="3" t="s">
        <v>12742</v>
      </c>
      <c r="S953" s="3" t="s">
        <v>10565</v>
      </c>
      <c r="T953" s="3" t="s">
        <v>13020</v>
      </c>
      <c r="U953" s="3" t="s">
        <v>12913</v>
      </c>
      <c r="V953" s="3" t="s">
        <v>12913</v>
      </c>
    </row>
    <row r="954" spans="1:22" x14ac:dyDescent="0.2">
      <c r="A954" s="139" t="s">
        <v>12163</v>
      </c>
      <c r="B954" s="182">
        <v>44595</v>
      </c>
      <c r="C954" s="179" t="str">
        <f>VLOOKUP(G954,TCR!$E$2:$K$332,2,0)</f>
        <v>DISTF</v>
      </c>
      <c r="D954" s="179" t="str">
        <f>VLOOKUP(G954,TCR!$E$2:$K$332,3,0)</f>
        <v>Ricavi logistica secondaria - distribuzione Energia Elettrica - fisso</v>
      </c>
      <c r="E954" s="179" t="str">
        <f>VLOOKUP(G954,TCR!$E$2:$K$332,4,0)</f>
        <v>QFDS</v>
      </c>
      <c r="F954" s="179" t="str">
        <f>VLOOKUP(G954,TCR!$E$2:$K$332,5,0)</f>
        <v>Quota fissa distribuzione</v>
      </c>
      <c r="G954" s="179" t="s">
        <v>2</v>
      </c>
      <c r="H954" s="179" t="str">
        <f>VLOOKUP(G954,TCR!$E$2:$K$332,7,0)</f>
        <v>Quota fissa dis</v>
      </c>
      <c r="I954" s="137" t="str">
        <f t="shared" si="49"/>
        <v>XE#C_FIX_O_ASOS_FAT3#T_OS_A_BTA4#T_OS#XE</v>
      </c>
      <c r="J954" s="137" t="str">
        <f t="shared" si="50"/>
        <v>N</v>
      </c>
      <c r="K954" s="3" t="s">
        <v>13753</v>
      </c>
      <c r="L954" s="3" t="s">
        <v>13754</v>
      </c>
      <c r="N954" s="3" t="s">
        <v>12729</v>
      </c>
      <c r="Q954" s="3" t="s">
        <v>12742</v>
      </c>
      <c r="S954" s="3" t="s">
        <v>10563</v>
      </c>
      <c r="T954" s="3" t="s">
        <v>9357</v>
      </c>
      <c r="U954" s="3" t="s">
        <v>12913</v>
      </c>
      <c r="V954" s="3" t="s">
        <v>12913</v>
      </c>
    </row>
    <row r="955" spans="1:22" x14ac:dyDescent="0.2">
      <c r="A955" s="139" t="s">
        <v>12163</v>
      </c>
      <c r="B955" s="182">
        <v>44595</v>
      </c>
      <c r="C955" s="179" t="str">
        <f>VLOOKUP(G955,TCR!$E$2:$K$332,2,0)</f>
        <v>DISTV</v>
      </c>
      <c r="D955" s="179" t="str">
        <f>VLOOKUP(G955,TCR!$E$2:$K$332,3,0)</f>
        <v>Ricavi logistica secondaria - distribuzione Energia Elettrica - variabile</v>
      </c>
      <c r="E955" s="179" t="str">
        <f>VLOOKUP(G955,TCR!$E$2:$K$332,4,0)</f>
        <v>QVA</v>
      </c>
      <c r="F955" s="179" t="str">
        <f>VLOOKUP(G955,TCR!$E$2:$K$332,5,0)</f>
        <v>Energia attiva</v>
      </c>
      <c r="G955" s="179" t="s">
        <v>4</v>
      </c>
      <c r="H955" s="179" t="str">
        <f>VLOOKUP(G955,TCR!$E$2:$K$332,7,0)</f>
        <v>Quota energia</v>
      </c>
      <c r="I955" s="137" t="str">
        <f t="shared" si="49"/>
        <v>XE#Q_EN_O_ASOS_FAT3#T_OS_A_ALTA#T_OS#XE</v>
      </c>
      <c r="J955" s="137" t="str">
        <f t="shared" si="50"/>
        <v>N</v>
      </c>
      <c r="K955" s="3" t="s">
        <v>13775</v>
      </c>
      <c r="L955" s="3" t="s">
        <v>13776</v>
      </c>
      <c r="N955" s="3" t="s">
        <v>12706</v>
      </c>
      <c r="Q955" s="3" t="s">
        <v>12742</v>
      </c>
      <c r="S955" s="3" t="s">
        <v>10565</v>
      </c>
      <c r="T955" s="3" t="s">
        <v>13020</v>
      </c>
      <c r="U955" s="3" t="s">
        <v>12913</v>
      </c>
      <c r="V955" s="3" t="s">
        <v>12913</v>
      </c>
    </row>
    <row r="956" spans="1:22" x14ac:dyDescent="0.2">
      <c r="A956" s="139" t="s">
        <v>12163</v>
      </c>
      <c r="B956" s="182">
        <v>44595</v>
      </c>
      <c r="C956" s="179" t="str">
        <f>VLOOKUP(G956,TCR!$E$2:$K$332,2,0)</f>
        <v>VENDV</v>
      </c>
      <c r="D956" s="179" t="str">
        <f>VLOOKUP(G956,TCR!$E$2:$K$332,3,0)</f>
        <v>Ricavi variabili commodity al PCE - Energia Elettrica</v>
      </c>
      <c r="E956" s="179" t="str">
        <f>VLOOKUP(G956,TCR!$E$2:$K$332,4,0)</f>
        <v>MTPRV</v>
      </c>
      <c r="F956" s="179" t="str">
        <f>VLOOKUP(G956,TCR!$E$2:$K$332,5,0)</f>
        <v>Materia prima variabile</v>
      </c>
      <c r="G956" s="179" t="s">
        <v>192</v>
      </c>
      <c r="H956" s="179" t="str">
        <f>VLOOKUP(G956,TCR!$E$2:$K$332,7,0)</f>
        <v>Perdite</v>
      </c>
      <c r="I956" s="137" t="str">
        <f t="shared" si="49"/>
        <v>XE#PERD_EF0_ITEC12_SN#MIG_EE#E#XE</v>
      </c>
      <c r="J956" s="137" t="str">
        <f t="shared" si="50"/>
        <v>N</v>
      </c>
      <c r="K956" s="3" t="s">
        <v>13814</v>
      </c>
      <c r="L956" s="3" t="s">
        <v>13815</v>
      </c>
      <c r="N956" s="3" t="s">
        <v>12708</v>
      </c>
      <c r="Q956" s="3" t="s">
        <v>12743</v>
      </c>
      <c r="S956" s="3" t="s">
        <v>9867</v>
      </c>
      <c r="T956" s="3" t="s">
        <v>13019</v>
      </c>
      <c r="U956" s="3" t="s">
        <v>12913</v>
      </c>
      <c r="V956" s="3" t="s">
        <v>12913</v>
      </c>
    </row>
    <row r="957" spans="1:22" x14ac:dyDescent="0.2">
      <c r="A957" s="139" t="s">
        <v>12163</v>
      </c>
      <c r="B957" s="182">
        <v>44595</v>
      </c>
      <c r="C957" s="179" t="str">
        <f>VLOOKUP(G957,TCR!$E$2:$K$332,2,0)</f>
        <v>DISTV</v>
      </c>
      <c r="D957" s="179" t="str">
        <f>VLOOKUP(G957,TCR!$E$2:$K$332,3,0)</f>
        <v>Ricavi logistica secondaria - distribuzione Energia Elettrica - variabile</v>
      </c>
      <c r="E957" s="179" t="str">
        <f>VLOOKUP(G957,TCR!$E$2:$K$332,4,0)</f>
        <v>QVA</v>
      </c>
      <c r="F957" s="179" t="str">
        <f>VLOOKUP(G957,TCR!$E$2:$K$332,5,0)</f>
        <v>Energia attiva</v>
      </c>
      <c r="G957" s="179" t="s">
        <v>4</v>
      </c>
      <c r="H957" s="179" t="str">
        <f>VLOOKUP(G957,TCR!$E$2:$K$332,7,0)</f>
        <v>Quota energia</v>
      </c>
      <c r="I957" s="137" t="str">
        <f t="shared" si="49"/>
        <v>XE#Q_EN_O_ASOS_VAL1#T_OS_A_MTIP#T_OS#XE</v>
      </c>
      <c r="J957" s="137" t="str">
        <f t="shared" si="50"/>
        <v>N</v>
      </c>
      <c r="K957" s="3" t="s">
        <v>12578</v>
      </c>
      <c r="L957" s="3" t="s">
        <v>12826</v>
      </c>
      <c r="N957" s="3" t="s">
        <v>13738</v>
      </c>
      <c r="Q957" s="3" t="s">
        <v>12742</v>
      </c>
      <c r="S957" s="3" t="s">
        <v>10565</v>
      </c>
      <c r="T957" s="3" t="s">
        <v>13020</v>
      </c>
      <c r="U957" s="3" t="s">
        <v>12913</v>
      </c>
      <c r="V957" s="3" t="s">
        <v>12913</v>
      </c>
    </row>
    <row r="958" spans="1:22" x14ac:dyDescent="0.2">
      <c r="A958" s="139" t="s">
        <v>12163</v>
      </c>
      <c r="B958" s="182">
        <v>44595</v>
      </c>
      <c r="C958" s="179" t="str">
        <f>VLOOKUP(G958,TCR!$E$2:$K$332,2,0)</f>
        <v>DISTV</v>
      </c>
      <c r="D958" s="179" t="str">
        <f>VLOOKUP(G958,TCR!$E$2:$K$332,3,0)</f>
        <v>Ricavi logistica secondaria - distribuzione Energia Elettrica - variabile</v>
      </c>
      <c r="E958" s="179" t="str">
        <f>VLOOKUP(G958,TCR!$E$2:$K$332,4,0)</f>
        <v>QVA</v>
      </c>
      <c r="F958" s="179" t="str">
        <f>VLOOKUP(G958,TCR!$E$2:$K$332,5,0)</f>
        <v>Energia attiva</v>
      </c>
      <c r="G958" s="179" t="s">
        <v>4</v>
      </c>
      <c r="H958" s="179" t="str">
        <f>VLOOKUP(G958,TCR!$E$2:$K$332,7,0)</f>
        <v>Quota energia</v>
      </c>
      <c r="I958" s="137" t="str">
        <f t="shared" si="49"/>
        <v>XE#Q_EN_O_ASOS_VAL3#T_OS_A_BTVE#T_OS#XE</v>
      </c>
      <c r="J958" s="137" t="str">
        <f t="shared" si="50"/>
        <v>N</v>
      </c>
      <c r="K958" s="3" t="s">
        <v>12580</v>
      </c>
      <c r="L958" s="3" t="s">
        <v>12828</v>
      </c>
      <c r="N958" s="3" t="s">
        <v>13489</v>
      </c>
      <c r="Q958" s="3" t="s">
        <v>12742</v>
      </c>
      <c r="S958" s="3" t="s">
        <v>10565</v>
      </c>
      <c r="T958" s="3" t="s">
        <v>13020</v>
      </c>
      <c r="U958" s="3" t="s">
        <v>12913</v>
      </c>
      <c r="V958" s="3" t="s">
        <v>12913</v>
      </c>
    </row>
    <row r="959" spans="1:22" x14ac:dyDescent="0.2">
      <c r="A959" s="139" t="s">
        <v>12163</v>
      </c>
      <c r="B959" s="182">
        <v>44595</v>
      </c>
      <c r="C959" s="179" t="str">
        <f>VLOOKUP(G959,TCR!$E$2:$K$332,2,0)</f>
        <v>TRASPV</v>
      </c>
      <c r="D959" s="179" t="str">
        <f>VLOOKUP(G959,TCR!$E$2:$K$332,3,0)</f>
        <v>Ricavi logistica primaria - Trasporto Energia Elettrica - variabile</v>
      </c>
      <c r="E959" s="179" t="str">
        <f>VLOOKUP(G959,TCR!$E$2:$K$332,4,0)</f>
        <v>DISPV</v>
      </c>
      <c r="F959" s="179" t="str">
        <f>VLOOKUP(G959,TCR!$E$2:$K$332,5,0)</f>
        <v>Dispacciamento variabile</v>
      </c>
      <c r="G959" s="179" t="s">
        <v>112</v>
      </c>
      <c r="H959" s="179" t="str">
        <f>VLOOKUP(G959,TCR!$E$2:$K$332,7,0)</f>
        <v>PD</v>
      </c>
      <c r="I959" s="137" t="str">
        <f t="shared" si="49"/>
        <v>XE#PD_F2#PD_3F_BTA4#D#XE</v>
      </c>
      <c r="J959" s="137" t="str">
        <f t="shared" si="50"/>
        <v>N</v>
      </c>
      <c r="K959" s="3" t="s">
        <v>250</v>
      </c>
      <c r="L959" s="3" t="s">
        <v>13773</v>
      </c>
      <c r="N959" s="3" t="s">
        <v>13795</v>
      </c>
      <c r="Q959" s="3" t="s">
        <v>13735</v>
      </c>
      <c r="S959" s="3" t="s">
        <v>9818</v>
      </c>
      <c r="T959" s="3" t="s">
        <v>9819</v>
      </c>
      <c r="U959" s="3" t="s">
        <v>12913</v>
      </c>
      <c r="V959" s="3" t="s">
        <v>12913</v>
      </c>
    </row>
    <row r="960" spans="1:22" x14ac:dyDescent="0.2">
      <c r="A960" s="139" t="s">
        <v>12163</v>
      </c>
      <c r="B960" s="182">
        <v>44595</v>
      </c>
      <c r="C960" s="179" t="str">
        <f>VLOOKUP(G960,TCR!$E$2:$K$332,2,0)</f>
        <v>TRASPV</v>
      </c>
      <c r="D960" s="179" t="str">
        <f>VLOOKUP(G960,TCR!$E$2:$K$332,3,0)</f>
        <v>Ricavi logistica primaria - Trasporto Energia Elettrica - variabile</v>
      </c>
      <c r="E960" s="179" t="str">
        <f>VLOOKUP(G960,TCR!$E$2:$K$332,4,0)</f>
        <v>DISPV</v>
      </c>
      <c r="F960" s="179" t="str">
        <f>VLOOKUP(G960,TCR!$E$2:$K$332,5,0)</f>
        <v>Dispacciamento variabile</v>
      </c>
      <c r="G960" s="179" t="s">
        <v>112</v>
      </c>
      <c r="H960" s="179" t="str">
        <f>VLOOKUP(G960,TCR!$E$2:$K$332,7,0)</f>
        <v>PD</v>
      </c>
      <c r="I960" s="137" t="str">
        <f t="shared" si="49"/>
        <v>XE#PD_F2#PD_3F_MENS_BTA5#D#XE</v>
      </c>
      <c r="J960" s="137" t="str">
        <f t="shared" si="50"/>
        <v>N</v>
      </c>
      <c r="K960" s="3" t="s">
        <v>250</v>
      </c>
      <c r="L960" s="3" t="s">
        <v>13773</v>
      </c>
      <c r="N960" s="3" t="s">
        <v>13787</v>
      </c>
      <c r="Q960" s="3" t="s">
        <v>13735</v>
      </c>
      <c r="S960" s="3" t="s">
        <v>9818</v>
      </c>
      <c r="T960" s="3" t="s">
        <v>9819</v>
      </c>
      <c r="U960" s="3" t="s">
        <v>12913</v>
      </c>
      <c r="V960" s="3" t="s">
        <v>12913</v>
      </c>
    </row>
    <row r="961" spans="1:22" x14ac:dyDescent="0.2">
      <c r="A961" s="139" t="s">
        <v>12163</v>
      </c>
      <c r="B961" s="182">
        <v>44595</v>
      </c>
      <c r="C961" s="179" t="str">
        <f>VLOOKUP(G961,TCR!$E$2:$K$332,2,0)</f>
        <v>TRASPV</v>
      </c>
      <c r="D961" s="179" t="str">
        <f>VLOOKUP(G961,TCR!$E$2:$K$332,3,0)</f>
        <v>Ricavi logistica primaria - Trasporto Energia Elettrica - variabile</v>
      </c>
      <c r="E961" s="179" t="str">
        <f>VLOOKUP(G961,TCR!$E$2:$K$332,4,0)</f>
        <v>DISPV</v>
      </c>
      <c r="F961" s="179" t="str">
        <f>VLOOKUP(G961,TCR!$E$2:$K$332,5,0)</f>
        <v>Dispacciamento variabile</v>
      </c>
      <c r="G961" s="179" t="s">
        <v>112</v>
      </c>
      <c r="H961" s="179" t="str">
        <f>VLOOKUP(G961,TCR!$E$2:$K$332,7,0)</f>
        <v>PD</v>
      </c>
      <c r="I961" s="137" t="str">
        <f t="shared" si="49"/>
        <v>XE#PD_F1#PD_3F_MENS_BTA1#D#XE</v>
      </c>
      <c r="J961" s="137" t="str">
        <f t="shared" si="50"/>
        <v>N</v>
      </c>
      <c r="K961" s="3" t="s">
        <v>249</v>
      </c>
      <c r="L961" s="3" t="s">
        <v>13765</v>
      </c>
      <c r="N961" s="3" t="s">
        <v>13768</v>
      </c>
      <c r="Q961" s="3" t="s">
        <v>13735</v>
      </c>
      <c r="S961" s="3" t="s">
        <v>9818</v>
      </c>
      <c r="T961" s="3" t="s">
        <v>9819</v>
      </c>
      <c r="U961" s="3" t="s">
        <v>12913</v>
      </c>
      <c r="V961" s="3" t="s">
        <v>12913</v>
      </c>
    </row>
    <row r="962" spans="1:22" x14ac:dyDescent="0.2">
      <c r="A962" s="139" t="s">
        <v>12163</v>
      </c>
      <c r="B962" s="182">
        <v>44595</v>
      </c>
      <c r="C962" s="179" t="str">
        <f>VLOOKUP(G962,TCR!$E$2:$K$332,2,0)</f>
        <v>DISTF</v>
      </c>
      <c r="D962" s="179" t="str">
        <f>VLOOKUP(G962,TCR!$E$2:$K$332,3,0)</f>
        <v>Ricavi logistica secondaria - distribuzione Energia Elettrica - fisso</v>
      </c>
      <c r="E962" s="179" t="str">
        <f>VLOOKUP(G962,TCR!$E$2:$K$332,4,0)</f>
        <v>QP</v>
      </c>
      <c r="F962" s="179" t="str">
        <f>VLOOKUP(G962,TCR!$E$2:$K$332,5,0)</f>
        <v>Potenza</v>
      </c>
      <c r="G962" s="179" t="s">
        <v>166</v>
      </c>
      <c r="H962" s="179" t="str">
        <f>VLOOKUP(G962,TCR!$E$2:$K$332,7,0)</f>
        <v>Quota fissa potenza</v>
      </c>
      <c r="I962" s="137" t="str">
        <f t="shared" si="49"/>
        <v>XE#Q_POT_O_ASOS_FAT2#T_OS_A_BTA1#T_OS#XE</v>
      </c>
      <c r="J962" s="137" t="str">
        <f t="shared" si="50"/>
        <v>N</v>
      </c>
      <c r="K962" s="3" t="s">
        <v>13760</v>
      </c>
      <c r="L962" s="3" t="s">
        <v>13761</v>
      </c>
      <c r="N962" s="3" t="s">
        <v>12732</v>
      </c>
      <c r="Q962" s="3" t="s">
        <v>12742</v>
      </c>
      <c r="S962" s="3" t="s">
        <v>10563</v>
      </c>
      <c r="T962" s="3" t="s">
        <v>9357</v>
      </c>
      <c r="U962" s="3" t="s">
        <v>12913</v>
      </c>
      <c r="V962" s="3" t="s">
        <v>12913</v>
      </c>
    </row>
    <row r="963" spans="1:22" x14ac:dyDescent="0.2">
      <c r="A963" s="139" t="s">
        <v>12163</v>
      </c>
      <c r="B963" s="182">
        <v>44595</v>
      </c>
      <c r="C963" s="179" t="str">
        <f>VLOOKUP(G963,TCR!$E$2:$K$332,2,0)</f>
        <v>DISTF</v>
      </c>
      <c r="D963" s="179" t="str">
        <f>VLOOKUP(G963,TCR!$E$2:$K$332,3,0)</f>
        <v>Ricavi logistica secondaria - distribuzione Energia Elettrica - fisso</v>
      </c>
      <c r="E963" s="179" t="str">
        <f>VLOOKUP(G963,TCR!$E$2:$K$332,4,0)</f>
        <v>QFDS</v>
      </c>
      <c r="F963" s="179" t="str">
        <f>VLOOKUP(G963,TCR!$E$2:$K$332,5,0)</f>
        <v>Quota fissa distribuzione</v>
      </c>
      <c r="G963" s="179" t="s">
        <v>2</v>
      </c>
      <c r="H963" s="179" t="str">
        <f>VLOOKUP(G963,TCR!$E$2:$K$332,7,0)</f>
        <v>Quota fissa dis</v>
      </c>
      <c r="I963" s="137" t="str">
        <f t="shared" ref="I963:I1026" si="51">IF(LEFT($G963,7)="CONSUMO","XE#CONSUMO",CONCATENATE($V963,"#",$K963,"#",$N963,"#",$Q963,"#",$V963) )</f>
        <v>XE#C_FIX_O_ASOS_VAL3#T_OS_A_MTA2#T_OS#XE</v>
      </c>
      <c r="J963" s="137" t="str">
        <f t="shared" si="50"/>
        <v>N</v>
      </c>
      <c r="K963" s="3" t="s">
        <v>12574</v>
      </c>
      <c r="L963" s="3" t="s">
        <v>12822</v>
      </c>
      <c r="N963" s="3" t="s">
        <v>12726</v>
      </c>
      <c r="Q963" s="3" t="s">
        <v>12742</v>
      </c>
      <c r="S963" s="3" t="s">
        <v>10563</v>
      </c>
      <c r="T963" s="3" t="s">
        <v>9357</v>
      </c>
      <c r="U963" s="3" t="s">
        <v>12913</v>
      </c>
      <c r="V963" s="3" t="s">
        <v>12913</v>
      </c>
    </row>
    <row r="964" spans="1:22" x14ac:dyDescent="0.2">
      <c r="A964" s="139" t="s">
        <v>12163</v>
      </c>
      <c r="B964" s="182">
        <v>44595</v>
      </c>
      <c r="C964" s="179" t="str">
        <f>VLOOKUP(G964,TCR!$E$2:$K$332,2,0)</f>
        <v>VENDV</v>
      </c>
      <c r="D964" s="179" t="str">
        <f>VLOOKUP(G964,TCR!$E$2:$K$332,3,0)</f>
        <v>Ricavi variabili commodity al PCE - Energia Elettrica</v>
      </c>
      <c r="E964" s="179" t="str">
        <f>VLOOKUP(G964,TCR!$E$2:$K$332,4,0)</f>
        <v>MTPRV</v>
      </c>
      <c r="F964" s="179" t="str">
        <f>VLOOKUP(G964,TCR!$E$2:$K$332,5,0)</f>
        <v>Materia prima variabile</v>
      </c>
      <c r="G964" s="179" t="s">
        <v>255</v>
      </c>
      <c r="H964" s="179" t="str">
        <f>VLOOKUP(G964,TCR!$E$2:$K$332,7,0)</f>
        <v>Materia prima</v>
      </c>
      <c r="I964" s="137" t="str">
        <f t="shared" si="51"/>
        <v>XE#EF2#PE_3F_MENS_BTA1#D#XE</v>
      </c>
      <c r="J964" s="137" t="str">
        <f t="shared" si="50"/>
        <v>N</v>
      </c>
      <c r="K964" s="3" t="s">
        <v>13762</v>
      </c>
      <c r="L964" s="3" t="s">
        <v>13763</v>
      </c>
      <c r="N964" s="3" t="s">
        <v>13745</v>
      </c>
      <c r="Q964" s="3" t="s">
        <v>13735</v>
      </c>
      <c r="S964" s="3" t="s">
        <v>9867</v>
      </c>
      <c r="T964" s="3" t="s">
        <v>13019</v>
      </c>
      <c r="U964" s="3" t="s">
        <v>12913</v>
      </c>
      <c r="V964" s="3" t="s">
        <v>12913</v>
      </c>
    </row>
    <row r="965" spans="1:22" x14ac:dyDescent="0.2">
      <c r="A965" s="139" t="s">
        <v>12163</v>
      </c>
      <c r="B965" s="182">
        <v>44595</v>
      </c>
      <c r="C965" s="179" t="str">
        <f>VLOOKUP(G965,TCR!$E$2:$K$332,2,0)</f>
        <v>DISTF</v>
      </c>
      <c r="D965" s="179" t="str">
        <f>VLOOKUP(G965,TCR!$E$2:$K$332,3,0)</f>
        <v>Ricavi logistica secondaria - distribuzione Energia Elettrica - fisso</v>
      </c>
      <c r="E965" s="179" t="str">
        <f>VLOOKUP(G965,TCR!$E$2:$K$332,4,0)</f>
        <v>QP</v>
      </c>
      <c r="F965" s="179" t="str">
        <f>VLOOKUP(G965,TCR!$E$2:$K$332,5,0)</f>
        <v>Potenza</v>
      </c>
      <c r="G965" s="179" t="s">
        <v>166</v>
      </c>
      <c r="H965" s="179" t="str">
        <f>VLOOKUP(G965,TCR!$E$2:$K$332,7,0)</f>
        <v>Quota fissa potenza</v>
      </c>
      <c r="I965" s="137" t="str">
        <f t="shared" si="51"/>
        <v>XE#Q_POT_O_ASOS_VAL4#T_OS_A_BTIP#T_OS#XE</v>
      </c>
      <c r="J965" s="137" t="str">
        <f t="shared" si="50"/>
        <v>N</v>
      </c>
      <c r="K965" s="3" t="s">
        <v>12565</v>
      </c>
      <c r="L965" s="3" t="s">
        <v>12813</v>
      </c>
      <c r="N965" s="3" t="s">
        <v>12707</v>
      </c>
      <c r="Q965" s="3" t="s">
        <v>12742</v>
      </c>
      <c r="S965" s="3" t="s">
        <v>10563</v>
      </c>
      <c r="T965" s="3" t="s">
        <v>9357</v>
      </c>
      <c r="U965" s="3" t="s">
        <v>12913</v>
      </c>
      <c r="V965" s="3" t="s">
        <v>12913</v>
      </c>
    </row>
    <row r="966" spans="1:22" x14ac:dyDescent="0.2">
      <c r="A966" s="139" t="s">
        <v>12163</v>
      </c>
      <c r="B966" s="182">
        <v>44595</v>
      </c>
      <c r="C966" s="179" t="str">
        <f>VLOOKUP(G966,TCR!$E$2:$K$332,2,0)</f>
        <v>DISTV</v>
      </c>
      <c r="D966" s="179" t="str">
        <f>VLOOKUP(G966,TCR!$E$2:$K$332,3,0)</f>
        <v>Ricavi logistica secondaria - distribuzione Energia Elettrica - variabile</v>
      </c>
      <c r="E966" s="179" t="str">
        <f>VLOOKUP(G966,TCR!$E$2:$K$332,4,0)</f>
        <v>QVA</v>
      </c>
      <c r="F966" s="179" t="str">
        <f>VLOOKUP(G966,TCR!$E$2:$K$332,5,0)</f>
        <v>Energia attiva</v>
      </c>
      <c r="G966" s="179" t="s">
        <v>4</v>
      </c>
      <c r="H966" s="179" t="str">
        <f>VLOOKUP(G966,TCR!$E$2:$K$332,7,0)</f>
        <v>Quota energia</v>
      </c>
      <c r="I966" s="137" t="str">
        <f t="shared" si="51"/>
        <v>XE#Q_EN_O_ASOS_VAL2#T_OS_A_AAT2#T_OS#XE</v>
      </c>
      <c r="J966" s="137" t="str">
        <f t="shared" si="50"/>
        <v>N</v>
      </c>
      <c r="K966" s="3" t="s">
        <v>12579</v>
      </c>
      <c r="L966" s="3" t="s">
        <v>12827</v>
      </c>
      <c r="N966" s="3" t="s">
        <v>13755</v>
      </c>
      <c r="Q966" s="3" t="s">
        <v>12742</v>
      </c>
      <c r="S966" s="3" t="s">
        <v>10565</v>
      </c>
      <c r="T966" s="3" t="s">
        <v>13020</v>
      </c>
      <c r="U966" s="3" t="s">
        <v>12913</v>
      </c>
      <c r="V966" s="3" t="s">
        <v>12913</v>
      </c>
    </row>
    <row r="967" spans="1:22" x14ac:dyDescent="0.2">
      <c r="A967" s="139" t="s">
        <v>12163</v>
      </c>
      <c r="B967" s="182">
        <v>44595</v>
      </c>
      <c r="C967" s="179" t="str">
        <f>VLOOKUP(G967,TCR!$E$2:$K$332,2,0)</f>
        <v>DISTF</v>
      </c>
      <c r="D967" s="179" t="str">
        <f>VLOOKUP(G967,TCR!$E$2:$K$332,3,0)</f>
        <v>Ricavi logistica secondaria - distribuzione Energia Elettrica - fisso</v>
      </c>
      <c r="E967" s="179" t="str">
        <f>VLOOKUP(G967,TCR!$E$2:$K$332,4,0)</f>
        <v>QMISF</v>
      </c>
      <c r="F967" s="179" t="str">
        <f>VLOOKUP(G967,TCR!$E$2:$K$332,5,0)</f>
        <v>MIS fissa</v>
      </c>
      <c r="G967" s="179" t="s">
        <v>3</v>
      </c>
      <c r="H967" s="179" t="str">
        <f>VLOOKUP(G967,TCR!$E$2:$K$332,7,0)</f>
        <v>Quota fissa mis</v>
      </c>
      <c r="I967" s="137" t="str">
        <f t="shared" si="51"/>
        <v>XE#C_FIX_C_MIS#T_MIS_AAT1#T#XE</v>
      </c>
      <c r="J967" s="137" t="str">
        <f t="shared" si="50"/>
        <v>N</v>
      </c>
      <c r="K967" s="3" t="s">
        <v>12557</v>
      </c>
      <c r="L967" s="3" t="s">
        <v>12805</v>
      </c>
      <c r="N967" s="3" t="s">
        <v>13816</v>
      </c>
      <c r="Q967" s="3" t="s">
        <v>12741</v>
      </c>
      <c r="S967" s="3" t="s">
        <v>10563</v>
      </c>
      <c r="T967" s="3" t="s">
        <v>9357</v>
      </c>
      <c r="U967" s="3" t="s">
        <v>12913</v>
      </c>
      <c r="V967" s="3" t="s">
        <v>12913</v>
      </c>
    </row>
    <row r="968" spans="1:22" x14ac:dyDescent="0.2">
      <c r="A968" s="139" t="s">
        <v>12163</v>
      </c>
      <c r="B968" s="182">
        <v>44595</v>
      </c>
      <c r="C968" s="179" t="str">
        <f>VLOOKUP(G968,TCR!$E$2:$K$332,2,0)</f>
        <v>TRASPV</v>
      </c>
      <c r="D968" s="179" t="str">
        <f>VLOOKUP(G968,TCR!$E$2:$K$332,3,0)</f>
        <v>Ricavi logistica primaria - Trasporto Energia Elettrica - variabile</v>
      </c>
      <c r="E968" s="179" t="str">
        <f>VLOOKUP(G968,TCR!$E$2:$K$332,4,0)</f>
        <v>DISPV</v>
      </c>
      <c r="F968" s="179" t="str">
        <f>VLOOKUP(G968,TCR!$E$2:$K$332,5,0)</f>
        <v>Dispacciamento variabile</v>
      </c>
      <c r="G968" s="179" t="s">
        <v>112</v>
      </c>
      <c r="H968" s="179" t="str">
        <f>VLOOKUP(G968,TCR!$E$2:$K$332,7,0)</f>
        <v>PD</v>
      </c>
      <c r="I968" s="137" t="str">
        <f t="shared" si="51"/>
        <v>XE#PD_F0#PD_BIO_BTA5#D#XE</v>
      </c>
      <c r="J968" s="137" t="str">
        <f t="shared" si="50"/>
        <v>N</v>
      </c>
      <c r="K968" s="3" t="s">
        <v>13732</v>
      </c>
      <c r="L968" s="3" t="s">
        <v>13733</v>
      </c>
      <c r="N968" s="3" t="s">
        <v>13817</v>
      </c>
      <c r="Q968" s="3" t="s">
        <v>13735</v>
      </c>
      <c r="S968" s="3" t="s">
        <v>9818</v>
      </c>
      <c r="T968" s="3" t="s">
        <v>9819</v>
      </c>
      <c r="U968" s="3" t="s">
        <v>12913</v>
      </c>
      <c r="V968" s="3" t="s">
        <v>12913</v>
      </c>
    </row>
    <row r="969" spans="1:22" x14ac:dyDescent="0.2">
      <c r="A969" s="139" t="s">
        <v>12163</v>
      </c>
      <c r="B969" s="182">
        <v>44595</v>
      </c>
      <c r="C969" s="179" t="str">
        <f>VLOOKUP(G969,TCR!$E$2:$K$332,2,0)</f>
        <v>DISTV</v>
      </c>
      <c r="D969" s="179" t="str">
        <f>VLOOKUP(G969,TCR!$E$2:$K$332,3,0)</f>
        <v>Ricavi logistica secondaria - distribuzione Energia Elettrica - variabile</v>
      </c>
      <c r="E969" s="179" t="str">
        <f>VLOOKUP(G969,TCR!$E$2:$K$332,4,0)</f>
        <v>QVA</v>
      </c>
      <c r="F969" s="179" t="str">
        <f>VLOOKUP(G969,TCR!$E$2:$K$332,5,0)</f>
        <v>Energia attiva</v>
      </c>
      <c r="G969" s="179" t="s">
        <v>4</v>
      </c>
      <c r="H969" s="179" t="str">
        <f>VLOOKUP(G969,TCR!$E$2:$K$332,7,0)</f>
        <v>Quota energia</v>
      </c>
      <c r="I969" s="137" t="str">
        <f t="shared" si="51"/>
        <v>XE#Q_EN_O_ASOS_FAT3#T_OS_A_BTA2#T_OS#XE</v>
      </c>
      <c r="J969" s="137" t="str">
        <f t="shared" si="50"/>
        <v>N</v>
      </c>
      <c r="K969" s="3" t="s">
        <v>13775</v>
      </c>
      <c r="L969" s="3" t="s">
        <v>13776</v>
      </c>
      <c r="N969" s="3" t="s">
        <v>12727</v>
      </c>
      <c r="Q969" s="3" t="s">
        <v>12742</v>
      </c>
      <c r="S969" s="3" t="s">
        <v>10565</v>
      </c>
      <c r="T969" s="3" t="s">
        <v>13020</v>
      </c>
      <c r="U969" s="3" t="s">
        <v>12913</v>
      </c>
      <c r="V969" s="3" t="s">
        <v>12913</v>
      </c>
    </row>
    <row r="970" spans="1:22" x14ac:dyDescent="0.2">
      <c r="A970" s="139" t="s">
        <v>12163</v>
      </c>
      <c r="B970" s="182">
        <v>44595</v>
      </c>
      <c r="C970" s="179" t="str">
        <f>VLOOKUP(G970,TCR!$E$2:$K$332,2,0)</f>
        <v>VENDV</v>
      </c>
      <c r="D970" s="179" t="str">
        <f>VLOOKUP(G970,TCR!$E$2:$K$332,3,0)</f>
        <v>Ricavi variabili commodity al PCE - Energia Elettrica</v>
      </c>
      <c r="E970" s="179" t="str">
        <f>VLOOKUP(G970,TCR!$E$2:$K$332,4,0)</f>
        <v>MTPRV</v>
      </c>
      <c r="F970" s="179" t="str">
        <f>VLOOKUP(G970,TCR!$E$2:$K$332,5,0)</f>
        <v>Materia prima variabile</v>
      </c>
      <c r="G970" s="179" t="s">
        <v>255</v>
      </c>
      <c r="H970" s="179" t="str">
        <f>VLOOKUP(G970,TCR!$E$2:$K$332,7,0)</f>
        <v>Materia prima</v>
      </c>
      <c r="I970" s="137" t="str">
        <f t="shared" si="51"/>
        <v>XE#EF0#PE_BIO_BTA1#E#XE</v>
      </c>
      <c r="J970" s="137" t="str">
        <f t="shared" si="50"/>
        <v>N</v>
      </c>
      <c r="K970" s="3" t="s">
        <v>13718</v>
      </c>
      <c r="L970" s="3" t="s">
        <v>13719</v>
      </c>
      <c r="N970" s="3" t="s">
        <v>13792</v>
      </c>
      <c r="Q970" s="3" t="s">
        <v>12743</v>
      </c>
      <c r="S970" s="3" t="s">
        <v>9867</v>
      </c>
      <c r="T970" s="3" t="s">
        <v>13019</v>
      </c>
      <c r="U970" s="3" t="s">
        <v>12913</v>
      </c>
      <c r="V970" s="3" t="s">
        <v>12913</v>
      </c>
    </row>
    <row r="971" spans="1:22" x14ac:dyDescent="0.2">
      <c r="A971" s="139" t="s">
        <v>12163</v>
      </c>
      <c r="B971" s="182">
        <v>44595</v>
      </c>
      <c r="C971" s="179" t="str">
        <f>VLOOKUP(G971,TCR!$E$2:$K$332,2,0)</f>
        <v>DISTV</v>
      </c>
      <c r="D971" s="179" t="str">
        <f>VLOOKUP(G971,TCR!$E$2:$K$332,3,0)</f>
        <v>Ricavi logistica secondaria - distribuzione Energia Elettrica - variabile</v>
      </c>
      <c r="E971" s="179" t="str">
        <f>VLOOKUP(G971,TCR!$E$2:$K$332,4,0)</f>
        <v>QVA</v>
      </c>
      <c r="F971" s="179" t="str">
        <f>VLOOKUP(G971,TCR!$E$2:$K$332,5,0)</f>
        <v>Energia attiva</v>
      </c>
      <c r="G971" s="179" t="s">
        <v>4</v>
      </c>
      <c r="H971" s="179" t="str">
        <f>VLOOKUP(G971,TCR!$E$2:$K$332,7,0)</f>
        <v>Quota energia</v>
      </c>
      <c r="I971" s="137" t="str">
        <f t="shared" si="51"/>
        <v>XE#Q_EN_O_ASOS#T_OS_A_MTIP#T_OS#XE</v>
      </c>
      <c r="J971" s="137" t="str">
        <f t="shared" si="50"/>
        <v>N</v>
      </c>
      <c r="K971" s="3" t="s">
        <v>12576</v>
      </c>
      <c r="L971" s="3" t="s">
        <v>12824</v>
      </c>
      <c r="N971" s="3" t="s">
        <v>13738</v>
      </c>
      <c r="Q971" s="3" t="s">
        <v>12742</v>
      </c>
      <c r="S971" s="3" t="s">
        <v>10565</v>
      </c>
      <c r="T971" s="3" t="s">
        <v>13020</v>
      </c>
      <c r="U971" s="3" t="s">
        <v>12913</v>
      </c>
      <c r="V971" s="3" t="s">
        <v>12913</v>
      </c>
    </row>
    <row r="972" spans="1:22" x14ac:dyDescent="0.2">
      <c r="A972" s="139" t="s">
        <v>12163</v>
      </c>
      <c r="B972" s="182">
        <v>44595</v>
      </c>
      <c r="C972" s="179" t="str">
        <f>VLOOKUP(G972,TCR!$E$2:$K$332,2,0)</f>
        <v>DISTF</v>
      </c>
      <c r="D972" s="179" t="str">
        <f>VLOOKUP(G972,TCR!$E$2:$K$332,3,0)</f>
        <v>Ricavi logistica secondaria - distribuzione Energia Elettrica - fisso</v>
      </c>
      <c r="E972" s="179" t="str">
        <f>VLOOKUP(G972,TCR!$E$2:$K$332,4,0)</f>
        <v>QP</v>
      </c>
      <c r="F972" s="179" t="str">
        <f>VLOOKUP(G972,TCR!$E$2:$K$332,5,0)</f>
        <v>Potenza</v>
      </c>
      <c r="G972" s="179" t="s">
        <v>166</v>
      </c>
      <c r="H972" s="179" t="str">
        <f>VLOOKUP(G972,TCR!$E$2:$K$332,7,0)</f>
        <v>Quota fissa potenza</v>
      </c>
      <c r="I972" s="137" t="str">
        <f t="shared" si="51"/>
        <v>XE#Q_POT_O_ASOS_VAL3#T_OS_A_BTA1#T_OS#XE</v>
      </c>
      <c r="J972" s="137" t="str">
        <f t="shared" si="50"/>
        <v>N</v>
      </c>
      <c r="K972" s="3" t="s">
        <v>12564</v>
      </c>
      <c r="L972" s="3" t="s">
        <v>12812</v>
      </c>
      <c r="N972" s="3" t="s">
        <v>12732</v>
      </c>
      <c r="Q972" s="3" t="s">
        <v>12742</v>
      </c>
      <c r="S972" s="3" t="s">
        <v>10563</v>
      </c>
      <c r="T972" s="3" t="s">
        <v>9357</v>
      </c>
      <c r="U972" s="3" t="s">
        <v>12913</v>
      </c>
      <c r="V972" s="3" t="s">
        <v>12913</v>
      </c>
    </row>
    <row r="973" spans="1:22" x14ac:dyDescent="0.2">
      <c r="A973" s="139" t="s">
        <v>12163</v>
      </c>
      <c r="B973" s="182">
        <v>44595</v>
      </c>
      <c r="C973" s="179" t="str">
        <f>VLOOKUP(G973,TCR!$E$2:$K$332,2,0)</f>
        <v>DISTV</v>
      </c>
      <c r="D973" s="179" t="str">
        <f>VLOOKUP(G973,TCR!$E$2:$K$332,3,0)</f>
        <v>Ricavi logistica secondaria - distribuzione Energia Elettrica - variabile</v>
      </c>
      <c r="E973" s="179" t="str">
        <f>VLOOKUP(G973,TCR!$E$2:$K$332,4,0)</f>
        <v>QVA</v>
      </c>
      <c r="F973" s="179" t="str">
        <f>VLOOKUP(G973,TCR!$E$2:$K$332,5,0)</f>
        <v>Energia attiva</v>
      </c>
      <c r="G973" s="179" t="s">
        <v>4</v>
      </c>
      <c r="H973" s="179" t="str">
        <f>VLOOKUP(G973,TCR!$E$2:$K$332,7,0)</f>
        <v>Quota energia</v>
      </c>
      <c r="I973" s="137" t="str">
        <f t="shared" si="51"/>
        <v>XE#Q_EN_O_ASOS_FAT1#T_OS_A_BTA1#T_OS#XE</v>
      </c>
      <c r="J973" s="137" t="str">
        <f t="shared" si="50"/>
        <v>N</v>
      </c>
      <c r="K973" s="3" t="s">
        <v>12577</v>
      </c>
      <c r="L973" s="3" t="s">
        <v>12825</v>
      </c>
      <c r="N973" s="3" t="s">
        <v>12732</v>
      </c>
      <c r="Q973" s="3" t="s">
        <v>12742</v>
      </c>
      <c r="S973" s="3" t="s">
        <v>10565</v>
      </c>
      <c r="T973" s="3" t="s">
        <v>13020</v>
      </c>
      <c r="U973" s="3" t="s">
        <v>12913</v>
      </c>
      <c r="V973" s="3" t="s">
        <v>12913</v>
      </c>
    </row>
    <row r="974" spans="1:22" x14ac:dyDescent="0.2">
      <c r="A974" s="139" t="s">
        <v>12163</v>
      </c>
      <c r="B974" s="182">
        <v>44595</v>
      </c>
      <c r="C974" s="179" t="str">
        <f>VLOOKUP(G974,TCR!$E$2:$K$332,2,0)</f>
        <v>TRASPV</v>
      </c>
      <c r="D974" s="179" t="str">
        <f>VLOOKUP(G974,TCR!$E$2:$K$332,3,0)</f>
        <v>Ricavi logistica primaria - Trasporto Energia Elettrica - variabile</v>
      </c>
      <c r="E974" s="179" t="str">
        <f>VLOOKUP(G974,TCR!$E$2:$K$332,4,0)</f>
        <v>DISPV</v>
      </c>
      <c r="F974" s="179" t="str">
        <f>VLOOKUP(G974,TCR!$E$2:$K$332,5,0)</f>
        <v>Dispacciamento variabile</v>
      </c>
      <c r="G974" s="179" t="s">
        <v>112</v>
      </c>
      <c r="H974" s="179" t="str">
        <f>VLOOKUP(G974,TCR!$E$2:$K$332,7,0)</f>
        <v>PD</v>
      </c>
      <c r="I974" s="137" t="str">
        <f t="shared" si="51"/>
        <v>XE#PD_F1#PD_BIO_TD#O_D#XE</v>
      </c>
      <c r="J974" s="137" t="str">
        <f t="shared" si="50"/>
        <v>N</v>
      </c>
      <c r="K974" s="3" t="s">
        <v>249</v>
      </c>
      <c r="L974" s="3" t="s">
        <v>13765</v>
      </c>
      <c r="N974" s="3" t="s">
        <v>13818</v>
      </c>
      <c r="Q974" s="3" t="s">
        <v>12740</v>
      </c>
      <c r="S974" s="3" t="s">
        <v>9818</v>
      </c>
      <c r="T974" s="3" t="s">
        <v>9819</v>
      </c>
      <c r="U974" s="3" t="s">
        <v>12913</v>
      </c>
      <c r="V974" s="3" t="s">
        <v>12913</v>
      </c>
    </row>
    <row r="975" spans="1:22" x14ac:dyDescent="0.2">
      <c r="A975" s="139" t="s">
        <v>12163</v>
      </c>
      <c r="B975" s="182">
        <v>44595</v>
      </c>
      <c r="C975" s="179" t="str">
        <f>VLOOKUP(G975,TCR!$E$2:$K$332,2,0)</f>
        <v>VENDV</v>
      </c>
      <c r="D975" s="179" t="str">
        <f>VLOOKUP(G975,TCR!$E$2:$K$332,3,0)</f>
        <v>Ricavi variabili commodity al PCE - Energia Elettrica</v>
      </c>
      <c r="E975" s="179" t="str">
        <f>VLOOKUP(G975,TCR!$E$2:$K$332,4,0)</f>
        <v>MTPRV</v>
      </c>
      <c r="F975" s="179" t="str">
        <f>VLOOKUP(G975,TCR!$E$2:$K$332,5,0)</f>
        <v>Materia prima variabile</v>
      </c>
      <c r="G975" s="179" t="s">
        <v>255</v>
      </c>
      <c r="H975" s="179" t="str">
        <f>VLOOKUP(G975,TCR!$E$2:$K$332,7,0)</f>
        <v>Materia prima</v>
      </c>
      <c r="I975" s="137" t="str">
        <f t="shared" si="51"/>
        <v>XE#EF1#PE_3F_MENS_BTA6#D#XE</v>
      </c>
      <c r="J975" s="137" t="str">
        <f t="shared" si="50"/>
        <v>N</v>
      </c>
      <c r="K975" s="3" t="s">
        <v>13727</v>
      </c>
      <c r="L975" s="3" t="s">
        <v>13728</v>
      </c>
      <c r="N975" s="3" t="s">
        <v>13811</v>
      </c>
      <c r="Q975" s="3" t="s">
        <v>13735</v>
      </c>
      <c r="S975" s="3" t="s">
        <v>9867</v>
      </c>
      <c r="T975" s="3" t="s">
        <v>13019</v>
      </c>
      <c r="U975" s="3" t="s">
        <v>12913</v>
      </c>
      <c r="V975" s="3" t="s">
        <v>12913</v>
      </c>
    </row>
    <row r="976" spans="1:22" x14ac:dyDescent="0.2">
      <c r="A976" s="139" t="s">
        <v>12163</v>
      </c>
      <c r="B976" s="182">
        <v>44595</v>
      </c>
      <c r="C976" s="179" t="str">
        <f>VLOOKUP(G976,TCR!$E$2:$K$332,2,0)</f>
        <v>DISTF</v>
      </c>
      <c r="D976" s="179" t="str">
        <f>VLOOKUP(G976,TCR!$E$2:$K$332,3,0)</f>
        <v>Ricavi logistica secondaria - distribuzione Energia Elettrica - fisso</v>
      </c>
      <c r="E976" s="179" t="str">
        <f>VLOOKUP(G976,TCR!$E$2:$K$332,4,0)</f>
        <v>CAUCMF</v>
      </c>
      <c r="F976" s="179" t="str">
        <f>VLOOKUP(G976,TCR!$E$2:$K$332,5,0)</f>
        <v>Componenti fisse A, UC e MCT</v>
      </c>
      <c r="G976" s="179" t="s">
        <v>384</v>
      </c>
      <c r="H976" s="179" t="str">
        <f>VLOOKUP(G976,TCR!$E$2:$K$332,7,0)</f>
        <v>Quota AUC generica fissa</v>
      </c>
      <c r="I976" s="137" t="str">
        <f t="shared" si="51"/>
        <v>XE#C_FIX_O_UC6#T_OS_UC_AAT2#T_OS#XE</v>
      </c>
      <c r="J976" s="137" t="str">
        <f t="shared" si="50"/>
        <v>N</v>
      </c>
      <c r="K976" s="3" t="s">
        <v>12517</v>
      </c>
      <c r="L976" s="3" t="s">
        <v>12765</v>
      </c>
      <c r="N976" s="3" t="s">
        <v>13779</v>
      </c>
      <c r="Q976" s="3" t="s">
        <v>12742</v>
      </c>
      <c r="S976" s="3" t="s">
        <v>10563</v>
      </c>
      <c r="T976" s="3" t="s">
        <v>9357</v>
      </c>
      <c r="U976" s="3" t="s">
        <v>12913</v>
      </c>
      <c r="V976" s="3" t="s">
        <v>12913</v>
      </c>
    </row>
    <row r="977" spans="1:22" x14ac:dyDescent="0.2">
      <c r="A977" s="139" t="s">
        <v>12163</v>
      </c>
      <c r="B977" s="182">
        <v>44595</v>
      </c>
      <c r="C977" s="179" t="str">
        <f>VLOOKUP(G977,TCR!$E$2:$K$332,2,0)</f>
        <v>DISTF</v>
      </c>
      <c r="D977" s="179" t="str">
        <f>VLOOKUP(G977,TCR!$E$2:$K$332,3,0)</f>
        <v>Ricavi logistica secondaria - distribuzione Energia Elettrica - fisso</v>
      </c>
      <c r="E977" s="179" t="str">
        <f>VLOOKUP(G977,TCR!$E$2:$K$332,4,0)</f>
        <v>QFDS</v>
      </c>
      <c r="F977" s="179" t="str">
        <f>VLOOKUP(G977,TCR!$E$2:$K$332,5,0)</f>
        <v>Quota fissa distribuzione</v>
      </c>
      <c r="G977" s="179" t="s">
        <v>2</v>
      </c>
      <c r="H977" s="179" t="str">
        <f>VLOOKUP(G977,TCR!$E$2:$K$332,7,0)</f>
        <v>Quota fissa dis</v>
      </c>
      <c r="I977" s="137" t="str">
        <f t="shared" si="51"/>
        <v>XE#C_FIX_O_ASOS_VAL3#T_OS_A_BTIP#T_OS#XE</v>
      </c>
      <c r="J977" s="137" t="str">
        <f t="shared" si="50"/>
        <v>N</v>
      </c>
      <c r="K977" s="3" t="s">
        <v>12574</v>
      </c>
      <c r="L977" s="3" t="s">
        <v>12822</v>
      </c>
      <c r="N977" s="3" t="s">
        <v>12707</v>
      </c>
      <c r="Q977" s="3" t="s">
        <v>12742</v>
      </c>
      <c r="S977" s="3" t="s">
        <v>10563</v>
      </c>
      <c r="T977" s="3" t="s">
        <v>9357</v>
      </c>
      <c r="U977" s="3" t="s">
        <v>12913</v>
      </c>
      <c r="V977" s="3" t="s">
        <v>12913</v>
      </c>
    </row>
    <row r="978" spans="1:22" x14ac:dyDescent="0.2">
      <c r="A978" s="139" t="s">
        <v>12163</v>
      </c>
      <c r="B978" s="182">
        <v>44595</v>
      </c>
      <c r="C978" s="179" t="str">
        <f>VLOOKUP(G978,TCR!$E$2:$K$332,2,0)</f>
        <v>DISTV</v>
      </c>
      <c r="D978" s="179" t="str">
        <f>VLOOKUP(G978,TCR!$E$2:$K$332,3,0)</f>
        <v>Ricavi logistica secondaria - distribuzione Energia Elettrica - variabile</v>
      </c>
      <c r="E978" s="179" t="str">
        <f>VLOOKUP(G978,TCR!$E$2:$K$332,4,0)</f>
        <v>QVA</v>
      </c>
      <c r="F978" s="179" t="str">
        <f>VLOOKUP(G978,TCR!$E$2:$K$332,5,0)</f>
        <v>Energia attiva</v>
      </c>
      <c r="G978" s="179" t="s">
        <v>4</v>
      </c>
      <c r="H978" s="179" t="str">
        <f>VLOOKUP(G978,TCR!$E$2:$K$332,7,0)</f>
        <v>Quota energia</v>
      </c>
      <c r="I978" s="137" t="str">
        <f t="shared" si="51"/>
        <v>XE#Q_EN_O_ASOS_FAT3#T_OS_A_MTA2#T_OS#XE</v>
      </c>
      <c r="J978" s="137" t="str">
        <f t="shared" si="50"/>
        <v>N</v>
      </c>
      <c r="K978" s="3" t="s">
        <v>13775</v>
      </c>
      <c r="L978" s="3" t="s">
        <v>13776</v>
      </c>
      <c r="N978" s="3" t="s">
        <v>12726</v>
      </c>
      <c r="Q978" s="3" t="s">
        <v>12742</v>
      </c>
      <c r="S978" s="3" t="s">
        <v>10565</v>
      </c>
      <c r="T978" s="3" t="s">
        <v>13020</v>
      </c>
      <c r="U978" s="3" t="s">
        <v>12913</v>
      </c>
      <c r="V978" s="3" t="s">
        <v>12913</v>
      </c>
    </row>
    <row r="979" spans="1:22" x14ac:dyDescent="0.2">
      <c r="A979" s="139" t="s">
        <v>12163</v>
      </c>
      <c r="B979" s="182">
        <v>44595</v>
      </c>
      <c r="C979" s="179" t="str">
        <f>VLOOKUP(G979,TCR!$E$2:$K$332,2,0)</f>
        <v>DISTV</v>
      </c>
      <c r="D979" s="179" t="str">
        <f>VLOOKUP(G979,TCR!$E$2:$K$332,3,0)</f>
        <v>Ricavi logistica secondaria - distribuzione Energia Elettrica - variabile</v>
      </c>
      <c r="E979" s="179" t="str">
        <f>VLOOKUP(G979,TCR!$E$2:$K$332,4,0)</f>
        <v>QVA</v>
      </c>
      <c r="F979" s="179" t="str">
        <f>VLOOKUP(G979,TCR!$E$2:$K$332,5,0)</f>
        <v>Energia attiva</v>
      </c>
      <c r="G979" s="179" t="s">
        <v>4</v>
      </c>
      <c r="H979" s="179" t="str">
        <f>VLOOKUP(G979,TCR!$E$2:$K$332,7,0)</f>
        <v>Quota energia</v>
      </c>
      <c r="I979" s="137" t="str">
        <f t="shared" si="51"/>
        <v>XE#Q_EN_O_ASOS_VAL2#T_OS_A_BTA5#T_OS#XE</v>
      </c>
      <c r="J979" s="137" t="str">
        <f t="shared" si="50"/>
        <v>N</v>
      </c>
      <c r="K979" s="3" t="s">
        <v>12579</v>
      </c>
      <c r="L979" s="3" t="s">
        <v>12827</v>
      </c>
      <c r="N979" s="3" t="s">
        <v>12731</v>
      </c>
      <c r="Q979" s="3" t="s">
        <v>12742</v>
      </c>
      <c r="S979" s="3" t="s">
        <v>10565</v>
      </c>
      <c r="T979" s="3" t="s">
        <v>13020</v>
      </c>
      <c r="U979" s="3" t="s">
        <v>12913</v>
      </c>
      <c r="V979" s="3" t="s">
        <v>12913</v>
      </c>
    </row>
    <row r="980" spans="1:22" x14ac:dyDescent="0.2">
      <c r="A980" s="139" t="s">
        <v>12163</v>
      </c>
      <c r="B980" s="182">
        <v>44595</v>
      </c>
      <c r="C980" s="179" t="str">
        <f>VLOOKUP(G980,TCR!$E$2:$K$332,2,0)</f>
        <v>DISTV</v>
      </c>
      <c r="D980" s="179" t="str">
        <f>VLOOKUP(G980,TCR!$E$2:$K$332,3,0)</f>
        <v>Ricavi logistica secondaria - distribuzione Energia Elettrica - variabile</v>
      </c>
      <c r="E980" s="179" t="str">
        <f>VLOOKUP(G980,TCR!$E$2:$K$332,4,0)</f>
        <v>QVA</v>
      </c>
      <c r="F980" s="179" t="str">
        <f>VLOOKUP(G980,TCR!$E$2:$K$332,5,0)</f>
        <v>Energia attiva</v>
      </c>
      <c r="G980" s="179" t="s">
        <v>4</v>
      </c>
      <c r="H980" s="179" t="str">
        <f>VLOOKUP(G980,TCR!$E$2:$K$332,7,0)</f>
        <v>Quota energia</v>
      </c>
      <c r="I980" s="137" t="str">
        <f t="shared" si="51"/>
        <v>XE#Q_EN_O_ASOS_VAL4#T_OS_A_BTA6#T_OS#XE</v>
      </c>
      <c r="J980" s="137" t="str">
        <f t="shared" si="50"/>
        <v>N</v>
      </c>
      <c r="K980" s="3" t="s">
        <v>12581</v>
      </c>
      <c r="L980" s="3" t="s">
        <v>12829</v>
      </c>
      <c r="N980" s="3" t="s">
        <v>12724</v>
      </c>
      <c r="Q980" s="3" t="s">
        <v>12742</v>
      </c>
      <c r="S980" s="3" t="s">
        <v>10565</v>
      </c>
      <c r="T980" s="3" t="s">
        <v>13020</v>
      </c>
      <c r="U980" s="3" t="s">
        <v>12913</v>
      </c>
      <c r="V980" s="3" t="s">
        <v>12913</v>
      </c>
    </row>
    <row r="981" spans="1:22" x14ac:dyDescent="0.2">
      <c r="A981" s="139" t="s">
        <v>12163</v>
      </c>
      <c r="B981" s="182">
        <v>44595</v>
      </c>
      <c r="C981" s="179" t="str">
        <f>VLOOKUP(G981,TCR!$E$2:$K$332,2,0)</f>
        <v>VENDV</v>
      </c>
      <c r="D981" s="179" t="str">
        <f>VLOOKUP(G981,TCR!$E$2:$K$332,3,0)</f>
        <v>Ricavi variabili commodity al PCE - Energia Elettrica</v>
      </c>
      <c r="E981" s="179" t="str">
        <f>VLOOKUP(G981,TCR!$E$2:$K$332,4,0)</f>
        <v>MTPRV</v>
      </c>
      <c r="F981" s="179" t="str">
        <f>VLOOKUP(G981,TCR!$E$2:$K$332,5,0)</f>
        <v>Materia prima variabile</v>
      </c>
      <c r="G981" s="179" t="s">
        <v>255</v>
      </c>
      <c r="H981" s="179" t="str">
        <f>VLOOKUP(G981,TCR!$E$2:$K$332,7,0)</f>
        <v>Materia prima</v>
      </c>
      <c r="I981" s="137" t="str">
        <f t="shared" si="51"/>
        <v>XE#EF3#PE_3F_MENS_BTA5#D#XE</v>
      </c>
      <c r="J981" s="137" t="str">
        <f t="shared" si="50"/>
        <v>N</v>
      </c>
      <c r="K981" s="3" t="s">
        <v>13741</v>
      </c>
      <c r="L981" s="3" t="s">
        <v>13742</v>
      </c>
      <c r="N981" s="3" t="s">
        <v>13819</v>
      </c>
      <c r="Q981" s="3" t="s">
        <v>13735</v>
      </c>
      <c r="S981" s="3" t="s">
        <v>9867</v>
      </c>
      <c r="T981" s="3" t="s">
        <v>13019</v>
      </c>
      <c r="U981" s="3" t="s">
        <v>12913</v>
      </c>
      <c r="V981" s="3" t="s">
        <v>12913</v>
      </c>
    </row>
    <row r="982" spans="1:22" x14ac:dyDescent="0.2">
      <c r="A982" s="139" t="s">
        <v>12163</v>
      </c>
      <c r="B982" s="182">
        <v>44595</v>
      </c>
      <c r="C982" s="179" t="str">
        <f>VLOOKUP(G982,TCR!$E$2:$K$332,2,0)</f>
        <v>DISTV</v>
      </c>
      <c r="D982" s="179" t="str">
        <f>VLOOKUP(G982,TCR!$E$2:$K$332,3,0)</f>
        <v>Ricavi logistica secondaria - distribuzione Energia Elettrica - variabile</v>
      </c>
      <c r="E982" s="179" t="str">
        <f>VLOOKUP(G982,TCR!$E$2:$K$332,4,0)</f>
        <v>QVA</v>
      </c>
      <c r="F982" s="179" t="str">
        <f>VLOOKUP(G982,TCR!$E$2:$K$332,5,0)</f>
        <v>Energia attiva</v>
      </c>
      <c r="G982" s="179" t="s">
        <v>4</v>
      </c>
      <c r="H982" s="179" t="str">
        <f>VLOOKUP(G982,TCR!$E$2:$K$332,7,0)</f>
        <v>Quota energia</v>
      </c>
      <c r="I982" s="137" t="str">
        <f t="shared" si="51"/>
        <v>XE#Q_EN_O_ASOS_VAL2#T_OS_A_ALTA#T_OS#XE</v>
      </c>
      <c r="J982" s="137" t="str">
        <f t="shared" si="50"/>
        <v>N</v>
      </c>
      <c r="K982" s="3" t="s">
        <v>12579</v>
      </c>
      <c r="L982" s="3" t="s">
        <v>12827</v>
      </c>
      <c r="N982" s="3" t="s">
        <v>12706</v>
      </c>
      <c r="Q982" s="3" t="s">
        <v>12742</v>
      </c>
      <c r="S982" s="3" t="s">
        <v>10565</v>
      </c>
      <c r="T982" s="3" t="s">
        <v>13020</v>
      </c>
      <c r="U982" s="3" t="s">
        <v>12913</v>
      </c>
      <c r="V982" s="3" t="s">
        <v>12913</v>
      </c>
    </row>
    <row r="983" spans="1:22" x14ac:dyDescent="0.2">
      <c r="A983" s="139" t="s">
        <v>12163</v>
      </c>
      <c r="B983" s="182">
        <v>44595</v>
      </c>
      <c r="C983" s="179" t="str">
        <f>VLOOKUP(G983,TCR!$E$2:$K$332,2,0)</f>
        <v>DISTV</v>
      </c>
      <c r="D983" s="179" t="str">
        <f>VLOOKUP(G983,TCR!$E$2:$K$332,3,0)</f>
        <v>Ricavi logistica secondaria - distribuzione Energia Elettrica - variabile</v>
      </c>
      <c r="E983" s="179" t="str">
        <f>VLOOKUP(G983,TCR!$E$2:$K$332,4,0)</f>
        <v>QVA</v>
      </c>
      <c r="F983" s="179" t="str">
        <f>VLOOKUP(G983,TCR!$E$2:$K$332,5,0)</f>
        <v>Energia attiva</v>
      </c>
      <c r="G983" s="179" t="s">
        <v>4</v>
      </c>
      <c r="H983" s="179" t="str">
        <f>VLOOKUP(G983,TCR!$E$2:$K$332,7,0)</f>
        <v>Quota energia</v>
      </c>
      <c r="I983" s="137" t="str">
        <f t="shared" si="51"/>
        <v>XE#Q_EN_O_ASOS_FAT3#T_OS_A_BTA5#T_OS#XE</v>
      </c>
      <c r="J983" s="137" t="str">
        <f t="shared" si="50"/>
        <v>N</v>
      </c>
      <c r="K983" s="3" t="s">
        <v>13775</v>
      </c>
      <c r="L983" s="3" t="s">
        <v>13776</v>
      </c>
      <c r="N983" s="3" t="s">
        <v>12731</v>
      </c>
      <c r="Q983" s="3" t="s">
        <v>12742</v>
      </c>
      <c r="S983" s="3" t="s">
        <v>10565</v>
      </c>
      <c r="T983" s="3" t="s">
        <v>13020</v>
      </c>
      <c r="U983" s="3" t="s">
        <v>12913</v>
      </c>
      <c r="V983" s="3" t="s">
        <v>12913</v>
      </c>
    </row>
    <row r="984" spans="1:22" x14ac:dyDescent="0.2">
      <c r="A984" s="139" t="s">
        <v>12163</v>
      </c>
      <c r="B984" s="182">
        <v>44595</v>
      </c>
      <c r="C984" s="179" t="str">
        <f>VLOOKUP(G984,TCR!$E$2:$K$332,2,0)</f>
        <v>DISTF</v>
      </c>
      <c r="D984" s="179" t="str">
        <f>VLOOKUP(G984,TCR!$E$2:$K$332,3,0)</f>
        <v>Ricavi logistica secondaria - distribuzione Energia Elettrica - fisso</v>
      </c>
      <c r="E984" s="179" t="str">
        <f>VLOOKUP(G984,TCR!$E$2:$K$332,4,0)</f>
        <v>QP</v>
      </c>
      <c r="F984" s="179" t="str">
        <f>VLOOKUP(G984,TCR!$E$2:$K$332,5,0)</f>
        <v>Potenza</v>
      </c>
      <c r="G984" s="179" t="s">
        <v>166</v>
      </c>
      <c r="H984" s="179" t="str">
        <f>VLOOKUP(G984,TCR!$E$2:$K$332,7,0)</f>
        <v>Quota fissa potenza</v>
      </c>
      <c r="I984" s="137" t="str">
        <f t="shared" si="51"/>
        <v>XE#Q_POT_O_ASOS_FAT3#T_OS_A_MTA3#T_OS#XE</v>
      </c>
      <c r="J984" s="137" t="str">
        <f t="shared" si="50"/>
        <v>N</v>
      </c>
      <c r="K984" s="3" t="s">
        <v>13799</v>
      </c>
      <c r="L984" s="3" t="s">
        <v>13800</v>
      </c>
      <c r="N984" s="3" t="s">
        <v>12728</v>
      </c>
      <c r="Q984" s="3" t="s">
        <v>12742</v>
      </c>
      <c r="S984" s="3" t="s">
        <v>10563</v>
      </c>
      <c r="T984" s="3" t="s">
        <v>9357</v>
      </c>
      <c r="U984" s="3" t="s">
        <v>12913</v>
      </c>
      <c r="V984" s="3" t="s">
        <v>12913</v>
      </c>
    </row>
    <row r="985" spans="1:22" x14ac:dyDescent="0.2">
      <c r="A985" s="139" t="s">
        <v>12163</v>
      </c>
      <c r="B985" s="182">
        <v>44595</v>
      </c>
      <c r="C985" s="179" t="str">
        <f>VLOOKUP(G985,TCR!$E$2:$K$332,2,0)</f>
        <v>DISTV</v>
      </c>
      <c r="D985" s="179" t="str">
        <f>VLOOKUP(G985,TCR!$E$2:$K$332,3,0)</f>
        <v>Ricavi logistica secondaria - distribuzione Energia Elettrica - variabile</v>
      </c>
      <c r="E985" s="179" t="str">
        <f>VLOOKUP(G985,TCR!$E$2:$K$332,4,0)</f>
        <v>QVA</v>
      </c>
      <c r="F985" s="179" t="str">
        <f>VLOOKUP(G985,TCR!$E$2:$K$332,5,0)</f>
        <v>Energia attiva</v>
      </c>
      <c r="G985" s="179" t="s">
        <v>314</v>
      </c>
      <c r="H985" s="179" t="str">
        <f>VLOOKUP(G985,TCR!$E$2:$K$332,7,0)</f>
        <v>componente generica dsb variabile</v>
      </c>
      <c r="I985" s="137" t="str">
        <f t="shared" si="51"/>
        <v>XE#Q_EN_O_UC6#T_OS_UC_AAT2#T_OS#XE</v>
      </c>
      <c r="J985" s="137" t="str">
        <f t="shared" si="50"/>
        <v>N</v>
      </c>
      <c r="K985" s="3" t="s">
        <v>12524</v>
      </c>
      <c r="L985" s="3" t="s">
        <v>12772</v>
      </c>
      <c r="N985" s="3" t="s">
        <v>13779</v>
      </c>
      <c r="Q985" s="3" t="s">
        <v>12742</v>
      </c>
      <c r="S985" s="3" t="s">
        <v>10565</v>
      </c>
      <c r="T985" s="3" t="s">
        <v>13020</v>
      </c>
      <c r="U985" s="3" t="s">
        <v>12913</v>
      </c>
      <c r="V985" s="3" t="s">
        <v>12913</v>
      </c>
    </row>
    <row r="986" spans="1:22" x14ac:dyDescent="0.2">
      <c r="A986" s="139" t="s">
        <v>12163</v>
      </c>
      <c r="B986" s="182">
        <v>44595</v>
      </c>
      <c r="C986" s="179" t="str">
        <f>VLOOKUP(G986,TCR!$E$2:$K$332,2,0)</f>
        <v>DISTF</v>
      </c>
      <c r="D986" s="179" t="str">
        <f>VLOOKUP(G986,TCR!$E$2:$K$332,3,0)</f>
        <v>Ricavi logistica secondaria - distribuzione Energia Elettrica - fisso</v>
      </c>
      <c r="E986" s="179" t="str">
        <f>VLOOKUP(G986,TCR!$E$2:$K$332,4,0)</f>
        <v>QP</v>
      </c>
      <c r="F986" s="179" t="str">
        <f>VLOOKUP(G986,TCR!$E$2:$K$332,5,0)</f>
        <v>Potenza</v>
      </c>
      <c r="G986" s="179" t="s">
        <v>166</v>
      </c>
      <c r="H986" s="179" t="str">
        <f>VLOOKUP(G986,TCR!$E$2:$K$332,7,0)</f>
        <v>Quota fissa potenza</v>
      </c>
      <c r="I986" s="137" t="str">
        <f t="shared" si="51"/>
        <v>XE#Q_POT_O_ASOS_FAT1#T_OS_A_AAT2#T_OS#XE</v>
      </c>
      <c r="J986" s="137" t="str">
        <f t="shared" si="50"/>
        <v>N</v>
      </c>
      <c r="K986" s="3" t="s">
        <v>12561</v>
      </c>
      <c r="L986" s="3" t="s">
        <v>12809</v>
      </c>
      <c r="N986" s="3" t="s">
        <v>13755</v>
      </c>
      <c r="Q986" s="3" t="s">
        <v>12742</v>
      </c>
      <c r="S986" s="3" t="s">
        <v>10563</v>
      </c>
      <c r="T986" s="3" t="s">
        <v>9357</v>
      </c>
      <c r="U986" s="3" t="s">
        <v>12913</v>
      </c>
      <c r="V986" s="3" t="s">
        <v>12913</v>
      </c>
    </row>
    <row r="987" spans="1:22" x14ac:dyDescent="0.2">
      <c r="A987" s="139" t="s">
        <v>12163</v>
      </c>
      <c r="B987" s="182">
        <v>44595</v>
      </c>
      <c r="C987" s="179" t="str">
        <f>VLOOKUP(G987,TCR!$E$2:$K$332,2,0)</f>
        <v>VENDV</v>
      </c>
      <c r="D987" s="179" t="str">
        <f>VLOOKUP(G987,TCR!$E$2:$K$332,3,0)</f>
        <v>Ricavi variabili commodity al PCE - Energia Elettrica</v>
      </c>
      <c r="E987" s="179" t="str">
        <f>VLOOKUP(G987,TCR!$E$2:$K$332,4,0)</f>
        <v>MTPRV</v>
      </c>
      <c r="F987" s="179" t="str">
        <f>VLOOKUP(G987,TCR!$E$2:$K$332,5,0)</f>
        <v>Materia prima variabile</v>
      </c>
      <c r="G987" s="179" t="s">
        <v>255</v>
      </c>
      <c r="H987" s="179" t="str">
        <f>VLOOKUP(G987,TCR!$E$2:$K$332,7,0)</f>
        <v>Materia prima</v>
      </c>
      <c r="I987" s="137" t="str">
        <f t="shared" si="51"/>
        <v>XE#EF0#PE_3F_BTA5#D#XE</v>
      </c>
      <c r="J987" s="137" t="str">
        <f t="shared" si="50"/>
        <v>N</v>
      </c>
      <c r="K987" s="3" t="s">
        <v>13718</v>
      </c>
      <c r="L987" s="3" t="s">
        <v>13719</v>
      </c>
      <c r="N987" s="3" t="s">
        <v>13803</v>
      </c>
      <c r="Q987" s="3" t="s">
        <v>13735</v>
      </c>
      <c r="S987" s="3" t="s">
        <v>9867</v>
      </c>
      <c r="T987" s="3" t="s">
        <v>13019</v>
      </c>
      <c r="U987" s="3" t="s">
        <v>12913</v>
      </c>
      <c r="V987" s="3" t="s">
        <v>12913</v>
      </c>
    </row>
    <row r="988" spans="1:22" x14ac:dyDescent="0.2">
      <c r="A988" s="139" t="s">
        <v>12163</v>
      </c>
      <c r="B988" s="182">
        <v>44595</v>
      </c>
      <c r="C988" s="179" t="str">
        <f>VLOOKUP(G988,TCR!$E$2:$K$332,2,0)</f>
        <v>TRASPV</v>
      </c>
      <c r="D988" s="179" t="str">
        <f>VLOOKUP(G988,TCR!$E$2:$K$332,3,0)</f>
        <v>Ricavi logistica primaria - Trasporto Energia Elettrica - variabile</v>
      </c>
      <c r="E988" s="179" t="str">
        <f>VLOOKUP(G988,TCR!$E$2:$K$332,4,0)</f>
        <v>DISPV</v>
      </c>
      <c r="F988" s="179" t="str">
        <f>VLOOKUP(G988,TCR!$E$2:$K$332,5,0)</f>
        <v>Dispacciamento variabile</v>
      </c>
      <c r="G988" s="179" t="s">
        <v>112</v>
      </c>
      <c r="H988" s="179" t="str">
        <f>VLOOKUP(G988,TCR!$E$2:$K$332,7,0)</f>
        <v>PD</v>
      </c>
      <c r="I988" s="137" t="str">
        <f t="shared" si="51"/>
        <v>XE#PD_F2#PD_3F_MENS_BTA6#D#XE</v>
      </c>
      <c r="J988" s="137" t="str">
        <f t="shared" si="50"/>
        <v>N</v>
      </c>
      <c r="K988" s="3" t="s">
        <v>250</v>
      </c>
      <c r="L988" s="3" t="s">
        <v>13773</v>
      </c>
      <c r="N988" s="3" t="s">
        <v>13777</v>
      </c>
      <c r="Q988" s="3" t="s">
        <v>13735</v>
      </c>
      <c r="S988" s="3" t="s">
        <v>9818</v>
      </c>
      <c r="T988" s="3" t="s">
        <v>9819</v>
      </c>
      <c r="U988" s="3" t="s">
        <v>12913</v>
      </c>
      <c r="V988" s="3" t="s">
        <v>12913</v>
      </c>
    </row>
    <row r="989" spans="1:22" x14ac:dyDescent="0.2">
      <c r="A989" s="139" t="s">
        <v>12163</v>
      </c>
      <c r="B989" s="182">
        <v>44595</v>
      </c>
      <c r="C989" s="179" t="str">
        <f>VLOOKUP(G989,TCR!$E$2:$K$332,2,0)</f>
        <v>VENDV</v>
      </c>
      <c r="D989" s="179" t="str">
        <f>VLOOKUP(G989,TCR!$E$2:$K$332,3,0)</f>
        <v>Ricavi variabili commodity al PCE - Energia Elettrica</v>
      </c>
      <c r="E989" s="179" t="str">
        <f>VLOOKUP(G989,TCR!$E$2:$K$332,4,0)</f>
        <v>MTPRV</v>
      </c>
      <c r="F989" s="179" t="str">
        <f>VLOOKUP(G989,TCR!$E$2:$K$332,5,0)</f>
        <v>Materia prima variabile</v>
      </c>
      <c r="G989" s="179" t="s">
        <v>255</v>
      </c>
      <c r="H989" s="179" t="str">
        <f>VLOOKUP(G989,TCR!$E$2:$K$332,7,0)</f>
        <v>Materia prima</v>
      </c>
      <c r="I989" s="137" t="str">
        <f t="shared" si="51"/>
        <v>XE#EF23#PE_BIO_BTA1#E#XE</v>
      </c>
      <c r="J989" s="137" t="str">
        <f t="shared" si="50"/>
        <v>N</v>
      </c>
      <c r="K989" s="3" t="s">
        <v>13723</v>
      </c>
      <c r="L989" s="3" t="s">
        <v>13724</v>
      </c>
      <c r="N989" s="3" t="s">
        <v>13792</v>
      </c>
      <c r="Q989" s="3" t="s">
        <v>12743</v>
      </c>
      <c r="S989" s="3" t="s">
        <v>9867</v>
      </c>
      <c r="T989" s="3" t="s">
        <v>13019</v>
      </c>
      <c r="U989" s="3" t="s">
        <v>12913</v>
      </c>
      <c r="V989" s="3" t="s">
        <v>12913</v>
      </c>
    </row>
    <row r="990" spans="1:22" x14ac:dyDescent="0.2">
      <c r="A990" s="139" t="s">
        <v>12163</v>
      </c>
      <c r="B990" s="182">
        <v>44595</v>
      </c>
      <c r="C990" s="179" t="str">
        <f>VLOOKUP(G990,TCR!$E$2:$K$332,2,0)</f>
        <v>DISTF</v>
      </c>
      <c r="D990" s="179" t="str">
        <f>VLOOKUP(G990,TCR!$E$2:$K$332,3,0)</f>
        <v>Ricavi logistica secondaria - distribuzione Energia Elettrica - fisso</v>
      </c>
      <c r="E990" s="179" t="str">
        <f>VLOOKUP(G990,TCR!$E$2:$K$332,4,0)</f>
        <v>QFDS</v>
      </c>
      <c r="F990" s="179" t="str">
        <f>VLOOKUP(G990,TCR!$E$2:$K$332,5,0)</f>
        <v>Quota fissa distribuzione</v>
      </c>
      <c r="G990" s="179" t="s">
        <v>2</v>
      </c>
      <c r="H990" s="179" t="str">
        <f>VLOOKUP(G990,TCR!$E$2:$K$332,7,0)</f>
        <v>Quota fissa dis</v>
      </c>
      <c r="I990" s="137" t="str">
        <f t="shared" si="51"/>
        <v>XE#C_FIX_O_ASOS_VAL2#T_OS_A_BTIP#T_OS#XE</v>
      </c>
      <c r="J990" s="137" t="str">
        <f t="shared" si="50"/>
        <v>N</v>
      </c>
      <c r="K990" s="3" t="s">
        <v>12573</v>
      </c>
      <c r="L990" s="3" t="s">
        <v>12821</v>
      </c>
      <c r="N990" s="3" t="s">
        <v>12707</v>
      </c>
      <c r="Q990" s="3" t="s">
        <v>12742</v>
      </c>
      <c r="S990" s="3" t="s">
        <v>10563</v>
      </c>
      <c r="T990" s="3" t="s">
        <v>9357</v>
      </c>
      <c r="U990" s="3" t="s">
        <v>12913</v>
      </c>
      <c r="V990" s="3" t="s">
        <v>12913</v>
      </c>
    </row>
    <row r="991" spans="1:22" x14ac:dyDescent="0.2">
      <c r="A991" s="139" t="s">
        <v>12163</v>
      </c>
      <c r="B991" s="182">
        <v>44595</v>
      </c>
      <c r="C991" s="179" t="str">
        <f>VLOOKUP(G991,TCR!$E$2:$K$332,2,0)</f>
        <v>TRASPV</v>
      </c>
      <c r="D991" s="179" t="str">
        <f>VLOOKUP(G991,TCR!$E$2:$K$332,3,0)</f>
        <v>Ricavi logistica primaria - Trasporto Energia Elettrica - variabile</v>
      </c>
      <c r="E991" s="179" t="str">
        <f>VLOOKUP(G991,TCR!$E$2:$K$332,4,0)</f>
        <v>DISPV</v>
      </c>
      <c r="F991" s="179" t="str">
        <f>VLOOKUP(G991,TCR!$E$2:$K$332,5,0)</f>
        <v>Dispacciamento variabile</v>
      </c>
      <c r="G991" s="179" t="s">
        <v>112</v>
      </c>
      <c r="H991" s="179" t="str">
        <f>VLOOKUP(G991,TCR!$E$2:$K$332,7,0)</f>
        <v>PD</v>
      </c>
      <c r="I991" s="137" t="str">
        <f t="shared" si="51"/>
        <v>XE#PD_F0#PD_MON_BTA2#D#XE</v>
      </c>
      <c r="J991" s="137" t="str">
        <f t="shared" si="50"/>
        <v>N</v>
      </c>
      <c r="K991" s="3" t="s">
        <v>13732</v>
      </c>
      <c r="L991" s="3" t="s">
        <v>13733</v>
      </c>
      <c r="N991" s="3" t="s">
        <v>13820</v>
      </c>
      <c r="Q991" s="3" t="s">
        <v>13735</v>
      </c>
      <c r="S991" s="3" t="s">
        <v>9818</v>
      </c>
      <c r="T991" s="3" t="s">
        <v>9819</v>
      </c>
      <c r="U991" s="3" t="s">
        <v>12913</v>
      </c>
      <c r="V991" s="3" t="s">
        <v>12913</v>
      </c>
    </row>
    <row r="992" spans="1:22" x14ac:dyDescent="0.2">
      <c r="A992" s="139" t="s">
        <v>12163</v>
      </c>
      <c r="B992" s="182">
        <v>44595</v>
      </c>
      <c r="C992" s="179" t="str">
        <f>VLOOKUP(G992,TCR!$E$2:$K$332,2,0)</f>
        <v>DISTV</v>
      </c>
      <c r="D992" s="179" t="str">
        <f>VLOOKUP(G992,TCR!$E$2:$K$332,3,0)</f>
        <v>Ricavi logistica secondaria - distribuzione Energia Elettrica - variabile</v>
      </c>
      <c r="E992" s="179" t="str">
        <f>VLOOKUP(G992,TCR!$E$2:$K$332,4,0)</f>
        <v>QVA</v>
      </c>
      <c r="F992" s="179" t="str">
        <f>VLOOKUP(G992,TCR!$E$2:$K$332,5,0)</f>
        <v>Energia attiva</v>
      </c>
      <c r="G992" s="179" t="s">
        <v>314</v>
      </c>
      <c r="H992" s="179" t="str">
        <f>VLOOKUP(G992,TCR!$E$2:$K$332,7,0)</f>
        <v>componente generica dsb variabile</v>
      </c>
      <c r="I992" s="137" t="str">
        <f t="shared" si="51"/>
        <v>XE#Q_EN_C_MIS#T_MIS_AAT1#T#XE</v>
      </c>
      <c r="J992" s="137" t="str">
        <f t="shared" si="50"/>
        <v>N</v>
      </c>
      <c r="K992" s="3" t="s">
        <v>12558</v>
      </c>
      <c r="L992" s="3" t="s">
        <v>12806</v>
      </c>
      <c r="N992" s="3" t="s">
        <v>13816</v>
      </c>
      <c r="Q992" s="3" t="s">
        <v>12741</v>
      </c>
      <c r="S992" s="3" t="s">
        <v>10565</v>
      </c>
      <c r="T992" s="3" t="s">
        <v>13020</v>
      </c>
      <c r="U992" s="3" t="s">
        <v>12913</v>
      </c>
      <c r="V992" s="3" t="s">
        <v>12913</v>
      </c>
    </row>
    <row r="993" spans="1:22" x14ac:dyDescent="0.2">
      <c r="A993" s="139" t="s">
        <v>12163</v>
      </c>
      <c r="B993" s="182">
        <v>44595</v>
      </c>
      <c r="C993" s="179" t="str">
        <f>VLOOKUP(G993,TCR!$E$2:$K$332,2,0)</f>
        <v>DISTV</v>
      </c>
      <c r="D993" s="179" t="str">
        <f>VLOOKUP(G993,TCR!$E$2:$K$332,3,0)</f>
        <v>Ricavi logistica secondaria - distribuzione Energia Elettrica - variabile</v>
      </c>
      <c r="E993" s="179" t="str">
        <f>VLOOKUP(G993,TCR!$E$2:$K$332,4,0)</f>
        <v>QVA</v>
      </c>
      <c r="F993" s="179" t="str">
        <f>VLOOKUP(G993,TCR!$E$2:$K$332,5,0)</f>
        <v>Energia attiva</v>
      </c>
      <c r="G993" s="179" t="s">
        <v>4</v>
      </c>
      <c r="H993" s="179" t="str">
        <f>VLOOKUP(G993,TCR!$E$2:$K$332,7,0)</f>
        <v>Quota energia</v>
      </c>
      <c r="I993" s="137" t="str">
        <f t="shared" si="51"/>
        <v>XE#Q_EN_O_ASOS_VAL2#T_OS_A_BTVE#T_OS#XE</v>
      </c>
      <c r="J993" s="137" t="str">
        <f t="shared" si="50"/>
        <v>N</v>
      </c>
      <c r="K993" s="3" t="s">
        <v>12579</v>
      </c>
      <c r="L993" s="3" t="s">
        <v>12827</v>
      </c>
      <c r="N993" s="3" t="s">
        <v>13489</v>
      </c>
      <c r="Q993" s="3" t="s">
        <v>12742</v>
      </c>
      <c r="S993" s="3" t="s">
        <v>10565</v>
      </c>
      <c r="T993" s="3" t="s">
        <v>13020</v>
      </c>
      <c r="U993" s="3" t="s">
        <v>12913</v>
      </c>
      <c r="V993" s="3" t="s">
        <v>12913</v>
      </c>
    </row>
    <row r="994" spans="1:22" x14ac:dyDescent="0.2">
      <c r="A994" s="139" t="s">
        <v>12163</v>
      </c>
      <c r="B994" s="182">
        <v>44595</v>
      </c>
      <c r="C994" s="179" t="str">
        <f>VLOOKUP(G994,TCR!$E$2:$K$332,2,0)</f>
        <v>DISTV</v>
      </c>
      <c r="D994" s="179" t="str">
        <f>VLOOKUP(G994,TCR!$E$2:$K$332,3,0)</f>
        <v>Ricavi logistica secondaria - distribuzione Energia Elettrica - variabile</v>
      </c>
      <c r="E994" s="179" t="str">
        <f>VLOOKUP(G994,TCR!$E$2:$K$332,4,0)</f>
        <v>QVA</v>
      </c>
      <c r="F994" s="179" t="str">
        <f>VLOOKUP(G994,TCR!$E$2:$K$332,5,0)</f>
        <v>Energia attiva</v>
      </c>
      <c r="G994" s="179" t="s">
        <v>4</v>
      </c>
      <c r="H994" s="179" t="str">
        <f>VLOOKUP(G994,TCR!$E$2:$K$332,7,0)</f>
        <v>Quota energia</v>
      </c>
      <c r="I994" s="137" t="str">
        <f t="shared" si="51"/>
        <v>XE#Q_EN_O_ASOS_FAT2#T_OS_A_ALTA#T_OS#XE</v>
      </c>
      <c r="J994" s="137" t="str">
        <f t="shared" si="50"/>
        <v>N</v>
      </c>
      <c r="K994" s="3" t="s">
        <v>13730</v>
      </c>
      <c r="L994" s="3" t="s">
        <v>13731</v>
      </c>
      <c r="N994" s="3" t="s">
        <v>12706</v>
      </c>
      <c r="Q994" s="3" t="s">
        <v>12742</v>
      </c>
      <c r="S994" s="3" t="s">
        <v>10565</v>
      </c>
      <c r="T994" s="3" t="s">
        <v>13020</v>
      </c>
      <c r="U994" s="3" t="s">
        <v>12913</v>
      </c>
      <c r="V994" s="3" t="s">
        <v>12913</v>
      </c>
    </row>
    <row r="995" spans="1:22" x14ac:dyDescent="0.2">
      <c r="A995" s="139" t="s">
        <v>12163</v>
      </c>
      <c r="B995" s="182">
        <v>44595</v>
      </c>
      <c r="C995" s="179" t="str">
        <f>VLOOKUP(G995,TCR!$E$2:$K$332,2,0)</f>
        <v>DISTF</v>
      </c>
      <c r="D995" s="179" t="str">
        <f>VLOOKUP(G995,TCR!$E$2:$K$332,3,0)</f>
        <v>Ricavi logistica secondaria - distribuzione Energia Elettrica - fisso</v>
      </c>
      <c r="E995" s="179" t="str">
        <f>VLOOKUP(G995,TCR!$E$2:$K$332,4,0)</f>
        <v>QFDS</v>
      </c>
      <c r="F995" s="179" t="str">
        <f>VLOOKUP(G995,TCR!$E$2:$K$332,5,0)</f>
        <v>Quota fissa distribuzione</v>
      </c>
      <c r="G995" s="179" t="s">
        <v>2</v>
      </c>
      <c r="H995" s="179" t="str">
        <f>VLOOKUP(G995,TCR!$E$2:$K$332,7,0)</f>
        <v>Quota fissa dis</v>
      </c>
      <c r="I995" s="137" t="str">
        <f t="shared" si="51"/>
        <v>XE#C_FIX_O_ASOS_VAL2#T_OS_A_BTA4#T_OS#XE</v>
      </c>
      <c r="J995" s="137" t="str">
        <f t="shared" si="50"/>
        <v>N</v>
      </c>
      <c r="K995" s="3" t="s">
        <v>12573</v>
      </c>
      <c r="L995" s="3" t="s">
        <v>12821</v>
      </c>
      <c r="N995" s="3" t="s">
        <v>12729</v>
      </c>
      <c r="Q995" s="3" t="s">
        <v>12742</v>
      </c>
      <c r="S995" s="3" t="s">
        <v>10563</v>
      </c>
      <c r="T995" s="3" t="s">
        <v>9357</v>
      </c>
      <c r="U995" s="3" t="s">
        <v>12913</v>
      </c>
      <c r="V995" s="3" t="s">
        <v>12913</v>
      </c>
    </row>
    <row r="996" spans="1:22" x14ac:dyDescent="0.2">
      <c r="A996" s="139" t="s">
        <v>12163</v>
      </c>
      <c r="B996" s="182">
        <v>44595</v>
      </c>
      <c r="C996" s="179" t="str">
        <f>VLOOKUP(G996,TCR!$E$2:$K$332,2,0)</f>
        <v>DISTV</v>
      </c>
      <c r="D996" s="179" t="str">
        <f>VLOOKUP(G996,TCR!$E$2:$K$332,3,0)</f>
        <v>Ricavi logistica secondaria - distribuzione Energia Elettrica - variabile</v>
      </c>
      <c r="E996" s="179" t="str">
        <f>VLOOKUP(G996,TCR!$E$2:$K$332,4,0)</f>
        <v>QVA</v>
      </c>
      <c r="F996" s="179" t="str">
        <f>VLOOKUP(G996,TCR!$E$2:$K$332,5,0)</f>
        <v>Energia attiva</v>
      </c>
      <c r="G996" s="179" t="s">
        <v>314</v>
      </c>
      <c r="H996" s="179" t="str">
        <f>VLOOKUP(G996,TCR!$E$2:$K$332,7,0)</f>
        <v>componente generica dsb variabile</v>
      </c>
      <c r="I996" s="137" t="str">
        <f t="shared" si="51"/>
        <v>XE#Q_EN_C_TRAS_F0#T_TRASM_AAT2#T#XE</v>
      </c>
      <c r="J996" s="137" t="str">
        <f t="shared" si="50"/>
        <v>N</v>
      </c>
      <c r="K996" s="3" t="s">
        <v>12526</v>
      </c>
      <c r="L996" s="3" t="s">
        <v>12774</v>
      </c>
      <c r="N996" s="3" t="s">
        <v>13801</v>
      </c>
      <c r="Q996" s="3" t="s">
        <v>12741</v>
      </c>
      <c r="S996" s="3" t="s">
        <v>10565</v>
      </c>
      <c r="T996" s="3" t="s">
        <v>13020</v>
      </c>
      <c r="U996" s="3" t="s">
        <v>12913</v>
      </c>
      <c r="V996" s="3" t="s">
        <v>12913</v>
      </c>
    </row>
    <row r="997" spans="1:22" x14ac:dyDescent="0.2">
      <c r="A997" s="139" t="s">
        <v>12163</v>
      </c>
      <c r="B997" s="182">
        <v>44595</v>
      </c>
      <c r="C997" s="179" t="str">
        <f>VLOOKUP(G997,TCR!$E$2:$K$332,2,0)</f>
        <v>DISTF</v>
      </c>
      <c r="D997" s="179" t="str">
        <f>VLOOKUP(G997,TCR!$E$2:$K$332,3,0)</f>
        <v>Ricavi logistica secondaria - distribuzione Energia Elettrica - fisso</v>
      </c>
      <c r="E997" s="179" t="str">
        <f>VLOOKUP(G997,TCR!$E$2:$K$332,4,0)</f>
        <v>QP</v>
      </c>
      <c r="F997" s="179" t="str">
        <f>VLOOKUP(G997,TCR!$E$2:$K$332,5,0)</f>
        <v>Potenza</v>
      </c>
      <c r="G997" s="179" t="s">
        <v>166</v>
      </c>
      <c r="H997" s="179" t="str">
        <f>VLOOKUP(G997,TCR!$E$2:$K$332,7,0)</f>
        <v>Quota fissa potenza</v>
      </c>
      <c r="I997" s="137" t="str">
        <f t="shared" si="51"/>
        <v>XE#Q_POT_O_ASOS_VAL4#T_OS_A_AAT1#T_OS#XE</v>
      </c>
      <c r="J997" s="137" t="str">
        <f t="shared" si="50"/>
        <v>N</v>
      </c>
      <c r="K997" s="3" t="s">
        <v>12565</v>
      </c>
      <c r="L997" s="3" t="s">
        <v>12813</v>
      </c>
      <c r="N997" s="3" t="s">
        <v>13726</v>
      </c>
      <c r="Q997" s="3" t="s">
        <v>12742</v>
      </c>
      <c r="S997" s="3" t="s">
        <v>10563</v>
      </c>
      <c r="T997" s="3" t="s">
        <v>9357</v>
      </c>
      <c r="U997" s="3" t="s">
        <v>12913</v>
      </c>
      <c r="V997" s="3" t="s">
        <v>12913</v>
      </c>
    </row>
    <row r="998" spans="1:22" x14ac:dyDescent="0.2">
      <c r="A998" s="139" t="s">
        <v>12163</v>
      </c>
      <c r="B998" s="182">
        <v>44595</v>
      </c>
      <c r="C998" s="179" t="str">
        <f>VLOOKUP(G998,TCR!$E$2:$K$332,2,0)</f>
        <v>TRASPV</v>
      </c>
      <c r="D998" s="179" t="str">
        <f>VLOOKUP(G998,TCR!$E$2:$K$332,3,0)</f>
        <v>Ricavi logistica primaria - Trasporto Energia Elettrica - variabile</v>
      </c>
      <c r="E998" s="179" t="str">
        <f>VLOOKUP(G998,TCR!$E$2:$K$332,4,0)</f>
        <v>DISPV</v>
      </c>
      <c r="F998" s="179" t="str">
        <f>VLOOKUP(G998,TCR!$E$2:$K$332,5,0)</f>
        <v>Dispacciamento variabile</v>
      </c>
      <c r="G998" s="179" t="s">
        <v>112</v>
      </c>
      <c r="H998" s="179" t="str">
        <f>VLOOKUP(G998,TCR!$E$2:$K$332,7,0)</f>
        <v>PD</v>
      </c>
      <c r="I998" s="137" t="str">
        <f t="shared" si="51"/>
        <v>XE#PD_F0#PD_3F_BTA6#D#XE</v>
      </c>
      <c r="J998" s="137" t="str">
        <f t="shared" si="50"/>
        <v>N</v>
      </c>
      <c r="K998" s="3" t="s">
        <v>13732</v>
      </c>
      <c r="L998" s="3" t="s">
        <v>13733</v>
      </c>
      <c r="N998" s="3" t="s">
        <v>13789</v>
      </c>
      <c r="Q998" s="3" t="s">
        <v>13735</v>
      </c>
      <c r="S998" s="3" t="s">
        <v>9818</v>
      </c>
      <c r="T998" s="3" t="s">
        <v>9819</v>
      </c>
      <c r="U998" s="3" t="s">
        <v>12913</v>
      </c>
      <c r="V998" s="3" t="s">
        <v>12913</v>
      </c>
    </row>
    <row r="999" spans="1:22" x14ac:dyDescent="0.2">
      <c r="A999" s="139" t="s">
        <v>12163</v>
      </c>
      <c r="B999" s="182">
        <v>44595</v>
      </c>
      <c r="C999" s="179" t="str">
        <f>VLOOKUP(G999,TCR!$E$2:$K$332,2,0)</f>
        <v>DISTV</v>
      </c>
      <c r="D999" s="179" t="str">
        <f>VLOOKUP(G999,TCR!$E$2:$K$332,3,0)</f>
        <v>Ricavi logistica secondaria - distribuzione Energia Elettrica - variabile</v>
      </c>
      <c r="E999" s="179" t="str">
        <f>VLOOKUP(G999,TCR!$E$2:$K$332,4,0)</f>
        <v>QVA</v>
      </c>
      <c r="F999" s="179" t="str">
        <f>VLOOKUP(G999,TCR!$E$2:$K$332,5,0)</f>
        <v>Energia attiva</v>
      </c>
      <c r="G999" s="179" t="s">
        <v>4</v>
      </c>
      <c r="H999" s="179" t="str">
        <f>VLOOKUP(G999,TCR!$E$2:$K$332,7,0)</f>
        <v>Quota energia</v>
      </c>
      <c r="I999" s="137" t="str">
        <f t="shared" si="51"/>
        <v>XE#Q_EN_O_ASOS_FAT3#T_OS_A_BTA1#T_OS#XE</v>
      </c>
      <c r="J999" s="137" t="str">
        <f t="shared" si="50"/>
        <v>N</v>
      </c>
      <c r="K999" s="3" t="s">
        <v>13775</v>
      </c>
      <c r="L999" s="3" t="s">
        <v>13776</v>
      </c>
      <c r="N999" s="3" t="s">
        <v>12732</v>
      </c>
      <c r="Q999" s="3" t="s">
        <v>12742</v>
      </c>
      <c r="S999" s="3" t="s">
        <v>10565</v>
      </c>
      <c r="T999" s="3" t="s">
        <v>13020</v>
      </c>
      <c r="U999" s="3" t="s">
        <v>12913</v>
      </c>
      <c r="V999" s="3" t="s">
        <v>12913</v>
      </c>
    </row>
    <row r="1000" spans="1:22" x14ac:dyDescent="0.2">
      <c r="A1000" s="139" t="s">
        <v>12163</v>
      </c>
      <c r="B1000" s="182">
        <v>44595</v>
      </c>
      <c r="C1000" s="179" t="str">
        <f>VLOOKUP(G1000,TCR!$E$2:$K$332,2,0)</f>
        <v>TRASPV</v>
      </c>
      <c r="D1000" s="179" t="str">
        <f>VLOOKUP(G1000,TCR!$E$2:$K$332,3,0)</f>
        <v>Ricavi logistica primaria - Trasporto Energia Elettrica - variabile</v>
      </c>
      <c r="E1000" s="179" t="str">
        <f>VLOOKUP(G1000,TCR!$E$2:$K$332,4,0)</f>
        <v>DISPV</v>
      </c>
      <c r="F1000" s="179" t="str">
        <f>VLOOKUP(G1000,TCR!$E$2:$K$332,5,0)</f>
        <v>Dispacciamento variabile</v>
      </c>
      <c r="G1000" s="179" t="s">
        <v>112</v>
      </c>
      <c r="H1000" s="179" t="str">
        <f>VLOOKUP(G1000,TCR!$E$2:$K$332,7,0)</f>
        <v>PD</v>
      </c>
      <c r="I1000" s="137" t="str">
        <f t="shared" si="51"/>
        <v>XE#PD_F1#PD_3F_MENS_BTA6#D#XE</v>
      </c>
      <c r="J1000" s="137" t="str">
        <f t="shared" si="50"/>
        <v>N</v>
      </c>
      <c r="K1000" s="3" t="s">
        <v>249</v>
      </c>
      <c r="L1000" s="3" t="s">
        <v>13765</v>
      </c>
      <c r="N1000" s="3" t="s">
        <v>13777</v>
      </c>
      <c r="Q1000" s="3" t="s">
        <v>13735</v>
      </c>
      <c r="S1000" s="3" t="s">
        <v>9818</v>
      </c>
      <c r="T1000" s="3" t="s">
        <v>9819</v>
      </c>
      <c r="U1000" s="3" t="s">
        <v>12913</v>
      </c>
      <c r="V1000" s="3" t="s">
        <v>12913</v>
      </c>
    </row>
    <row r="1001" spans="1:22" x14ac:dyDescent="0.2">
      <c r="A1001" s="139" t="s">
        <v>12163</v>
      </c>
      <c r="B1001" s="182">
        <v>44595</v>
      </c>
      <c r="C1001" s="179" t="str">
        <f>VLOOKUP(G1001,TCR!$E$2:$K$332,2,0)</f>
        <v>TRASPV</v>
      </c>
      <c r="D1001" s="179" t="str">
        <f>VLOOKUP(G1001,TCR!$E$2:$K$332,3,0)</f>
        <v>Ricavi logistica primaria - Trasporto Energia Elettrica - variabile</v>
      </c>
      <c r="E1001" s="179" t="str">
        <f>VLOOKUP(G1001,TCR!$E$2:$K$332,4,0)</f>
        <v>DISPV</v>
      </c>
      <c r="F1001" s="179" t="str">
        <f>VLOOKUP(G1001,TCR!$E$2:$K$332,5,0)</f>
        <v>Dispacciamento variabile</v>
      </c>
      <c r="G1001" s="179" t="s">
        <v>112</v>
      </c>
      <c r="H1001" s="179" t="str">
        <f>VLOOKUP(G1001,TCR!$E$2:$K$332,7,0)</f>
        <v>PD</v>
      </c>
      <c r="I1001" s="137" t="str">
        <f t="shared" si="51"/>
        <v>XE#PD_F0#PD_3F_BTA4#D#XE</v>
      </c>
      <c r="J1001" s="137" t="str">
        <f t="shared" si="50"/>
        <v>N</v>
      </c>
      <c r="K1001" s="3" t="s">
        <v>13732</v>
      </c>
      <c r="L1001" s="3" t="s">
        <v>13733</v>
      </c>
      <c r="N1001" s="3" t="s">
        <v>13795</v>
      </c>
      <c r="Q1001" s="3" t="s">
        <v>13735</v>
      </c>
      <c r="S1001" s="3" t="s">
        <v>9818</v>
      </c>
      <c r="T1001" s="3" t="s">
        <v>9819</v>
      </c>
      <c r="U1001" s="3" t="s">
        <v>12913</v>
      </c>
      <c r="V1001" s="3" t="s">
        <v>12913</v>
      </c>
    </row>
    <row r="1002" spans="1:22" x14ac:dyDescent="0.2">
      <c r="A1002" s="139" t="s">
        <v>12163</v>
      </c>
      <c r="B1002" s="182">
        <v>44595</v>
      </c>
      <c r="C1002" s="179" t="str">
        <f>VLOOKUP(G1002,TCR!$E$2:$K$332,2,0)</f>
        <v>VENDV</v>
      </c>
      <c r="D1002" s="179" t="str">
        <f>VLOOKUP(G1002,TCR!$E$2:$K$332,3,0)</f>
        <v>Ricavi variabili commodity al PCE - Energia Elettrica</v>
      </c>
      <c r="E1002" s="179" t="str">
        <f>VLOOKUP(G1002,TCR!$E$2:$K$332,4,0)</f>
        <v>MTPRV</v>
      </c>
      <c r="F1002" s="179" t="str">
        <f>VLOOKUP(G1002,TCR!$E$2:$K$332,5,0)</f>
        <v>Materia prima variabile</v>
      </c>
      <c r="G1002" s="179" t="s">
        <v>255</v>
      </c>
      <c r="H1002" s="179" t="str">
        <f>VLOOKUP(G1002,TCR!$E$2:$K$332,7,0)</f>
        <v>Materia prima</v>
      </c>
      <c r="I1002" s="137" t="str">
        <f t="shared" si="51"/>
        <v>XE#EF0#PE_MON_BTA3#D#XE</v>
      </c>
      <c r="J1002" s="137" t="str">
        <f t="shared" si="50"/>
        <v>N</v>
      </c>
      <c r="K1002" s="3" t="s">
        <v>13718</v>
      </c>
      <c r="L1002" s="3" t="s">
        <v>13719</v>
      </c>
      <c r="N1002" s="3" t="s">
        <v>13821</v>
      </c>
      <c r="Q1002" s="3" t="s">
        <v>13735</v>
      </c>
      <c r="S1002" s="3" t="s">
        <v>9867</v>
      </c>
      <c r="T1002" s="3" t="s">
        <v>13019</v>
      </c>
      <c r="U1002" s="3" t="s">
        <v>12913</v>
      </c>
      <c r="V1002" s="3" t="s">
        <v>12913</v>
      </c>
    </row>
    <row r="1003" spans="1:22" x14ac:dyDescent="0.2">
      <c r="A1003" s="139" t="s">
        <v>12163</v>
      </c>
      <c r="B1003" s="182">
        <v>44595</v>
      </c>
      <c r="C1003" s="179" t="str">
        <f>VLOOKUP(G1003,TCR!$E$2:$K$332,2,0)</f>
        <v>DISTV</v>
      </c>
      <c r="D1003" s="179" t="str">
        <f>VLOOKUP(G1003,TCR!$E$2:$K$332,3,0)</f>
        <v>Ricavi logistica secondaria - distribuzione Energia Elettrica - variabile</v>
      </c>
      <c r="E1003" s="179" t="str">
        <f>VLOOKUP(G1003,TCR!$E$2:$K$332,4,0)</f>
        <v>QVA</v>
      </c>
      <c r="F1003" s="179" t="str">
        <f>VLOOKUP(G1003,TCR!$E$2:$K$332,5,0)</f>
        <v>Energia attiva</v>
      </c>
      <c r="G1003" s="179" t="s">
        <v>4</v>
      </c>
      <c r="H1003" s="179" t="str">
        <f>VLOOKUP(G1003,TCR!$E$2:$K$332,7,0)</f>
        <v>Quota energia</v>
      </c>
      <c r="I1003" s="137" t="str">
        <f t="shared" si="51"/>
        <v>XE#Q_EN_O_ASOS_VAL1#T_OS_A_AAT1#T_OS#XE</v>
      </c>
      <c r="J1003" s="137" t="str">
        <f t="shared" si="50"/>
        <v>N</v>
      </c>
      <c r="K1003" s="3" t="s">
        <v>12578</v>
      </c>
      <c r="L1003" s="3" t="s">
        <v>12826</v>
      </c>
      <c r="N1003" s="3" t="s">
        <v>13726</v>
      </c>
      <c r="Q1003" s="3" t="s">
        <v>12742</v>
      </c>
      <c r="S1003" s="3" t="s">
        <v>10565</v>
      </c>
      <c r="T1003" s="3" t="s">
        <v>13020</v>
      </c>
      <c r="U1003" s="3" t="s">
        <v>12913</v>
      </c>
      <c r="V1003" s="3" t="s">
        <v>12913</v>
      </c>
    </row>
    <row r="1004" spans="1:22" x14ac:dyDescent="0.2">
      <c r="A1004" s="139" t="s">
        <v>12163</v>
      </c>
      <c r="B1004" s="182">
        <v>44595</v>
      </c>
      <c r="C1004" s="179" t="str">
        <f>VLOOKUP(G1004,TCR!$E$2:$K$332,2,0)</f>
        <v>DISTF</v>
      </c>
      <c r="D1004" s="179" t="str">
        <f>VLOOKUP(G1004,TCR!$E$2:$K$332,3,0)</f>
        <v>Ricavi logistica secondaria - distribuzione Energia Elettrica - fisso</v>
      </c>
      <c r="E1004" s="179" t="str">
        <f>VLOOKUP(G1004,TCR!$E$2:$K$332,4,0)</f>
        <v>QFDS</v>
      </c>
      <c r="F1004" s="179" t="str">
        <f>VLOOKUP(G1004,TCR!$E$2:$K$332,5,0)</f>
        <v>Quota fissa distribuzione</v>
      </c>
      <c r="G1004" s="179" t="s">
        <v>2</v>
      </c>
      <c r="H1004" s="179" t="str">
        <f>VLOOKUP(G1004,TCR!$E$2:$K$332,7,0)</f>
        <v>Quota fissa dis</v>
      </c>
      <c r="I1004" s="137" t="str">
        <f t="shared" si="51"/>
        <v>XE#C_FIX_O_ARIM#T_OS_A_AAT1#T_OS#XE</v>
      </c>
      <c r="J1004" s="137" t="str">
        <f t="shared" si="50"/>
        <v>N</v>
      </c>
      <c r="K1004" s="3" t="s">
        <v>12569</v>
      </c>
      <c r="L1004" s="3" t="s">
        <v>12817</v>
      </c>
      <c r="N1004" s="3" t="s">
        <v>13726</v>
      </c>
      <c r="Q1004" s="3" t="s">
        <v>12742</v>
      </c>
      <c r="S1004" s="3" t="s">
        <v>10563</v>
      </c>
      <c r="T1004" s="3" t="s">
        <v>9357</v>
      </c>
      <c r="U1004" s="3" t="s">
        <v>12913</v>
      </c>
      <c r="V1004" s="3" t="s">
        <v>12913</v>
      </c>
    </row>
    <row r="1005" spans="1:22" x14ac:dyDescent="0.2">
      <c r="A1005" s="139" t="s">
        <v>12163</v>
      </c>
      <c r="B1005" s="182">
        <v>44595</v>
      </c>
      <c r="C1005" s="179" t="str">
        <f>VLOOKUP(G1005,TCR!$E$2:$K$332,2,0)</f>
        <v>VENDV</v>
      </c>
      <c r="D1005" s="179" t="str">
        <f>VLOOKUP(G1005,TCR!$E$2:$K$332,3,0)</f>
        <v>Ricavi variabili commodity al PCE - Energia Elettrica</v>
      </c>
      <c r="E1005" s="179" t="str">
        <f>VLOOKUP(G1005,TCR!$E$2:$K$332,4,0)</f>
        <v>MTPRV</v>
      </c>
      <c r="F1005" s="179" t="str">
        <f>VLOOKUP(G1005,TCR!$E$2:$K$332,5,0)</f>
        <v>Materia prima variabile</v>
      </c>
      <c r="G1005" s="179" t="s">
        <v>255</v>
      </c>
      <c r="H1005" s="179" t="str">
        <f>VLOOKUP(G1005,TCR!$E$2:$K$332,7,0)</f>
        <v>Materia prima</v>
      </c>
      <c r="I1005" s="137" t="str">
        <f t="shared" si="51"/>
        <v>XE#EF0_ITEC12_SN#MIG_EE#E#XE</v>
      </c>
      <c r="J1005" s="137" t="str">
        <f t="shared" si="50"/>
        <v>N</v>
      </c>
      <c r="K1005" s="3" t="s">
        <v>13822</v>
      </c>
      <c r="L1005" s="3" t="s">
        <v>13823</v>
      </c>
      <c r="N1005" s="3" t="s">
        <v>12708</v>
      </c>
      <c r="Q1005" s="3" t="s">
        <v>12743</v>
      </c>
      <c r="S1005" s="3" t="s">
        <v>9867</v>
      </c>
      <c r="T1005" s="3" t="s">
        <v>13019</v>
      </c>
      <c r="U1005" s="3" t="s">
        <v>12913</v>
      </c>
      <c r="V1005" s="3" t="s">
        <v>12913</v>
      </c>
    </row>
    <row r="1006" spans="1:22" x14ac:dyDescent="0.2">
      <c r="A1006" s="139" t="s">
        <v>12163</v>
      </c>
      <c r="B1006" s="182">
        <v>44595</v>
      </c>
      <c r="C1006" s="179" t="str">
        <f>VLOOKUP(G1006,TCR!$E$2:$K$332,2,0)</f>
        <v>DISTV</v>
      </c>
      <c r="D1006" s="179" t="str">
        <f>VLOOKUP(G1006,TCR!$E$2:$K$332,3,0)</f>
        <v>Ricavi logistica secondaria - distribuzione Energia Elettrica - variabile</v>
      </c>
      <c r="E1006" s="179" t="str">
        <f>VLOOKUP(G1006,TCR!$E$2:$K$332,4,0)</f>
        <v>QVA</v>
      </c>
      <c r="F1006" s="179" t="str">
        <f>VLOOKUP(G1006,TCR!$E$2:$K$332,5,0)</f>
        <v>Energia attiva</v>
      </c>
      <c r="G1006" s="179" t="s">
        <v>4</v>
      </c>
      <c r="H1006" s="179" t="str">
        <f>VLOOKUP(G1006,TCR!$E$2:$K$332,7,0)</f>
        <v>Quota energia</v>
      </c>
      <c r="I1006" s="137" t="str">
        <f t="shared" si="51"/>
        <v>XE#Q_EN_O_ASOS_VAL3#T_OS_A_MTIP#T_OS#XE</v>
      </c>
      <c r="J1006" s="137" t="str">
        <f t="shared" ref="J1006:J1069" si="52">IF(SUBSTITUTE(K1006,"_VAT","") = K1006,"N","S")</f>
        <v>N</v>
      </c>
      <c r="K1006" s="3" t="s">
        <v>12580</v>
      </c>
      <c r="L1006" s="3" t="s">
        <v>12828</v>
      </c>
      <c r="N1006" s="3" t="s">
        <v>13738</v>
      </c>
      <c r="Q1006" s="3" t="s">
        <v>12742</v>
      </c>
      <c r="S1006" s="3" t="s">
        <v>10565</v>
      </c>
      <c r="T1006" s="3" t="s">
        <v>13020</v>
      </c>
      <c r="U1006" s="3" t="s">
        <v>12913</v>
      </c>
      <c r="V1006" s="3" t="s">
        <v>12913</v>
      </c>
    </row>
    <row r="1007" spans="1:22" x14ac:dyDescent="0.2">
      <c r="A1007" s="139" t="s">
        <v>12163</v>
      </c>
      <c r="B1007" s="182">
        <v>44595</v>
      </c>
      <c r="C1007" s="179" t="str">
        <f>VLOOKUP(G1007,TCR!$E$2:$K$332,2,0)</f>
        <v>TRASPV</v>
      </c>
      <c r="D1007" s="179" t="str">
        <f>VLOOKUP(G1007,TCR!$E$2:$K$332,3,0)</f>
        <v>Ricavi logistica primaria - Trasporto Energia Elettrica - variabile</v>
      </c>
      <c r="E1007" s="179" t="str">
        <f>VLOOKUP(G1007,TCR!$E$2:$K$332,4,0)</f>
        <v>DISPV</v>
      </c>
      <c r="F1007" s="179" t="str">
        <f>VLOOKUP(G1007,TCR!$E$2:$K$332,5,0)</f>
        <v>Dispacciamento variabile</v>
      </c>
      <c r="G1007" s="179" t="s">
        <v>112</v>
      </c>
      <c r="H1007" s="179" t="str">
        <f>VLOOKUP(G1007,TCR!$E$2:$K$332,7,0)</f>
        <v>PD</v>
      </c>
      <c r="I1007" s="137" t="str">
        <f t="shared" si="51"/>
        <v>XE#PD_F0#PD_3F_BTA2#D#XE</v>
      </c>
      <c r="J1007" s="137" t="str">
        <f t="shared" si="52"/>
        <v>N</v>
      </c>
      <c r="K1007" s="3" t="s">
        <v>13732</v>
      </c>
      <c r="L1007" s="3" t="s">
        <v>13733</v>
      </c>
      <c r="N1007" s="3" t="s">
        <v>13781</v>
      </c>
      <c r="Q1007" s="3" t="s">
        <v>13735</v>
      </c>
      <c r="S1007" s="3" t="s">
        <v>9818</v>
      </c>
      <c r="T1007" s="3" t="s">
        <v>9819</v>
      </c>
      <c r="U1007" s="3" t="s">
        <v>12913</v>
      </c>
      <c r="V1007" s="3" t="s">
        <v>12913</v>
      </c>
    </row>
    <row r="1008" spans="1:22" x14ac:dyDescent="0.2">
      <c r="A1008" s="139" t="s">
        <v>12163</v>
      </c>
      <c r="B1008" s="182">
        <v>44595</v>
      </c>
      <c r="C1008" s="179" t="str">
        <f>VLOOKUP(G1008,TCR!$E$2:$K$332,2,0)</f>
        <v>TRASPV</v>
      </c>
      <c r="D1008" s="179" t="str">
        <f>VLOOKUP(G1008,TCR!$E$2:$K$332,3,0)</f>
        <v>Ricavi logistica primaria - Trasporto Energia Elettrica - variabile</v>
      </c>
      <c r="E1008" s="179" t="str">
        <f>VLOOKUP(G1008,TCR!$E$2:$K$332,4,0)</f>
        <v>DISPV</v>
      </c>
      <c r="F1008" s="179" t="str">
        <f>VLOOKUP(G1008,TCR!$E$2:$K$332,5,0)</f>
        <v>Dispacciamento variabile</v>
      </c>
      <c r="G1008" s="179" t="s">
        <v>112</v>
      </c>
      <c r="H1008" s="179" t="str">
        <f>VLOOKUP(G1008,TCR!$E$2:$K$332,7,0)</f>
        <v>PD</v>
      </c>
      <c r="I1008" s="137" t="str">
        <f t="shared" si="51"/>
        <v>XE#PD_F1#PD_3F_BTA3#D#XE</v>
      </c>
      <c r="J1008" s="137" t="str">
        <f t="shared" si="52"/>
        <v>N</v>
      </c>
      <c r="K1008" s="3" t="s">
        <v>249</v>
      </c>
      <c r="L1008" s="3" t="s">
        <v>13765</v>
      </c>
      <c r="N1008" s="3" t="s">
        <v>13798</v>
      </c>
      <c r="Q1008" s="3" t="s">
        <v>13735</v>
      </c>
      <c r="S1008" s="3" t="s">
        <v>9818</v>
      </c>
      <c r="T1008" s="3" t="s">
        <v>9819</v>
      </c>
      <c r="U1008" s="3" t="s">
        <v>12913</v>
      </c>
      <c r="V1008" s="3" t="s">
        <v>12913</v>
      </c>
    </row>
    <row r="1009" spans="1:22" x14ac:dyDescent="0.2">
      <c r="A1009" s="139" t="s">
        <v>12163</v>
      </c>
      <c r="B1009" s="182">
        <v>44595</v>
      </c>
      <c r="C1009" s="179" t="str">
        <f>VLOOKUP(G1009,TCR!$E$2:$K$332,2,0)</f>
        <v>DISTF</v>
      </c>
      <c r="D1009" s="179" t="str">
        <f>VLOOKUP(G1009,TCR!$E$2:$K$332,3,0)</f>
        <v>Ricavi logistica secondaria - distribuzione Energia Elettrica - fisso</v>
      </c>
      <c r="E1009" s="179" t="str">
        <f>VLOOKUP(G1009,TCR!$E$2:$K$332,4,0)</f>
        <v>QFDS</v>
      </c>
      <c r="F1009" s="179" t="str">
        <f>VLOOKUP(G1009,TCR!$E$2:$K$332,5,0)</f>
        <v>Quota fissa distribuzione</v>
      </c>
      <c r="G1009" s="179" t="s">
        <v>2</v>
      </c>
      <c r="H1009" s="179" t="str">
        <f>VLOOKUP(G1009,TCR!$E$2:$K$332,7,0)</f>
        <v>Quota fissa dis</v>
      </c>
      <c r="I1009" s="137" t="str">
        <f t="shared" si="51"/>
        <v>XE#C_FIX_O_ASOS_VAL2#T_OS_A_AAT2#T_OS#XE</v>
      </c>
      <c r="J1009" s="137" t="str">
        <f t="shared" si="52"/>
        <v>N</v>
      </c>
      <c r="K1009" s="3" t="s">
        <v>12573</v>
      </c>
      <c r="L1009" s="3" t="s">
        <v>12821</v>
      </c>
      <c r="N1009" s="3" t="s">
        <v>13755</v>
      </c>
      <c r="Q1009" s="3" t="s">
        <v>12742</v>
      </c>
      <c r="S1009" s="3" t="s">
        <v>10563</v>
      </c>
      <c r="T1009" s="3" t="s">
        <v>9357</v>
      </c>
      <c r="U1009" s="3" t="s">
        <v>12913</v>
      </c>
      <c r="V1009" s="3" t="s">
        <v>12913</v>
      </c>
    </row>
    <row r="1010" spans="1:22" x14ac:dyDescent="0.2">
      <c r="A1010" s="139" t="s">
        <v>12163</v>
      </c>
      <c r="B1010" s="182">
        <v>44595</v>
      </c>
      <c r="C1010" s="179" t="str">
        <f>VLOOKUP(G1010,TCR!$E$2:$K$332,2,0)</f>
        <v>VENDV</v>
      </c>
      <c r="D1010" s="179" t="str">
        <f>VLOOKUP(G1010,TCR!$E$2:$K$332,3,0)</f>
        <v>Ricavi variabili commodity al PCE - Energia Elettrica</v>
      </c>
      <c r="E1010" s="179" t="str">
        <f>VLOOKUP(G1010,TCR!$E$2:$K$332,4,0)</f>
        <v>MTPRV</v>
      </c>
      <c r="F1010" s="179" t="str">
        <f>VLOOKUP(G1010,TCR!$E$2:$K$332,5,0)</f>
        <v>Materia prima variabile</v>
      </c>
      <c r="G1010" s="179" t="s">
        <v>255</v>
      </c>
      <c r="H1010" s="179" t="str">
        <f>VLOOKUP(G1010,TCR!$E$2:$K$332,7,0)</f>
        <v>Materia prima</v>
      </c>
      <c r="I1010" s="137" t="str">
        <f t="shared" si="51"/>
        <v>XE#EF0#PE_BIO_BTA6#E#XE</v>
      </c>
      <c r="J1010" s="137" t="str">
        <f t="shared" si="52"/>
        <v>N</v>
      </c>
      <c r="K1010" s="3" t="s">
        <v>13718</v>
      </c>
      <c r="L1010" s="3" t="s">
        <v>13719</v>
      </c>
      <c r="N1010" s="3" t="s">
        <v>13824</v>
      </c>
      <c r="Q1010" s="3" t="s">
        <v>12743</v>
      </c>
      <c r="S1010" s="3" t="s">
        <v>9867</v>
      </c>
      <c r="T1010" s="3" t="s">
        <v>13019</v>
      </c>
      <c r="U1010" s="3" t="s">
        <v>12913</v>
      </c>
      <c r="V1010" s="3" t="s">
        <v>12913</v>
      </c>
    </row>
    <row r="1011" spans="1:22" x14ac:dyDescent="0.2">
      <c r="A1011" s="139" t="s">
        <v>12163</v>
      </c>
      <c r="B1011" s="182">
        <v>44595</v>
      </c>
      <c r="C1011" s="179" t="str">
        <f>VLOOKUP(G1011,TCR!$E$2:$K$332,2,0)</f>
        <v>VENDV</v>
      </c>
      <c r="D1011" s="179" t="str">
        <f>VLOOKUP(G1011,TCR!$E$2:$K$332,3,0)</f>
        <v>Ricavi variabili commodity al PCE - Energia Elettrica</v>
      </c>
      <c r="E1011" s="179" t="str">
        <f>VLOOKUP(G1011,TCR!$E$2:$K$332,4,0)</f>
        <v>MTPRV</v>
      </c>
      <c r="F1011" s="179" t="str">
        <f>VLOOKUP(G1011,TCR!$E$2:$K$332,5,0)</f>
        <v>Materia prima variabile</v>
      </c>
      <c r="G1011" s="179" t="s">
        <v>255</v>
      </c>
      <c r="H1011" s="179" t="str">
        <f>VLOOKUP(G1011,TCR!$E$2:$K$332,7,0)</f>
        <v>Materia prima</v>
      </c>
      <c r="I1011" s="137" t="str">
        <f t="shared" si="51"/>
        <v>XE#EF1#PE_3F_BTA2#D#XE</v>
      </c>
      <c r="J1011" s="137" t="str">
        <f t="shared" si="52"/>
        <v>N</v>
      </c>
      <c r="K1011" s="3" t="s">
        <v>13727</v>
      </c>
      <c r="L1011" s="3" t="s">
        <v>13728</v>
      </c>
      <c r="N1011" s="3" t="s">
        <v>13788</v>
      </c>
      <c r="Q1011" s="3" t="s">
        <v>13735</v>
      </c>
      <c r="S1011" s="3" t="s">
        <v>9867</v>
      </c>
      <c r="T1011" s="3" t="s">
        <v>13019</v>
      </c>
      <c r="U1011" s="3" t="s">
        <v>12913</v>
      </c>
      <c r="V1011" s="3" t="s">
        <v>12913</v>
      </c>
    </row>
    <row r="1012" spans="1:22" x14ac:dyDescent="0.2">
      <c r="A1012" s="139" t="s">
        <v>12163</v>
      </c>
      <c r="B1012" s="182">
        <v>44595</v>
      </c>
      <c r="C1012" s="179" t="str">
        <f>VLOOKUP(G1012,TCR!$E$2:$K$332,2,0)</f>
        <v>VENDF</v>
      </c>
      <c r="D1012" s="179" t="str">
        <f>VLOOKUP(G1012,TCR!$E$2:$K$332,3,0)</f>
        <v>Ricavi commodity - componente fissa Energia Elettrica</v>
      </c>
      <c r="E1012" s="179" t="str">
        <f>VLOOKUP(G1012,TCR!$E$2:$K$332,4,0)</f>
        <v>MTPRF</v>
      </c>
      <c r="F1012" s="179" t="str">
        <f>VLOOKUP(G1012,TCR!$E$2:$K$332,5,0)</f>
        <v>Materia prima fissa</v>
      </c>
      <c r="G1012" s="179" t="s">
        <v>320</v>
      </c>
      <c r="H1012" s="179" t="str">
        <f>VLOOKUP(G1012,TCR!$E$2:$K$332,7,0)</f>
        <v>componente generica ven fissa</v>
      </c>
      <c r="I1012" s="137" t="str">
        <f t="shared" si="51"/>
        <v>XE#EGL_DIRFIX#P_FIX_PUN3F#E#XE</v>
      </c>
      <c r="J1012" s="137" t="str">
        <f t="shared" si="52"/>
        <v>N</v>
      </c>
      <c r="K1012" s="3" t="s">
        <v>13825</v>
      </c>
      <c r="L1012" s="3" t="s">
        <v>13826</v>
      </c>
      <c r="N1012" s="3" t="s">
        <v>12710</v>
      </c>
      <c r="Q1012" s="3" t="s">
        <v>12743</v>
      </c>
      <c r="S1012" s="3" t="s">
        <v>13158</v>
      </c>
      <c r="T1012" s="3">
        <v>0</v>
      </c>
      <c r="U1012" s="3" t="s">
        <v>12913</v>
      </c>
      <c r="V1012" s="3" t="s">
        <v>12913</v>
      </c>
    </row>
    <row r="1013" spans="1:22" x14ac:dyDescent="0.2">
      <c r="A1013" s="139" t="s">
        <v>12163</v>
      </c>
      <c r="B1013" s="182">
        <v>44595</v>
      </c>
      <c r="C1013" s="179" t="str">
        <f>VLOOKUP(G1013,TCR!$E$2:$K$332,2,0)</f>
        <v>VENDV</v>
      </c>
      <c r="D1013" s="179" t="str">
        <f>VLOOKUP(G1013,TCR!$E$2:$K$332,3,0)</f>
        <v>Ricavi variabili commodity al PCE - Energia Elettrica</v>
      </c>
      <c r="E1013" s="179" t="str">
        <f>VLOOKUP(G1013,TCR!$E$2:$K$332,4,0)</f>
        <v>MTPRV</v>
      </c>
      <c r="F1013" s="179" t="str">
        <f>VLOOKUP(G1013,TCR!$E$2:$K$332,5,0)</f>
        <v>Materia prima variabile</v>
      </c>
      <c r="G1013" s="179" t="s">
        <v>255</v>
      </c>
      <c r="H1013" s="179" t="str">
        <f>VLOOKUP(G1013,TCR!$E$2:$K$332,7,0)</f>
        <v>Materia prima</v>
      </c>
      <c r="I1013" s="137" t="str">
        <f t="shared" si="51"/>
        <v>XE#EF0#PE_MON_BTA1#D#XE</v>
      </c>
      <c r="J1013" s="137" t="str">
        <f t="shared" si="52"/>
        <v>N</v>
      </c>
      <c r="K1013" s="3" t="s">
        <v>13718</v>
      </c>
      <c r="L1013" s="3" t="s">
        <v>13719</v>
      </c>
      <c r="N1013" s="3" t="s">
        <v>13827</v>
      </c>
      <c r="Q1013" s="3" t="s">
        <v>13735</v>
      </c>
      <c r="S1013" s="3" t="s">
        <v>9867</v>
      </c>
      <c r="T1013" s="3" t="s">
        <v>13019</v>
      </c>
      <c r="U1013" s="3" t="s">
        <v>12913</v>
      </c>
      <c r="V1013" s="3" t="s">
        <v>12913</v>
      </c>
    </row>
    <row r="1014" spans="1:22" x14ac:dyDescent="0.2">
      <c r="A1014" s="139" t="s">
        <v>12163</v>
      </c>
      <c r="B1014" s="182">
        <v>44595</v>
      </c>
      <c r="C1014" s="179" t="str">
        <f>VLOOKUP(G1014,TCR!$E$2:$K$332,2,0)</f>
        <v>DISTF</v>
      </c>
      <c r="D1014" s="179" t="str">
        <f>VLOOKUP(G1014,TCR!$E$2:$K$332,3,0)</f>
        <v>Ricavi logistica secondaria - distribuzione Energia Elettrica - fisso</v>
      </c>
      <c r="E1014" s="179" t="str">
        <f>VLOOKUP(G1014,TCR!$E$2:$K$332,4,0)</f>
        <v>QP</v>
      </c>
      <c r="F1014" s="179" t="str">
        <f>VLOOKUP(G1014,TCR!$E$2:$K$332,5,0)</f>
        <v>Potenza</v>
      </c>
      <c r="G1014" s="179" t="s">
        <v>166</v>
      </c>
      <c r="H1014" s="179" t="str">
        <f>VLOOKUP(G1014,TCR!$E$2:$K$332,7,0)</f>
        <v>Quota fissa potenza</v>
      </c>
      <c r="I1014" s="137" t="str">
        <f t="shared" si="51"/>
        <v>XE#Q_POT_O_ASOS_VAL2#T_OS_A_AAT2#T_OS#XE</v>
      </c>
      <c r="J1014" s="137" t="str">
        <f t="shared" si="52"/>
        <v>N</v>
      </c>
      <c r="K1014" s="3" t="s">
        <v>12563</v>
      </c>
      <c r="L1014" s="3" t="s">
        <v>12811</v>
      </c>
      <c r="N1014" s="3" t="s">
        <v>13755</v>
      </c>
      <c r="Q1014" s="3" t="s">
        <v>12742</v>
      </c>
      <c r="S1014" s="3" t="s">
        <v>10563</v>
      </c>
      <c r="T1014" s="3" t="s">
        <v>9357</v>
      </c>
      <c r="U1014" s="3" t="s">
        <v>12913</v>
      </c>
      <c r="V1014" s="3" t="s">
        <v>12913</v>
      </c>
    </row>
    <row r="1015" spans="1:22" x14ac:dyDescent="0.2">
      <c r="A1015" s="139" t="s">
        <v>12163</v>
      </c>
      <c r="B1015" s="182">
        <v>44595</v>
      </c>
      <c r="C1015" s="179" t="str">
        <f>VLOOKUP(G1015,TCR!$E$2:$K$332,2,0)</f>
        <v>DISTF</v>
      </c>
      <c r="D1015" s="179" t="str">
        <f>VLOOKUP(G1015,TCR!$E$2:$K$332,3,0)</f>
        <v>Ricavi logistica secondaria - distribuzione Energia Elettrica - fisso</v>
      </c>
      <c r="E1015" s="179" t="str">
        <f>VLOOKUP(G1015,TCR!$E$2:$K$332,4,0)</f>
        <v>QP</v>
      </c>
      <c r="F1015" s="179" t="str">
        <f>VLOOKUP(G1015,TCR!$E$2:$K$332,5,0)</f>
        <v>Potenza</v>
      </c>
      <c r="G1015" s="179" t="s">
        <v>166</v>
      </c>
      <c r="H1015" s="179" t="str">
        <f>VLOOKUP(G1015,TCR!$E$2:$K$332,7,0)</f>
        <v>Quota fissa potenza</v>
      </c>
      <c r="I1015" s="137" t="str">
        <f t="shared" si="51"/>
        <v>XE#Q_POT_O_ASOS_FAT3#T_OS_A_BTVE#T_OS#XE</v>
      </c>
      <c r="J1015" s="137" t="str">
        <f t="shared" si="52"/>
        <v>N</v>
      </c>
      <c r="K1015" s="3" t="s">
        <v>13799</v>
      </c>
      <c r="L1015" s="3" t="s">
        <v>13800</v>
      </c>
      <c r="N1015" s="3" t="s">
        <v>13489</v>
      </c>
      <c r="Q1015" s="3" t="s">
        <v>12742</v>
      </c>
      <c r="S1015" s="3" t="s">
        <v>10563</v>
      </c>
      <c r="T1015" s="3" t="s">
        <v>9357</v>
      </c>
      <c r="U1015" s="3" t="s">
        <v>12913</v>
      </c>
      <c r="V1015" s="3" t="s">
        <v>12913</v>
      </c>
    </row>
    <row r="1016" spans="1:22" x14ac:dyDescent="0.2">
      <c r="A1016" s="139" t="s">
        <v>12163</v>
      </c>
      <c r="B1016" s="182">
        <v>44595</v>
      </c>
      <c r="C1016" s="179" t="str">
        <f>VLOOKUP(G1016,TCR!$E$2:$K$332,2,0)</f>
        <v>DISTF</v>
      </c>
      <c r="D1016" s="179" t="str">
        <f>VLOOKUP(G1016,TCR!$E$2:$K$332,3,0)</f>
        <v>Ricavi logistica secondaria - distribuzione Energia Elettrica - fisso</v>
      </c>
      <c r="E1016" s="179" t="str">
        <f>VLOOKUP(G1016,TCR!$E$2:$K$332,4,0)</f>
        <v>QFDS</v>
      </c>
      <c r="F1016" s="179" t="str">
        <f>VLOOKUP(G1016,TCR!$E$2:$K$332,5,0)</f>
        <v>Quota fissa distribuzione</v>
      </c>
      <c r="G1016" s="179" t="s">
        <v>2</v>
      </c>
      <c r="H1016" s="179" t="str">
        <f>VLOOKUP(G1016,TCR!$E$2:$K$332,7,0)</f>
        <v>Quota fissa dis</v>
      </c>
      <c r="I1016" s="137" t="str">
        <f t="shared" si="51"/>
        <v>XE#C_FIX_O_ASOS_VAL4#T_OS_A_BTA6#T_OS#XE</v>
      </c>
      <c r="J1016" s="137" t="str">
        <f t="shared" si="52"/>
        <v>N</v>
      </c>
      <c r="K1016" s="3" t="s">
        <v>12575</v>
      </c>
      <c r="L1016" s="3" t="s">
        <v>12823</v>
      </c>
      <c r="N1016" s="3" t="s">
        <v>12724</v>
      </c>
      <c r="Q1016" s="3" t="s">
        <v>12742</v>
      </c>
      <c r="S1016" s="3" t="s">
        <v>10563</v>
      </c>
      <c r="T1016" s="3" t="s">
        <v>9357</v>
      </c>
      <c r="U1016" s="3" t="s">
        <v>12913</v>
      </c>
      <c r="V1016" s="3" t="s">
        <v>12913</v>
      </c>
    </row>
    <row r="1017" spans="1:22" x14ac:dyDescent="0.2">
      <c r="A1017" s="139" t="s">
        <v>12163</v>
      </c>
      <c r="B1017" s="182">
        <v>44595</v>
      </c>
      <c r="C1017" s="179" t="str">
        <f>VLOOKUP(G1017,TCR!$E$2:$K$332,2,0)</f>
        <v>TRASPV</v>
      </c>
      <c r="D1017" s="179" t="str">
        <f>VLOOKUP(G1017,TCR!$E$2:$K$332,3,0)</f>
        <v>Ricavi logistica primaria - Trasporto Energia Elettrica - variabile</v>
      </c>
      <c r="E1017" s="179" t="str">
        <f>VLOOKUP(G1017,TCR!$E$2:$K$332,4,0)</f>
        <v>DISPV</v>
      </c>
      <c r="F1017" s="179" t="str">
        <f>VLOOKUP(G1017,TCR!$E$2:$K$332,5,0)</f>
        <v>Dispacciamento variabile</v>
      </c>
      <c r="G1017" s="179" t="s">
        <v>112</v>
      </c>
      <c r="H1017" s="179" t="str">
        <f>VLOOKUP(G1017,TCR!$E$2:$K$332,7,0)</f>
        <v>PD</v>
      </c>
      <c r="I1017" s="137" t="str">
        <f t="shared" si="51"/>
        <v>XE#PD_F2#PD_3F_MENS_BTIP#O_D#XE</v>
      </c>
      <c r="J1017" s="137" t="str">
        <f t="shared" si="52"/>
        <v>N</v>
      </c>
      <c r="K1017" s="3" t="s">
        <v>250</v>
      </c>
      <c r="L1017" s="3" t="s">
        <v>13773</v>
      </c>
      <c r="N1017" s="3" t="s">
        <v>13756</v>
      </c>
      <c r="Q1017" s="3" t="s">
        <v>12740</v>
      </c>
      <c r="S1017" s="3" t="s">
        <v>9818</v>
      </c>
      <c r="T1017" s="3" t="s">
        <v>9819</v>
      </c>
      <c r="U1017" s="3" t="s">
        <v>12913</v>
      </c>
      <c r="V1017" s="3" t="s">
        <v>12913</v>
      </c>
    </row>
    <row r="1018" spans="1:22" x14ac:dyDescent="0.2">
      <c r="A1018" s="139" t="s">
        <v>12163</v>
      </c>
      <c r="B1018" s="182">
        <v>44595</v>
      </c>
      <c r="C1018" s="179" t="str">
        <f>VLOOKUP(G1018,TCR!$E$2:$K$332,2,0)</f>
        <v>VENDV</v>
      </c>
      <c r="D1018" s="179" t="str">
        <f>VLOOKUP(G1018,TCR!$E$2:$K$332,3,0)</f>
        <v>Ricavi variabili commodity al PCE - Energia Elettrica</v>
      </c>
      <c r="E1018" s="179" t="str">
        <f>VLOOKUP(G1018,TCR!$E$2:$K$332,4,0)</f>
        <v>MTPRV</v>
      </c>
      <c r="F1018" s="179" t="str">
        <f>VLOOKUP(G1018,TCR!$E$2:$K$332,5,0)</f>
        <v>Materia prima variabile</v>
      </c>
      <c r="G1018" s="179" t="s">
        <v>255</v>
      </c>
      <c r="H1018" s="179" t="str">
        <f>VLOOKUP(G1018,TCR!$E$2:$K$332,7,0)</f>
        <v>Materia prima</v>
      </c>
      <c r="I1018" s="137" t="str">
        <f t="shared" si="51"/>
        <v>XE#EF23#PE_BIO_BTA2#E#XE</v>
      </c>
      <c r="J1018" s="137" t="str">
        <f t="shared" si="52"/>
        <v>N</v>
      </c>
      <c r="K1018" s="3" t="s">
        <v>13723</v>
      </c>
      <c r="L1018" s="3" t="s">
        <v>13724</v>
      </c>
      <c r="N1018" s="3" t="s">
        <v>13828</v>
      </c>
      <c r="Q1018" s="3" t="s">
        <v>12743</v>
      </c>
      <c r="S1018" s="3" t="s">
        <v>9867</v>
      </c>
      <c r="T1018" s="3" t="s">
        <v>13019</v>
      </c>
      <c r="U1018" s="3" t="s">
        <v>12913</v>
      </c>
      <c r="V1018" s="3" t="s">
        <v>12913</v>
      </c>
    </row>
    <row r="1019" spans="1:22" x14ac:dyDescent="0.2">
      <c r="A1019" s="139" t="s">
        <v>12163</v>
      </c>
      <c r="B1019" s="182">
        <v>44595</v>
      </c>
      <c r="C1019" s="179" t="str">
        <f>VLOOKUP(G1019,TCR!$E$2:$K$332,2,0)</f>
        <v>DISTF</v>
      </c>
      <c r="D1019" s="179" t="str">
        <f>VLOOKUP(G1019,TCR!$E$2:$K$332,3,0)</f>
        <v>Ricavi logistica secondaria - distribuzione Energia Elettrica - fisso</v>
      </c>
      <c r="E1019" s="179" t="str">
        <f>VLOOKUP(G1019,TCR!$E$2:$K$332,4,0)</f>
        <v>QP</v>
      </c>
      <c r="F1019" s="179" t="str">
        <f>VLOOKUP(G1019,TCR!$E$2:$K$332,5,0)</f>
        <v>Potenza</v>
      </c>
      <c r="G1019" s="179" t="s">
        <v>166</v>
      </c>
      <c r="H1019" s="179" t="str">
        <f>VLOOKUP(G1019,TCR!$E$2:$K$332,7,0)</f>
        <v>Quota fissa potenza</v>
      </c>
      <c r="I1019" s="137" t="str">
        <f t="shared" si="51"/>
        <v>XE#Q_POT_O_ASOS_VAL1#T_OS_A_MTIP#T_OS#XE</v>
      </c>
      <c r="J1019" s="137" t="str">
        <f t="shared" si="52"/>
        <v>N</v>
      </c>
      <c r="K1019" s="3" t="s">
        <v>12562</v>
      </c>
      <c r="L1019" s="3" t="s">
        <v>12810</v>
      </c>
      <c r="N1019" s="3" t="s">
        <v>13738</v>
      </c>
      <c r="Q1019" s="3" t="s">
        <v>12742</v>
      </c>
      <c r="S1019" s="3" t="s">
        <v>10563</v>
      </c>
      <c r="T1019" s="3" t="s">
        <v>9357</v>
      </c>
      <c r="U1019" s="3" t="s">
        <v>12913</v>
      </c>
      <c r="V1019" s="3" t="s">
        <v>12913</v>
      </c>
    </row>
    <row r="1020" spans="1:22" x14ac:dyDescent="0.2">
      <c r="A1020" s="139" t="s">
        <v>12163</v>
      </c>
      <c r="B1020" s="182">
        <v>44595</v>
      </c>
      <c r="C1020" s="179" t="str">
        <f>VLOOKUP(G1020,TCR!$E$2:$K$332,2,0)</f>
        <v>DISTF</v>
      </c>
      <c r="D1020" s="179" t="str">
        <f>VLOOKUP(G1020,TCR!$E$2:$K$332,3,0)</f>
        <v>Ricavi logistica secondaria - distribuzione Energia Elettrica - fisso</v>
      </c>
      <c r="E1020" s="179" t="str">
        <f>VLOOKUP(G1020,TCR!$E$2:$K$332,4,0)</f>
        <v>QP</v>
      </c>
      <c r="F1020" s="179" t="str">
        <f>VLOOKUP(G1020,TCR!$E$2:$K$332,5,0)</f>
        <v>Potenza</v>
      </c>
      <c r="G1020" s="179" t="s">
        <v>166</v>
      </c>
      <c r="H1020" s="179" t="str">
        <f>VLOOKUP(G1020,TCR!$E$2:$K$332,7,0)</f>
        <v>Quota fissa potenza</v>
      </c>
      <c r="I1020" s="137" t="str">
        <f t="shared" si="51"/>
        <v>XE#Q_POT_O_ASOS_FAT3#T_OS_A_ALTA#T_OS#XE</v>
      </c>
      <c r="J1020" s="137" t="str">
        <f t="shared" si="52"/>
        <v>N</v>
      </c>
      <c r="K1020" s="3" t="s">
        <v>13799</v>
      </c>
      <c r="L1020" s="3" t="s">
        <v>13800</v>
      </c>
      <c r="N1020" s="3" t="s">
        <v>12706</v>
      </c>
      <c r="Q1020" s="3" t="s">
        <v>12742</v>
      </c>
      <c r="S1020" s="3" t="s">
        <v>10563</v>
      </c>
      <c r="T1020" s="3" t="s">
        <v>9357</v>
      </c>
      <c r="U1020" s="3" t="s">
        <v>12913</v>
      </c>
      <c r="V1020" s="3" t="s">
        <v>12913</v>
      </c>
    </row>
    <row r="1021" spans="1:22" x14ac:dyDescent="0.2">
      <c r="A1021" s="139" t="s">
        <v>12163</v>
      </c>
      <c r="B1021" s="182">
        <v>44595</v>
      </c>
      <c r="C1021" s="179" t="str">
        <f>VLOOKUP(G1021,TCR!$E$2:$K$332,2,0)</f>
        <v>DISTF</v>
      </c>
      <c r="D1021" s="179" t="str">
        <f>VLOOKUP(G1021,TCR!$E$2:$K$332,3,0)</f>
        <v>Ricavi logistica secondaria - distribuzione Energia Elettrica - fisso</v>
      </c>
      <c r="E1021" s="179" t="str">
        <f>VLOOKUP(G1021,TCR!$E$2:$K$332,4,0)</f>
        <v>QFDS</v>
      </c>
      <c r="F1021" s="179" t="str">
        <f>VLOOKUP(G1021,TCR!$E$2:$K$332,5,0)</f>
        <v>Quota fissa distribuzione</v>
      </c>
      <c r="G1021" s="179" t="s">
        <v>2</v>
      </c>
      <c r="H1021" s="179" t="str">
        <f>VLOOKUP(G1021,TCR!$E$2:$K$332,7,0)</f>
        <v>Quota fissa dis</v>
      </c>
      <c r="I1021" s="137" t="str">
        <f t="shared" si="51"/>
        <v>XE#C_FIX_O_ASOS_FAT3#T_OS_A_MTA2#T_OS#XE</v>
      </c>
      <c r="J1021" s="137" t="str">
        <f t="shared" si="52"/>
        <v>N</v>
      </c>
      <c r="K1021" s="3" t="s">
        <v>13753</v>
      </c>
      <c r="L1021" s="3" t="s">
        <v>13754</v>
      </c>
      <c r="N1021" s="3" t="s">
        <v>12726</v>
      </c>
      <c r="Q1021" s="3" t="s">
        <v>12742</v>
      </c>
      <c r="S1021" s="3" t="s">
        <v>10563</v>
      </c>
      <c r="T1021" s="3" t="s">
        <v>9357</v>
      </c>
      <c r="U1021" s="3" t="s">
        <v>12913</v>
      </c>
      <c r="V1021" s="3" t="s">
        <v>12913</v>
      </c>
    </row>
    <row r="1022" spans="1:22" x14ac:dyDescent="0.2">
      <c r="A1022" s="139" t="s">
        <v>12163</v>
      </c>
      <c r="B1022" s="182">
        <v>44595</v>
      </c>
      <c r="C1022" s="179" t="str">
        <f>VLOOKUP(G1022,TCR!$E$2:$K$332,2,0)</f>
        <v>VENDV</v>
      </c>
      <c r="D1022" s="179" t="str">
        <f>VLOOKUP(G1022,TCR!$E$2:$K$332,3,0)</f>
        <v>Ricavi variabili commodity al PCE - Energia Elettrica</v>
      </c>
      <c r="E1022" s="179" t="str">
        <f>VLOOKUP(G1022,TCR!$E$2:$K$332,4,0)</f>
        <v>MTPRV</v>
      </c>
      <c r="F1022" s="179" t="str">
        <f>VLOOKUP(G1022,TCR!$E$2:$K$332,5,0)</f>
        <v>Materia prima variabile</v>
      </c>
      <c r="G1022" s="179" t="s">
        <v>192</v>
      </c>
      <c r="H1022" s="179" t="str">
        <f>VLOOKUP(G1022,TCR!$E$2:$K$332,7,0)</f>
        <v>Perdite</v>
      </c>
      <c r="I1022" s="137" t="str">
        <f t="shared" si="51"/>
        <v>XE#PERD_EF3_FIX#P_FIX_PUNBL#E#XE</v>
      </c>
      <c r="J1022" s="137" t="str">
        <f t="shared" si="52"/>
        <v>N</v>
      </c>
      <c r="K1022" s="3" t="s">
        <v>12603</v>
      </c>
      <c r="L1022" s="3" t="s">
        <v>12854</v>
      </c>
      <c r="N1022" s="3" t="s">
        <v>12711</v>
      </c>
      <c r="Q1022" s="3" t="s">
        <v>12743</v>
      </c>
      <c r="S1022" s="3" t="s">
        <v>9867</v>
      </c>
      <c r="T1022" s="3" t="s">
        <v>13019</v>
      </c>
      <c r="U1022" s="3" t="s">
        <v>12913</v>
      </c>
      <c r="V1022" s="3" t="s">
        <v>12913</v>
      </c>
    </row>
    <row r="1023" spans="1:22" x14ac:dyDescent="0.2">
      <c r="A1023" s="139" t="s">
        <v>12163</v>
      </c>
      <c r="B1023" s="182">
        <v>44595</v>
      </c>
      <c r="C1023" s="179" t="str">
        <f>VLOOKUP(G1023,TCR!$E$2:$K$332,2,0)</f>
        <v>DISTF</v>
      </c>
      <c r="D1023" s="179" t="str">
        <f>VLOOKUP(G1023,TCR!$E$2:$K$332,3,0)</f>
        <v>Ricavi logistica secondaria - distribuzione Energia Elettrica - fisso</v>
      </c>
      <c r="E1023" s="179" t="str">
        <f>VLOOKUP(G1023,TCR!$E$2:$K$332,4,0)</f>
        <v>QP</v>
      </c>
      <c r="F1023" s="179" t="str">
        <f>VLOOKUP(G1023,TCR!$E$2:$K$332,5,0)</f>
        <v>Potenza</v>
      </c>
      <c r="G1023" s="179" t="s">
        <v>166</v>
      </c>
      <c r="H1023" s="179" t="str">
        <f>VLOOKUP(G1023,TCR!$E$2:$K$332,7,0)</f>
        <v>Quota fissa potenza</v>
      </c>
      <c r="I1023" s="137" t="str">
        <f t="shared" si="51"/>
        <v>XE#Q_POT_O_ASOS#T_OS_A_AAT1#T_OS#XE</v>
      </c>
      <c r="J1023" s="137" t="str">
        <f t="shared" si="52"/>
        <v>N</v>
      </c>
      <c r="K1023" s="3" t="s">
        <v>12560</v>
      </c>
      <c r="L1023" s="3" t="s">
        <v>12808</v>
      </c>
      <c r="N1023" s="3" t="s">
        <v>13726</v>
      </c>
      <c r="Q1023" s="3" t="s">
        <v>12742</v>
      </c>
      <c r="S1023" s="3" t="s">
        <v>10563</v>
      </c>
      <c r="T1023" s="3" t="s">
        <v>9357</v>
      </c>
      <c r="U1023" s="3" t="s">
        <v>12913</v>
      </c>
      <c r="V1023" s="3" t="s">
        <v>12913</v>
      </c>
    </row>
    <row r="1024" spans="1:22" x14ac:dyDescent="0.2">
      <c r="A1024" s="139" t="s">
        <v>12163</v>
      </c>
      <c r="B1024" s="182">
        <v>44595</v>
      </c>
      <c r="C1024" s="179" t="str">
        <f>VLOOKUP(G1024,TCR!$E$2:$K$332,2,0)</f>
        <v>VENDV</v>
      </c>
      <c r="D1024" s="179" t="str">
        <f>VLOOKUP(G1024,TCR!$E$2:$K$332,3,0)</f>
        <v>Ricavi variabili commodity al PCE - Energia Elettrica</v>
      </c>
      <c r="E1024" s="179" t="str">
        <f>VLOOKUP(G1024,TCR!$E$2:$K$332,4,0)</f>
        <v>MTPRV</v>
      </c>
      <c r="F1024" s="179" t="str">
        <f>VLOOKUP(G1024,TCR!$E$2:$K$332,5,0)</f>
        <v>Materia prima variabile</v>
      </c>
      <c r="G1024" s="179" t="s">
        <v>255</v>
      </c>
      <c r="H1024" s="179" t="str">
        <f>VLOOKUP(G1024,TCR!$E$2:$K$332,7,0)</f>
        <v>Materia prima</v>
      </c>
      <c r="I1024" s="137" t="str">
        <f t="shared" si="51"/>
        <v>XE#EF3#PE_3F_MENS_BTA6#D#XE</v>
      </c>
      <c r="J1024" s="137" t="str">
        <f t="shared" si="52"/>
        <v>N</v>
      </c>
      <c r="K1024" s="3" t="s">
        <v>13741</v>
      </c>
      <c r="L1024" s="3" t="s">
        <v>13742</v>
      </c>
      <c r="N1024" s="3" t="s">
        <v>13811</v>
      </c>
      <c r="Q1024" s="3" t="s">
        <v>13735</v>
      </c>
      <c r="S1024" s="3" t="s">
        <v>9867</v>
      </c>
      <c r="T1024" s="3" t="s">
        <v>13019</v>
      </c>
      <c r="U1024" s="3" t="s">
        <v>12913</v>
      </c>
      <c r="V1024" s="3" t="s">
        <v>12913</v>
      </c>
    </row>
    <row r="1025" spans="1:22" x14ac:dyDescent="0.2">
      <c r="A1025" s="139" t="s">
        <v>12163</v>
      </c>
      <c r="B1025" s="182">
        <v>44595</v>
      </c>
      <c r="C1025" s="179" t="str">
        <f>VLOOKUP(G1025,TCR!$E$2:$K$332,2,0)</f>
        <v>VENDV</v>
      </c>
      <c r="D1025" s="179" t="str">
        <f>VLOOKUP(G1025,TCR!$E$2:$K$332,3,0)</f>
        <v>Ricavi variabili commodity al PCE - Energia Elettrica</v>
      </c>
      <c r="E1025" s="179" t="str">
        <f>VLOOKUP(G1025,TCR!$E$2:$K$332,4,0)</f>
        <v>MTPRV</v>
      </c>
      <c r="F1025" s="179" t="str">
        <f>VLOOKUP(G1025,TCR!$E$2:$K$332,5,0)</f>
        <v>Materia prima variabile</v>
      </c>
      <c r="G1025" s="179" t="s">
        <v>100</v>
      </c>
      <c r="H1025" s="179" t="str">
        <f>VLOOKUP(G1025,TCR!$E$2:$K$332,7,0)</f>
        <v>PPE</v>
      </c>
      <c r="I1025" s="137" t="str">
        <f t="shared" si="51"/>
        <v>XE#PPE#PPE_TD#PPE#XE</v>
      </c>
      <c r="J1025" s="137" t="str">
        <f t="shared" si="52"/>
        <v>N</v>
      </c>
      <c r="K1025" s="3" t="s">
        <v>100</v>
      </c>
      <c r="L1025" s="3" t="s">
        <v>13721</v>
      </c>
      <c r="N1025" s="3" t="s">
        <v>13829</v>
      </c>
      <c r="Q1025" s="3" t="s">
        <v>100</v>
      </c>
      <c r="S1025" s="3" t="s">
        <v>9867</v>
      </c>
      <c r="T1025" s="3" t="s">
        <v>13019</v>
      </c>
      <c r="U1025" s="3" t="s">
        <v>12913</v>
      </c>
      <c r="V1025" s="3" t="s">
        <v>12913</v>
      </c>
    </row>
    <row r="1026" spans="1:22" x14ac:dyDescent="0.2">
      <c r="A1026" s="139" t="s">
        <v>12163</v>
      </c>
      <c r="B1026" s="182">
        <v>44595</v>
      </c>
      <c r="C1026" s="179" t="str">
        <f>VLOOKUP(G1026,TCR!$E$2:$K$332,2,0)</f>
        <v>DISTV</v>
      </c>
      <c r="D1026" s="179" t="str">
        <f>VLOOKUP(G1026,TCR!$E$2:$K$332,3,0)</f>
        <v>Ricavi logistica secondaria - distribuzione Energia Elettrica - variabile</v>
      </c>
      <c r="E1026" s="179" t="str">
        <f>VLOOKUP(G1026,TCR!$E$2:$K$332,4,0)</f>
        <v>QVA</v>
      </c>
      <c r="F1026" s="179" t="str">
        <f>VLOOKUP(G1026,TCR!$E$2:$K$332,5,0)</f>
        <v>Energia attiva</v>
      </c>
      <c r="G1026" s="179" t="s">
        <v>4</v>
      </c>
      <c r="H1026" s="179" t="str">
        <f>VLOOKUP(G1026,TCR!$E$2:$K$332,7,0)</f>
        <v>Quota energia</v>
      </c>
      <c r="I1026" s="137" t="str">
        <f t="shared" si="51"/>
        <v>XE#Q_EN_O_ASOS_VAL4#T_OS_A_MTIP#T_OS#XE</v>
      </c>
      <c r="J1026" s="137" t="str">
        <f t="shared" si="52"/>
        <v>N</v>
      </c>
      <c r="K1026" s="3" t="s">
        <v>12581</v>
      </c>
      <c r="L1026" s="3" t="s">
        <v>12829</v>
      </c>
      <c r="N1026" s="3" t="s">
        <v>13738</v>
      </c>
      <c r="Q1026" s="3" t="s">
        <v>12742</v>
      </c>
      <c r="S1026" s="3" t="s">
        <v>10565</v>
      </c>
      <c r="T1026" s="3" t="s">
        <v>13020</v>
      </c>
      <c r="U1026" s="3" t="s">
        <v>12913</v>
      </c>
      <c r="V1026" s="3" t="s">
        <v>12913</v>
      </c>
    </row>
    <row r="1027" spans="1:22" x14ac:dyDescent="0.2">
      <c r="A1027" s="139" t="s">
        <v>12163</v>
      </c>
      <c r="B1027" s="182">
        <v>44595</v>
      </c>
      <c r="C1027" s="179" t="str">
        <f>VLOOKUP(G1027,TCR!$E$2:$K$332,2,0)</f>
        <v>VENDV</v>
      </c>
      <c r="D1027" s="179" t="str">
        <f>VLOOKUP(G1027,TCR!$E$2:$K$332,3,0)</f>
        <v>Ricavi variabili commodity al PCE - Energia Elettrica</v>
      </c>
      <c r="E1027" s="179" t="str">
        <f>VLOOKUP(G1027,TCR!$E$2:$K$332,4,0)</f>
        <v>MTPRV</v>
      </c>
      <c r="F1027" s="179" t="str">
        <f>VLOOKUP(G1027,TCR!$E$2:$K$332,5,0)</f>
        <v>Materia prima variabile</v>
      </c>
      <c r="G1027" s="179" t="s">
        <v>192</v>
      </c>
      <c r="H1027" s="179" t="str">
        <f>VLOOKUP(G1027,TCR!$E$2:$K$332,7,0)</f>
        <v>Perdite</v>
      </c>
      <c r="I1027" s="137" t="str">
        <f t="shared" ref="I1027:I1090" si="53">IF(LEFT($G1027,7)="CONSUMO","XE#CONSUMO",CONCATENATE($V1027,"#",$K1027,"#",$N1027,"#",$Q1027,"#",$V1027) )</f>
        <v>XE#PERD_EF0_FIX#P_FIX_911_CON100#E#XE</v>
      </c>
      <c r="J1027" s="137" t="str">
        <f t="shared" si="52"/>
        <v>N</v>
      </c>
      <c r="K1027" s="3" t="s">
        <v>12550</v>
      </c>
      <c r="L1027" s="3" t="s">
        <v>12798</v>
      </c>
      <c r="N1027" s="3" t="s">
        <v>12709</v>
      </c>
      <c r="Q1027" s="3" t="s">
        <v>12743</v>
      </c>
      <c r="S1027" s="3" t="s">
        <v>9867</v>
      </c>
      <c r="T1027" s="3" t="s">
        <v>13019</v>
      </c>
      <c r="U1027" s="3" t="s">
        <v>12913</v>
      </c>
      <c r="V1027" s="3" t="s">
        <v>12913</v>
      </c>
    </row>
    <row r="1028" spans="1:22" x14ac:dyDescent="0.2">
      <c r="A1028" s="139" t="s">
        <v>12163</v>
      </c>
      <c r="B1028" s="182">
        <v>44595</v>
      </c>
      <c r="C1028" s="179" t="str">
        <f>VLOOKUP(G1028,TCR!$E$2:$K$332,2,0)</f>
        <v>DISTV</v>
      </c>
      <c r="D1028" s="179" t="str">
        <f>VLOOKUP(G1028,TCR!$E$2:$K$332,3,0)</f>
        <v>Ricavi logistica secondaria - distribuzione Energia Elettrica - variabile</v>
      </c>
      <c r="E1028" s="179" t="str">
        <f>VLOOKUP(G1028,TCR!$E$2:$K$332,4,0)</f>
        <v>QVA</v>
      </c>
      <c r="F1028" s="179" t="str">
        <f>VLOOKUP(G1028,TCR!$E$2:$K$332,5,0)</f>
        <v>Energia attiva</v>
      </c>
      <c r="G1028" s="179" t="s">
        <v>314</v>
      </c>
      <c r="H1028" s="179" t="str">
        <f>VLOOKUP(G1028,TCR!$E$2:$K$332,7,0)</f>
        <v>componente generica dsb variabile</v>
      </c>
      <c r="I1028" s="137" t="str">
        <f t="shared" si="53"/>
        <v>XE#Q_EN_C_TRASP#T_TRAS_MTIP#T#XE</v>
      </c>
      <c r="J1028" s="137" t="str">
        <f t="shared" si="52"/>
        <v>N</v>
      </c>
      <c r="K1028" s="3" t="s">
        <v>12527</v>
      </c>
      <c r="L1028" s="3" t="s">
        <v>12775</v>
      </c>
      <c r="N1028" s="3" t="s">
        <v>13759</v>
      </c>
      <c r="Q1028" s="3" t="s">
        <v>12741</v>
      </c>
      <c r="S1028" s="3" t="s">
        <v>10565</v>
      </c>
      <c r="T1028" s="3" t="s">
        <v>13020</v>
      </c>
      <c r="U1028" s="3" t="s">
        <v>12913</v>
      </c>
      <c r="V1028" s="3" t="s">
        <v>12913</v>
      </c>
    </row>
    <row r="1029" spans="1:22" x14ac:dyDescent="0.2">
      <c r="A1029" s="139" t="s">
        <v>12163</v>
      </c>
      <c r="B1029" s="182">
        <v>44595</v>
      </c>
      <c r="C1029" s="179" t="str">
        <f>VLOOKUP(G1029,TCR!$E$2:$K$332,2,0)</f>
        <v>TRASPV</v>
      </c>
      <c r="D1029" s="179" t="str">
        <f>VLOOKUP(G1029,TCR!$E$2:$K$332,3,0)</f>
        <v>Ricavi logistica primaria - Trasporto Energia Elettrica - variabile</v>
      </c>
      <c r="E1029" s="179" t="str">
        <f>VLOOKUP(G1029,TCR!$E$2:$K$332,4,0)</f>
        <v>DISPV</v>
      </c>
      <c r="F1029" s="179" t="str">
        <f>VLOOKUP(G1029,TCR!$E$2:$K$332,5,0)</f>
        <v>Dispacciamento variabile</v>
      </c>
      <c r="G1029" s="179" t="s">
        <v>112</v>
      </c>
      <c r="H1029" s="179" t="str">
        <f>VLOOKUP(G1029,TCR!$E$2:$K$332,7,0)</f>
        <v>PD</v>
      </c>
      <c r="I1029" s="137" t="str">
        <f t="shared" si="53"/>
        <v>XE#PD_F1#PD_3F_MENS_BTA4#D#XE</v>
      </c>
      <c r="J1029" s="137" t="str">
        <f t="shared" si="52"/>
        <v>N</v>
      </c>
      <c r="K1029" s="3" t="s">
        <v>249</v>
      </c>
      <c r="L1029" s="3" t="s">
        <v>13765</v>
      </c>
      <c r="N1029" s="3" t="s">
        <v>13812</v>
      </c>
      <c r="Q1029" s="3" t="s">
        <v>13735</v>
      </c>
      <c r="S1029" s="3" t="s">
        <v>9818</v>
      </c>
      <c r="T1029" s="3" t="s">
        <v>9819</v>
      </c>
      <c r="U1029" s="3" t="s">
        <v>12913</v>
      </c>
      <c r="V1029" s="3" t="s">
        <v>12913</v>
      </c>
    </row>
    <row r="1030" spans="1:22" x14ac:dyDescent="0.2">
      <c r="A1030" s="139" t="s">
        <v>12163</v>
      </c>
      <c r="B1030" s="182">
        <v>44595</v>
      </c>
      <c r="C1030" s="179" t="str">
        <f>VLOOKUP(G1030,TCR!$E$2:$K$332,2,0)</f>
        <v>TRASPV</v>
      </c>
      <c r="D1030" s="179" t="str">
        <f>VLOOKUP(G1030,TCR!$E$2:$K$332,3,0)</f>
        <v>Ricavi logistica primaria - Trasporto Energia Elettrica - variabile</v>
      </c>
      <c r="E1030" s="179" t="str">
        <f>VLOOKUP(G1030,TCR!$E$2:$K$332,4,0)</f>
        <v>DISPV</v>
      </c>
      <c r="F1030" s="179" t="str">
        <f>VLOOKUP(G1030,TCR!$E$2:$K$332,5,0)</f>
        <v>Dispacciamento variabile</v>
      </c>
      <c r="G1030" s="179" t="s">
        <v>174</v>
      </c>
      <c r="H1030" s="179" t="str">
        <f>VLOOKUP(G1030,TCR!$E$2:$K$332,7,0)</f>
        <v>DISP bt quota variabile</v>
      </c>
      <c r="I1030" s="137" t="str">
        <f t="shared" si="53"/>
        <v>XE#DISPBT_VAR#PCV_TD#PCV#XE</v>
      </c>
      <c r="J1030" s="137" t="str">
        <f t="shared" si="52"/>
        <v>N</v>
      </c>
      <c r="K1030" s="3" t="s">
        <v>12509</v>
      </c>
      <c r="L1030" s="3" t="s">
        <v>12757</v>
      </c>
      <c r="N1030" s="3" t="s">
        <v>13154</v>
      </c>
      <c r="Q1030" s="3" t="s">
        <v>12739</v>
      </c>
      <c r="S1030" s="3" t="s">
        <v>9818</v>
      </c>
      <c r="T1030" s="3" t="s">
        <v>9819</v>
      </c>
      <c r="U1030" s="3" t="s">
        <v>12913</v>
      </c>
      <c r="V1030" s="3" t="s">
        <v>12913</v>
      </c>
    </row>
    <row r="1031" spans="1:22" x14ac:dyDescent="0.2">
      <c r="A1031" s="139" t="s">
        <v>12163</v>
      </c>
      <c r="B1031" s="182">
        <v>44595</v>
      </c>
      <c r="C1031" s="179" t="str">
        <f>VLOOKUP(G1031,TCR!$E$2:$K$332,2,0)</f>
        <v>DISTF</v>
      </c>
      <c r="D1031" s="179" t="str">
        <f>VLOOKUP(G1031,TCR!$E$2:$K$332,3,0)</f>
        <v>Ricavi logistica secondaria - distribuzione Energia Elettrica - fisso</v>
      </c>
      <c r="E1031" s="179" t="str">
        <f>VLOOKUP(G1031,TCR!$E$2:$K$332,4,0)</f>
        <v>QP</v>
      </c>
      <c r="F1031" s="179" t="str">
        <f>VLOOKUP(G1031,TCR!$E$2:$K$332,5,0)</f>
        <v>Potenza</v>
      </c>
      <c r="G1031" s="179" t="s">
        <v>166</v>
      </c>
      <c r="H1031" s="179" t="str">
        <f>VLOOKUP(G1031,TCR!$E$2:$K$332,7,0)</f>
        <v>Quota fissa potenza</v>
      </c>
      <c r="I1031" s="137" t="str">
        <f t="shared" si="53"/>
        <v>XE#Q_POT_O_ASOS_VAL4#T_OS_A_BTVE#T_OS#XE</v>
      </c>
      <c r="J1031" s="137" t="str">
        <f t="shared" si="52"/>
        <v>N</v>
      </c>
      <c r="K1031" s="3" t="s">
        <v>12565</v>
      </c>
      <c r="L1031" s="3" t="s">
        <v>12813</v>
      </c>
      <c r="N1031" s="3" t="s">
        <v>13489</v>
      </c>
      <c r="Q1031" s="3" t="s">
        <v>12742</v>
      </c>
      <c r="S1031" s="3" t="s">
        <v>10563</v>
      </c>
      <c r="T1031" s="3" t="s">
        <v>9357</v>
      </c>
      <c r="U1031" s="3" t="s">
        <v>12913</v>
      </c>
      <c r="V1031" s="3" t="s">
        <v>12913</v>
      </c>
    </row>
    <row r="1032" spans="1:22" x14ac:dyDescent="0.2">
      <c r="A1032" s="139" t="s">
        <v>12163</v>
      </c>
      <c r="B1032" s="182">
        <v>44595</v>
      </c>
      <c r="C1032" s="179" t="str">
        <f>VLOOKUP(G1032,TCR!$E$2:$K$332,2,0)</f>
        <v>VENDV</v>
      </c>
      <c r="D1032" s="179" t="str">
        <f>VLOOKUP(G1032,TCR!$E$2:$K$332,3,0)</f>
        <v>Ricavi variabili commodity al PCE - Energia Elettrica</v>
      </c>
      <c r="E1032" s="179" t="str">
        <f>VLOOKUP(G1032,TCR!$E$2:$K$332,4,0)</f>
        <v>MTPRV</v>
      </c>
      <c r="F1032" s="179" t="str">
        <f>VLOOKUP(G1032,TCR!$E$2:$K$332,5,0)</f>
        <v>Materia prima variabile</v>
      </c>
      <c r="G1032" s="179" t="s">
        <v>255</v>
      </c>
      <c r="H1032" s="179" t="str">
        <f>VLOOKUP(G1032,TCR!$E$2:$K$332,7,0)</f>
        <v>Materia prima</v>
      </c>
      <c r="I1032" s="137" t="str">
        <f t="shared" si="53"/>
        <v>XE#EF0#PE_3F_BTA3#D#XE</v>
      </c>
      <c r="J1032" s="137" t="str">
        <f t="shared" si="52"/>
        <v>N</v>
      </c>
      <c r="K1032" s="3" t="s">
        <v>13718</v>
      </c>
      <c r="L1032" s="3" t="s">
        <v>13719</v>
      </c>
      <c r="N1032" s="3" t="s">
        <v>13737</v>
      </c>
      <c r="Q1032" s="3" t="s">
        <v>13735</v>
      </c>
      <c r="S1032" s="3" t="s">
        <v>9867</v>
      </c>
      <c r="T1032" s="3" t="s">
        <v>13019</v>
      </c>
      <c r="U1032" s="3" t="s">
        <v>12913</v>
      </c>
      <c r="V1032" s="3" t="s">
        <v>12913</v>
      </c>
    </row>
    <row r="1033" spans="1:22" x14ac:dyDescent="0.2">
      <c r="A1033" s="139" t="s">
        <v>12163</v>
      </c>
      <c r="B1033" s="182">
        <v>44595</v>
      </c>
      <c r="C1033" s="179" t="str">
        <f>VLOOKUP(G1033,TCR!$E$2:$K$332,2,0)</f>
        <v>DISTF</v>
      </c>
      <c r="D1033" s="179" t="str">
        <f>VLOOKUP(G1033,TCR!$E$2:$K$332,3,0)</f>
        <v>Ricavi logistica secondaria - distribuzione Energia Elettrica - fisso</v>
      </c>
      <c r="E1033" s="179" t="str">
        <f>VLOOKUP(G1033,TCR!$E$2:$K$332,4,0)</f>
        <v>QP</v>
      </c>
      <c r="F1033" s="179" t="str">
        <f>VLOOKUP(G1033,TCR!$E$2:$K$332,5,0)</f>
        <v>Potenza</v>
      </c>
      <c r="G1033" s="179" t="s">
        <v>166</v>
      </c>
      <c r="H1033" s="179" t="str">
        <f>VLOOKUP(G1033,TCR!$E$2:$K$332,7,0)</f>
        <v>Quota fissa potenza</v>
      </c>
      <c r="I1033" s="137" t="str">
        <f t="shared" si="53"/>
        <v>XE#Q_POT_O_ASOS_VAL3#T_OS_A_BTA2#T_OS#XE</v>
      </c>
      <c r="J1033" s="137" t="str">
        <f t="shared" si="52"/>
        <v>N</v>
      </c>
      <c r="K1033" s="3" t="s">
        <v>12564</v>
      </c>
      <c r="L1033" s="3" t="s">
        <v>12812</v>
      </c>
      <c r="N1033" s="3" t="s">
        <v>12727</v>
      </c>
      <c r="Q1033" s="3" t="s">
        <v>12742</v>
      </c>
      <c r="S1033" s="3" t="s">
        <v>10563</v>
      </c>
      <c r="T1033" s="3" t="s">
        <v>9357</v>
      </c>
      <c r="U1033" s="3" t="s">
        <v>12913</v>
      </c>
      <c r="V1033" s="3" t="s">
        <v>12913</v>
      </c>
    </row>
    <row r="1034" spans="1:22" x14ac:dyDescent="0.2">
      <c r="A1034" s="139" t="s">
        <v>12163</v>
      </c>
      <c r="B1034" s="182">
        <v>44595</v>
      </c>
      <c r="C1034" s="179" t="str">
        <f>VLOOKUP(G1034,TCR!$E$2:$K$332,2,0)</f>
        <v>TRASPV</v>
      </c>
      <c r="D1034" s="179" t="str">
        <f>VLOOKUP(G1034,TCR!$E$2:$K$332,3,0)</f>
        <v>Ricavi logistica primaria - Trasporto Energia Elettrica - variabile</v>
      </c>
      <c r="E1034" s="179" t="str">
        <f>VLOOKUP(G1034,TCR!$E$2:$K$332,4,0)</f>
        <v>DISPV</v>
      </c>
      <c r="F1034" s="179" t="str">
        <f>VLOOKUP(G1034,TCR!$E$2:$K$332,5,0)</f>
        <v>Dispacciamento variabile</v>
      </c>
      <c r="G1034" s="179" t="s">
        <v>112</v>
      </c>
      <c r="H1034" s="179" t="str">
        <f>VLOOKUP(G1034,TCR!$E$2:$K$332,7,0)</f>
        <v>PD</v>
      </c>
      <c r="I1034" s="137" t="str">
        <f t="shared" si="53"/>
        <v>XE#PD_F23#PD_BIO_BTA5#D#XE</v>
      </c>
      <c r="J1034" s="137" t="str">
        <f t="shared" si="52"/>
        <v>N</v>
      </c>
      <c r="K1034" s="3" t="s">
        <v>341</v>
      </c>
      <c r="L1034" s="3" t="s">
        <v>13790</v>
      </c>
      <c r="N1034" s="3" t="s">
        <v>13817</v>
      </c>
      <c r="Q1034" s="3" t="s">
        <v>13735</v>
      </c>
      <c r="S1034" s="3" t="s">
        <v>9818</v>
      </c>
      <c r="T1034" s="3" t="s">
        <v>9819</v>
      </c>
      <c r="U1034" s="3" t="s">
        <v>12913</v>
      </c>
      <c r="V1034" s="3" t="s">
        <v>12913</v>
      </c>
    </row>
    <row r="1035" spans="1:22" x14ac:dyDescent="0.2">
      <c r="A1035" s="139" t="s">
        <v>12163</v>
      </c>
      <c r="B1035" s="182">
        <v>44595</v>
      </c>
      <c r="C1035" s="179" t="str">
        <f>VLOOKUP(G1035,TCR!$E$2:$K$332,2,0)</f>
        <v>DISTV</v>
      </c>
      <c r="D1035" s="179" t="str">
        <f>VLOOKUP(G1035,TCR!$E$2:$K$332,3,0)</f>
        <v>Ricavi logistica secondaria - distribuzione Energia Elettrica - variabile</v>
      </c>
      <c r="E1035" s="179" t="str">
        <f>VLOOKUP(G1035,TCR!$E$2:$K$332,4,0)</f>
        <v>QVA</v>
      </c>
      <c r="F1035" s="179" t="str">
        <f>VLOOKUP(G1035,TCR!$E$2:$K$332,5,0)</f>
        <v>Energia attiva</v>
      </c>
      <c r="G1035" s="179" t="s">
        <v>314</v>
      </c>
      <c r="H1035" s="179" t="str">
        <f>VLOOKUP(G1035,TCR!$E$2:$K$332,7,0)</f>
        <v>componente generica dsb variabile</v>
      </c>
      <c r="I1035" s="137" t="str">
        <f t="shared" si="53"/>
        <v>XE#Q_EN_C_TRASP#T_TRAS_AAT1#T#XE</v>
      </c>
      <c r="J1035" s="137" t="str">
        <f t="shared" si="52"/>
        <v>N</v>
      </c>
      <c r="K1035" s="3" t="s">
        <v>12527</v>
      </c>
      <c r="L1035" s="3" t="s">
        <v>12775</v>
      </c>
      <c r="N1035" s="3" t="s">
        <v>13830</v>
      </c>
      <c r="Q1035" s="3" t="s">
        <v>12741</v>
      </c>
      <c r="S1035" s="3" t="s">
        <v>10565</v>
      </c>
      <c r="T1035" s="3" t="s">
        <v>13020</v>
      </c>
      <c r="U1035" s="3" t="s">
        <v>12913</v>
      </c>
      <c r="V1035" s="3" t="s">
        <v>12913</v>
      </c>
    </row>
    <row r="1036" spans="1:22" x14ac:dyDescent="0.2">
      <c r="A1036" s="139" t="s">
        <v>12163</v>
      </c>
      <c r="B1036" s="182">
        <v>44595</v>
      </c>
      <c r="C1036" s="179" t="str">
        <f>VLOOKUP(G1036,TCR!$E$2:$K$332,2,0)</f>
        <v>DISTF</v>
      </c>
      <c r="D1036" s="179" t="str">
        <f>VLOOKUP(G1036,TCR!$E$2:$K$332,3,0)</f>
        <v>Ricavi logistica secondaria - distribuzione Energia Elettrica - fisso</v>
      </c>
      <c r="E1036" s="179" t="str">
        <f>VLOOKUP(G1036,TCR!$E$2:$K$332,4,0)</f>
        <v>QFDS</v>
      </c>
      <c r="F1036" s="179" t="str">
        <f>VLOOKUP(G1036,TCR!$E$2:$K$332,5,0)</f>
        <v>Quota fissa distribuzione</v>
      </c>
      <c r="G1036" s="179" t="s">
        <v>2</v>
      </c>
      <c r="H1036" s="179" t="str">
        <f>VLOOKUP(G1036,TCR!$E$2:$K$332,7,0)</f>
        <v>Quota fissa dis</v>
      </c>
      <c r="I1036" s="137" t="str">
        <f t="shared" si="53"/>
        <v>XE#C_FIX_O_ASOS_VAL2#T_OS_A_MTA1#T_OS#XE</v>
      </c>
      <c r="J1036" s="137" t="str">
        <f t="shared" si="52"/>
        <v>N</v>
      </c>
      <c r="K1036" s="3" t="s">
        <v>12573</v>
      </c>
      <c r="L1036" s="3" t="s">
        <v>12821</v>
      </c>
      <c r="N1036" s="3" t="s">
        <v>12730</v>
      </c>
      <c r="Q1036" s="3" t="s">
        <v>12742</v>
      </c>
      <c r="S1036" s="3" t="s">
        <v>10563</v>
      </c>
      <c r="T1036" s="3" t="s">
        <v>9357</v>
      </c>
      <c r="U1036" s="3" t="s">
        <v>12913</v>
      </c>
      <c r="V1036" s="3" t="s">
        <v>12913</v>
      </c>
    </row>
    <row r="1037" spans="1:22" x14ac:dyDescent="0.2">
      <c r="A1037" s="139" t="s">
        <v>12163</v>
      </c>
      <c r="B1037" s="182">
        <v>44595</v>
      </c>
      <c r="C1037" s="179" t="str">
        <f>VLOOKUP(G1037,TCR!$E$2:$K$332,2,0)</f>
        <v>DISTV</v>
      </c>
      <c r="D1037" s="179" t="str">
        <f>VLOOKUP(G1037,TCR!$E$2:$K$332,3,0)</f>
        <v>Ricavi logistica secondaria - distribuzione Energia Elettrica - variabile</v>
      </c>
      <c r="E1037" s="179" t="str">
        <f>VLOOKUP(G1037,TCR!$E$2:$K$332,4,0)</f>
        <v>QVA</v>
      </c>
      <c r="F1037" s="179" t="str">
        <f>VLOOKUP(G1037,TCR!$E$2:$K$332,5,0)</f>
        <v>Energia attiva</v>
      </c>
      <c r="G1037" s="179" t="s">
        <v>4</v>
      </c>
      <c r="H1037" s="179" t="str">
        <f>VLOOKUP(G1037,TCR!$E$2:$K$332,7,0)</f>
        <v>Quota energia</v>
      </c>
      <c r="I1037" s="137" t="str">
        <f t="shared" si="53"/>
        <v>XE#Q_EN_O_ASOS_FAT2#T_OS_A_MTA3#T_OS#XE</v>
      </c>
      <c r="J1037" s="137" t="str">
        <f t="shared" si="52"/>
        <v>N</v>
      </c>
      <c r="K1037" s="3" t="s">
        <v>13730</v>
      </c>
      <c r="L1037" s="3" t="s">
        <v>13731</v>
      </c>
      <c r="N1037" s="3" t="s">
        <v>12728</v>
      </c>
      <c r="Q1037" s="3" t="s">
        <v>12742</v>
      </c>
      <c r="S1037" s="3" t="s">
        <v>10565</v>
      </c>
      <c r="T1037" s="3" t="s">
        <v>13020</v>
      </c>
      <c r="U1037" s="3" t="s">
        <v>12913</v>
      </c>
      <c r="V1037" s="3" t="s">
        <v>12913</v>
      </c>
    </row>
    <row r="1038" spans="1:22" x14ac:dyDescent="0.2">
      <c r="A1038" s="139" t="s">
        <v>12163</v>
      </c>
      <c r="B1038" s="182">
        <v>44595</v>
      </c>
      <c r="C1038" s="179" t="str">
        <f>VLOOKUP(G1038,TCR!$E$2:$K$332,2,0)</f>
        <v>DISTF</v>
      </c>
      <c r="D1038" s="179" t="str">
        <f>VLOOKUP(G1038,TCR!$E$2:$K$332,3,0)</f>
        <v>Ricavi logistica secondaria - distribuzione Energia Elettrica - fisso</v>
      </c>
      <c r="E1038" s="179" t="str">
        <f>VLOOKUP(G1038,TCR!$E$2:$K$332,4,0)</f>
        <v>QFDS</v>
      </c>
      <c r="F1038" s="179" t="str">
        <f>VLOOKUP(G1038,TCR!$E$2:$K$332,5,0)</f>
        <v>Quota fissa distribuzione</v>
      </c>
      <c r="G1038" s="179" t="s">
        <v>2</v>
      </c>
      <c r="H1038" s="179" t="str">
        <f>VLOOKUP(G1038,TCR!$E$2:$K$332,7,0)</f>
        <v>Quota fissa dis</v>
      </c>
      <c r="I1038" s="137" t="str">
        <f t="shared" si="53"/>
        <v>XE#C_FIX_O_ASOS_VAL4#T_OS_A_BTA2#T_OS#XE</v>
      </c>
      <c r="J1038" s="137" t="str">
        <f t="shared" si="52"/>
        <v>N</v>
      </c>
      <c r="K1038" s="3" t="s">
        <v>12575</v>
      </c>
      <c r="L1038" s="3" t="s">
        <v>12823</v>
      </c>
      <c r="N1038" s="3" t="s">
        <v>12727</v>
      </c>
      <c r="Q1038" s="3" t="s">
        <v>12742</v>
      </c>
      <c r="S1038" s="3" t="s">
        <v>10563</v>
      </c>
      <c r="T1038" s="3" t="s">
        <v>9357</v>
      </c>
      <c r="U1038" s="3" t="s">
        <v>12913</v>
      </c>
      <c r="V1038" s="3" t="s">
        <v>12913</v>
      </c>
    </row>
    <row r="1039" spans="1:22" x14ac:dyDescent="0.2">
      <c r="A1039" s="139" t="s">
        <v>12163</v>
      </c>
      <c r="B1039" s="182">
        <v>44595</v>
      </c>
      <c r="C1039" s="179" t="str">
        <f>VLOOKUP(G1039,TCR!$E$2:$K$332,2,0)</f>
        <v>VENDV</v>
      </c>
      <c r="D1039" s="179" t="str">
        <f>VLOOKUP(G1039,TCR!$E$2:$K$332,3,0)</f>
        <v>Ricavi variabili commodity al PCE - Energia Elettrica</v>
      </c>
      <c r="E1039" s="179" t="str">
        <f>VLOOKUP(G1039,TCR!$E$2:$K$332,4,0)</f>
        <v>MTPRV</v>
      </c>
      <c r="F1039" s="179" t="str">
        <f>VLOOKUP(G1039,TCR!$E$2:$K$332,5,0)</f>
        <v>Materia prima variabile</v>
      </c>
      <c r="G1039" s="179" t="s">
        <v>255</v>
      </c>
      <c r="H1039" s="179" t="str">
        <f>VLOOKUP(G1039,TCR!$E$2:$K$332,7,0)</f>
        <v>Materia prima</v>
      </c>
      <c r="I1039" s="137" t="str">
        <f t="shared" si="53"/>
        <v>XE#EF23#PE_BIO_BTA6#E#XE</v>
      </c>
      <c r="J1039" s="137" t="str">
        <f t="shared" si="52"/>
        <v>N</v>
      </c>
      <c r="K1039" s="3" t="s">
        <v>13723</v>
      </c>
      <c r="L1039" s="3" t="s">
        <v>13724</v>
      </c>
      <c r="N1039" s="3" t="s">
        <v>13824</v>
      </c>
      <c r="Q1039" s="3" t="s">
        <v>12743</v>
      </c>
      <c r="S1039" s="3" t="s">
        <v>9867</v>
      </c>
      <c r="T1039" s="3" t="s">
        <v>13019</v>
      </c>
      <c r="U1039" s="3" t="s">
        <v>12913</v>
      </c>
      <c r="V1039" s="3" t="s">
        <v>12913</v>
      </c>
    </row>
    <row r="1040" spans="1:22" x14ac:dyDescent="0.2">
      <c r="A1040" s="139" t="s">
        <v>12163</v>
      </c>
      <c r="B1040" s="182">
        <v>44595</v>
      </c>
      <c r="C1040" s="179" t="str">
        <f>VLOOKUP(G1040,TCR!$E$2:$K$332,2,0)</f>
        <v>DISTF</v>
      </c>
      <c r="D1040" s="179" t="str">
        <f>VLOOKUP(G1040,TCR!$E$2:$K$332,3,0)</f>
        <v>Ricavi logistica secondaria - distribuzione Energia Elettrica - fisso</v>
      </c>
      <c r="E1040" s="179" t="str">
        <f>VLOOKUP(G1040,TCR!$E$2:$K$332,4,0)</f>
        <v>QFDS</v>
      </c>
      <c r="F1040" s="179" t="str">
        <f>VLOOKUP(G1040,TCR!$E$2:$K$332,5,0)</f>
        <v>Quota fissa distribuzione</v>
      </c>
      <c r="G1040" s="179" t="s">
        <v>2</v>
      </c>
      <c r="H1040" s="179" t="str">
        <f>VLOOKUP(G1040,TCR!$E$2:$K$332,7,0)</f>
        <v>Quota fissa dis</v>
      </c>
      <c r="I1040" s="137" t="str">
        <f t="shared" si="53"/>
        <v>XE#C_FIX_O_ASOS_FAT3#T_OS_A_AAT1#T_OS#XE</v>
      </c>
      <c r="J1040" s="137" t="str">
        <f t="shared" si="52"/>
        <v>N</v>
      </c>
      <c r="K1040" s="3" t="s">
        <v>13753</v>
      </c>
      <c r="L1040" s="3" t="s">
        <v>13754</v>
      </c>
      <c r="N1040" s="3" t="s">
        <v>13726</v>
      </c>
      <c r="Q1040" s="3" t="s">
        <v>12742</v>
      </c>
      <c r="S1040" s="3" t="s">
        <v>10563</v>
      </c>
      <c r="T1040" s="3" t="s">
        <v>9357</v>
      </c>
      <c r="U1040" s="3" t="s">
        <v>12913</v>
      </c>
      <c r="V1040" s="3" t="s">
        <v>12913</v>
      </c>
    </row>
    <row r="1041" spans="1:22" x14ac:dyDescent="0.2">
      <c r="A1041" s="139" t="s">
        <v>12163</v>
      </c>
      <c r="B1041" s="182">
        <v>44595</v>
      </c>
      <c r="C1041" s="179" t="str">
        <f>VLOOKUP(G1041,TCR!$E$2:$K$332,2,0)</f>
        <v>DISTV</v>
      </c>
      <c r="D1041" s="179" t="str">
        <f>VLOOKUP(G1041,TCR!$E$2:$K$332,3,0)</f>
        <v>Ricavi logistica secondaria - distribuzione Energia Elettrica - variabile</v>
      </c>
      <c r="E1041" s="179" t="str">
        <f>VLOOKUP(G1041,TCR!$E$2:$K$332,4,0)</f>
        <v>QVA</v>
      </c>
      <c r="F1041" s="179" t="str">
        <f>VLOOKUP(G1041,TCR!$E$2:$K$332,5,0)</f>
        <v>Energia attiva</v>
      </c>
      <c r="G1041" s="179" t="s">
        <v>4</v>
      </c>
      <c r="H1041" s="179" t="str">
        <f>VLOOKUP(G1041,TCR!$E$2:$K$332,7,0)</f>
        <v>Quota energia</v>
      </c>
      <c r="I1041" s="137" t="str">
        <f t="shared" si="53"/>
        <v>XE#Q_EN_O_ASOS_FAT3#T_OS_A_BTA4#T_OS#XE</v>
      </c>
      <c r="J1041" s="137" t="str">
        <f t="shared" si="52"/>
        <v>N</v>
      </c>
      <c r="K1041" s="3" t="s">
        <v>13775</v>
      </c>
      <c r="L1041" s="3" t="s">
        <v>13776</v>
      </c>
      <c r="N1041" s="3" t="s">
        <v>12729</v>
      </c>
      <c r="Q1041" s="3" t="s">
        <v>12742</v>
      </c>
      <c r="S1041" s="3" t="s">
        <v>10565</v>
      </c>
      <c r="T1041" s="3" t="s">
        <v>13020</v>
      </c>
      <c r="U1041" s="3" t="s">
        <v>12913</v>
      </c>
      <c r="V1041" s="3" t="s">
        <v>12913</v>
      </c>
    </row>
    <row r="1042" spans="1:22" x14ac:dyDescent="0.2">
      <c r="A1042" s="139" t="s">
        <v>12163</v>
      </c>
      <c r="B1042" s="182">
        <v>44595</v>
      </c>
      <c r="C1042" s="179" t="str">
        <f>VLOOKUP(G1042,TCR!$E$2:$K$332,2,0)</f>
        <v>TRASPV</v>
      </c>
      <c r="D1042" s="179" t="str">
        <f>VLOOKUP(G1042,TCR!$E$2:$K$332,3,0)</f>
        <v>Ricavi logistica primaria - Trasporto Energia Elettrica - variabile</v>
      </c>
      <c r="E1042" s="179" t="str">
        <f>VLOOKUP(G1042,TCR!$E$2:$K$332,4,0)</f>
        <v>DISPV</v>
      </c>
      <c r="F1042" s="179" t="str">
        <f>VLOOKUP(G1042,TCR!$E$2:$K$332,5,0)</f>
        <v>Dispacciamento variabile</v>
      </c>
      <c r="G1042" s="179" t="s">
        <v>112</v>
      </c>
      <c r="H1042" s="179" t="str">
        <f>VLOOKUP(G1042,TCR!$E$2:$K$332,7,0)</f>
        <v>PD</v>
      </c>
      <c r="I1042" s="137" t="str">
        <f t="shared" si="53"/>
        <v>XE#PD_F1#PD_3F_MENS_BTA3#D#XE</v>
      </c>
      <c r="J1042" s="137" t="str">
        <f t="shared" si="52"/>
        <v>N</v>
      </c>
      <c r="K1042" s="3" t="s">
        <v>249</v>
      </c>
      <c r="L1042" s="3" t="s">
        <v>13765</v>
      </c>
      <c r="N1042" s="3" t="s">
        <v>13751</v>
      </c>
      <c r="Q1042" s="3" t="s">
        <v>13735</v>
      </c>
      <c r="S1042" s="3" t="s">
        <v>9818</v>
      </c>
      <c r="T1042" s="3" t="s">
        <v>9819</v>
      </c>
      <c r="U1042" s="3" t="s">
        <v>12913</v>
      </c>
      <c r="V1042" s="3" t="s">
        <v>12913</v>
      </c>
    </row>
    <row r="1043" spans="1:22" x14ac:dyDescent="0.2">
      <c r="A1043" s="139" t="s">
        <v>12163</v>
      </c>
      <c r="B1043" s="182">
        <v>44595</v>
      </c>
      <c r="C1043" s="179" t="str">
        <f>VLOOKUP(G1043,TCR!$E$2:$K$332,2,0)</f>
        <v>VENDV</v>
      </c>
      <c r="D1043" s="179" t="str">
        <f>VLOOKUP(G1043,TCR!$E$2:$K$332,3,0)</f>
        <v>Ricavi variabili commodity al PCE - Energia Elettrica</v>
      </c>
      <c r="E1043" s="179" t="str">
        <f>VLOOKUP(G1043,TCR!$E$2:$K$332,4,0)</f>
        <v>MTPRV</v>
      </c>
      <c r="F1043" s="179" t="str">
        <f>VLOOKUP(G1043,TCR!$E$2:$K$332,5,0)</f>
        <v>Materia prima variabile</v>
      </c>
      <c r="G1043" s="179" t="s">
        <v>255</v>
      </c>
      <c r="H1043" s="179" t="str">
        <f>VLOOKUP(G1043,TCR!$E$2:$K$332,7,0)</f>
        <v>Materia prima</v>
      </c>
      <c r="I1043" s="137" t="str">
        <f t="shared" si="53"/>
        <v>XE#EF0#PE_3F_MENS_BTIP#E#XE</v>
      </c>
      <c r="J1043" s="137" t="str">
        <f t="shared" si="52"/>
        <v>N</v>
      </c>
      <c r="K1043" s="3" t="s">
        <v>13718</v>
      </c>
      <c r="L1043" s="3" t="s">
        <v>13719</v>
      </c>
      <c r="N1043" s="3" t="s">
        <v>13813</v>
      </c>
      <c r="Q1043" s="3" t="s">
        <v>12743</v>
      </c>
      <c r="S1043" s="3" t="s">
        <v>9867</v>
      </c>
      <c r="T1043" s="3" t="s">
        <v>13019</v>
      </c>
      <c r="U1043" s="3" t="s">
        <v>12913</v>
      </c>
      <c r="V1043" s="3" t="s">
        <v>12913</v>
      </c>
    </row>
    <row r="1044" spans="1:22" x14ac:dyDescent="0.2">
      <c r="A1044" s="139" t="s">
        <v>12163</v>
      </c>
      <c r="B1044" s="182">
        <v>44595</v>
      </c>
      <c r="C1044" s="179" t="str">
        <f>VLOOKUP(G1044,TCR!$E$2:$K$332,2,0)</f>
        <v>VENDV</v>
      </c>
      <c r="D1044" s="179" t="str">
        <f>VLOOKUP(G1044,TCR!$E$2:$K$332,3,0)</f>
        <v>Ricavi variabili commodity al PCE - Energia Elettrica</v>
      </c>
      <c r="E1044" s="179" t="str">
        <f>VLOOKUP(G1044,TCR!$E$2:$K$332,4,0)</f>
        <v>MTPRV</v>
      </c>
      <c r="F1044" s="179" t="str">
        <f>VLOOKUP(G1044,TCR!$E$2:$K$332,5,0)</f>
        <v>Materia prima variabile</v>
      </c>
      <c r="G1044" s="179" t="s">
        <v>255</v>
      </c>
      <c r="H1044" s="179" t="str">
        <f>VLOOKUP(G1044,TCR!$E$2:$K$332,7,0)</f>
        <v>Materia prima</v>
      </c>
      <c r="I1044" s="137" t="str">
        <f t="shared" si="53"/>
        <v>XE#EF0#PE_3F_MENS_BTA4#D#XE</v>
      </c>
      <c r="J1044" s="137" t="str">
        <f t="shared" si="52"/>
        <v>N</v>
      </c>
      <c r="K1044" s="3" t="s">
        <v>13718</v>
      </c>
      <c r="L1044" s="3" t="s">
        <v>13719</v>
      </c>
      <c r="N1044" s="3" t="s">
        <v>13743</v>
      </c>
      <c r="Q1044" s="3" t="s">
        <v>13735</v>
      </c>
      <c r="S1044" s="3" t="s">
        <v>9867</v>
      </c>
      <c r="T1044" s="3" t="s">
        <v>13019</v>
      </c>
      <c r="U1044" s="3" t="s">
        <v>12913</v>
      </c>
      <c r="V1044" s="3" t="s">
        <v>12913</v>
      </c>
    </row>
    <row r="1045" spans="1:22" x14ac:dyDescent="0.2">
      <c r="A1045" s="139" t="s">
        <v>12163</v>
      </c>
      <c r="B1045" s="182">
        <v>44595</v>
      </c>
      <c r="C1045" s="179" t="str">
        <f>VLOOKUP(G1045,TCR!$E$2:$K$332,2,0)</f>
        <v>DISTV</v>
      </c>
      <c r="D1045" s="179" t="str">
        <f>VLOOKUP(G1045,TCR!$E$2:$K$332,3,0)</f>
        <v>Ricavi logistica secondaria - distribuzione Energia Elettrica - variabile</v>
      </c>
      <c r="E1045" s="179" t="str">
        <f>VLOOKUP(G1045,TCR!$E$2:$K$332,4,0)</f>
        <v>QVA</v>
      </c>
      <c r="F1045" s="179" t="str">
        <f>VLOOKUP(G1045,TCR!$E$2:$K$332,5,0)</f>
        <v>Energia attiva</v>
      </c>
      <c r="G1045" s="179" t="s">
        <v>4</v>
      </c>
      <c r="H1045" s="179" t="str">
        <f>VLOOKUP(G1045,TCR!$E$2:$K$332,7,0)</f>
        <v>Quota energia</v>
      </c>
      <c r="I1045" s="137" t="str">
        <f t="shared" si="53"/>
        <v>XE#Q_EN_O_ASOS_VAL3#T_OS_A_AAT2#T_OS#XE</v>
      </c>
      <c r="J1045" s="137" t="str">
        <f t="shared" si="52"/>
        <v>N</v>
      </c>
      <c r="K1045" s="3" t="s">
        <v>12580</v>
      </c>
      <c r="L1045" s="3" t="s">
        <v>12828</v>
      </c>
      <c r="N1045" s="3" t="s">
        <v>13755</v>
      </c>
      <c r="Q1045" s="3" t="s">
        <v>12742</v>
      </c>
      <c r="S1045" s="3" t="s">
        <v>10565</v>
      </c>
      <c r="T1045" s="3" t="s">
        <v>13020</v>
      </c>
      <c r="U1045" s="3" t="s">
        <v>12913</v>
      </c>
      <c r="V1045" s="3" t="s">
        <v>12913</v>
      </c>
    </row>
    <row r="1046" spans="1:22" x14ac:dyDescent="0.2">
      <c r="A1046" s="139" t="s">
        <v>12163</v>
      </c>
      <c r="B1046" s="182">
        <v>44595</v>
      </c>
      <c r="C1046" s="179" t="str">
        <f>VLOOKUP(G1046,TCR!$E$2:$K$332,2,0)</f>
        <v>DISTF</v>
      </c>
      <c r="D1046" s="179" t="str">
        <f>VLOOKUP(G1046,TCR!$E$2:$K$332,3,0)</f>
        <v>Ricavi logistica secondaria - distribuzione Energia Elettrica - fisso</v>
      </c>
      <c r="E1046" s="179" t="str">
        <f>VLOOKUP(G1046,TCR!$E$2:$K$332,4,0)</f>
        <v>QP</v>
      </c>
      <c r="F1046" s="179" t="str">
        <f>VLOOKUP(G1046,TCR!$E$2:$K$332,5,0)</f>
        <v>Potenza</v>
      </c>
      <c r="G1046" s="179" t="s">
        <v>166</v>
      </c>
      <c r="H1046" s="179" t="str">
        <f>VLOOKUP(G1046,TCR!$E$2:$K$332,7,0)</f>
        <v>Quota fissa potenza</v>
      </c>
      <c r="I1046" s="137" t="str">
        <f t="shared" si="53"/>
        <v>XE#Q_POT_O_ASOS_FAT3#T_OS_A_BTA3#T_OS#XE</v>
      </c>
      <c r="J1046" s="137" t="str">
        <f t="shared" si="52"/>
        <v>N</v>
      </c>
      <c r="K1046" s="3" t="s">
        <v>13799</v>
      </c>
      <c r="L1046" s="3" t="s">
        <v>13800</v>
      </c>
      <c r="N1046" s="3" t="s">
        <v>12725</v>
      </c>
      <c r="Q1046" s="3" t="s">
        <v>12742</v>
      </c>
      <c r="S1046" s="3" t="s">
        <v>10563</v>
      </c>
      <c r="T1046" s="3" t="s">
        <v>9357</v>
      </c>
      <c r="U1046" s="3" t="s">
        <v>12913</v>
      </c>
      <c r="V1046" s="3" t="s">
        <v>12913</v>
      </c>
    </row>
    <row r="1047" spans="1:22" x14ac:dyDescent="0.2">
      <c r="A1047" s="139" t="s">
        <v>12163</v>
      </c>
      <c r="B1047" s="182">
        <v>44595</v>
      </c>
      <c r="C1047" s="179" t="str">
        <f>VLOOKUP(G1047,TCR!$E$2:$K$332,2,0)</f>
        <v>DISTF</v>
      </c>
      <c r="D1047" s="179" t="str">
        <f>VLOOKUP(G1047,TCR!$E$2:$K$332,3,0)</f>
        <v>Ricavi logistica secondaria - distribuzione Energia Elettrica - fisso</v>
      </c>
      <c r="E1047" s="179" t="str">
        <f>VLOOKUP(G1047,TCR!$E$2:$K$332,4,0)</f>
        <v>QFDS</v>
      </c>
      <c r="F1047" s="179" t="str">
        <f>VLOOKUP(G1047,TCR!$E$2:$K$332,5,0)</f>
        <v>Quota fissa distribuzione</v>
      </c>
      <c r="G1047" s="179" t="s">
        <v>2</v>
      </c>
      <c r="H1047" s="179" t="str">
        <f>VLOOKUP(G1047,TCR!$E$2:$K$332,7,0)</f>
        <v>Quota fissa dis</v>
      </c>
      <c r="I1047" s="137" t="str">
        <f t="shared" si="53"/>
        <v>XE#C_FIX_O_ASOS_VAL3#T_OS_A_BTVE#T_OS#XE</v>
      </c>
      <c r="J1047" s="137" t="str">
        <f t="shared" si="52"/>
        <v>N</v>
      </c>
      <c r="K1047" s="3" t="s">
        <v>12574</v>
      </c>
      <c r="L1047" s="3" t="s">
        <v>12822</v>
      </c>
      <c r="N1047" s="3" t="s">
        <v>13489</v>
      </c>
      <c r="Q1047" s="3" t="s">
        <v>12742</v>
      </c>
      <c r="S1047" s="3" t="s">
        <v>10563</v>
      </c>
      <c r="T1047" s="3" t="s">
        <v>9357</v>
      </c>
      <c r="U1047" s="3" t="s">
        <v>12913</v>
      </c>
      <c r="V1047" s="3" t="s">
        <v>12913</v>
      </c>
    </row>
    <row r="1048" spans="1:22" x14ac:dyDescent="0.2">
      <c r="A1048" s="139" t="s">
        <v>12163</v>
      </c>
      <c r="B1048" s="182">
        <v>44595</v>
      </c>
      <c r="C1048" s="179" t="str">
        <f>VLOOKUP(G1048,TCR!$E$2:$K$332,2,0)</f>
        <v>DISTF</v>
      </c>
      <c r="D1048" s="179" t="str">
        <f>VLOOKUP(G1048,TCR!$E$2:$K$332,3,0)</f>
        <v>Ricavi logistica secondaria - distribuzione Energia Elettrica - fisso</v>
      </c>
      <c r="E1048" s="179" t="str">
        <f>VLOOKUP(G1048,TCR!$E$2:$K$332,4,0)</f>
        <v>QFDS</v>
      </c>
      <c r="F1048" s="179" t="str">
        <f>VLOOKUP(G1048,TCR!$E$2:$K$332,5,0)</f>
        <v>Quota fissa distribuzione</v>
      </c>
      <c r="G1048" s="179" t="s">
        <v>2</v>
      </c>
      <c r="H1048" s="179" t="str">
        <f>VLOOKUP(G1048,TCR!$E$2:$K$332,7,0)</f>
        <v>Quota fissa dis</v>
      </c>
      <c r="I1048" s="137" t="str">
        <f t="shared" si="53"/>
        <v>XE#C_FIX_O_ASOS_VAL2#T_OS_A_BTA1#T_OS#XE</v>
      </c>
      <c r="J1048" s="137" t="str">
        <f t="shared" si="52"/>
        <v>N</v>
      </c>
      <c r="K1048" s="3" t="s">
        <v>12573</v>
      </c>
      <c r="L1048" s="3" t="s">
        <v>12821</v>
      </c>
      <c r="N1048" s="3" t="s">
        <v>12732</v>
      </c>
      <c r="Q1048" s="3" t="s">
        <v>12742</v>
      </c>
      <c r="S1048" s="3" t="s">
        <v>10563</v>
      </c>
      <c r="T1048" s="3" t="s">
        <v>9357</v>
      </c>
      <c r="U1048" s="3" t="s">
        <v>12913</v>
      </c>
      <c r="V1048" s="3" t="s">
        <v>12913</v>
      </c>
    </row>
    <row r="1049" spans="1:22" x14ac:dyDescent="0.2">
      <c r="A1049" s="139" t="s">
        <v>12163</v>
      </c>
      <c r="B1049" s="182">
        <v>44595</v>
      </c>
      <c r="C1049" s="179" t="str">
        <f>VLOOKUP(G1049,TCR!$E$2:$K$332,2,0)</f>
        <v>TRASPV</v>
      </c>
      <c r="D1049" s="179" t="str">
        <f>VLOOKUP(G1049,TCR!$E$2:$K$332,3,0)</f>
        <v>Ricavi logistica primaria - Trasporto Energia Elettrica - variabile</v>
      </c>
      <c r="E1049" s="179" t="str">
        <f>VLOOKUP(G1049,TCR!$E$2:$K$332,4,0)</f>
        <v>DISPV</v>
      </c>
      <c r="F1049" s="179" t="str">
        <f>VLOOKUP(G1049,TCR!$E$2:$K$332,5,0)</f>
        <v>Dispacciamento variabile</v>
      </c>
      <c r="G1049" s="179" t="s">
        <v>112</v>
      </c>
      <c r="H1049" s="179" t="str">
        <f>VLOOKUP(G1049,TCR!$E$2:$K$332,7,0)</f>
        <v>PD</v>
      </c>
      <c r="I1049" s="137" t="str">
        <f t="shared" si="53"/>
        <v>XE#PD_F23#PD_BIO_BTA4#D#XE</v>
      </c>
      <c r="J1049" s="137" t="str">
        <f t="shared" si="52"/>
        <v>N</v>
      </c>
      <c r="K1049" s="3" t="s">
        <v>341</v>
      </c>
      <c r="L1049" s="3" t="s">
        <v>13790</v>
      </c>
      <c r="N1049" s="3" t="s">
        <v>13808</v>
      </c>
      <c r="Q1049" s="3" t="s">
        <v>13735</v>
      </c>
      <c r="S1049" s="3" t="s">
        <v>9818</v>
      </c>
      <c r="T1049" s="3" t="s">
        <v>9819</v>
      </c>
      <c r="U1049" s="3" t="s">
        <v>12913</v>
      </c>
      <c r="V1049" s="3" t="s">
        <v>12913</v>
      </c>
    </row>
    <row r="1050" spans="1:22" x14ac:dyDescent="0.2">
      <c r="A1050" s="139" t="s">
        <v>12163</v>
      </c>
      <c r="B1050" s="182">
        <v>44595</v>
      </c>
      <c r="C1050" s="179" t="str">
        <f>VLOOKUP(G1050,TCR!$E$2:$K$332,2,0)</f>
        <v>DISTF</v>
      </c>
      <c r="D1050" s="179" t="str">
        <f>VLOOKUP(G1050,TCR!$E$2:$K$332,3,0)</f>
        <v>Ricavi logistica secondaria - distribuzione Energia Elettrica - fisso</v>
      </c>
      <c r="E1050" s="179" t="str">
        <f>VLOOKUP(G1050,TCR!$E$2:$K$332,4,0)</f>
        <v>QP</v>
      </c>
      <c r="F1050" s="179" t="str">
        <f>VLOOKUP(G1050,TCR!$E$2:$K$332,5,0)</f>
        <v>Potenza</v>
      </c>
      <c r="G1050" s="179" t="s">
        <v>166</v>
      </c>
      <c r="H1050" s="179" t="str">
        <f>VLOOKUP(G1050,TCR!$E$2:$K$332,7,0)</f>
        <v>Quota fissa potenza</v>
      </c>
      <c r="I1050" s="137" t="str">
        <f t="shared" si="53"/>
        <v>XE#Q_POT_O_ASOS_VAL4#T_OS_A_BTA6#T_OS#XE</v>
      </c>
      <c r="J1050" s="137" t="str">
        <f t="shared" si="52"/>
        <v>N</v>
      </c>
      <c r="K1050" s="3" t="s">
        <v>12565</v>
      </c>
      <c r="L1050" s="3" t="s">
        <v>12813</v>
      </c>
      <c r="N1050" s="3" t="s">
        <v>12724</v>
      </c>
      <c r="Q1050" s="3" t="s">
        <v>12742</v>
      </c>
      <c r="S1050" s="3" t="s">
        <v>10563</v>
      </c>
      <c r="T1050" s="3" t="s">
        <v>9357</v>
      </c>
      <c r="U1050" s="3" t="s">
        <v>12913</v>
      </c>
      <c r="V1050" s="3" t="s">
        <v>12913</v>
      </c>
    </row>
    <row r="1051" spans="1:22" x14ac:dyDescent="0.2">
      <c r="A1051" s="139" t="s">
        <v>12163</v>
      </c>
      <c r="B1051" s="182">
        <v>44595</v>
      </c>
      <c r="C1051" s="179" t="str">
        <f>VLOOKUP(G1051,TCR!$E$2:$K$332,2,0)</f>
        <v>TRASPV</v>
      </c>
      <c r="D1051" s="179" t="str">
        <f>VLOOKUP(G1051,TCR!$E$2:$K$332,3,0)</f>
        <v>Ricavi logistica primaria - Trasporto Energia Elettrica - variabile</v>
      </c>
      <c r="E1051" s="179" t="str">
        <f>VLOOKUP(G1051,TCR!$E$2:$K$332,4,0)</f>
        <v>DISPV</v>
      </c>
      <c r="F1051" s="179" t="str">
        <f>VLOOKUP(G1051,TCR!$E$2:$K$332,5,0)</f>
        <v>Dispacciamento variabile</v>
      </c>
      <c r="G1051" s="179" t="s">
        <v>112</v>
      </c>
      <c r="H1051" s="179" t="str">
        <f>VLOOKUP(G1051,TCR!$E$2:$K$332,7,0)</f>
        <v>PD</v>
      </c>
      <c r="I1051" s="137" t="str">
        <f t="shared" si="53"/>
        <v>XE#PD_F2#PD_3F_MTA1#D#XE</v>
      </c>
      <c r="J1051" s="137" t="str">
        <f t="shared" si="52"/>
        <v>N</v>
      </c>
      <c r="K1051" s="3" t="s">
        <v>250</v>
      </c>
      <c r="L1051" s="3" t="s">
        <v>13773</v>
      </c>
      <c r="N1051" s="3" t="s">
        <v>13748</v>
      </c>
      <c r="Q1051" s="3" t="s">
        <v>13735</v>
      </c>
      <c r="S1051" s="3" t="s">
        <v>9818</v>
      </c>
      <c r="T1051" s="3" t="s">
        <v>9819</v>
      </c>
      <c r="U1051" s="3" t="s">
        <v>12913</v>
      </c>
      <c r="V1051" s="3" t="s">
        <v>12913</v>
      </c>
    </row>
    <row r="1052" spans="1:22" x14ac:dyDescent="0.2">
      <c r="A1052" s="139" t="s">
        <v>12163</v>
      </c>
      <c r="B1052" s="182">
        <v>44595</v>
      </c>
      <c r="C1052" s="179" t="str">
        <f>VLOOKUP(G1052,TCR!$E$2:$K$332,2,0)</f>
        <v>DISTV</v>
      </c>
      <c r="D1052" s="179" t="str">
        <f>VLOOKUP(G1052,TCR!$E$2:$K$332,3,0)</f>
        <v>Ricavi logistica secondaria - distribuzione Energia Elettrica - variabile</v>
      </c>
      <c r="E1052" s="179" t="str">
        <f>VLOOKUP(G1052,TCR!$E$2:$K$332,4,0)</f>
        <v>QVA</v>
      </c>
      <c r="F1052" s="179" t="str">
        <f>VLOOKUP(G1052,TCR!$E$2:$K$332,5,0)</f>
        <v>Energia attiva</v>
      </c>
      <c r="G1052" s="179" t="s">
        <v>4</v>
      </c>
      <c r="H1052" s="179" t="str">
        <f>VLOOKUP(G1052,TCR!$E$2:$K$332,7,0)</f>
        <v>Quota energia</v>
      </c>
      <c r="I1052" s="137" t="str">
        <f t="shared" si="53"/>
        <v>XE#Q_EN_O_ASOS_VAL3#T_OS_A_BTA4#T_OS#XE</v>
      </c>
      <c r="J1052" s="137" t="str">
        <f t="shared" si="52"/>
        <v>N</v>
      </c>
      <c r="K1052" s="3" t="s">
        <v>12580</v>
      </c>
      <c r="L1052" s="3" t="s">
        <v>12828</v>
      </c>
      <c r="N1052" s="3" t="s">
        <v>12729</v>
      </c>
      <c r="Q1052" s="3" t="s">
        <v>12742</v>
      </c>
      <c r="S1052" s="3" t="s">
        <v>10565</v>
      </c>
      <c r="T1052" s="3" t="s">
        <v>13020</v>
      </c>
      <c r="U1052" s="3" t="s">
        <v>12913</v>
      </c>
      <c r="V1052" s="3" t="s">
        <v>12913</v>
      </c>
    </row>
    <row r="1053" spans="1:22" x14ac:dyDescent="0.2">
      <c r="A1053" s="139" t="s">
        <v>12163</v>
      </c>
      <c r="B1053" s="182">
        <v>44595</v>
      </c>
      <c r="C1053" s="179" t="str">
        <f>VLOOKUP(G1053,TCR!$E$2:$K$332,2,0)</f>
        <v>TRASPV</v>
      </c>
      <c r="D1053" s="179" t="str">
        <f>VLOOKUP(G1053,TCR!$E$2:$K$332,3,0)</f>
        <v>Ricavi logistica primaria - Trasporto Energia Elettrica - variabile</v>
      </c>
      <c r="E1053" s="179" t="str">
        <f>VLOOKUP(G1053,TCR!$E$2:$K$332,4,0)</f>
        <v>DISPV</v>
      </c>
      <c r="F1053" s="179" t="str">
        <f>VLOOKUP(G1053,TCR!$E$2:$K$332,5,0)</f>
        <v>Dispacciamento variabile</v>
      </c>
      <c r="G1053" s="179" t="s">
        <v>112</v>
      </c>
      <c r="H1053" s="179" t="str">
        <f>VLOOKUP(G1053,TCR!$E$2:$K$332,7,0)</f>
        <v>PD</v>
      </c>
      <c r="I1053" s="137" t="str">
        <f t="shared" si="53"/>
        <v>XE#PD_F3#PD_3F_MTA2#D#XE</v>
      </c>
      <c r="J1053" s="137" t="str">
        <f t="shared" si="52"/>
        <v>N</v>
      </c>
      <c r="K1053" s="3" t="s">
        <v>251</v>
      </c>
      <c r="L1053" s="3" t="s">
        <v>13746</v>
      </c>
      <c r="N1053" s="3" t="s">
        <v>13802</v>
      </c>
      <c r="Q1053" s="3" t="s">
        <v>13735</v>
      </c>
      <c r="S1053" s="3" t="s">
        <v>9818</v>
      </c>
      <c r="T1053" s="3" t="s">
        <v>9819</v>
      </c>
      <c r="U1053" s="3" t="s">
        <v>12913</v>
      </c>
      <c r="V1053" s="3" t="s">
        <v>12913</v>
      </c>
    </row>
    <row r="1054" spans="1:22" x14ac:dyDescent="0.2">
      <c r="A1054" s="139" t="s">
        <v>12163</v>
      </c>
      <c r="B1054" s="182">
        <v>44595</v>
      </c>
      <c r="C1054" s="179" t="str">
        <f>VLOOKUP(G1054,TCR!$E$2:$K$332,2,0)</f>
        <v>TRASPV</v>
      </c>
      <c r="D1054" s="179" t="str">
        <f>VLOOKUP(G1054,TCR!$E$2:$K$332,3,0)</f>
        <v>Ricavi logistica primaria - Trasporto Energia Elettrica - variabile</v>
      </c>
      <c r="E1054" s="179" t="str">
        <f>VLOOKUP(G1054,TCR!$E$2:$K$332,4,0)</f>
        <v>DISPV</v>
      </c>
      <c r="F1054" s="179" t="str">
        <f>VLOOKUP(G1054,TCR!$E$2:$K$332,5,0)</f>
        <v>Dispacciamento variabile</v>
      </c>
      <c r="G1054" s="179" t="s">
        <v>112</v>
      </c>
      <c r="H1054" s="179" t="str">
        <f>VLOOKUP(G1054,TCR!$E$2:$K$332,7,0)</f>
        <v>PD</v>
      </c>
      <c r="I1054" s="137" t="str">
        <f t="shared" si="53"/>
        <v>XE#PD_F1#PD_3F_BTA4#D#XE</v>
      </c>
      <c r="J1054" s="137" t="str">
        <f t="shared" si="52"/>
        <v>N</v>
      </c>
      <c r="K1054" s="3" t="s">
        <v>249</v>
      </c>
      <c r="L1054" s="3" t="s">
        <v>13765</v>
      </c>
      <c r="N1054" s="3" t="s">
        <v>13795</v>
      </c>
      <c r="Q1054" s="3" t="s">
        <v>13735</v>
      </c>
      <c r="S1054" s="3" t="s">
        <v>9818</v>
      </c>
      <c r="T1054" s="3" t="s">
        <v>9819</v>
      </c>
      <c r="U1054" s="3" t="s">
        <v>12913</v>
      </c>
      <c r="V1054" s="3" t="s">
        <v>12913</v>
      </c>
    </row>
    <row r="1055" spans="1:22" x14ac:dyDescent="0.2">
      <c r="A1055" s="139" t="s">
        <v>12163</v>
      </c>
      <c r="B1055" s="182">
        <v>44595</v>
      </c>
      <c r="C1055" s="179" t="str">
        <f>VLOOKUP(G1055,TCR!$E$2:$K$332,2,0)</f>
        <v>DISTF</v>
      </c>
      <c r="D1055" s="179" t="str">
        <f>VLOOKUP(G1055,TCR!$E$2:$K$332,3,0)</f>
        <v>Ricavi logistica secondaria - distribuzione Energia Elettrica - fisso</v>
      </c>
      <c r="E1055" s="179" t="str">
        <f>VLOOKUP(G1055,TCR!$E$2:$K$332,4,0)</f>
        <v>QFDS</v>
      </c>
      <c r="F1055" s="179" t="str">
        <f>VLOOKUP(G1055,TCR!$E$2:$K$332,5,0)</f>
        <v>Quota fissa distribuzione</v>
      </c>
      <c r="G1055" s="179" t="s">
        <v>2</v>
      </c>
      <c r="H1055" s="179" t="str">
        <f>VLOOKUP(G1055,TCR!$E$2:$K$332,7,0)</f>
        <v>Quota fissa dis</v>
      </c>
      <c r="I1055" s="137" t="str">
        <f t="shared" si="53"/>
        <v>XE#C_FIX_O_ASOS_FAT3#T_OS_A_BTA3#T_OS#XE</v>
      </c>
      <c r="J1055" s="137" t="str">
        <f t="shared" si="52"/>
        <v>N</v>
      </c>
      <c r="K1055" s="3" t="s">
        <v>13753</v>
      </c>
      <c r="L1055" s="3" t="s">
        <v>13754</v>
      </c>
      <c r="N1055" s="3" t="s">
        <v>12725</v>
      </c>
      <c r="Q1055" s="3" t="s">
        <v>12742</v>
      </c>
      <c r="S1055" s="3" t="s">
        <v>10563</v>
      </c>
      <c r="T1055" s="3" t="s">
        <v>9357</v>
      </c>
      <c r="U1055" s="3" t="s">
        <v>12913</v>
      </c>
      <c r="V1055" s="3" t="s">
        <v>12913</v>
      </c>
    </row>
    <row r="1056" spans="1:22" x14ac:dyDescent="0.2">
      <c r="A1056" s="139" t="s">
        <v>12163</v>
      </c>
      <c r="B1056" s="182">
        <v>44595</v>
      </c>
      <c r="C1056" s="179" t="str">
        <f>VLOOKUP(G1056,TCR!$E$2:$K$332,2,0)</f>
        <v>VENDV</v>
      </c>
      <c r="D1056" s="179" t="str">
        <f>VLOOKUP(G1056,TCR!$E$2:$K$332,3,0)</f>
        <v>Ricavi variabili commodity al PCE - Energia Elettrica</v>
      </c>
      <c r="E1056" s="179" t="str">
        <f>VLOOKUP(G1056,TCR!$E$2:$K$332,4,0)</f>
        <v>MTPRV</v>
      </c>
      <c r="F1056" s="179" t="str">
        <f>VLOOKUP(G1056,TCR!$E$2:$K$332,5,0)</f>
        <v>Materia prima variabile</v>
      </c>
      <c r="G1056" s="179" t="s">
        <v>192</v>
      </c>
      <c r="H1056" s="179" t="str">
        <f>VLOOKUP(G1056,TCR!$E$2:$K$332,7,0)</f>
        <v>Perdite</v>
      </c>
      <c r="I1056" s="137" t="str">
        <f t="shared" si="53"/>
        <v>XE#PERD_EF0_PUNBL#MIG_EE#E#XE</v>
      </c>
      <c r="J1056" s="137" t="str">
        <f t="shared" si="52"/>
        <v>N</v>
      </c>
      <c r="K1056" s="3" t="s">
        <v>12552</v>
      </c>
      <c r="L1056" s="3" t="s">
        <v>12800</v>
      </c>
      <c r="N1056" s="3" t="s">
        <v>12708</v>
      </c>
      <c r="Q1056" s="3" t="s">
        <v>12743</v>
      </c>
      <c r="S1056" s="3" t="s">
        <v>9867</v>
      </c>
      <c r="T1056" s="3" t="s">
        <v>13019</v>
      </c>
      <c r="U1056" s="3" t="s">
        <v>12913</v>
      </c>
      <c r="V1056" s="3" t="s">
        <v>12913</v>
      </c>
    </row>
    <row r="1057" spans="1:22" x14ac:dyDescent="0.2">
      <c r="A1057" s="139" t="s">
        <v>12163</v>
      </c>
      <c r="B1057" s="182">
        <v>44595</v>
      </c>
      <c r="C1057" s="179" t="str">
        <f>VLOOKUP(G1057,TCR!$E$2:$K$332,2,0)</f>
        <v>TRASPV</v>
      </c>
      <c r="D1057" s="179" t="str">
        <f>VLOOKUP(G1057,TCR!$E$2:$K$332,3,0)</f>
        <v>Ricavi logistica primaria - Trasporto Energia Elettrica - variabile</v>
      </c>
      <c r="E1057" s="179" t="str">
        <f>VLOOKUP(G1057,TCR!$E$2:$K$332,4,0)</f>
        <v>DISPV</v>
      </c>
      <c r="F1057" s="179" t="str">
        <f>VLOOKUP(G1057,TCR!$E$2:$K$332,5,0)</f>
        <v>Dispacciamento variabile</v>
      </c>
      <c r="G1057" s="179" t="s">
        <v>112</v>
      </c>
      <c r="H1057" s="179" t="str">
        <f>VLOOKUP(G1057,TCR!$E$2:$K$332,7,0)</f>
        <v>PD</v>
      </c>
      <c r="I1057" s="137" t="str">
        <f t="shared" si="53"/>
        <v>XE#PD_F0#PD_MON_BTA3#D#XE</v>
      </c>
      <c r="J1057" s="137" t="str">
        <f t="shared" si="52"/>
        <v>N</v>
      </c>
      <c r="K1057" s="3" t="s">
        <v>13732</v>
      </c>
      <c r="L1057" s="3" t="s">
        <v>13733</v>
      </c>
      <c r="N1057" s="3" t="s">
        <v>13831</v>
      </c>
      <c r="Q1057" s="3" t="s">
        <v>13735</v>
      </c>
      <c r="S1057" s="3" t="s">
        <v>9818</v>
      </c>
      <c r="T1057" s="3" t="s">
        <v>9819</v>
      </c>
      <c r="U1057" s="3" t="s">
        <v>12913</v>
      </c>
      <c r="V1057" s="3" t="s">
        <v>12913</v>
      </c>
    </row>
    <row r="1058" spans="1:22" x14ac:dyDescent="0.2">
      <c r="A1058" s="139" t="s">
        <v>12163</v>
      </c>
      <c r="B1058" s="182">
        <v>44595</v>
      </c>
      <c r="C1058" s="179" t="str">
        <f>VLOOKUP(G1058,TCR!$E$2:$K$332,2,0)</f>
        <v>TRASPV</v>
      </c>
      <c r="D1058" s="179" t="str">
        <f>VLOOKUP(G1058,TCR!$E$2:$K$332,3,0)</f>
        <v>Ricavi logistica primaria - Trasporto Energia Elettrica - variabile</v>
      </c>
      <c r="E1058" s="179" t="str">
        <f>VLOOKUP(G1058,TCR!$E$2:$K$332,4,0)</f>
        <v>DISPV</v>
      </c>
      <c r="F1058" s="179" t="str">
        <f>VLOOKUP(G1058,TCR!$E$2:$K$332,5,0)</f>
        <v>Dispacciamento variabile</v>
      </c>
      <c r="G1058" s="179" t="s">
        <v>112</v>
      </c>
      <c r="H1058" s="179" t="str">
        <f>VLOOKUP(G1058,TCR!$E$2:$K$332,7,0)</f>
        <v>PD</v>
      </c>
      <c r="I1058" s="137" t="str">
        <f t="shared" si="53"/>
        <v>XE#PD_F2#PD_3F_MENS_BTA3#D#XE</v>
      </c>
      <c r="J1058" s="137" t="str">
        <f t="shared" si="52"/>
        <v>N</v>
      </c>
      <c r="K1058" s="3" t="s">
        <v>250</v>
      </c>
      <c r="L1058" s="3" t="s">
        <v>13773</v>
      </c>
      <c r="N1058" s="3" t="s">
        <v>13751</v>
      </c>
      <c r="Q1058" s="3" t="s">
        <v>13735</v>
      </c>
      <c r="S1058" s="3" t="s">
        <v>9818</v>
      </c>
      <c r="T1058" s="3" t="s">
        <v>9819</v>
      </c>
      <c r="U1058" s="3" t="s">
        <v>12913</v>
      </c>
      <c r="V1058" s="3" t="s">
        <v>12913</v>
      </c>
    </row>
    <row r="1059" spans="1:22" x14ac:dyDescent="0.2">
      <c r="A1059" s="139" t="s">
        <v>12163</v>
      </c>
      <c r="B1059" s="182">
        <v>44595</v>
      </c>
      <c r="C1059" s="179" t="str">
        <f>VLOOKUP(G1059,TCR!$E$2:$K$332,2,0)</f>
        <v>DISTV</v>
      </c>
      <c r="D1059" s="179" t="str">
        <f>VLOOKUP(G1059,TCR!$E$2:$K$332,3,0)</f>
        <v>Ricavi logistica secondaria - distribuzione Energia Elettrica - variabile</v>
      </c>
      <c r="E1059" s="179" t="str">
        <f>VLOOKUP(G1059,TCR!$E$2:$K$332,4,0)</f>
        <v>QVA</v>
      </c>
      <c r="F1059" s="179" t="str">
        <f>VLOOKUP(G1059,TCR!$E$2:$K$332,5,0)</f>
        <v>Energia attiva</v>
      </c>
      <c r="G1059" s="179" t="s">
        <v>4</v>
      </c>
      <c r="H1059" s="179" t="str">
        <f>VLOOKUP(G1059,TCR!$E$2:$K$332,7,0)</f>
        <v>Quota energia</v>
      </c>
      <c r="I1059" s="137" t="str">
        <f t="shared" si="53"/>
        <v>XE#Q_EN_O_ASOS_FAT2#T_OS_A_BTA6#T_OS#XE</v>
      </c>
      <c r="J1059" s="137" t="str">
        <f t="shared" si="52"/>
        <v>N</v>
      </c>
      <c r="K1059" s="3" t="s">
        <v>13730</v>
      </c>
      <c r="L1059" s="3" t="s">
        <v>13731</v>
      </c>
      <c r="N1059" s="3" t="s">
        <v>12724</v>
      </c>
      <c r="Q1059" s="3" t="s">
        <v>12742</v>
      </c>
      <c r="S1059" s="3" t="s">
        <v>10565</v>
      </c>
      <c r="T1059" s="3" t="s">
        <v>13020</v>
      </c>
      <c r="U1059" s="3" t="s">
        <v>12913</v>
      </c>
      <c r="V1059" s="3" t="s">
        <v>12913</v>
      </c>
    </row>
    <row r="1060" spans="1:22" x14ac:dyDescent="0.2">
      <c r="A1060" s="139" t="s">
        <v>12163</v>
      </c>
      <c r="B1060" s="182">
        <v>44595</v>
      </c>
      <c r="C1060" s="179" t="str">
        <f>VLOOKUP(G1060,TCR!$E$2:$K$332,2,0)</f>
        <v>TRASPV</v>
      </c>
      <c r="D1060" s="179" t="str">
        <f>VLOOKUP(G1060,TCR!$E$2:$K$332,3,0)</f>
        <v>Ricavi logistica primaria - Trasporto Energia Elettrica - variabile</v>
      </c>
      <c r="E1060" s="179" t="str">
        <f>VLOOKUP(G1060,TCR!$E$2:$K$332,4,0)</f>
        <v>DISPV</v>
      </c>
      <c r="F1060" s="179" t="str">
        <f>VLOOKUP(G1060,TCR!$E$2:$K$332,5,0)</f>
        <v>Dispacciamento variabile</v>
      </c>
      <c r="G1060" s="179" t="s">
        <v>112</v>
      </c>
      <c r="H1060" s="179" t="str">
        <f>VLOOKUP(G1060,TCR!$E$2:$K$332,7,0)</f>
        <v>PD</v>
      </c>
      <c r="I1060" s="137" t="str">
        <f t="shared" si="53"/>
        <v>XE#PD_F0#PD_3F_BTA5#D#XE</v>
      </c>
      <c r="J1060" s="137" t="str">
        <f t="shared" si="52"/>
        <v>N</v>
      </c>
      <c r="K1060" s="3" t="s">
        <v>13732</v>
      </c>
      <c r="L1060" s="3" t="s">
        <v>13733</v>
      </c>
      <c r="N1060" s="3" t="s">
        <v>13752</v>
      </c>
      <c r="Q1060" s="3" t="s">
        <v>13735</v>
      </c>
      <c r="S1060" s="3" t="s">
        <v>9818</v>
      </c>
      <c r="T1060" s="3" t="s">
        <v>9819</v>
      </c>
      <c r="U1060" s="3" t="s">
        <v>12913</v>
      </c>
      <c r="V1060" s="3" t="s">
        <v>12913</v>
      </c>
    </row>
    <row r="1061" spans="1:22" x14ac:dyDescent="0.2">
      <c r="A1061" s="139" t="s">
        <v>12163</v>
      </c>
      <c r="B1061" s="182">
        <v>44595</v>
      </c>
      <c r="C1061" s="179" t="str">
        <f>VLOOKUP(G1061,TCR!$E$2:$K$332,2,0)</f>
        <v>DISTF</v>
      </c>
      <c r="D1061" s="179" t="str">
        <f>VLOOKUP(G1061,TCR!$E$2:$K$332,3,0)</f>
        <v>Ricavi logistica secondaria - distribuzione Energia Elettrica - fisso</v>
      </c>
      <c r="E1061" s="179" t="str">
        <f>VLOOKUP(G1061,TCR!$E$2:$K$332,4,0)</f>
        <v>QP</v>
      </c>
      <c r="F1061" s="179" t="str">
        <f>VLOOKUP(G1061,TCR!$E$2:$K$332,5,0)</f>
        <v>Potenza</v>
      </c>
      <c r="G1061" s="179" t="s">
        <v>166</v>
      </c>
      <c r="H1061" s="179" t="str">
        <f>VLOOKUP(G1061,TCR!$E$2:$K$332,7,0)</f>
        <v>Quota fissa potenza</v>
      </c>
      <c r="I1061" s="137" t="str">
        <f t="shared" si="53"/>
        <v>XE#Q_POT_O_ASOS_FAT1#T_OS_A_BTA1#T_OS#XE</v>
      </c>
      <c r="J1061" s="137" t="str">
        <f t="shared" si="52"/>
        <v>N</v>
      </c>
      <c r="K1061" s="3" t="s">
        <v>12561</v>
      </c>
      <c r="L1061" s="3" t="s">
        <v>12809</v>
      </c>
      <c r="N1061" s="3" t="s">
        <v>12732</v>
      </c>
      <c r="Q1061" s="3" t="s">
        <v>12742</v>
      </c>
      <c r="S1061" s="3" t="s">
        <v>10563</v>
      </c>
      <c r="T1061" s="3" t="s">
        <v>9357</v>
      </c>
      <c r="U1061" s="3" t="s">
        <v>12913</v>
      </c>
      <c r="V1061" s="3" t="s">
        <v>12913</v>
      </c>
    </row>
    <row r="1062" spans="1:22" x14ac:dyDescent="0.2">
      <c r="A1062" s="139" t="s">
        <v>12163</v>
      </c>
      <c r="B1062" s="182">
        <v>44595</v>
      </c>
      <c r="C1062" s="179" t="str">
        <f>VLOOKUP(G1062,TCR!$E$2:$K$332,2,0)</f>
        <v>VENDV</v>
      </c>
      <c r="D1062" s="179" t="str">
        <f>VLOOKUP(G1062,TCR!$E$2:$K$332,3,0)</f>
        <v>Ricavi variabili commodity al PCE - Energia Elettrica</v>
      </c>
      <c r="E1062" s="179" t="str">
        <f>VLOOKUP(G1062,TCR!$E$2:$K$332,4,0)</f>
        <v>MTPRV</v>
      </c>
      <c r="F1062" s="179" t="str">
        <f>VLOOKUP(G1062,TCR!$E$2:$K$332,5,0)</f>
        <v>Materia prima variabile</v>
      </c>
      <c r="G1062" s="179" t="s">
        <v>255</v>
      </c>
      <c r="H1062" s="179" t="str">
        <f>VLOOKUP(G1062,TCR!$E$2:$K$332,7,0)</f>
        <v>Materia prima</v>
      </c>
      <c r="I1062" s="137" t="str">
        <f t="shared" si="53"/>
        <v>XE#EF0#PE_MON_BTA2#D#XE</v>
      </c>
      <c r="J1062" s="137" t="str">
        <f t="shared" si="52"/>
        <v>N</v>
      </c>
      <c r="K1062" s="3" t="s">
        <v>13718</v>
      </c>
      <c r="L1062" s="3" t="s">
        <v>13719</v>
      </c>
      <c r="N1062" s="3" t="s">
        <v>13832</v>
      </c>
      <c r="Q1062" s="3" t="s">
        <v>13735</v>
      </c>
      <c r="S1062" s="3" t="s">
        <v>9867</v>
      </c>
      <c r="T1062" s="3" t="s">
        <v>13019</v>
      </c>
      <c r="U1062" s="3" t="s">
        <v>12913</v>
      </c>
      <c r="V1062" s="3" t="s">
        <v>12913</v>
      </c>
    </row>
    <row r="1063" spans="1:22" x14ac:dyDescent="0.2">
      <c r="A1063" s="139" t="s">
        <v>12163</v>
      </c>
      <c r="B1063" s="182">
        <v>44595</v>
      </c>
      <c r="C1063" s="179" t="str">
        <f>VLOOKUP(G1063,TCR!$E$2:$K$332,2,0)</f>
        <v>DISTF</v>
      </c>
      <c r="D1063" s="179" t="str">
        <f>VLOOKUP(G1063,TCR!$E$2:$K$332,3,0)</f>
        <v>Ricavi logistica secondaria - distribuzione Energia Elettrica - fisso</v>
      </c>
      <c r="E1063" s="179" t="str">
        <f>VLOOKUP(G1063,TCR!$E$2:$K$332,4,0)</f>
        <v>QFDS</v>
      </c>
      <c r="F1063" s="179" t="str">
        <f>VLOOKUP(G1063,TCR!$E$2:$K$332,5,0)</f>
        <v>Quota fissa distribuzione</v>
      </c>
      <c r="G1063" s="179" t="s">
        <v>2</v>
      </c>
      <c r="H1063" s="179" t="str">
        <f>VLOOKUP(G1063,TCR!$E$2:$K$332,7,0)</f>
        <v>Quota fissa dis</v>
      </c>
      <c r="I1063" s="137" t="str">
        <f t="shared" si="53"/>
        <v>XE#C_FIX_O_ASOS_VAL4#T_OS_A_BTIP#T_OS#XE</v>
      </c>
      <c r="J1063" s="137" t="str">
        <f t="shared" si="52"/>
        <v>N</v>
      </c>
      <c r="K1063" s="3" t="s">
        <v>12575</v>
      </c>
      <c r="L1063" s="3" t="s">
        <v>12823</v>
      </c>
      <c r="N1063" s="3" t="s">
        <v>12707</v>
      </c>
      <c r="Q1063" s="3" t="s">
        <v>12742</v>
      </c>
      <c r="S1063" s="3" t="s">
        <v>10563</v>
      </c>
      <c r="T1063" s="3" t="s">
        <v>9357</v>
      </c>
      <c r="U1063" s="3" t="s">
        <v>12913</v>
      </c>
      <c r="V1063" s="3" t="s">
        <v>12913</v>
      </c>
    </row>
    <row r="1064" spans="1:22" x14ac:dyDescent="0.2">
      <c r="A1064" s="139" t="s">
        <v>12163</v>
      </c>
      <c r="B1064" s="182">
        <v>44595</v>
      </c>
      <c r="C1064" s="179" t="str">
        <f>VLOOKUP(G1064,TCR!$E$2:$K$332,2,0)</f>
        <v>DISTF</v>
      </c>
      <c r="D1064" s="179" t="str">
        <f>VLOOKUP(G1064,TCR!$E$2:$K$332,3,0)</f>
        <v>Ricavi logistica secondaria - distribuzione Energia Elettrica - fisso</v>
      </c>
      <c r="E1064" s="179" t="str">
        <f>VLOOKUP(G1064,TCR!$E$2:$K$332,4,0)</f>
        <v>QP</v>
      </c>
      <c r="F1064" s="179" t="str">
        <f>VLOOKUP(G1064,TCR!$E$2:$K$332,5,0)</f>
        <v>Potenza</v>
      </c>
      <c r="G1064" s="179" t="s">
        <v>166</v>
      </c>
      <c r="H1064" s="179" t="str">
        <f>VLOOKUP(G1064,TCR!$E$2:$K$332,7,0)</f>
        <v>Quota fissa potenza</v>
      </c>
      <c r="I1064" s="137" t="str">
        <f t="shared" si="53"/>
        <v>XE#Q_POT_O_ASOS_VAL1#T_OS_A_BTVE#T_OS#XE</v>
      </c>
      <c r="J1064" s="137" t="str">
        <f t="shared" si="52"/>
        <v>N</v>
      </c>
      <c r="K1064" s="3" t="s">
        <v>12562</v>
      </c>
      <c r="L1064" s="3" t="s">
        <v>12810</v>
      </c>
      <c r="N1064" s="3" t="s">
        <v>13489</v>
      </c>
      <c r="Q1064" s="3" t="s">
        <v>12742</v>
      </c>
      <c r="S1064" s="3" t="s">
        <v>10563</v>
      </c>
      <c r="T1064" s="3" t="s">
        <v>9357</v>
      </c>
      <c r="U1064" s="3" t="s">
        <v>12913</v>
      </c>
      <c r="V1064" s="3" t="s">
        <v>12913</v>
      </c>
    </row>
    <row r="1065" spans="1:22" x14ac:dyDescent="0.2">
      <c r="A1065" s="139" t="s">
        <v>12163</v>
      </c>
      <c r="B1065" s="182">
        <v>44595</v>
      </c>
      <c r="C1065" s="179" t="str">
        <f>VLOOKUP(G1065,TCR!$E$2:$K$332,2,0)</f>
        <v>DISTF</v>
      </c>
      <c r="D1065" s="179" t="str">
        <f>VLOOKUP(G1065,TCR!$E$2:$K$332,3,0)</f>
        <v>Ricavi logistica secondaria - distribuzione Energia Elettrica - fisso</v>
      </c>
      <c r="E1065" s="179" t="str">
        <f>VLOOKUP(G1065,TCR!$E$2:$K$332,4,0)</f>
        <v>QP</v>
      </c>
      <c r="F1065" s="179" t="str">
        <f>VLOOKUP(G1065,TCR!$E$2:$K$332,5,0)</f>
        <v>Potenza</v>
      </c>
      <c r="G1065" s="179" t="s">
        <v>166</v>
      </c>
      <c r="H1065" s="179" t="str">
        <f>VLOOKUP(G1065,TCR!$E$2:$K$332,7,0)</f>
        <v>Quota fissa potenza</v>
      </c>
      <c r="I1065" s="137" t="str">
        <f t="shared" si="53"/>
        <v>XE#Q_POT_O_ASOS_FAT1#T_OS_A_BTVE#T_OS#XE</v>
      </c>
      <c r="J1065" s="137" t="str">
        <f t="shared" si="52"/>
        <v>N</v>
      </c>
      <c r="K1065" s="3" t="s">
        <v>12561</v>
      </c>
      <c r="L1065" s="3" t="s">
        <v>12809</v>
      </c>
      <c r="N1065" s="3" t="s">
        <v>13489</v>
      </c>
      <c r="Q1065" s="3" t="s">
        <v>12742</v>
      </c>
      <c r="S1065" s="3" t="s">
        <v>10563</v>
      </c>
      <c r="T1065" s="3" t="s">
        <v>9357</v>
      </c>
      <c r="U1065" s="3" t="s">
        <v>12913</v>
      </c>
      <c r="V1065" s="3" t="s">
        <v>12913</v>
      </c>
    </row>
    <row r="1066" spans="1:22" x14ac:dyDescent="0.2">
      <c r="A1066" s="139" t="s">
        <v>12163</v>
      </c>
      <c r="B1066" s="182">
        <v>44595</v>
      </c>
      <c r="C1066" s="179" t="str">
        <f>VLOOKUP(G1066,TCR!$E$2:$K$332,2,0)</f>
        <v>DISTF</v>
      </c>
      <c r="D1066" s="179" t="str">
        <f>VLOOKUP(G1066,TCR!$E$2:$K$332,3,0)</f>
        <v>Ricavi logistica secondaria - distribuzione Energia Elettrica - fisso</v>
      </c>
      <c r="E1066" s="179" t="str">
        <f>VLOOKUP(G1066,TCR!$E$2:$K$332,4,0)</f>
        <v>QP</v>
      </c>
      <c r="F1066" s="179" t="str">
        <f>VLOOKUP(G1066,TCR!$E$2:$K$332,5,0)</f>
        <v>Potenza</v>
      </c>
      <c r="G1066" s="179" t="s">
        <v>166</v>
      </c>
      <c r="H1066" s="179" t="str">
        <f>VLOOKUP(G1066,TCR!$E$2:$K$332,7,0)</f>
        <v>Quota fissa potenza</v>
      </c>
      <c r="I1066" s="137" t="str">
        <f t="shared" si="53"/>
        <v>XE#Q_POT_O_ASOS_VAL1#T_OS_A_AAT1#T_OS#XE</v>
      </c>
      <c r="J1066" s="137" t="str">
        <f t="shared" si="52"/>
        <v>N</v>
      </c>
      <c r="K1066" s="3" t="s">
        <v>12562</v>
      </c>
      <c r="L1066" s="3" t="s">
        <v>12810</v>
      </c>
      <c r="N1066" s="3" t="s">
        <v>13726</v>
      </c>
      <c r="Q1066" s="3" t="s">
        <v>12742</v>
      </c>
      <c r="S1066" s="3" t="s">
        <v>10563</v>
      </c>
      <c r="T1066" s="3" t="s">
        <v>9357</v>
      </c>
      <c r="U1066" s="3" t="s">
        <v>12913</v>
      </c>
      <c r="V1066" s="3" t="s">
        <v>12913</v>
      </c>
    </row>
    <row r="1067" spans="1:22" x14ac:dyDescent="0.2">
      <c r="A1067" s="139" t="s">
        <v>12163</v>
      </c>
      <c r="B1067" s="182">
        <v>44595</v>
      </c>
      <c r="C1067" s="179" t="str">
        <f>VLOOKUP(G1067,TCR!$E$2:$K$332,2,0)</f>
        <v>DISTV</v>
      </c>
      <c r="D1067" s="179" t="str">
        <f>VLOOKUP(G1067,TCR!$E$2:$K$332,3,0)</f>
        <v>Ricavi logistica secondaria - distribuzione Energia Elettrica - variabile</v>
      </c>
      <c r="E1067" s="179" t="str">
        <f>VLOOKUP(G1067,TCR!$E$2:$K$332,4,0)</f>
        <v>QVA</v>
      </c>
      <c r="F1067" s="179" t="str">
        <f>VLOOKUP(G1067,TCR!$E$2:$K$332,5,0)</f>
        <v>Energia attiva</v>
      </c>
      <c r="G1067" s="179" t="s">
        <v>314</v>
      </c>
      <c r="H1067" s="179" t="str">
        <f>VLOOKUP(G1067,TCR!$E$2:$K$332,7,0)</f>
        <v>componente generica dsb variabile</v>
      </c>
      <c r="I1067" s="137" t="str">
        <f t="shared" si="53"/>
        <v>XE#Q_EN_O_UC6#T_OS_UC_AAT1#T_OS#XE</v>
      </c>
      <c r="J1067" s="137" t="str">
        <f t="shared" si="52"/>
        <v>N</v>
      </c>
      <c r="K1067" s="3" t="s">
        <v>12524</v>
      </c>
      <c r="L1067" s="3" t="s">
        <v>12772</v>
      </c>
      <c r="N1067" s="3" t="s">
        <v>13736</v>
      </c>
      <c r="Q1067" s="3" t="s">
        <v>12742</v>
      </c>
      <c r="S1067" s="3" t="s">
        <v>10565</v>
      </c>
      <c r="T1067" s="3" t="s">
        <v>13020</v>
      </c>
      <c r="U1067" s="3" t="s">
        <v>12913</v>
      </c>
      <c r="V1067" s="3" t="s">
        <v>12913</v>
      </c>
    </row>
    <row r="1068" spans="1:22" x14ac:dyDescent="0.2">
      <c r="A1068" s="139" t="s">
        <v>12163</v>
      </c>
      <c r="B1068" s="182">
        <v>44595</v>
      </c>
      <c r="C1068" s="179" t="str">
        <f>VLOOKUP(G1068,TCR!$E$2:$K$332,2,0)</f>
        <v>DISTF</v>
      </c>
      <c r="D1068" s="179" t="str">
        <f>VLOOKUP(G1068,TCR!$E$2:$K$332,3,0)</f>
        <v>Ricavi logistica secondaria - distribuzione Energia Elettrica - fisso</v>
      </c>
      <c r="E1068" s="179" t="str">
        <f>VLOOKUP(G1068,TCR!$E$2:$K$332,4,0)</f>
        <v>QFDS</v>
      </c>
      <c r="F1068" s="179" t="str">
        <f>VLOOKUP(G1068,TCR!$E$2:$K$332,5,0)</f>
        <v>Quota fissa distribuzione</v>
      </c>
      <c r="G1068" s="179" t="s">
        <v>2</v>
      </c>
      <c r="H1068" s="179" t="str">
        <f>VLOOKUP(G1068,TCR!$E$2:$K$332,7,0)</f>
        <v>Quota fissa dis</v>
      </c>
      <c r="I1068" s="137" t="str">
        <f t="shared" si="53"/>
        <v>XE#C_FIX_O_ASOS_FAT2#T_OS_A_BTA3#T_OS#XE</v>
      </c>
      <c r="J1068" s="137" t="str">
        <f t="shared" si="52"/>
        <v>N</v>
      </c>
      <c r="K1068" s="3" t="s">
        <v>13769</v>
      </c>
      <c r="L1068" s="3" t="s">
        <v>13770</v>
      </c>
      <c r="N1068" s="3" t="s">
        <v>12725</v>
      </c>
      <c r="Q1068" s="3" t="s">
        <v>12742</v>
      </c>
      <c r="S1068" s="3" t="s">
        <v>10563</v>
      </c>
      <c r="T1068" s="3" t="s">
        <v>9357</v>
      </c>
      <c r="U1068" s="3" t="s">
        <v>12913</v>
      </c>
      <c r="V1068" s="3" t="s">
        <v>12913</v>
      </c>
    </row>
    <row r="1069" spans="1:22" x14ac:dyDescent="0.2">
      <c r="A1069" s="139" t="s">
        <v>12163</v>
      </c>
      <c r="B1069" s="182">
        <v>44595</v>
      </c>
      <c r="C1069" s="179" t="str">
        <f>VLOOKUP(G1069,TCR!$E$2:$K$332,2,0)</f>
        <v>TRASPV</v>
      </c>
      <c r="D1069" s="179" t="str">
        <f>VLOOKUP(G1069,TCR!$E$2:$K$332,3,0)</f>
        <v>Ricavi logistica primaria - Trasporto Energia Elettrica - variabile</v>
      </c>
      <c r="E1069" s="179" t="str">
        <f>VLOOKUP(G1069,TCR!$E$2:$K$332,4,0)</f>
        <v>DISPV</v>
      </c>
      <c r="F1069" s="179" t="str">
        <f>VLOOKUP(G1069,TCR!$E$2:$K$332,5,0)</f>
        <v>Dispacciamento variabile</v>
      </c>
      <c r="G1069" s="179" t="s">
        <v>112</v>
      </c>
      <c r="H1069" s="179" t="str">
        <f>VLOOKUP(G1069,TCR!$E$2:$K$332,7,0)</f>
        <v>PD</v>
      </c>
      <c r="I1069" s="137" t="str">
        <f t="shared" si="53"/>
        <v>XE#PD_F1#PD_3F_MTA2#D#XE</v>
      </c>
      <c r="J1069" s="137" t="str">
        <f t="shared" si="52"/>
        <v>N</v>
      </c>
      <c r="K1069" s="3" t="s">
        <v>249</v>
      </c>
      <c r="L1069" s="3" t="s">
        <v>13765</v>
      </c>
      <c r="N1069" s="3" t="s">
        <v>13802</v>
      </c>
      <c r="Q1069" s="3" t="s">
        <v>13735</v>
      </c>
      <c r="S1069" s="3" t="s">
        <v>9818</v>
      </c>
      <c r="T1069" s="3" t="s">
        <v>9819</v>
      </c>
      <c r="U1069" s="3" t="s">
        <v>12913</v>
      </c>
      <c r="V1069" s="3" t="s">
        <v>12913</v>
      </c>
    </row>
    <row r="1070" spans="1:22" x14ac:dyDescent="0.2">
      <c r="A1070" s="139" t="s">
        <v>12163</v>
      </c>
      <c r="B1070" s="182">
        <v>44595</v>
      </c>
      <c r="C1070" s="179" t="str">
        <f>VLOOKUP(G1070,TCR!$E$2:$K$332,2,0)</f>
        <v>TRASPV</v>
      </c>
      <c r="D1070" s="179" t="str">
        <f>VLOOKUP(G1070,TCR!$E$2:$K$332,3,0)</f>
        <v>Ricavi logistica primaria - Trasporto Energia Elettrica - variabile</v>
      </c>
      <c r="E1070" s="179" t="str">
        <f>VLOOKUP(G1070,TCR!$E$2:$K$332,4,0)</f>
        <v>DISPV</v>
      </c>
      <c r="F1070" s="179" t="str">
        <f>VLOOKUP(G1070,TCR!$E$2:$K$332,5,0)</f>
        <v>Dispacciamento variabile</v>
      </c>
      <c r="G1070" s="179" t="s">
        <v>112</v>
      </c>
      <c r="H1070" s="179" t="str">
        <f>VLOOKUP(G1070,TCR!$E$2:$K$332,7,0)</f>
        <v>PD</v>
      </c>
      <c r="I1070" s="137" t="str">
        <f t="shared" si="53"/>
        <v>XE#PD_F0#PD_3F_MTA3#D#XE</v>
      </c>
      <c r="J1070" s="137" t="str">
        <f t="shared" ref="J1070:J1133" si="54">IF(SUBSTITUTE(K1070,"_VAT","") = K1070,"N","S")</f>
        <v>N</v>
      </c>
      <c r="K1070" s="3" t="s">
        <v>13732</v>
      </c>
      <c r="L1070" s="3" t="s">
        <v>13733</v>
      </c>
      <c r="N1070" s="3" t="s">
        <v>13774</v>
      </c>
      <c r="Q1070" s="3" t="s">
        <v>13735</v>
      </c>
      <c r="S1070" s="3" t="s">
        <v>9818</v>
      </c>
      <c r="T1070" s="3" t="s">
        <v>9819</v>
      </c>
      <c r="U1070" s="3" t="s">
        <v>12913</v>
      </c>
      <c r="V1070" s="3" t="s">
        <v>12913</v>
      </c>
    </row>
    <row r="1071" spans="1:22" x14ac:dyDescent="0.2">
      <c r="A1071" s="139" t="s">
        <v>12163</v>
      </c>
      <c r="B1071" s="182">
        <v>44595</v>
      </c>
      <c r="C1071" s="179" t="str">
        <f>VLOOKUP(G1071,TCR!$E$2:$K$332,2,0)</f>
        <v>DISTV</v>
      </c>
      <c r="D1071" s="179" t="str">
        <f>VLOOKUP(G1071,TCR!$E$2:$K$332,3,0)</f>
        <v>Ricavi logistica secondaria - distribuzione Energia Elettrica - variabile</v>
      </c>
      <c r="E1071" s="179" t="str">
        <f>VLOOKUP(G1071,TCR!$E$2:$K$332,4,0)</f>
        <v>QVA</v>
      </c>
      <c r="F1071" s="179" t="str">
        <f>VLOOKUP(G1071,TCR!$E$2:$K$332,5,0)</f>
        <v>Energia attiva</v>
      </c>
      <c r="G1071" s="179" t="s">
        <v>4</v>
      </c>
      <c r="H1071" s="179" t="str">
        <f>VLOOKUP(G1071,TCR!$E$2:$K$332,7,0)</f>
        <v>Quota energia</v>
      </c>
      <c r="I1071" s="137" t="str">
        <f t="shared" si="53"/>
        <v>XE#Q_EN_O_ASOS_FAT3#T_OS_A_BTA6#T_OS#XE</v>
      </c>
      <c r="J1071" s="137" t="str">
        <f t="shared" si="54"/>
        <v>N</v>
      </c>
      <c r="K1071" s="3" t="s">
        <v>13775</v>
      </c>
      <c r="L1071" s="3" t="s">
        <v>13776</v>
      </c>
      <c r="N1071" s="3" t="s">
        <v>12724</v>
      </c>
      <c r="Q1071" s="3" t="s">
        <v>12742</v>
      </c>
      <c r="S1071" s="3" t="s">
        <v>10565</v>
      </c>
      <c r="T1071" s="3" t="s">
        <v>13020</v>
      </c>
      <c r="U1071" s="3" t="s">
        <v>12913</v>
      </c>
      <c r="V1071" s="3" t="s">
        <v>12913</v>
      </c>
    </row>
    <row r="1072" spans="1:22" x14ac:dyDescent="0.2">
      <c r="A1072" s="139" t="s">
        <v>12163</v>
      </c>
      <c r="B1072" s="182">
        <v>44595</v>
      </c>
      <c r="C1072" s="179" t="str">
        <f>VLOOKUP(G1072,TCR!$E$2:$K$332,2,0)</f>
        <v>DISTV</v>
      </c>
      <c r="D1072" s="179" t="str">
        <f>VLOOKUP(G1072,TCR!$E$2:$K$332,3,0)</f>
        <v>Ricavi logistica secondaria - distribuzione Energia Elettrica - variabile</v>
      </c>
      <c r="E1072" s="179" t="str">
        <f>VLOOKUP(G1072,TCR!$E$2:$K$332,4,0)</f>
        <v>QVA</v>
      </c>
      <c r="F1072" s="179" t="str">
        <f>VLOOKUP(G1072,TCR!$E$2:$K$332,5,0)</f>
        <v>Energia attiva</v>
      </c>
      <c r="G1072" s="179" t="s">
        <v>4</v>
      </c>
      <c r="H1072" s="179" t="str">
        <f>VLOOKUP(G1072,TCR!$E$2:$K$332,7,0)</f>
        <v>Quota energia</v>
      </c>
      <c r="I1072" s="137" t="str">
        <f t="shared" si="53"/>
        <v>XE#Q_EN_O_ASOS_FAT1#T_OS_A_BTIP#T_OS#XE</v>
      </c>
      <c r="J1072" s="137" t="str">
        <f t="shared" si="54"/>
        <v>N</v>
      </c>
      <c r="K1072" s="3" t="s">
        <v>12577</v>
      </c>
      <c r="L1072" s="3" t="s">
        <v>12825</v>
      </c>
      <c r="N1072" s="3" t="s">
        <v>12707</v>
      </c>
      <c r="Q1072" s="3" t="s">
        <v>12742</v>
      </c>
      <c r="S1072" s="3" t="s">
        <v>10565</v>
      </c>
      <c r="T1072" s="3" t="s">
        <v>13020</v>
      </c>
      <c r="U1072" s="3" t="s">
        <v>12913</v>
      </c>
      <c r="V1072" s="3" t="s">
        <v>12913</v>
      </c>
    </row>
    <row r="1073" spans="1:22" x14ac:dyDescent="0.2">
      <c r="A1073" s="139" t="s">
        <v>12163</v>
      </c>
      <c r="B1073" s="182">
        <v>44595</v>
      </c>
      <c r="C1073" s="179" t="str">
        <f>VLOOKUP(G1073,TCR!$E$2:$K$332,2,0)</f>
        <v>TRASPV</v>
      </c>
      <c r="D1073" s="179" t="str">
        <f>VLOOKUP(G1073,TCR!$E$2:$K$332,3,0)</f>
        <v>Ricavi logistica primaria - Trasporto Energia Elettrica - variabile</v>
      </c>
      <c r="E1073" s="179" t="str">
        <f>VLOOKUP(G1073,TCR!$E$2:$K$332,4,0)</f>
        <v>DISPV</v>
      </c>
      <c r="F1073" s="179" t="str">
        <f>VLOOKUP(G1073,TCR!$E$2:$K$332,5,0)</f>
        <v>Dispacciamento variabile</v>
      </c>
      <c r="G1073" s="179" t="s">
        <v>112</v>
      </c>
      <c r="H1073" s="179" t="str">
        <f>VLOOKUP(G1073,TCR!$E$2:$K$332,7,0)</f>
        <v>PD</v>
      </c>
      <c r="I1073" s="137" t="str">
        <f t="shared" si="53"/>
        <v>XE#PD_F0#PD_BIO_TD#O_D#XE</v>
      </c>
      <c r="J1073" s="137" t="str">
        <f t="shared" si="54"/>
        <v>N</v>
      </c>
      <c r="K1073" s="3" t="s">
        <v>13732</v>
      </c>
      <c r="L1073" s="3" t="s">
        <v>13733</v>
      </c>
      <c r="N1073" s="3" t="s">
        <v>13818</v>
      </c>
      <c r="Q1073" s="3" t="s">
        <v>12740</v>
      </c>
      <c r="S1073" s="3" t="s">
        <v>9818</v>
      </c>
      <c r="T1073" s="3" t="s">
        <v>9819</v>
      </c>
      <c r="U1073" s="3" t="s">
        <v>12913</v>
      </c>
      <c r="V1073" s="3" t="s">
        <v>12913</v>
      </c>
    </row>
    <row r="1074" spans="1:22" x14ac:dyDescent="0.2">
      <c r="A1074" s="139" t="s">
        <v>12163</v>
      </c>
      <c r="B1074" s="182">
        <v>44595</v>
      </c>
      <c r="C1074" s="179" t="str">
        <f>VLOOKUP(G1074,TCR!$E$2:$K$332,2,0)</f>
        <v>DISTF</v>
      </c>
      <c r="D1074" s="179" t="str">
        <f>VLOOKUP(G1074,TCR!$E$2:$K$332,3,0)</f>
        <v>Ricavi logistica secondaria - distribuzione Energia Elettrica - fisso</v>
      </c>
      <c r="E1074" s="179" t="str">
        <f>VLOOKUP(G1074,TCR!$E$2:$K$332,4,0)</f>
        <v>QP</v>
      </c>
      <c r="F1074" s="179" t="str">
        <f>VLOOKUP(G1074,TCR!$E$2:$K$332,5,0)</f>
        <v>Potenza</v>
      </c>
      <c r="G1074" s="179" t="s">
        <v>166</v>
      </c>
      <c r="H1074" s="179" t="str">
        <f>VLOOKUP(G1074,TCR!$E$2:$K$332,7,0)</f>
        <v>Quota fissa potenza</v>
      </c>
      <c r="I1074" s="137" t="str">
        <f t="shared" si="53"/>
        <v>XE#Q_POT_O_ASOS_VAL4#T_OS_A_MTA1#T_OS#XE</v>
      </c>
      <c r="J1074" s="137" t="str">
        <f t="shared" si="54"/>
        <v>N</v>
      </c>
      <c r="K1074" s="3" t="s">
        <v>12565</v>
      </c>
      <c r="L1074" s="3" t="s">
        <v>12813</v>
      </c>
      <c r="N1074" s="3" t="s">
        <v>12730</v>
      </c>
      <c r="Q1074" s="3" t="s">
        <v>12742</v>
      </c>
      <c r="S1074" s="3" t="s">
        <v>10563</v>
      </c>
      <c r="T1074" s="3" t="s">
        <v>9357</v>
      </c>
      <c r="U1074" s="3" t="s">
        <v>12913</v>
      </c>
      <c r="V1074" s="3" t="s">
        <v>12913</v>
      </c>
    </row>
    <row r="1075" spans="1:22" x14ac:dyDescent="0.2">
      <c r="A1075" s="139" t="s">
        <v>12163</v>
      </c>
      <c r="B1075" s="182">
        <v>44595</v>
      </c>
      <c r="C1075" s="179" t="str">
        <f>VLOOKUP(G1075,TCR!$E$2:$K$332,2,0)</f>
        <v>DISTF</v>
      </c>
      <c r="D1075" s="179" t="str">
        <f>VLOOKUP(G1075,TCR!$E$2:$K$332,3,0)</f>
        <v>Ricavi logistica secondaria - distribuzione Energia Elettrica - fisso</v>
      </c>
      <c r="E1075" s="179" t="str">
        <f>VLOOKUP(G1075,TCR!$E$2:$K$332,4,0)</f>
        <v>QFDS</v>
      </c>
      <c r="F1075" s="179" t="str">
        <f>VLOOKUP(G1075,TCR!$E$2:$K$332,5,0)</f>
        <v>Quota fissa distribuzione</v>
      </c>
      <c r="G1075" s="179" t="s">
        <v>2</v>
      </c>
      <c r="H1075" s="179" t="str">
        <f>VLOOKUP(G1075,TCR!$E$2:$K$332,7,0)</f>
        <v>Quota fissa dis</v>
      </c>
      <c r="I1075" s="137" t="str">
        <f t="shared" si="53"/>
        <v>XE#C_FIX_O_ASOS_FAT2#T_OS_A_AAT1#T_OS#XE</v>
      </c>
      <c r="J1075" s="137" t="str">
        <f t="shared" si="54"/>
        <v>N</v>
      </c>
      <c r="K1075" s="3" t="s">
        <v>13769</v>
      </c>
      <c r="L1075" s="3" t="s">
        <v>13770</v>
      </c>
      <c r="N1075" s="3" t="s">
        <v>13726</v>
      </c>
      <c r="Q1075" s="3" t="s">
        <v>12742</v>
      </c>
      <c r="S1075" s="3" t="s">
        <v>10563</v>
      </c>
      <c r="T1075" s="3" t="s">
        <v>9357</v>
      </c>
      <c r="U1075" s="3" t="s">
        <v>12913</v>
      </c>
      <c r="V1075" s="3" t="s">
        <v>12913</v>
      </c>
    </row>
    <row r="1076" spans="1:22" x14ac:dyDescent="0.2">
      <c r="A1076" s="139" t="s">
        <v>12163</v>
      </c>
      <c r="B1076" s="182">
        <v>44595</v>
      </c>
      <c r="C1076" s="179" t="str">
        <f>VLOOKUP(G1076,TCR!$E$2:$K$332,2,0)</f>
        <v>DISTF</v>
      </c>
      <c r="D1076" s="179" t="str">
        <f>VLOOKUP(G1076,TCR!$E$2:$K$332,3,0)</f>
        <v>Ricavi logistica secondaria - distribuzione Energia Elettrica - fisso</v>
      </c>
      <c r="E1076" s="179" t="str">
        <f>VLOOKUP(G1076,TCR!$E$2:$K$332,4,0)</f>
        <v>QP</v>
      </c>
      <c r="F1076" s="179" t="str">
        <f>VLOOKUP(G1076,TCR!$E$2:$K$332,5,0)</f>
        <v>Potenza</v>
      </c>
      <c r="G1076" s="179" t="s">
        <v>166</v>
      </c>
      <c r="H1076" s="179" t="str">
        <f>VLOOKUP(G1076,TCR!$E$2:$K$332,7,0)</f>
        <v>Quota fissa potenza</v>
      </c>
      <c r="I1076" s="137" t="str">
        <f t="shared" si="53"/>
        <v>XE#Q_POT_O_ASOS_FAT3#T_OS_A_BTA5#T_OS#XE</v>
      </c>
      <c r="J1076" s="137" t="str">
        <f t="shared" si="54"/>
        <v>N</v>
      </c>
      <c r="K1076" s="3" t="s">
        <v>13799</v>
      </c>
      <c r="L1076" s="3" t="s">
        <v>13800</v>
      </c>
      <c r="N1076" s="3" t="s">
        <v>12731</v>
      </c>
      <c r="Q1076" s="3" t="s">
        <v>12742</v>
      </c>
      <c r="S1076" s="3" t="s">
        <v>10563</v>
      </c>
      <c r="T1076" s="3" t="s">
        <v>9357</v>
      </c>
      <c r="U1076" s="3" t="s">
        <v>12913</v>
      </c>
      <c r="V1076" s="3" t="s">
        <v>12913</v>
      </c>
    </row>
    <row r="1077" spans="1:22" x14ac:dyDescent="0.2">
      <c r="A1077" s="139" t="s">
        <v>12163</v>
      </c>
      <c r="B1077" s="182">
        <v>44595</v>
      </c>
      <c r="C1077" s="179" t="str">
        <f>VLOOKUP(G1077,TCR!$E$2:$K$332,2,0)</f>
        <v>DISTV</v>
      </c>
      <c r="D1077" s="179" t="str">
        <f>VLOOKUP(G1077,TCR!$E$2:$K$332,3,0)</f>
        <v>Ricavi logistica secondaria - distribuzione Energia Elettrica - variabile</v>
      </c>
      <c r="E1077" s="179" t="str">
        <f>VLOOKUP(G1077,TCR!$E$2:$K$332,4,0)</f>
        <v>QVA</v>
      </c>
      <c r="F1077" s="179" t="str">
        <f>VLOOKUP(G1077,TCR!$E$2:$K$332,5,0)</f>
        <v>Energia attiva</v>
      </c>
      <c r="G1077" s="179" t="s">
        <v>4</v>
      </c>
      <c r="H1077" s="179" t="str">
        <f>VLOOKUP(G1077,TCR!$E$2:$K$332,7,0)</f>
        <v>Quota energia</v>
      </c>
      <c r="I1077" s="137" t="str">
        <f t="shared" si="53"/>
        <v>XE#Q_EN_O_ASOS_FAT2#T_OS_A_MTA1#T_OS#XE</v>
      </c>
      <c r="J1077" s="137" t="str">
        <f t="shared" si="54"/>
        <v>N</v>
      </c>
      <c r="K1077" s="3" t="s">
        <v>13730</v>
      </c>
      <c r="L1077" s="3" t="s">
        <v>13731</v>
      </c>
      <c r="N1077" s="3" t="s">
        <v>12730</v>
      </c>
      <c r="Q1077" s="3" t="s">
        <v>12742</v>
      </c>
      <c r="S1077" s="3" t="s">
        <v>10565</v>
      </c>
      <c r="T1077" s="3" t="s">
        <v>13020</v>
      </c>
      <c r="U1077" s="3" t="s">
        <v>12913</v>
      </c>
      <c r="V1077" s="3" t="s">
        <v>12913</v>
      </c>
    </row>
    <row r="1078" spans="1:22" x14ac:dyDescent="0.2">
      <c r="A1078" s="139" t="s">
        <v>12163</v>
      </c>
      <c r="B1078" s="182">
        <v>44595</v>
      </c>
      <c r="C1078" s="179" t="str">
        <f>VLOOKUP(G1078,TCR!$E$2:$K$332,2,0)</f>
        <v>VENDV</v>
      </c>
      <c r="D1078" s="179" t="str">
        <f>VLOOKUP(G1078,TCR!$E$2:$K$332,3,0)</f>
        <v>Ricavi variabili commodity al PCE - Energia Elettrica</v>
      </c>
      <c r="E1078" s="179" t="str">
        <f>VLOOKUP(G1078,TCR!$E$2:$K$332,4,0)</f>
        <v>MTPRV</v>
      </c>
      <c r="F1078" s="179" t="str">
        <f>VLOOKUP(G1078,TCR!$E$2:$K$332,5,0)</f>
        <v>Materia prima variabile</v>
      </c>
      <c r="G1078" s="179" t="s">
        <v>255</v>
      </c>
      <c r="H1078" s="179" t="str">
        <f>VLOOKUP(G1078,TCR!$E$2:$K$332,7,0)</f>
        <v>Materia prima</v>
      </c>
      <c r="I1078" s="137" t="str">
        <f t="shared" si="53"/>
        <v>XE#EF3#PE_3F_BTA1#D#XE</v>
      </c>
      <c r="J1078" s="137" t="str">
        <f t="shared" si="54"/>
        <v>N</v>
      </c>
      <c r="K1078" s="3" t="s">
        <v>13741</v>
      </c>
      <c r="L1078" s="3" t="s">
        <v>13742</v>
      </c>
      <c r="N1078" s="3" t="s">
        <v>13740</v>
      </c>
      <c r="Q1078" s="3" t="s">
        <v>13735</v>
      </c>
      <c r="S1078" s="3" t="s">
        <v>9867</v>
      </c>
      <c r="T1078" s="3" t="s">
        <v>13019</v>
      </c>
      <c r="U1078" s="3" t="s">
        <v>12913</v>
      </c>
      <c r="V1078" s="3" t="s">
        <v>12913</v>
      </c>
    </row>
    <row r="1079" spans="1:22" x14ac:dyDescent="0.2">
      <c r="A1079" s="139" t="s">
        <v>12163</v>
      </c>
      <c r="B1079" s="182">
        <v>44595</v>
      </c>
      <c r="C1079" s="179" t="str">
        <f>VLOOKUP(G1079,TCR!$E$2:$K$332,2,0)</f>
        <v>VENDV</v>
      </c>
      <c r="D1079" s="179" t="str">
        <f>VLOOKUP(G1079,TCR!$E$2:$K$332,3,0)</f>
        <v>Ricavi variabili commodity al PCE - Energia Elettrica</v>
      </c>
      <c r="E1079" s="179" t="str">
        <f>VLOOKUP(G1079,TCR!$E$2:$K$332,4,0)</f>
        <v>MTPRV</v>
      </c>
      <c r="F1079" s="179" t="str">
        <f>VLOOKUP(G1079,TCR!$E$2:$K$332,5,0)</f>
        <v>Materia prima variabile</v>
      </c>
      <c r="G1079" s="179" t="s">
        <v>192</v>
      </c>
      <c r="H1079" s="179" t="str">
        <f>VLOOKUP(G1079,TCR!$E$2:$K$332,7,0)</f>
        <v>Perdite</v>
      </c>
      <c r="I1079" s="137" t="str">
        <f t="shared" si="53"/>
        <v>XE#PERD_EF1_FIX#P_FIX_PUNBL#E#XE</v>
      </c>
      <c r="J1079" s="137" t="str">
        <f t="shared" si="54"/>
        <v>N</v>
      </c>
      <c r="K1079" s="3" t="s">
        <v>12589</v>
      </c>
      <c r="L1079" s="3" t="s">
        <v>12840</v>
      </c>
      <c r="N1079" s="3" t="s">
        <v>12711</v>
      </c>
      <c r="Q1079" s="3" t="s">
        <v>12743</v>
      </c>
      <c r="S1079" s="3" t="s">
        <v>9867</v>
      </c>
      <c r="T1079" s="3" t="s">
        <v>13019</v>
      </c>
      <c r="U1079" s="3" t="s">
        <v>12913</v>
      </c>
      <c r="V1079" s="3" t="s">
        <v>12913</v>
      </c>
    </row>
    <row r="1080" spans="1:22" x14ac:dyDescent="0.2">
      <c r="A1080" s="139" t="s">
        <v>12163</v>
      </c>
      <c r="B1080" s="182">
        <v>44595</v>
      </c>
      <c r="C1080" s="179" t="str">
        <f>VLOOKUP(G1080,TCR!$E$2:$K$332,2,0)</f>
        <v>VENDV</v>
      </c>
      <c r="D1080" s="179" t="str">
        <f>VLOOKUP(G1080,TCR!$E$2:$K$332,3,0)</f>
        <v>Ricavi variabili commodity al PCE - Energia Elettrica</v>
      </c>
      <c r="E1080" s="179" t="str">
        <f>VLOOKUP(G1080,TCR!$E$2:$K$332,4,0)</f>
        <v>MTPRV</v>
      </c>
      <c r="F1080" s="179" t="str">
        <f>VLOOKUP(G1080,TCR!$E$2:$K$332,5,0)</f>
        <v>Materia prima variabile</v>
      </c>
      <c r="G1080" s="179" t="s">
        <v>255</v>
      </c>
      <c r="H1080" s="179" t="str">
        <f>VLOOKUP(G1080,TCR!$E$2:$K$332,7,0)</f>
        <v>Materia prima</v>
      </c>
      <c r="I1080" s="137" t="str">
        <f t="shared" si="53"/>
        <v>XE#EF2#PE_3F_MENS_BTA5#D#XE</v>
      </c>
      <c r="J1080" s="137" t="str">
        <f t="shared" si="54"/>
        <v>N</v>
      </c>
      <c r="K1080" s="3" t="s">
        <v>13762</v>
      </c>
      <c r="L1080" s="3" t="s">
        <v>13763</v>
      </c>
      <c r="N1080" s="3" t="s">
        <v>13819</v>
      </c>
      <c r="Q1080" s="3" t="s">
        <v>13735</v>
      </c>
      <c r="S1080" s="3" t="s">
        <v>9867</v>
      </c>
      <c r="T1080" s="3" t="s">
        <v>13019</v>
      </c>
      <c r="U1080" s="3" t="s">
        <v>12913</v>
      </c>
      <c r="V1080" s="3" t="s">
        <v>12913</v>
      </c>
    </row>
    <row r="1081" spans="1:22" x14ac:dyDescent="0.2">
      <c r="A1081" s="139" t="s">
        <v>12163</v>
      </c>
      <c r="B1081" s="182">
        <v>44595</v>
      </c>
      <c r="C1081" s="179" t="str">
        <f>VLOOKUP(G1081,TCR!$E$2:$K$332,2,0)</f>
        <v>DISTF</v>
      </c>
      <c r="D1081" s="179" t="str">
        <f>VLOOKUP(G1081,TCR!$E$2:$K$332,3,0)</f>
        <v>Ricavi logistica secondaria - distribuzione Energia Elettrica - fisso</v>
      </c>
      <c r="E1081" s="179" t="str">
        <f>VLOOKUP(G1081,TCR!$E$2:$K$332,4,0)</f>
        <v>QP</v>
      </c>
      <c r="F1081" s="179" t="str">
        <f>VLOOKUP(G1081,TCR!$E$2:$K$332,5,0)</f>
        <v>Potenza</v>
      </c>
      <c r="G1081" s="179" t="s">
        <v>166</v>
      </c>
      <c r="H1081" s="179" t="str">
        <f>VLOOKUP(G1081,TCR!$E$2:$K$332,7,0)</f>
        <v>Quota fissa potenza</v>
      </c>
      <c r="I1081" s="137" t="str">
        <f t="shared" si="53"/>
        <v>XE#Q_POT_O_ASOS_FAT1#T_OS_A_AAT1#T_OS#XE</v>
      </c>
      <c r="J1081" s="137" t="str">
        <f t="shared" si="54"/>
        <v>N</v>
      </c>
      <c r="K1081" s="3" t="s">
        <v>12561</v>
      </c>
      <c r="L1081" s="3" t="s">
        <v>12809</v>
      </c>
      <c r="N1081" s="3" t="s">
        <v>13726</v>
      </c>
      <c r="Q1081" s="3" t="s">
        <v>12742</v>
      </c>
      <c r="S1081" s="3" t="s">
        <v>10563</v>
      </c>
      <c r="T1081" s="3" t="s">
        <v>9357</v>
      </c>
      <c r="U1081" s="3" t="s">
        <v>12913</v>
      </c>
      <c r="V1081" s="3" t="s">
        <v>12913</v>
      </c>
    </row>
    <row r="1082" spans="1:22" x14ac:dyDescent="0.2">
      <c r="A1082" s="139" t="s">
        <v>12163</v>
      </c>
      <c r="B1082" s="182">
        <v>44595</v>
      </c>
      <c r="C1082" s="179" t="str">
        <f>VLOOKUP(G1082,TCR!$E$2:$K$332,2,0)</f>
        <v>VENDV</v>
      </c>
      <c r="D1082" s="179" t="str">
        <f>VLOOKUP(G1082,TCR!$E$2:$K$332,3,0)</f>
        <v>Ricavi variabili commodity al PCE - Energia Elettrica</v>
      </c>
      <c r="E1082" s="179" t="str">
        <f>VLOOKUP(G1082,TCR!$E$2:$K$332,4,0)</f>
        <v>MTPRV</v>
      </c>
      <c r="F1082" s="179" t="str">
        <f>VLOOKUP(G1082,TCR!$E$2:$K$332,5,0)</f>
        <v>Materia prima variabile</v>
      </c>
      <c r="G1082" s="179" t="s">
        <v>192</v>
      </c>
      <c r="H1082" s="179" t="str">
        <f>VLOOKUP(G1082,TCR!$E$2:$K$332,7,0)</f>
        <v>Perdite</v>
      </c>
      <c r="I1082" s="137" t="str">
        <f t="shared" si="53"/>
        <v>XE#PERD_EF0_FIX#P_FIX_PUNBL#E#XE</v>
      </c>
      <c r="J1082" s="137" t="str">
        <f t="shared" si="54"/>
        <v>N</v>
      </c>
      <c r="K1082" s="3" t="s">
        <v>12550</v>
      </c>
      <c r="L1082" s="3" t="s">
        <v>12798</v>
      </c>
      <c r="N1082" s="3" t="s">
        <v>12711</v>
      </c>
      <c r="Q1082" s="3" t="s">
        <v>12743</v>
      </c>
      <c r="S1082" s="3" t="s">
        <v>9867</v>
      </c>
      <c r="T1082" s="3" t="s">
        <v>13019</v>
      </c>
      <c r="U1082" s="3" t="s">
        <v>12913</v>
      </c>
      <c r="V1082" s="3" t="s">
        <v>12913</v>
      </c>
    </row>
    <row r="1083" spans="1:22" x14ac:dyDescent="0.2">
      <c r="A1083" s="139" t="s">
        <v>12163</v>
      </c>
      <c r="B1083" s="182">
        <v>44595</v>
      </c>
      <c r="C1083" s="179" t="str">
        <f>VLOOKUP(G1083,TCR!$E$2:$K$332,2,0)</f>
        <v>VENDV</v>
      </c>
      <c r="D1083" s="179" t="str">
        <f>VLOOKUP(G1083,TCR!$E$2:$K$332,3,0)</f>
        <v>Ricavi variabili commodity al PCE - Energia Elettrica</v>
      </c>
      <c r="E1083" s="179" t="str">
        <f>VLOOKUP(G1083,TCR!$E$2:$K$332,4,0)</f>
        <v>MTPRV</v>
      </c>
      <c r="F1083" s="179" t="str">
        <f>VLOOKUP(G1083,TCR!$E$2:$K$332,5,0)</f>
        <v>Materia prima variabile</v>
      </c>
      <c r="G1083" s="179" t="s">
        <v>255</v>
      </c>
      <c r="H1083" s="179" t="str">
        <f>VLOOKUP(G1083,TCR!$E$2:$K$332,7,0)</f>
        <v>Materia prima</v>
      </c>
      <c r="I1083" s="137" t="str">
        <f t="shared" si="53"/>
        <v>XE#EF3#PE_3F_BTA3#D#XE</v>
      </c>
      <c r="J1083" s="137" t="str">
        <f t="shared" si="54"/>
        <v>N</v>
      </c>
      <c r="K1083" s="3" t="s">
        <v>13741</v>
      </c>
      <c r="L1083" s="3" t="s">
        <v>13742</v>
      </c>
      <c r="N1083" s="3" t="s">
        <v>13737</v>
      </c>
      <c r="Q1083" s="3" t="s">
        <v>13735</v>
      </c>
      <c r="S1083" s="3" t="s">
        <v>9867</v>
      </c>
      <c r="T1083" s="3" t="s">
        <v>13019</v>
      </c>
      <c r="U1083" s="3" t="s">
        <v>12913</v>
      </c>
      <c r="V1083" s="3" t="s">
        <v>12913</v>
      </c>
    </row>
    <row r="1084" spans="1:22" x14ac:dyDescent="0.2">
      <c r="A1084" s="139" t="s">
        <v>12163</v>
      </c>
      <c r="B1084" s="182">
        <v>44595</v>
      </c>
      <c r="C1084" s="179" t="str">
        <f>VLOOKUP(G1084,TCR!$E$2:$K$332,2,0)</f>
        <v>DISTF</v>
      </c>
      <c r="D1084" s="179" t="str">
        <f>VLOOKUP(G1084,TCR!$E$2:$K$332,3,0)</f>
        <v>Ricavi logistica secondaria - distribuzione Energia Elettrica - fisso</v>
      </c>
      <c r="E1084" s="179" t="str">
        <f>VLOOKUP(G1084,TCR!$E$2:$K$332,4,0)</f>
        <v>QFDS</v>
      </c>
      <c r="F1084" s="179" t="str">
        <f>VLOOKUP(G1084,TCR!$E$2:$K$332,5,0)</f>
        <v>Quota fissa distribuzione</v>
      </c>
      <c r="G1084" s="179" t="s">
        <v>2</v>
      </c>
      <c r="H1084" s="179" t="str">
        <f>VLOOKUP(G1084,TCR!$E$2:$K$332,7,0)</f>
        <v>Quota fissa dis</v>
      </c>
      <c r="I1084" s="137" t="str">
        <f t="shared" si="53"/>
        <v>XE#C_FIX_O_ASOS_FAT2#T_OS_A_BTVE#T_OS#XE</v>
      </c>
      <c r="J1084" s="137" t="str">
        <f t="shared" si="54"/>
        <v>N</v>
      </c>
      <c r="K1084" s="3" t="s">
        <v>13769</v>
      </c>
      <c r="L1084" s="3" t="s">
        <v>13770</v>
      </c>
      <c r="N1084" s="3" t="s">
        <v>13489</v>
      </c>
      <c r="Q1084" s="3" t="s">
        <v>12742</v>
      </c>
      <c r="S1084" s="3" t="s">
        <v>10563</v>
      </c>
      <c r="T1084" s="3" t="s">
        <v>9357</v>
      </c>
      <c r="U1084" s="3" t="s">
        <v>12913</v>
      </c>
      <c r="V1084" s="3" t="s">
        <v>12913</v>
      </c>
    </row>
    <row r="1085" spans="1:22" x14ac:dyDescent="0.2">
      <c r="A1085" s="139" t="s">
        <v>12163</v>
      </c>
      <c r="B1085" s="182">
        <v>44595</v>
      </c>
      <c r="C1085" s="179" t="str">
        <f>VLOOKUP(G1085,TCR!$E$2:$K$332,2,0)</f>
        <v>DISTF</v>
      </c>
      <c r="D1085" s="179" t="str">
        <f>VLOOKUP(G1085,TCR!$E$2:$K$332,3,0)</f>
        <v>Ricavi logistica secondaria - distribuzione Energia Elettrica - fisso</v>
      </c>
      <c r="E1085" s="179" t="str">
        <f>VLOOKUP(G1085,TCR!$E$2:$K$332,4,0)</f>
        <v>QFDS</v>
      </c>
      <c r="F1085" s="179" t="str">
        <f>VLOOKUP(G1085,TCR!$E$2:$K$332,5,0)</f>
        <v>Quota fissa distribuzione</v>
      </c>
      <c r="G1085" s="179" t="s">
        <v>2</v>
      </c>
      <c r="H1085" s="179" t="str">
        <f>VLOOKUP(G1085,TCR!$E$2:$K$332,7,0)</f>
        <v>Quota fissa dis</v>
      </c>
      <c r="I1085" s="137" t="str">
        <f t="shared" si="53"/>
        <v>XE#C_FIX_O_ARIM#T_OS_A_AAT2#T_OS#XE</v>
      </c>
      <c r="J1085" s="137" t="str">
        <f t="shared" si="54"/>
        <v>N</v>
      </c>
      <c r="K1085" s="3" t="s">
        <v>12569</v>
      </c>
      <c r="L1085" s="3" t="s">
        <v>12817</v>
      </c>
      <c r="N1085" s="3" t="s">
        <v>13755</v>
      </c>
      <c r="Q1085" s="3" t="s">
        <v>12742</v>
      </c>
      <c r="S1085" s="3" t="s">
        <v>10563</v>
      </c>
      <c r="T1085" s="3" t="s">
        <v>9357</v>
      </c>
      <c r="U1085" s="3" t="s">
        <v>12913</v>
      </c>
      <c r="V1085" s="3" t="s">
        <v>12913</v>
      </c>
    </row>
    <row r="1086" spans="1:22" x14ac:dyDescent="0.2">
      <c r="A1086" s="139" t="s">
        <v>12163</v>
      </c>
      <c r="B1086" s="182">
        <v>44595</v>
      </c>
      <c r="C1086" s="179" t="str">
        <f>VLOOKUP(G1086,TCR!$E$2:$K$332,2,0)</f>
        <v>DISTV</v>
      </c>
      <c r="D1086" s="179" t="str">
        <f>VLOOKUP(G1086,TCR!$E$2:$K$332,3,0)</f>
        <v>Ricavi logistica secondaria - distribuzione Energia Elettrica - variabile</v>
      </c>
      <c r="E1086" s="179" t="str">
        <f>VLOOKUP(G1086,TCR!$E$2:$K$332,4,0)</f>
        <v>QVA</v>
      </c>
      <c r="F1086" s="179" t="str">
        <f>VLOOKUP(G1086,TCR!$E$2:$K$332,5,0)</f>
        <v>Energia attiva</v>
      </c>
      <c r="G1086" s="179" t="s">
        <v>4</v>
      </c>
      <c r="H1086" s="179" t="str">
        <f>VLOOKUP(G1086,TCR!$E$2:$K$332,7,0)</f>
        <v>Quota energia</v>
      </c>
      <c r="I1086" s="137" t="str">
        <f t="shared" si="53"/>
        <v>XE#Q_EN_O_ASOS_FAT1#T_OS_A_AAT2#T_OS#XE</v>
      </c>
      <c r="J1086" s="137" t="str">
        <f t="shared" si="54"/>
        <v>N</v>
      </c>
      <c r="K1086" s="3" t="s">
        <v>12577</v>
      </c>
      <c r="L1086" s="3" t="s">
        <v>12825</v>
      </c>
      <c r="N1086" s="3" t="s">
        <v>13755</v>
      </c>
      <c r="Q1086" s="3" t="s">
        <v>12742</v>
      </c>
      <c r="S1086" s="3" t="s">
        <v>10565</v>
      </c>
      <c r="T1086" s="3" t="s">
        <v>13020</v>
      </c>
      <c r="U1086" s="3" t="s">
        <v>12913</v>
      </c>
      <c r="V1086" s="3" t="s">
        <v>12913</v>
      </c>
    </row>
    <row r="1087" spans="1:22" x14ac:dyDescent="0.2">
      <c r="A1087" s="139" t="s">
        <v>12163</v>
      </c>
      <c r="B1087" s="182">
        <v>44595</v>
      </c>
      <c r="C1087" s="179" t="str">
        <f>VLOOKUP(G1087,TCR!$E$2:$K$332,2,0)</f>
        <v>DISTF</v>
      </c>
      <c r="D1087" s="179" t="str">
        <f>VLOOKUP(G1087,TCR!$E$2:$K$332,3,0)</f>
        <v>Ricavi logistica secondaria - distribuzione Energia Elettrica - fisso</v>
      </c>
      <c r="E1087" s="179" t="str">
        <f>VLOOKUP(G1087,TCR!$E$2:$K$332,4,0)</f>
        <v>QFDS</v>
      </c>
      <c r="F1087" s="179" t="str">
        <f>VLOOKUP(G1087,TCR!$E$2:$K$332,5,0)</f>
        <v>Quota fissa distribuzione</v>
      </c>
      <c r="G1087" s="179" t="s">
        <v>2</v>
      </c>
      <c r="H1087" s="179" t="str">
        <f>VLOOKUP(G1087,TCR!$E$2:$K$332,7,0)</f>
        <v>Quota fissa dis</v>
      </c>
      <c r="I1087" s="137" t="str">
        <f t="shared" si="53"/>
        <v>XE#C_FIX_O_ASOS_VAL3#T_OS_A_MTA1#T_OS#XE</v>
      </c>
      <c r="J1087" s="137" t="str">
        <f t="shared" si="54"/>
        <v>N</v>
      </c>
      <c r="K1087" s="3" t="s">
        <v>12574</v>
      </c>
      <c r="L1087" s="3" t="s">
        <v>12822</v>
      </c>
      <c r="N1087" s="3" t="s">
        <v>12730</v>
      </c>
      <c r="Q1087" s="3" t="s">
        <v>12742</v>
      </c>
      <c r="S1087" s="3" t="s">
        <v>10563</v>
      </c>
      <c r="T1087" s="3" t="s">
        <v>9357</v>
      </c>
      <c r="U1087" s="3" t="s">
        <v>12913</v>
      </c>
      <c r="V1087" s="3" t="s">
        <v>12913</v>
      </c>
    </row>
    <row r="1088" spans="1:22" x14ac:dyDescent="0.2">
      <c r="A1088" s="139" t="s">
        <v>12163</v>
      </c>
      <c r="B1088" s="182">
        <v>44595</v>
      </c>
      <c r="C1088" s="179" t="str">
        <f>VLOOKUP(G1088,TCR!$E$2:$K$332,2,0)</f>
        <v>DISTF</v>
      </c>
      <c r="D1088" s="179" t="str">
        <f>VLOOKUP(G1088,TCR!$E$2:$K$332,3,0)</f>
        <v>Ricavi logistica secondaria - distribuzione Energia Elettrica - fisso</v>
      </c>
      <c r="E1088" s="179" t="str">
        <f>VLOOKUP(G1088,TCR!$E$2:$K$332,4,0)</f>
        <v>QP</v>
      </c>
      <c r="F1088" s="179" t="str">
        <f>VLOOKUP(G1088,TCR!$E$2:$K$332,5,0)</f>
        <v>Potenza</v>
      </c>
      <c r="G1088" s="179" t="s">
        <v>166</v>
      </c>
      <c r="H1088" s="179" t="str">
        <f>VLOOKUP(G1088,TCR!$E$2:$K$332,7,0)</f>
        <v>Quota fissa potenza</v>
      </c>
      <c r="I1088" s="137" t="str">
        <f t="shared" si="53"/>
        <v>XE#Q_POT_O_ASOS_FAT3#T_OS_A_AAT2#T_OS#XE</v>
      </c>
      <c r="J1088" s="137" t="str">
        <f t="shared" si="54"/>
        <v>N</v>
      </c>
      <c r="K1088" s="3" t="s">
        <v>13799</v>
      </c>
      <c r="L1088" s="3" t="s">
        <v>13800</v>
      </c>
      <c r="N1088" s="3" t="s">
        <v>13755</v>
      </c>
      <c r="Q1088" s="3" t="s">
        <v>12742</v>
      </c>
      <c r="S1088" s="3" t="s">
        <v>10563</v>
      </c>
      <c r="T1088" s="3" t="s">
        <v>9357</v>
      </c>
      <c r="U1088" s="3" t="s">
        <v>12913</v>
      </c>
      <c r="V1088" s="3" t="s">
        <v>12913</v>
      </c>
    </row>
    <row r="1089" spans="1:22" x14ac:dyDescent="0.2">
      <c r="A1089" s="139" t="s">
        <v>12163</v>
      </c>
      <c r="B1089" s="182">
        <v>44595</v>
      </c>
      <c r="C1089" s="179" t="str">
        <f>VLOOKUP(G1089,TCR!$E$2:$K$332,2,0)</f>
        <v>DISTF</v>
      </c>
      <c r="D1089" s="179" t="str">
        <f>VLOOKUP(G1089,TCR!$E$2:$K$332,3,0)</f>
        <v>Ricavi logistica secondaria - distribuzione Energia Elettrica - fisso</v>
      </c>
      <c r="E1089" s="179" t="str">
        <f>VLOOKUP(G1089,TCR!$E$2:$K$332,4,0)</f>
        <v>QP</v>
      </c>
      <c r="F1089" s="179" t="str">
        <f>VLOOKUP(G1089,TCR!$E$2:$K$332,5,0)</f>
        <v>Potenza</v>
      </c>
      <c r="G1089" s="179" t="s">
        <v>166</v>
      </c>
      <c r="H1089" s="179" t="str">
        <f>VLOOKUP(G1089,TCR!$E$2:$K$332,7,0)</f>
        <v>Quota fissa potenza</v>
      </c>
      <c r="I1089" s="137" t="str">
        <f t="shared" si="53"/>
        <v>XE#Q_POT_O_ASOS_FAT2#T_OS_A_BTA2#T_OS#XE</v>
      </c>
      <c r="J1089" s="137" t="str">
        <f t="shared" si="54"/>
        <v>N</v>
      </c>
      <c r="K1089" s="3" t="s">
        <v>13760</v>
      </c>
      <c r="L1089" s="3" t="s">
        <v>13761</v>
      </c>
      <c r="N1089" s="3" t="s">
        <v>12727</v>
      </c>
      <c r="Q1089" s="3" t="s">
        <v>12742</v>
      </c>
      <c r="S1089" s="3" t="s">
        <v>10563</v>
      </c>
      <c r="T1089" s="3" t="s">
        <v>9357</v>
      </c>
      <c r="U1089" s="3" t="s">
        <v>12913</v>
      </c>
      <c r="V1089" s="3" t="s">
        <v>12913</v>
      </c>
    </row>
    <row r="1090" spans="1:22" x14ac:dyDescent="0.2">
      <c r="A1090" s="139" t="s">
        <v>12163</v>
      </c>
      <c r="B1090" s="182">
        <v>44595</v>
      </c>
      <c r="C1090" s="179" t="str">
        <f>VLOOKUP(G1090,TCR!$E$2:$K$332,2,0)</f>
        <v>DISTF</v>
      </c>
      <c r="D1090" s="179" t="str">
        <f>VLOOKUP(G1090,TCR!$E$2:$K$332,3,0)</f>
        <v>Ricavi logistica secondaria - distribuzione Energia Elettrica - fisso</v>
      </c>
      <c r="E1090" s="179" t="str">
        <f>VLOOKUP(G1090,TCR!$E$2:$K$332,4,0)</f>
        <v>QFDS</v>
      </c>
      <c r="F1090" s="179" t="str">
        <f>VLOOKUP(G1090,TCR!$E$2:$K$332,5,0)</f>
        <v>Quota fissa distribuzione</v>
      </c>
      <c r="G1090" s="179" t="s">
        <v>2</v>
      </c>
      <c r="H1090" s="179" t="str">
        <f>VLOOKUP(G1090,TCR!$E$2:$K$332,7,0)</f>
        <v>Quota fissa dis</v>
      </c>
      <c r="I1090" s="137" t="str">
        <f t="shared" si="53"/>
        <v>XE#C_FIX_O_ASOS_FAT2#T_OS_A_ALTA#T_OS#XE</v>
      </c>
      <c r="J1090" s="137" t="str">
        <f t="shared" si="54"/>
        <v>N</v>
      </c>
      <c r="K1090" s="3" t="s">
        <v>13769</v>
      </c>
      <c r="L1090" s="3" t="s">
        <v>13770</v>
      </c>
      <c r="N1090" s="3" t="s">
        <v>12706</v>
      </c>
      <c r="Q1090" s="3" t="s">
        <v>12742</v>
      </c>
      <c r="S1090" s="3" t="s">
        <v>10563</v>
      </c>
      <c r="T1090" s="3" t="s">
        <v>9357</v>
      </c>
      <c r="U1090" s="3" t="s">
        <v>12913</v>
      </c>
      <c r="V1090" s="3" t="s">
        <v>12913</v>
      </c>
    </row>
    <row r="1091" spans="1:22" x14ac:dyDescent="0.2">
      <c r="A1091" s="139" t="s">
        <v>12163</v>
      </c>
      <c r="B1091" s="182">
        <v>44595</v>
      </c>
      <c r="C1091" s="179" t="str">
        <f>VLOOKUP(G1091,TCR!$E$2:$K$332,2,0)</f>
        <v>DISTF</v>
      </c>
      <c r="D1091" s="179" t="str">
        <f>VLOOKUP(G1091,TCR!$E$2:$K$332,3,0)</f>
        <v>Ricavi logistica secondaria - distribuzione Energia Elettrica - fisso</v>
      </c>
      <c r="E1091" s="179" t="str">
        <f>VLOOKUP(G1091,TCR!$E$2:$K$332,4,0)</f>
        <v>QP</v>
      </c>
      <c r="F1091" s="179" t="str">
        <f>VLOOKUP(G1091,TCR!$E$2:$K$332,5,0)</f>
        <v>Potenza</v>
      </c>
      <c r="G1091" s="179" t="s">
        <v>166</v>
      </c>
      <c r="H1091" s="179" t="str">
        <f>VLOOKUP(G1091,TCR!$E$2:$K$332,7,0)</f>
        <v>Quota fissa potenza</v>
      </c>
      <c r="I1091" s="137" t="str">
        <f t="shared" ref="I1091:I1154" si="55">IF(LEFT($G1091,7)="CONSUMO","XE#CONSUMO",CONCATENATE($V1091,"#",$K1091,"#",$N1091,"#",$Q1091,"#",$V1091) )</f>
        <v>XE#Q_POT_O_ASOS_FAT2#T_OS_A_MTA2#T_OS#XE</v>
      </c>
      <c r="J1091" s="137" t="str">
        <f t="shared" si="54"/>
        <v>N</v>
      </c>
      <c r="K1091" s="3" t="s">
        <v>13760</v>
      </c>
      <c r="L1091" s="3" t="s">
        <v>13761</v>
      </c>
      <c r="N1091" s="3" t="s">
        <v>12726</v>
      </c>
      <c r="Q1091" s="3" t="s">
        <v>12742</v>
      </c>
      <c r="S1091" s="3" t="s">
        <v>10563</v>
      </c>
      <c r="T1091" s="3" t="s">
        <v>9357</v>
      </c>
      <c r="U1091" s="3" t="s">
        <v>12913</v>
      </c>
      <c r="V1091" s="3" t="s">
        <v>12913</v>
      </c>
    </row>
    <row r="1092" spans="1:22" x14ac:dyDescent="0.2">
      <c r="A1092" s="139" t="s">
        <v>12163</v>
      </c>
      <c r="B1092" s="182">
        <v>44595</v>
      </c>
      <c r="C1092" s="179" t="str">
        <f>VLOOKUP(G1092,TCR!$E$2:$K$332,2,0)</f>
        <v>TRASPV</v>
      </c>
      <c r="D1092" s="179" t="str">
        <f>VLOOKUP(G1092,TCR!$E$2:$K$332,3,0)</f>
        <v>Ricavi logistica primaria - Trasporto Energia Elettrica - variabile</v>
      </c>
      <c r="E1092" s="179" t="str">
        <f>VLOOKUP(G1092,TCR!$E$2:$K$332,4,0)</f>
        <v>DISPV</v>
      </c>
      <c r="F1092" s="179" t="str">
        <f>VLOOKUP(G1092,TCR!$E$2:$K$332,5,0)</f>
        <v>Dispacciamento variabile</v>
      </c>
      <c r="G1092" s="179" t="s">
        <v>112</v>
      </c>
      <c r="H1092" s="179" t="str">
        <f>VLOOKUP(G1092,TCR!$E$2:$K$332,7,0)</f>
        <v>PD</v>
      </c>
      <c r="I1092" s="137" t="str">
        <f t="shared" si="55"/>
        <v>XE#PD_F0#PD_3F_MENS_BTA4#D#XE</v>
      </c>
      <c r="J1092" s="137" t="str">
        <f t="shared" si="54"/>
        <v>N</v>
      </c>
      <c r="K1092" s="3" t="s">
        <v>13732</v>
      </c>
      <c r="L1092" s="3" t="s">
        <v>13733</v>
      </c>
      <c r="N1092" s="3" t="s">
        <v>13812</v>
      </c>
      <c r="Q1092" s="3" t="s">
        <v>13735</v>
      </c>
      <c r="S1092" s="3" t="s">
        <v>9818</v>
      </c>
      <c r="T1092" s="3" t="s">
        <v>9819</v>
      </c>
      <c r="U1092" s="3" t="s">
        <v>12913</v>
      </c>
      <c r="V1092" s="3" t="s">
        <v>12913</v>
      </c>
    </row>
    <row r="1093" spans="1:22" x14ac:dyDescent="0.2">
      <c r="A1093" s="139" t="s">
        <v>12163</v>
      </c>
      <c r="B1093" s="182">
        <v>44595</v>
      </c>
      <c r="C1093" s="179" t="str">
        <f>VLOOKUP(G1093,TCR!$E$2:$K$332,2,0)</f>
        <v>VENDV</v>
      </c>
      <c r="D1093" s="179" t="str">
        <f>VLOOKUP(G1093,TCR!$E$2:$K$332,3,0)</f>
        <v>Ricavi variabili commodity al PCE - Energia Elettrica</v>
      </c>
      <c r="E1093" s="179" t="str">
        <f>VLOOKUP(G1093,TCR!$E$2:$K$332,4,0)</f>
        <v>MTPRV</v>
      </c>
      <c r="F1093" s="179" t="str">
        <f>VLOOKUP(G1093,TCR!$E$2:$K$332,5,0)</f>
        <v>Materia prima variabile</v>
      </c>
      <c r="G1093" s="179" t="s">
        <v>255</v>
      </c>
      <c r="H1093" s="179" t="str">
        <f>VLOOKUP(G1093,TCR!$E$2:$K$332,7,0)</f>
        <v>Materia prima</v>
      </c>
      <c r="I1093" s="137" t="str">
        <f t="shared" si="55"/>
        <v>XE#EF2#PE_3F_BTA2#D#XE</v>
      </c>
      <c r="J1093" s="137" t="str">
        <f t="shared" si="54"/>
        <v>N</v>
      </c>
      <c r="K1093" s="3" t="s">
        <v>13762</v>
      </c>
      <c r="L1093" s="3" t="s">
        <v>13763</v>
      </c>
      <c r="N1093" s="3" t="s">
        <v>13788</v>
      </c>
      <c r="Q1093" s="3" t="s">
        <v>13735</v>
      </c>
      <c r="S1093" s="3" t="s">
        <v>9867</v>
      </c>
      <c r="T1093" s="3" t="s">
        <v>13019</v>
      </c>
      <c r="U1093" s="3" t="s">
        <v>12913</v>
      </c>
      <c r="V1093" s="3" t="s">
        <v>12913</v>
      </c>
    </row>
    <row r="1094" spans="1:22" x14ac:dyDescent="0.2">
      <c r="A1094" s="139" t="s">
        <v>12163</v>
      </c>
      <c r="B1094" s="182">
        <v>44595</v>
      </c>
      <c r="C1094" s="179" t="str">
        <f>VLOOKUP(G1094,TCR!$E$2:$K$332,2,0)</f>
        <v>VENDV</v>
      </c>
      <c r="D1094" s="179" t="str">
        <f>VLOOKUP(G1094,TCR!$E$2:$K$332,3,0)</f>
        <v>Ricavi variabili commodity al PCE - Energia Elettrica</v>
      </c>
      <c r="E1094" s="179" t="str">
        <f>VLOOKUP(G1094,TCR!$E$2:$K$332,4,0)</f>
        <v>MTPRV</v>
      </c>
      <c r="F1094" s="179" t="str">
        <f>VLOOKUP(G1094,TCR!$E$2:$K$332,5,0)</f>
        <v>Materia prima variabile</v>
      </c>
      <c r="G1094" s="179" t="s">
        <v>100</v>
      </c>
      <c r="H1094" s="179" t="str">
        <f>VLOOKUP(G1094,TCR!$E$2:$K$332,7,0)</f>
        <v>PPE</v>
      </c>
      <c r="I1094" s="137" t="str">
        <f t="shared" si="55"/>
        <v>XE#PPE#PPE_BTA3#PPE#XE</v>
      </c>
      <c r="J1094" s="137" t="str">
        <f t="shared" si="54"/>
        <v>N</v>
      </c>
      <c r="K1094" s="3" t="s">
        <v>100</v>
      </c>
      <c r="L1094" s="3" t="s">
        <v>13721</v>
      </c>
      <c r="N1094" s="3" t="s">
        <v>13833</v>
      </c>
      <c r="Q1094" s="3" t="s">
        <v>100</v>
      </c>
      <c r="S1094" s="3" t="s">
        <v>9867</v>
      </c>
      <c r="T1094" s="3" t="s">
        <v>13019</v>
      </c>
      <c r="U1094" s="3" t="s">
        <v>12913</v>
      </c>
      <c r="V1094" s="3" t="s">
        <v>12913</v>
      </c>
    </row>
    <row r="1095" spans="1:22" x14ac:dyDescent="0.2">
      <c r="A1095" s="139" t="s">
        <v>12163</v>
      </c>
      <c r="B1095" s="182">
        <v>44595</v>
      </c>
      <c r="C1095" s="179" t="str">
        <f>VLOOKUP(G1095,TCR!$E$2:$K$332,2,0)</f>
        <v>DISTF</v>
      </c>
      <c r="D1095" s="179" t="str">
        <f>VLOOKUP(G1095,TCR!$E$2:$K$332,3,0)</f>
        <v>Ricavi logistica secondaria - distribuzione Energia Elettrica - fisso</v>
      </c>
      <c r="E1095" s="179" t="str">
        <f>VLOOKUP(G1095,TCR!$E$2:$K$332,4,0)</f>
        <v>QFDS</v>
      </c>
      <c r="F1095" s="179" t="str">
        <f>VLOOKUP(G1095,TCR!$E$2:$K$332,5,0)</f>
        <v>Quota fissa distribuzione</v>
      </c>
      <c r="G1095" s="179" t="s">
        <v>2</v>
      </c>
      <c r="H1095" s="179" t="str">
        <f>VLOOKUP(G1095,TCR!$E$2:$K$332,7,0)</f>
        <v>Quota fissa dis</v>
      </c>
      <c r="I1095" s="137" t="str">
        <f t="shared" si="55"/>
        <v>XE#C_FIX_O_ASOS_FAT3#T_OS_A_BTA1#T_OS#XE</v>
      </c>
      <c r="J1095" s="137" t="str">
        <f t="shared" si="54"/>
        <v>N</v>
      </c>
      <c r="K1095" s="3" t="s">
        <v>13753</v>
      </c>
      <c r="L1095" s="3" t="s">
        <v>13754</v>
      </c>
      <c r="N1095" s="3" t="s">
        <v>12732</v>
      </c>
      <c r="Q1095" s="3" t="s">
        <v>12742</v>
      </c>
      <c r="S1095" s="3" t="s">
        <v>10563</v>
      </c>
      <c r="T1095" s="3" t="s">
        <v>9357</v>
      </c>
      <c r="U1095" s="3" t="s">
        <v>12913</v>
      </c>
      <c r="V1095" s="3" t="s">
        <v>12913</v>
      </c>
    </row>
    <row r="1096" spans="1:22" x14ac:dyDescent="0.2">
      <c r="A1096" s="139" t="s">
        <v>12163</v>
      </c>
      <c r="B1096" s="182">
        <v>44595</v>
      </c>
      <c r="C1096" s="179" t="str">
        <f>VLOOKUP(G1096,TCR!$E$2:$K$332,2,0)</f>
        <v>DISTV</v>
      </c>
      <c r="D1096" s="179" t="str">
        <f>VLOOKUP(G1096,TCR!$E$2:$K$332,3,0)</f>
        <v>Ricavi logistica secondaria - distribuzione Energia Elettrica - variabile</v>
      </c>
      <c r="E1096" s="179" t="str">
        <f>VLOOKUP(G1096,TCR!$E$2:$K$332,4,0)</f>
        <v>QVA</v>
      </c>
      <c r="F1096" s="179" t="str">
        <f>VLOOKUP(G1096,TCR!$E$2:$K$332,5,0)</f>
        <v>Energia attiva</v>
      </c>
      <c r="G1096" s="179" t="s">
        <v>4</v>
      </c>
      <c r="H1096" s="179" t="str">
        <f>VLOOKUP(G1096,TCR!$E$2:$K$332,7,0)</f>
        <v>Quota energia</v>
      </c>
      <c r="I1096" s="137" t="str">
        <f t="shared" si="55"/>
        <v>XE#Q_EN_O_ASOS#T_OS_A_AAT1#T_OS#XE</v>
      </c>
      <c r="J1096" s="137" t="str">
        <f t="shared" si="54"/>
        <v>N</v>
      </c>
      <c r="K1096" s="3" t="s">
        <v>12576</v>
      </c>
      <c r="L1096" s="3" t="s">
        <v>12824</v>
      </c>
      <c r="N1096" s="3" t="s">
        <v>13726</v>
      </c>
      <c r="Q1096" s="3" t="s">
        <v>12742</v>
      </c>
      <c r="S1096" s="3" t="s">
        <v>10565</v>
      </c>
      <c r="T1096" s="3" t="s">
        <v>13020</v>
      </c>
      <c r="U1096" s="3" t="s">
        <v>12913</v>
      </c>
      <c r="V1096" s="3" t="s">
        <v>12913</v>
      </c>
    </row>
    <row r="1097" spans="1:22" x14ac:dyDescent="0.2">
      <c r="A1097" s="139" t="s">
        <v>12163</v>
      </c>
      <c r="B1097" s="182">
        <v>44595</v>
      </c>
      <c r="C1097" s="179" t="str">
        <f>VLOOKUP(G1097,TCR!$E$2:$K$332,2,0)</f>
        <v>DISTF</v>
      </c>
      <c r="D1097" s="179" t="str">
        <f>VLOOKUP(G1097,TCR!$E$2:$K$332,3,0)</f>
        <v>Ricavi logistica secondaria - distribuzione Energia Elettrica - fisso</v>
      </c>
      <c r="E1097" s="179" t="str">
        <f>VLOOKUP(G1097,TCR!$E$2:$K$332,4,0)</f>
        <v>QP</v>
      </c>
      <c r="F1097" s="179" t="str">
        <f>VLOOKUP(G1097,TCR!$E$2:$K$332,5,0)</f>
        <v>Potenza</v>
      </c>
      <c r="G1097" s="179" t="s">
        <v>166</v>
      </c>
      <c r="H1097" s="179" t="str">
        <f>VLOOKUP(G1097,TCR!$E$2:$K$332,7,0)</f>
        <v>Quota fissa potenza</v>
      </c>
      <c r="I1097" s="137" t="str">
        <f t="shared" si="55"/>
        <v>XE#Q_POT_C_TRAS#T_TRASM_AAT1#T#XE</v>
      </c>
      <c r="J1097" s="137" t="str">
        <f t="shared" si="54"/>
        <v>N</v>
      </c>
      <c r="K1097" s="3" t="s">
        <v>12518</v>
      </c>
      <c r="L1097" s="3" t="s">
        <v>12766</v>
      </c>
      <c r="N1097" s="3" t="s">
        <v>13739</v>
      </c>
      <c r="Q1097" s="3" t="s">
        <v>12741</v>
      </c>
      <c r="S1097" s="3" t="s">
        <v>10563</v>
      </c>
      <c r="T1097" s="3" t="s">
        <v>9357</v>
      </c>
      <c r="U1097" s="3" t="s">
        <v>12913</v>
      </c>
      <c r="V1097" s="3" t="s">
        <v>12913</v>
      </c>
    </row>
    <row r="1098" spans="1:22" x14ac:dyDescent="0.2">
      <c r="A1098" s="139" t="s">
        <v>12163</v>
      </c>
      <c r="B1098" s="182">
        <v>44595</v>
      </c>
      <c r="C1098" s="179" t="str">
        <f>VLOOKUP(G1098,TCR!$E$2:$K$332,2,0)</f>
        <v>VENDV</v>
      </c>
      <c r="D1098" s="179" t="str">
        <f>VLOOKUP(G1098,TCR!$E$2:$K$332,3,0)</f>
        <v>Ricavi variabili commodity al PCE - Energia Elettrica</v>
      </c>
      <c r="E1098" s="179" t="str">
        <f>VLOOKUP(G1098,TCR!$E$2:$K$332,4,0)</f>
        <v>MTPRV</v>
      </c>
      <c r="F1098" s="179" t="str">
        <f>VLOOKUP(G1098,TCR!$E$2:$K$332,5,0)</f>
        <v>Materia prima variabile</v>
      </c>
      <c r="G1098" s="179" t="s">
        <v>255</v>
      </c>
      <c r="H1098" s="179" t="str">
        <f>VLOOKUP(G1098,TCR!$E$2:$K$332,7,0)</f>
        <v>Materia prima</v>
      </c>
      <c r="I1098" s="137" t="str">
        <f t="shared" si="55"/>
        <v>XE#EF1#PE_BIO_BTA6#E#XE</v>
      </c>
      <c r="J1098" s="137" t="str">
        <f t="shared" si="54"/>
        <v>N</v>
      </c>
      <c r="K1098" s="3" t="s">
        <v>13727</v>
      </c>
      <c r="L1098" s="3" t="s">
        <v>13728</v>
      </c>
      <c r="N1098" s="3" t="s">
        <v>13824</v>
      </c>
      <c r="Q1098" s="3" t="s">
        <v>12743</v>
      </c>
      <c r="S1098" s="3" t="s">
        <v>9867</v>
      </c>
      <c r="T1098" s="3" t="s">
        <v>13019</v>
      </c>
      <c r="U1098" s="3" t="s">
        <v>12913</v>
      </c>
      <c r="V1098" s="3" t="s">
        <v>12913</v>
      </c>
    </row>
    <row r="1099" spans="1:22" x14ac:dyDescent="0.2">
      <c r="A1099" s="139" t="s">
        <v>12163</v>
      </c>
      <c r="B1099" s="182">
        <v>44595</v>
      </c>
      <c r="C1099" s="179" t="str">
        <f>VLOOKUP(G1099,TCR!$E$2:$K$332,2,0)</f>
        <v>TRASPV</v>
      </c>
      <c r="D1099" s="179" t="str">
        <f>VLOOKUP(G1099,TCR!$E$2:$K$332,3,0)</f>
        <v>Ricavi logistica primaria - Trasporto Energia Elettrica - variabile</v>
      </c>
      <c r="E1099" s="179" t="str">
        <f>VLOOKUP(G1099,TCR!$E$2:$K$332,4,0)</f>
        <v>DISPV</v>
      </c>
      <c r="F1099" s="179" t="str">
        <f>VLOOKUP(G1099,TCR!$E$2:$K$332,5,0)</f>
        <v>Dispacciamento variabile</v>
      </c>
      <c r="G1099" s="179" t="s">
        <v>112</v>
      </c>
      <c r="H1099" s="179" t="str">
        <f>VLOOKUP(G1099,TCR!$E$2:$K$332,7,0)</f>
        <v>PD</v>
      </c>
      <c r="I1099" s="137" t="str">
        <f t="shared" si="55"/>
        <v>XE#PD_F0#PD_3F_MENS_BTA5#D#XE</v>
      </c>
      <c r="J1099" s="137" t="str">
        <f t="shared" si="54"/>
        <v>N</v>
      </c>
      <c r="K1099" s="3" t="s">
        <v>13732</v>
      </c>
      <c r="L1099" s="3" t="s">
        <v>13733</v>
      </c>
      <c r="N1099" s="3" t="s">
        <v>13787</v>
      </c>
      <c r="Q1099" s="3" t="s">
        <v>13735</v>
      </c>
      <c r="S1099" s="3" t="s">
        <v>9818</v>
      </c>
      <c r="T1099" s="3" t="s">
        <v>9819</v>
      </c>
      <c r="U1099" s="3" t="s">
        <v>12913</v>
      </c>
      <c r="V1099" s="3" t="s">
        <v>12913</v>
      </c>
    </row>
    <row r="1100" spans="1:22" x14ac:dyDescent="0.2">
      <c r="A1100" s="139" t="s">
        <v>12163</v>
      </c>
      <c r="B1100" s="182">
        <v>44595</v>
      </c>
      <c r="C1100" s="179" t="str">
        <f>VLOOKUP(G1100,TCR!$E$2:$K$332,2,0)</f>
        <v>DISTF</v>
      </c>
      <c r="D1100" s="179" t="str">
        <f>VLOOKUP(G1100,TCR!$E$2:$K$332,3,0)</f>
        <v>Ricavi logistica secondaria - distribuzione Energia Elettrica - fisso</v>
      </c>
      <c r="E1100" s="179" t="str">
        <f>VLOOKUP(G1100,TCR!$E$2:$K$332,4,0)</f>
        <v>QP</v>
      </c>
      <c r="F1100" s="179" t="str">
        <f>VLOOKUP(G1100,TCR!$E$2:$K$332,5,0)</f>
        <v>Potenza</v>
      </c>
      <c r="G1100" s="179" t="s">
        <v>166</v>
      </c>
      <c r="H1100" s="179" t="str">
        <f>VLOOKUP(G1100,TCR!$E$2:$K$332,7,0)</f>
        <v>Quota fissa potenza</v>
      </c>
      <c r="I1100" s="137" t="str">
        <f t="shared" si="55"/>
        <v>XE#Q_POT_O_ASOS#T_OS_A_AAT2#T_OS#XE</v>
      </c>
      <c r="J1100" s="137" t="str">
        <f t="shared" si="54"/>
        <v>N</v>
      </c>
      <c r="K1100" s="3" t="s">
        <v>12560</v>
      </c>
      <c r="L1100" s="3" t="s">
        <v>12808</v>
      </c>
      <c r="N1100" s="3" t="s">
        <v>13755</v>
      </c>
      <c r="Q1100" s="3" t="s">
        <v>12742</v>
      </c>
      <c r="S1100" s="3" t="s">
        <v>10563</v>
      </c>
      <c r="T1100" s="3" t="s">
        <v>9357</v>
      </c>
      <c r="U1100" s="3" t="s">
        <v>12913</v>
      </c>
      <c r="V1100" s="3" t="s">
        <v>12913</v>
      </c>
    </row>
    <row r="1101" spans="1:22" x14ac:dyDescent="0.2">
      <c r="A1101" s="139" t="s">
        <v>12163</v>
      </c>
      <c r="B1101" s="182">
        <v>44595</v>
      </c>
      <c r="C1101" s="179" t="str">
        <f>VLOOKUP(G1101,TCR!$E$2:$K$332,2,0)</f>
        <v>DISTV</v>
      </c>
      <c r="D1101" s="179" t="str">
        <f>VLOOKUP(G1101,TCR!$E$2:$K$332,3,0)</f>
        <v>Ricavi logistica secondaria - distribuzione Energia Elettrica - variabile</v>
      </c>
      <c r="E1101" s="179" t="str">
        <f>VLOOKUP(G1101,TCR!$E$2:$K$332,4,0)</f>
        <v>QVA</v>
      </c>
      <c r="F1101" s="179" t="str">
        <f>VLOOKUP(G1101,TCR!$E$2:$K$332,5,0)</f>
        <v>Energia attiva</v>
      </c>
      <c r="G1101" s="179" t="s">
        <v>4</v>
      </c>
      <c r="H1101" s="179" t="str">
        <f>VLOOKUP(G1101,TCR!$E$2:$K$332,7,0)</f>
        <v>Quota energia</v>
      </c>
      <c r="I1101" s="137" t="str">
        <f t="shared" si="55"/>
        <v>XE#Q_EN_O_ASOS_FAT3#T_OS_A_BTA3#T_OS#XE</v>
      </c>
      <c r="J1101" s="137" t="str">
        <f t="shared" si="54"/>
        <v>N</v>
      </c>
      <c r="K1101" s="3" t="s">
        <v>13775</v>
      </c>
      <c r="L1101" s="3" t="s">
        <v>13776</v>
      </c>
      <c r="N1101" s="3" t="s">
        <v>12725</v>
      </c>
      <c r="Q1101" s="3" t="s">
        <v>12742</v>
      </c>
      <c r="S1101" s="3" t="s">
        <v>10565</v>
      </c>
      <c r="T1101" s="3" t="s">
        <v>13020</v>
      </c>
      <c r="U1101" s="3" t="s">
        <v>12913</v>
      </c>
      <c r="V1101" s="3" t="s">
        <v>12913</v>
      </c>
    </row>
    <row r="1102" spans="1:22" x14ac:dyDescent="0.2">
      <c r="A1102" s="139" t="s">
        <v>12163</v>
      </c>
      <c r="B1102" s="182">
        <v>44595</v>
      </c>
      <c r="C1102" s="179" t="str">
        <f>VLOOKUP(G1102,TCR!$E$2:$K$332,2,0)</f>
        <v>TRASPV</v>
      </c>
      <c r="D1102" s="179" t="str">
        <f>VLOOKUP(G1102,TCR!$E$2:$K$332,3,0)</f>
        <v>Ricavi logistica primaria - Trasporto Energia Elettrica - variabile</v>
      </c>
      <c r="E1102" s="179" t="str">
        <f>VLOOKUP(G1102,TCR!$E$2:$K$332,4,0)</f>
        <v>DISPV</v>
      </c>
      <c r="F1102" s="179" t="str">
        <f>VLOOKUP(G1102,TCR!$E$2:$K$332,5,0)</f>
        <v>Dispacciamento variabile</v>
      </c>
      <c r="G1102" s="179" t="s">
        <v>112</v>
      </c>
      <c r="H1102" s="179" t="str">
        <f>VLOOKUP(G1102,TCR!$E$2:$K$332,7,0)</f>
        <v>PD</v>
      </c>
      <c r="I1102" s="137" t="str">
        <f t="shared" si="55"/>
        <v>XE#PD_F1#PD_3F_MTA3#D#XE</v>
      </c>
      <c r="J1102" s="137" t="str">
        <f t="shared" si="54"/>
        <v>N</v>
      </c>
      <c r="K1102" s="3" t="s">
        <v>249</v>
      </c>
      <c r="L1102" s="3" t="s">
        <v>13765</v>
      </c>
      <c r="N1102" s="3" t="s">
        <v>13774</v>
      </c>
      <c r="Q1102" s="3" t="s">
        <v>13735</v>
      </c>
      <c r="S1102" s="3" t="s">
        <v>9818</v>
      </c>
      <c r="T1102" s="3" t="s">
        <v>9819</v>
      </c>
      <c r="U1102" s="3" t="s">
        <v>12913</v>
      </c>
      <c r="V1102" s="3" t="s">
        <v>12913</v>
      </c>
    </row>
    <row r="1103" spans="1:22" x14ac:dyDescent="0.2">
      <c r="A1103" s="139" t="s">
        <v>12163</v>
      </c>
      <c r="B1103" s="182">
        <v>44595</v>
      </c>
      <c r="C1103" s="179" t="str">
        <f>VLOOKUP(G1103,TCR!$E$2:$K$332,2,0)</f>
        <v>TRASPV</v>
      </c>
      <c r="D1103" s="179" t="str">
        <f>VLOOKUP(G1103,TCR!$E$2:$K$332,3,0)</f>
        <v>Ricavi logistica primaria - Trasporto Energia Elettrica - variabile</v>
      </c>
      <c r="E1103" s="179" t="str">
        <f>VLOOKUP(G1103,TCR!$E$2:$K$332,4,0)</f>
        <v>DISPV</v>
      </c>
      <c r="F1103" s="179" t="str">
        <f>VLOOKUP(G1103,TCR!$E$2:$K$332,5,0)</f>
        <v>Dispacciamento variabile</v>
      </c>
      <c r="G1103" s="179" t="s">
        <v>112</v>
      </c>
      <c r="H1103" s="179" t="str">
        <f>VLOOKUP(G1103,TCR!$E$2:$K$332,7,0)</f>
        <v>PD</v>
      </c>
      <c r="I1103" s="137" t="str">
        <f t="shared" si="55"/>
        <v>XE#PD_F0#PD_3F_MTA2#D#XE</v>
      </c>
      <c r="J1103" s="137" t="str">
        <f t="shared" si="54"/>
        <v>N</v>
      </c>
      <c r="K1103" s="3" t="s">
        <v>13732</v>
      </c>
      <c r="L1103" s="3" t="s">
        <v>13733</v>
      </c>
      <c r="N1103" s="3" t="s">
        <v>13802</v>
      </c>
      <c r="Q1103" s="3" t="s">
        <v>13735</v>
      </c>
      <c r="S1103" s="3" t="s">
        <v>9818</v>
      </c>
      <c r="T1103" s="3" t="s">
        <v>9819</v>
      </c>
      <c r="U1103" s="3" t="s">
        <v>12913</v>
      </c>
      <c r="V1103" s="3" t="s">
        <v>12913</v>
      </c>
    </row>
    <row r="1104" spans="1:22" x14ac:dyDescent="0.2">
      <c r="A1104" s="139" t="s">
        <v>12163</v>
      </c>
      <c r="B1104" s="182">
        <v>44595</v>
      </c>
      <c r="C1104" s="179" t="str">
        <f>VLOOKUP(G1104,TCR!$E$2:$K$332,2,0)</f>
        <v>DISTF</v>
      </c>
      <c r="D1104" s="179" t="str">
        <f>VLOOKUP(G1104,TCR!$E$2:$K$332,3,0)</f>
        <v>Ricavi logistica secondaria - distribuzione Energia Elettrica - fisso</v>
      </c>
      <c r="E1104" s="179" t="str">
        <f>VLOOKUP(G1104,TCR!$E$2:$K$332,4,0)</f>
        <v>QP</v>
      </c>
      <c r="F1104" s="179" t="str">
        <f>VLOOKUP(G1104,TCR!$E$2:$K$332,5,0)</f>
        <v>Potenza</v>
      </c>
      <c r="G1104" s="179" t="s">
        <v>166</v>
      </c>
      <c r="H1104" s="179" t="str">
        <f>VLOOKUP(G1104,TCR!$E$2:$K$332,7,0)</f>
        <v>Quota fissa potenza</v>
      </c>
      <c r="I1104" s="137" t="str">
        <f t="shared" si="55"/>
        <v>XE#Q_POT_O_ASOS_VAL3#T_OS_A_BTIP#T_OS#XE</v>
      </c>
      <c r="J1104" s="137" t="str">
        <f t="shared" si="54"/>
        <v>N</v>
      </c>
      <c r="K1104" s="3" t="s">
        <v>12564</v>
      </c>
      <c r="L1104" s="3" t="s">
        <v>12812</v>
      </c>
      <c r="N1104" s="3" t="s">
        <v>12707</v>
      </c>
      <c r="Q1104" s="3" t="s">
        <v>12742</v>
      </c>
      <c r="S1104" s="3" t="s">
        <v>10563</v>
      </c>
      <c r="T1104" s="3" t="s">
        <v>9357</v>
      </c>
      <c r="U1104" s="3" t="s">
        <v>12913</v>
      </c>
      <c r="V1104" s="3" t="s">
        <v>12913</v>
      </c>
    </row>
    <row r="1105" spans="1:22" x14ac:dyDescent="0.2">
      <c r="A1105" s="139" t="s">
        <v>12163</v>
      </c>
      <c r="B1105" s="182">
        <v>44595</v>
      </c>
      <c r="C1105" s="179" t="str">
        <f>VLOOKUP(G1105,TCR!$E$2:$K$332,2,0)</f>
        <v>DISTV</v>
      </c>
      <c r="D1105" s="179" t="str">
        <f>VLOOKUP(G1105,TCR!$E$2:$K$332,3,0)</f>
        <v>Ricavi logistica secondaria - distribuzione Energia Elettrica - variabile</v>
      </c>
      <c r="E1105" s="179" t="str">
        <f>VLOOKUP(G1105,TCR!$E$2:$K$332,4,0)</f>
        <v>QVA</v>
      </c>
      <c r="F1105" s="179" t="str">
        <f>VLOOKUP(G1105,TCR!$E$2:$K$332,5,0)</f>
        <v>Energia attiva</v>
      </c>
      <c r="G1105" s="179" t="s">
        <v>4</v>
      </c>
      <c r="H1105" s="179" t="str">
        <f>VLOOKUP(G1105,TCR!$E$2:$K$332,7,0)</f>
        <v>Quota energia</v>
      </c>
      <c r="I1105" s="137" t="str">
        <f t="shared" si="55"/>
        <v>XE#Q_EN_O_ASOS_FAT3#T_OS_A_AAT1#T_OS#XE</v>
      </c>
      <c r="J1105" s="137" t="str">
        <f t="shared" si="54"/>
        <v>N</v>
      </c>
      <c r="K1105" s="3" t="s">
        <v>13775</v>
      </c>
      <c r="L1105" s="3" t="s">
        <v>13776</v>
      </c>
      <c r="N1105" s="3" t="s">
        <v>13726</v>
      </c>
      <c r="Q1105" s="3" t="s">
        <v>12742</v>
      </c>
      <c r="S1105" s="3" t="s">
        <v>10565</v>
      </c>
      <c r="T1105" s="3" t="s">
        <v>13020</v>
      </c>
      <c r="U1105" s="3" t="s">
        <v>12913</v>
      </c>
      <c r="V1105" s="3" t="s">
        <v>12913</v>
      </c>
    </row>
    <row r="1106" spans="1:22" x14ac:dyDescent="0.2">
      <c r="A1106" s="139" t="s">
        <v>12163</v>
      </c>
      <c r="B1106" s="182">
        <v>44595</v>
      </c>
      <c r="C1106" s="179" t="str">
        <f>VLOOKUP(G1106,TCR!$E$2:$K$332,2,0)</f>
        <v>DISTV</v>
      </c>
      <c r="D1106" s="179" t="str">
        <f>VLOOKUP(G1106,TCR!$E$2:$K$332,3,0)</f>
        <v>Ricavi logistica secondaria - distribuzione Energia Elettrica - variabile</v>
      </c>
      <c r="E1106" s="179" t="str">
        <f>VLOOKUP(G1106,TCR!$E$2:$K$332,4,0)</f>
        <v>QVA</v>
      </c>
      <c r="F1106" s="179" t="str">
        <f>VLOOKUP(G1106,TCR!$E$2:$K$332,5,0)</f>
        <v>Energia attiva</v>
      </c>
      <c r="G1106" s="179" t="s">
        <v>4</v>
      </c>
      <c r="H1106" s="179" t="str">
        <f>VLOOKUP(G1106,TCR!$E$2:$K$332,7,0)</f>
        <v>Quota energia</v>
      </c>
      <c r="I1106" s="137" t="str">
        <f t="shared" si="55"/>
        <v>XE#Q_EN_O_ASOS_FAT3#T_OS_A_BTVE#T_OS#XE</v>
      </c>
      <c r="J1106" s="137" t="str">
        <f t="shared" si="54"/>
        <v>N</v>
      </c>
      <c r="K1106" s="3" t="s">
        <v>13775</v>
      </c>
      <c r="L1106" s="3" t="s">
        <v>13776</v>
      </c>
      <c r="N1106" s="3" t="s">
        <v>13489</v>
      </c>
      <c r="Q1106" s="3" t="s">
        <v>12742</v>
      </c>
      <c r="S1106" s="3" t="s">
        <v>10565</v>
      </c>
      <c r="T1106" s="3" t="s">
        <v>13020</v>
      </c>
      <c r="U1106" s="3" t="s">
        <v>12913</v>
      </c>
      <c r="V1106" s="3" t="s">
        <v>12913</v>
      </c>
    </row>
    <row r="1107" spans="1:22" x14ac:dyDescent="0.2">
      <c r="A1107" s="139" t="s">
        <v>12163</v>
      </c>
      <c r="B1107" s="182">
        <v>44595</v>
      </c>
      <c r="C1107" s="179" t="str">
        <f>VLOOKUP(G1107,TCR!$E$2:$K$332,2,0)</f>
        <v>DISTF</v>
      </c>
      <c r="D1107" s="179" t="str">
        <f>VLOOKUP(G1107,TCR!$E$2:$K$332,3,0)</f>
        <v>Ricavi logistica secondaria - distribuzione Energia Elettrica - fisso</v>
      </c>
      <c r="E1107" s="179" t="str">
        <f>VLOOKUP(G1107,TCR!$E$2:$K$332,4,0)</f>
        <v>QP</v>
      </c>
      <c r="F1107" s="179" t="str">
        <f>VLOOKUP(G1107,TCR!$E$2:$K$332,5,0)</f>
        <v>Potenza</v>
      </c>
      <c r="G1107" s="179" t="s">
        <v>166</v>
      </c>
      <c r="H1107" s="179" t="str">
        <f>VLOOKUP(G1107,TCR!$E$2:$K$332,7,0)</f>
        <v>Quota fissa potenza</v>
      </c>
      <c r="I1107" s="137" t="str">
        <f t="shared" si="55"/>
        <v>XE#Q_POT_O_ASOS_VAL2#T_OS_A_BTA2#T_OS#XE</v>
      </c>
      <c r="J1107" s="137" t="str">
        <f t="shared" si="54"/>
        <v>N</v>
      </c>
      <c r="K1107" s="3" t="s">
        <v>12563</v>
      </c>
      <c r="L1107" s="3" t="s">
        <v>12811</v>
      </c>
      <c r="N1107" s="3" t="s">
        <v>12727</v>
      </c>
      <c r="Q1107" s="3" t="s">
        <v>12742</v>
      </c>
      <c r="S1107" s="3" t="s">
        <v>10563</v>
      </c>
      <c r="T1107" s="3" t="s">
        <v>9357</v>
      </c>
      <c r="U1107" s="3" t="s">
        <v>12913</v>
      </c>
      <c r="V1107" s="3" t="s">
        <v>12913</v>
      </c>
    </row>
    <row r="1108" spans="1:22" x14ac:dyDescent="0.2">
      <c r="A1108" s="139" t="s">
        <v>12163</v>
      </c>
      <c r="B1108" s="182">
        <v>44595</v>
      </c>
      <c r="C1108" s="179" t="str">
        <f>VLOOKUP(G1108,TCR!$E$2:$K$332,2,0)</f>
        <v>DISTF</v>
      </c>
      <c r="D1108" s="179" t="str">
        <f>VLOOKUP(G1108,TCR!$E$2:$K$332,3,0)</f>
        <v>Ricavi logistica secondaria - distribuzione Energia Elettrica - fisso</v>
      </c>
      <c r="E1108" s="179" t="str">
        <f>VLOOKUP(G1108,TCR!$E$2:$K$332,4,0)</f>
        <v>QFDS</v>
      </c>
      <c r="F1108" s="179" t="str">
        <f>VLOOKUP(G1108,TCR!$E$2:$K$332,5,0)</f>
        <v>Quota fissa distribuzione</v>
      </c>
      <c r="G1108" s="179" t="s">
        <v>2</v>
      </c>
      <c r="H1108" s="179" t="str">
        <f>VLOOKUP(G1108,TCR!$E$2:$K$332,7,0)</f>
        <v>Quota fissa dis</v>
      </c>
      <c r="I1108" s="137" t="str">
        <f t="shared" si="55"/>
        <v>XE#C_FIX_O_ASOS_FAT2#T_OS_A_BTA6#T_OS#XE</v>
      </c>
      <c r="J1108" s="137" t="str">
        <f t="shared" si="54"/>
        <v>N</v>
      </c>
      <c r="K1108" s="3" t="s">
        <v>13769</v>
      </c>
      <c r="L1108" s="3" t="s">
        <v>13770</v>
      </c>
      <c r="N1108" s="3" t="s">
        <v>12724</v>
      </c>
      <c r="Q1108" s="3" t="s">
        <v>12742</v>
      </c>
      <c r="S1108" s="3" t="s">
        <v>10563</v>
      </c>
      <c r="T1108" s="3" t="s">
        <v>9357</v>
      </c>
      <c r="U1108" s="3" t="s">
        <v>12913</v>
      </c>
      <c r="V1108" s="3" t="s">
        <v>12913</v>
      </c>
    </row>
    <row r="1109" spans="1:22" x14ac:dyDescent="0.2">
      <c r="A1109" s="139" t="s">
        <v>12163</v>
      </c>
      <c r="B1109" s="182">
        <v>44595</v>
      </c>
      <c r="C1109" s="179" t="str">
        <f>VLOOKUP(G1109,TCR!$E$2:$K$332,2,0)</f>
        <v>DISTV</v>
      </c>
      <c r="D1109" s="179" t="str">
        <f>VLOOKUP(G1109,TCR!$E$2:$K$332,3,0)</f>
        <v>Ricavi logistica secondaria - distribuzione Energia Elettrica - variabile</v>
      </c>
      <c r="E1109" s="179" t="str">
        <f>VLOOKUP(G1109,TCR!$E$2:$K$332,4,0)</f>
        <v>QVA</v>
      </c>
      <c r="F1109" s="179" t="str">
        <f>VLOOKUP(G1109,TCR!$E$2:$K$332,5,0)</f>
        <v>Energia attiva</v>
      </c>
      <c r="G1109" s="179" t="s">
        <v>4</v>
      </c>
      <c r="H1109" s="179" t="str">
        <f>VLOOKUP(G1109,TCR!$E$2:$K$332,7,0)</f>
        <v>Quota energia</v>
      </c>
      <c r="I1109" s="137" t="str">
        <f t="shared" si="55"/>
        <v>XE#Q_EN_O_ASOS_VAL3#T_OS_A_ALTA#T_OS#XE</v>
      </c>
      <c r="J1109" s="137" t="str">
        <f t="shared" si="54"/>
        <v>N</v>
      </c>
      <c r="K1109" s="3" t="s">
        <v>12580</v>
      </c>
      <c r="L1109" s="3" t="s">
        <v>12828</v>
      </c>
      <c r="N1109" s="3" t="s">
        <v>12706</v>
      </c>
      <c r="Q1109" s="3" t="s">
        <v>12742</v>
      </c>
      <c r="S1109" s="3" t="s">
        <v>10565</v>
      </c>
      <c r="T1109" s="3" t="s">
        <v>13020</v>
      </c>
      <c r="U1109" s="3" t="s">
        <v>12913</v>
      </c>
      <c r="V1109" s="3" t="s">
        <v>12913</v>
      </c>
    </row>
    <row r="1110" spans="1:22" x14ac:dyDescent="0.2">
      <c r="A1110" s="139" t="s">
        <v>12163</v>
      </c>
      <c r="B1110" s="182">
        <v>44595</v>
      </c>
      <c r="C1110" s="179" t="str">
        <f>VLOOKUP(G1110,TCR!$E$2:$K$332,2,0)</f>
        <v>DISTV</v>
      </c>
      <c r="D1110" s="179" t="str">
        <f>VLOOKUP(G1110,TCR!$E$2:$K$332,3,0)</f>
        <v>Ricavi logistica secondaria - distribuzione Energia Elettrica - variabile</v>
      </c>
      <c r="E1110" s="179" t="str">
        <f>VLOOKUP(G1110,TCR!$E$2:$K$332,4,0)</f>
        <v>QVA</v>
      </c>
      <c r="F1110" s="179" t="str">
        <f>VLOOKUP(G1110,TCR!$E$2:$K$332,5,0)</f>
        <v>Energia attiva</v>
      </c>
      <c r="G1110" s="179" t="s">
        <v>4</v>
      </c>
      <c r="H1110" s="179" t="str">
        <f>VLOOKUP(G1110,TCR!$E$2:$K$332,7,0)</f>
        <v>Quota energia</v>
      </c>
      <c r="I1110" s="137" t="str">
        <f t="shared" si="55"/>
        <v>XE#Q_EN_O_ASOS_FAT1#T_OS_A_MTIP#T_OS#XE</v>
      </c>
      <c r="J1110" s="137" t="str">
        <f t="shared" si="54"/>
        <v>N</v>
      </c>
      <c r="K1110" s="3" t="s">
        <v>12577</v>
      </c>
      <c r="L1110" s="3" t="s">
        <v>12825</v>
      </c>
      <c r="N1110" s="3" t="s">
        <v>13738</v>
      </c>
      <c r="Q1110" s="3" t="s">
        <v>12742</v>
      </c>
      <c r="S1110" s="3" t="s">
        <v>10565</v>
      </c>
      <c r="T1110" s="3" t="s">
        <v>13020</v>
      </c>
      <c r="U1110" s="3" t="s">
        <v>12913</v>
      </c>
      <c r="V1110" s="3" t="s">
        <v>12913</v>
      </c>
    </row>
    <row r="1111" spans="1:22" x14ac:dyDescent="0.2">
      <c r="A1111" s="139" t="s">
        <v>12163</v>
      </c>
      <c r="B1111" s="182">
        <v>44595</v>
      </c>
      <c r="C1111" s="179" t="str">
        <f>VLOOKUP(G1111,TCR!$E$2:$K$332,2,0)</f>
        <v>DISTF</v>
      </c>
      <c r="D1111" s="179" t="str">
        <f>VLOOKUP(G1111,TCR!$E$2:$K$332,3,0)</f>
        <v>Ricavi logistica secondaria - distribuzione Energia Elettrica - fisso</v>
      </c>
      <c r="E1111" s="179" t="str">
        <f>VLOOKUP(G1111,TCR!$E$2:$K$332,4,0)</f>
        <v>QFDS</v>
      </c>
      <c r="F1111" s="179" t="str">
        <f>VLOOKUP(G1111,TCR!$E$2:$K$332,5,0)</f>
        <v>Quota fissa distribuzione</v>
      </c>
      <c r="G1111" s="179" t="s">
        <v>2</v>
      </c>
      <c r="H1111" s="179" t="str">
        <f>VLOOKUP(G1111,TCR!$E$2:$K$332,7,0)</f>
        <v>Quota fissa dis</v>
      </c>
      <c r="I1111" s="137" t="str">
        <f t="shared" si="55"/>
        <v>XE#C_FIX_O_ARIM#T_OS_A_MTIP#T_OS#XE</v>
      </c>
      <c r="J1111" s="137" t="str">
        <f t="shared" si="54"/>
        <v>N</v>
      </c>
      <c r="K1111" s="3" t="s">
        <v>12569</v>
      </c>
      <c r="L1111" s="3" t="s">
        <v>12817</v>
      </c>
      <c r="N1111" s="3" t="s">
        <v>13738</v>
      </c>
      <c r="Q1111" s="3" t="s">
        <v>12742</v>
      </c>
      <c r="S1111" s="3" t="s">
        <v>10563</v>
      </c>
      <c r="T1111" s="3" t="s">
        <v>9357</v>
      </c>
      <c r="U1111" s="3" t="s">
        <v>12913</v>
      </c>
      <c r="V1111" s="3" t="s">
        <v>12913</v>
      </c>
    </row>
    <row r="1112" spans="1:22" x14ac:dyDescent="0.2">
      <c r="A1112" s="139" t="s">
        <v>12163</v>
      </c>
      <c r="B1112" s="182">
        <v>44595</v>
      </c>
      <c r="C1112" s="179" t="str">
        <f>VLOOKUP(G1112,TCR!$E$2:$K$332,2,0)</f>
        <v>DISTV</v>
      </c>
      <c r="D1112" s="179" t="str">
        <f>VLOOKUP(G1112,TCR!$E$2:$K$332,3,0)</f>
        <v>Ricavi logistica secondaria - distribuzione Energia Elettrica - variabile</v>
      </c>
      <c r="E1112" s="179" t="str">
        <f>VLOOKUP(G1112,TCR!$E$2:$K$332,4,0)</f>
        <v>QVA</v>
      </c>
      <c r="F1112" s="179" t="str">
        <f>VLOOKUP(G1112,TCR!$E$2:$K$332,5,0)</f>
        <v>Energia attiva</v>
      </c>
      <c r="G1112" s="179" t="s">
        <v>4</v>
      </c>
      <c r="H1112" s="179" t="str">
        <f>VLOOKUP(G1112,TCR!$E$2:$K$332,7,0)</f>
        <v>Quota energia</v>
      </c>
      <c r="I1112" s="137" t="str">
        <f t="shared" si="55"/>
        <v>XE#Q_EN_O_ASOS_VAL2#T_OS_A_BTA1#T_OS#XE</v>
      </c>
      <c r="J1112" s="137" t="str">
        <f t="shared" si="54"/>
        <v>N</v>
      </c>
      <c r="K1112" s="3" t="s">
        <v>12579</v>
      </c>
      <c r="L1112" s="3" t="s">
        <v>12827</v>
      </c>
      <c r="N1112" s="3" t="s">
        <v>12732</v>
      </c>
      <c r="Q1112" s="3" t="s">
        <v>12742</v>
      </c>
      <c r="S1112" s="3" t="s">
        <v>10565</v>
      </c>
      <c r="T1112" s="3" t="s">
        <v>13020</v>
      </c>
      <c r="U1112" s="3" t="s">
        <v>12913</v>
      </c>
      <c r="V1112" s="3" t="s">
        <v>12913</v>
      </c>
    </row>
    <row r="1113" spans="1:22" x14ac:dyDescent="0.2">
      <c r="A1113" s="139" t="s">
        <v>12163</v>
      </c>
      <c r="B1113" s="182">
        <v>44595</v>
      </c>
      <c r="C1113" s="179" t="str">
        <f>VLOOKUP(G1113,TCR!$E$2:$K$332,2,0)</f>
        <v>TRASPV</v>
      </c>
      <c r="D1113" s="179" t="str">
        <f>VLOOKUP(G1113,TCR!$E$2:$K$332,3,0)</f>
        <v>Ricavi logistica primaria - Trasporto Energia Elettrica - variabile</v>
      </c>
      <c r="E1113" s="179" t="str">
        <f>VLOOKUP(G1113,TCR!$E$2:$K$332,4,0)</f>
        <v>DISPV</v>
      </c>
      <c r="F1113" s="179" t="str">
        <f>VLOOKUP(G1113,TCR!$E$2:$K$332,5,0)</f>
        <v>Dispacciamento variabile</v>
      </c>
      <c r="G1113" s="179" t="s">
        <v>112</v>
      </c>
      <c r="H1113" s="179" t="str">
        <f>VLOOKUP(G1113,TCR!$E$2:$K$332,7,0)</f>
        <v>PD</v>
      </c>
      <c r="I1113" s="137" t="str">
        <f t="shared" si="55"/>
        <v>XE#PD_F3#PD_3F_MENS_BTA6#D#XE</v>
      </c>
      <c r="J1113" s="137" t="str">
        <f t="shared" si="54"/>
        <v>N</v>
      </c>
      <c r="K1113" s="3" t="s">
        <v>251</v>
      </c>
      <c r="L1113" s="3" t="s">
        <v>13746</v>
      </c>
      <c r="N1113" s="3" t="s">
        <v>13777</v>
      </c>
      <c r="Q1113" s="3" t="s">
        <v>13735</v>
      </c>
      <c r="S1113" s="3" t="s">
        <v>9818</v>
      </c>
      <c r="T1113" s="3" t="s">
        <v>9819</v>
      </c>
      <c r="U1113" s="3" t="s">
        <v>12913</v>
      </c>
      <c r="V1113" s="3" t="s">
        <v>12913</v>
      </c>
    </row>
    <row r="1114" spans="1:22" x14ac:dyDescent="0.2">
      <c r="A1114" s="139" t="s">
        <v>12163</v>
      </c>
      <c r="B1114" s="182">
        <v>44595</v>
      </c>
      <c r="C1114" s="179" t="str">
        <f>VLOOKUP(G1114,TCR!$E$2:$K$332,2,0)</f>
        <v>DISTF</v>
      </c>
      <c r="D1114" s="179" t="str">
        <f>VLOOKUP(G1114,TCR!$E$2:$K$332,3,0)</f>
        <v>Ricavi logistica secondaria - distribuzione Energia Elettrica - fisso</v>
      </c>
      <c r="E1114" s="179" t="str">
        <f>VLOOKUP(G1114,TCR!$E$2:$K$332,4,0)</f>
        <v>QFDS</v>
      </c>
      <c r="F1114" s="179" t="str">
        <f>VLOOKUP(G1114,TCR!$E$2:$K$332,5,0)</f>
        <v>Quota fissa distribuzione</v>
      </c>
      <c r="G1114" s="179" t="s">
        <v>2</v>
      </c>
      <c r="H1114" s="179" t="str">
        <f>VLOOKUP(G1114,TCR!$E$2:$K$332,7,0)</f>
        <v>Quota fissa dis</v>
      </c>
      <c r="I1114" s="137" t="str">
        <f t="shared" si="55"/>
        <v>XE#C_FIX_O_ASOS_FAT3#T_OS_A_MTIP#T_OS#XE</v>
      </c>
      <c r="J1114" s="137" t="str">
        <f t="shared" si="54"/>
        <v>N</v>
      </c>
      <c r="K1114" s="3" t="s">
        <v>13753</v>
      </c>
      <c r="L1114" s="3" t="s">
        <v>13754</v>
      </c>
      <c r="N1114" s="3" t="s">
        <v>13738</v>
      </c>
      <c r="Q1114" s="3" t="s">
        <v>12742</v>
      </c>
      <c r="S1114" s="3" t="s">
        <v>10563</v>
      </c>
      <c r="T1114" s="3" t="s">
        <v>9357</v>
      </c>
      <c r="U1114" s="3" t="s">
        <v>12913</v>
      </c>
      <c r="V1114" s="3" t="s">
        <v>12913</v>
      </c>
    </row>
    <row r="1115" spans="1:22" x14ac:dyDescent="0.2">
      <c r="A1115" s="139" t="s">
        <v>12163</v>
      </c>
      <c r="B1115" s="182">
        <v>44595</v>
      </c>
      <c r="C1115" s="179" t="str">
        <f>VLOOKUP(G1115,TCR!$E$2:$K$332,2,0)</f>
        <v>DISTF</v>
      </c>
      <c r="D1115" s="179" t="str">
        <f>VLOOKUP(G1115,TCR!$E$2:$K$332,3,0)</f>
        <v>Ricavi logistica secondaria - distribuzione Energia Elettrica - fisso</v>
      </c>
      <c r="E1115" s="179" t="str">
        <f>VLOOKUP(G1115,TCR!$E$2:$K$332,4,0)</f>
        <v>QFDS</v>
      </c>
      <c r="F1115" s="179" t="str">
        <f>VLOOKUP(G1115,TCR!$E$2:$K$332,5,0)</f>
        <v>Quota fissa distribuzione</v>
      </c>
      <c r="G1115" s="179" t="s">
        <v>2</v>
      </c>
      <c r="H1115" s="179" t="str">
        <f>VLOOKUP(G1115,TCR!$E$2:$K$332,7,0)</f>
        <v>Quota fissa dis</v>
      </c>
      <c r="I1115" s="137" t="str">
        <f t="shared" si="55"/>
        <v>XE#TRASP_CF#T_TRAS#T#XE</v>
      </c>
      <c r="J1115" s="137" t="str">
        <f t="shared" si="54"/>
        <v>N</v>
      </c>
      <c r="K1115" s="3" t="s">
        <v>13834</v>
      </c>
      <c r="L1115" s="3" t="s">
        <v>13835</v>
      </c>
      <c r="N1115" s="3" t="s">
        <v>13836</v>
      </c>
      <c r="Q1115" s="3" t="s">
        <v>12741</v>
      </c>
      <c r="S1115" s="3" t="s">
        <v>10563</v>
      </c>
      <c r="T1115" s="3" t="s">
        <v>9357</v>
      </c>
      <c r="U1115" s="3" t="s">
        <v>12913</v>
      </c>
      <c r="V1115" s="3" t="s">
        <v>12913</v>
      </c>
    </row>
    <row r="1116" spans="1:22" x14ac:dyDescent="0.2">
      <c r="A1116" s="139" t="s">
        <v>12163</v>
      </c>
      <c r="B1116" s="182">
        <v>44595</v>
      </c>
      <c r="C1116" s="179" t="str">
        <f>VLOOKUP(G1116,TCR!$E$2:$K$332,2,0)</f>
        <v>DISTF</v>
      </c>
      <c r="D1116" s="179" t="str">
        <f>VLOOKUP(G1116,TCR!$E$2:$K$332,3,0)</f>
        <v>Ricavi logistica secondaria - distribuzione Energia Elettrica - fisso</v>
      </c>
      <c r="E1116" s="179" t="str">
        <f>VLOOKUP(G1116,TCR!$E$2:$K$332,4,0)</f>
        <v>QFDS</v>
      </c>
      <c r="F1116" s="179" t="str">
        <f>VLOOKUP(G1116,TCR!$E$2:$K$332,5,0)</f>
        <v>Quota fissa distribuzione</v>
      </c>
      <c r="G1116" s="179" t="s">
        <v>2</v>
      </c>
      <c r="H1116" s="179" t="str">
        <f>VLOOKUP(G1116,TCR!$E$2:$K$332,7,0)</f>
        <v>Quota fissa dis</v>
      </c>
      <c r="I1116" s="137" t="str">
        <f t="shared" si="55"/>
        <v>XE#C_FIX_O_ASOS_FAT2#T_OS_A_MTA3#T_OS#XE</v>
      </c>
      <c r="J1116" s="137" t="str">
        <f t="shared" si="54"/>
        <v>N</v>
      </c>
      <c r="K1116" s="3" t="s">
        <v>13769</v>
      </c>
      <c r="L1116" s="3" t="s">
        <v>13770</v>
      </c>
      <c r="N1116" s="3" t="s">
        <v>12728</v>
      </c>
      <c r="Q1116" s="3" t="s">
        <v>12742</v>
      </c>
      <c r="S1116" s="3" t="s">
        <v>10563</v>
      </c>
      <c r="T1116" s="3" t="s">
        <v>9357</v>
      </c>
      <c r="U1116" s="3" t="s">
        <v>12913</v>
      </c>
      <c r="V1116" s="3" t="s">
        <v>12913</v>
      </c>
    </row>
    <row r="1117" spans="1:22" x14ac:dyDescent="0.2">
      <c r="A1117" s="139" t="s">
        <v>12163</v>
      </c>
      <c r="B1117" s="182">
        <v>44595</v>
      </c>
      <c r="C1117" s="179" t="str">
        <f>VLOOKUP(G1117,TCR!$E$2:$K$332,2,0)</f>
        <v>DISTV</v>
      </c>
      <c r="D1117" s="179" t="str">
        <f>VLOOKUP(G1117,TCR!$E$2:$K$332,3,0)</f>
        <v>Ricavi logistica secondaria - distribuzione Energia Elettrica - variabile</v>
      </c>
      <c r="E1117" s="179" t="str">
        <f>VLOOKUP(G1117,TCR!$E$2:$K$332,4,0)</f>
        <v>QVA</v>
      </c>
      <c r="F1117" s="179" t="str">
        <f>VLOOKUP(G1117,TCR!$E$2:$K$332,5,0)</f>
        <v>Energia attiva</v>
      </c>
      <c r="G1117" s="179" t="s">
        <v>4</v>
      </c>
      <c r="H1117" s="179" t="str">
        <f>VLOOKUP(G1117,TCR!$E$2:$K$332,7,0)</f>
        <v>Quota energia</v>
      </c>
      <c r="I1117" s="137" t="str">
        <f t="shared" si="55"/>
        <v>XE#Q_EN_O_ASOS_FAT2#T_OS_A_BTA1#T_OS#XE</v>
      </c>
      <c r="J1117" s="137" t="str">
        <f t="shared" si="54"/>
        <v>N</v>
      </c>
      <c r="K1117" s="3" t="s">
        <v>13730</v>
      </c>
      <c r="L1117" s="3" t="s">
        <v>13731</v>
      </c>
      <c r="N1117" s="3" t="s">
        <v>12732</v>
      </c>
      <c r="Q1117" s="3" t="s">
        <v>12742</v>
      </c>
      <c r="S1117" s="3" t="s">
        <v>10565</v>
      </c>
      <c r="T1117" s="3" t="s">
        <v>13020</v>
      </c>
      <c r="U1117" s="3" t="s">
        <v>12913</v>
      </c>
      <c r="V1117" s="3" t="s">
        <v>12913</v>
      </c>
    </row>
    <row r="1118" spans="1:22" x14ac:dyDescent="0.2">
      <c r="A1118" s="139" t="s">
        <v>12163</v>
      </c>
      <c r="B1118" s="182">
        <v>44595</v>
      </c>
      <c r="C1118" s="179" t="str">
        <f>VLOOKUP(G1118,TCR!$E$2:$K$332,2,0)</f>
        <v>DISTF</v>
      </c>
      <c r="D1118" s="179" t="str">
        <f>VLOOKUP(G1118,TCR!$E$2:$K$332,3,0)</f>
        <v>Ricavi logistica secondaria - distribuzione Energia Elettrica - fisso</v>
      </c>
      <c r="E1118" s="179" t="str">
        <f>VLOOKUP(G1118,TCR!$E$2:$K$332,4,0)</f>
        <v>QFDS</v>
      </c>
      <c r="F1118" s="179" t="str">
        <f>VLOOKUP(G1118,TCR!$E$2:$K$332,5,0)</f>
        <v>Quota fissa distribuzione</v>
      </c>
      <c r="G1118" s="179" t="s">
        <v>2</v>
      </c>
      <c r="H1118" s="179" t="str">
        <f>VLOOKUP(G1118,TCR!$E$2:$K$332,7,0)</f>
        <v>Quota fissa dis</v>
      </c>
      <c r="I1118" s="137" t="str">
        <f t="shared" si="55"/>
        <v>XE#C_FIX_O_ASOS_VAL4#T_OS_A_MTIP#T_OS#XE</v>
      </c>
      <c r="J1118" s="137" t="str">
        <f t="shared" si="54"/>
        <v>N</v>
      </c>
      <c r="K1118" s="3" t="s">
        <v>12575</v>
      </c>
      <c r="L1118" s="3" t="s">
        <v>12823</v>
      </c>
      <c r="N1118" s="3" t="s">
        <v>13738</v>
      </c>
      <c r="Q1118" s="3" t="s">
        <v>12742</v>
      </c>
      <c r="S1118" s="3" t="s">
        <v>10563</v>
      </c>
      <c r="T1118" s="3" t="s">
        <v>9357</v>
      </c>
      <c r="U1118" s="3" t="s">
        <v>12913</v>
      </c>
      <c r="V1118" s="3" t="s">
        <v>12913</v>
      </c>
    </row>
    <row r="1119" spans="1:22" x14ac:dyDescent="0.2">
      <c r="A1119" s="139" t="s">
        <v>12163</v>
      </c>
      <c r="B1119" s="182">
        <v>44595</v>
      </c>
      <c r="C1119" s="179" t="str">
        <f>VLOOKUP(G1119,TCR!$E$2:$K$332,2,0)</f>
        <v>TRASPV</v>
      </c>
      <c r="D1119" s="179" t="str">
        <f>VLOOKUP(G1119,TCR!$E$2:$K$332,3,0)</f>
        <v>Ricavi logistica primaria - Trasporto Energia Elettrica - variabile</v>
      </c>
      <c r="E1119" s="179" t="str">
        <f>VLOOKUP(G1119,TCR!$E$2:$K$332,4,0)</f>
        <v>DISPV</v>
      </c>
      <c r="F1119" s="179" t="str">
        <f>VLOOKUP(G1119,TCR!$E$2:$K$332,5,0)</f>
        <v>Dispacciamento variabile</v>
      </c>
      <c r="G1119" s="179" t="s">
        <v>112</v>
      </c>
      <c r="H1119" s="179" t="str">
        <f>VLOOKUP(G1119,TCR!$E$2:$K$332,7,0)</f>
        <v>PD</v>
      </c>
      <c r="I1119" s="137" t="str">
        <f t="shared" si="55"/>
        <v>XE#PD_F3#PD_3F_MENS_BTA4#D#XE</v>
      </c>
      <c r="J1119" s="137" t="str">
        <f t="shared" si="54"/>
        <v>N</v>
      </c>
      <c r="K1119" s="3" t="s">
        <v>251</v>
      </c>
      <c r="L1119" s="3" t="s">
        <v>13746</v>
      </c>
      <c r="N1119" s="3" t="s">
        <v>13812</v>
      </c>
      <c r="Q1119" s="3" t="s">
        <v>13735</v>
      </c>
      <c r="S1119" s="3" t="s">
        <v>9818</v>
      </c>
      <c r="T1119" s="3" t="s">
        <v>9819</v>
      </c>
      <c r="U1119" s="3" t="s">
        <v>12913</v>
      </c>
      <c r="V1119" s="3" t="s">
        <v>12913</v>
      </c>
    </row>
    <row r="1120" spans="1:22" x14ac:dyDescent="0.2">
      <c r="A1120" s="139" t="s">
        <v>12163</v>
      </c>
      <c r="B1120" s="182">
        <v>44595</v>
      </c>
      <c r="C1120" s="179" t="str">
        <f>VLOOKUP(G1120,TCR!$E$2:$K$332,2,0)</f>
        <v>DISTF</v>
      </c>
      <c r="D1120" s="179" t="str">
        <f>VLOOKUP(G1120,TCR!$E$2:$K$332,3,0)</f>
        <v>Ricavi logistica secondaria - distribuzione Energia Elettrica - fisso</v>
      </c>
      <c r="E1120" s="179" t="str">
        <f>VLOOKUP(G1120,TCR!$E$2:$K$332,4,0)</f>
        <v>QFDS</v>
      </c>
      <c r="F1120" s="179" t="str">
        <f>VLOOKUP(G1120,TCR!$E$2:$K$332,5,0)</f>
        <v>Quota fissa distribuzione</v>
      </c>
      <c r="G1120" s="179" t="s">
        <v>2</v>
      </c>
      <c r="H1120" s="179" t="str">
        <f>VLOOKUP(G1120,TCR!$E$2:$K$332,7,0)</f>
        <v>Quota fissa dis</v>
      </c>
      <c r="I1120" s="137" t="str">
        <f t="shared" si="55"/>
        <v>XE#C_FIX_C_TRASP#T_TRAS_AAT2#T#XE</v>
      </c>
      <c r="J1120" s="137" t="str">
        <f t="shared" si="54"/>
        <v>N</v>
      </c>
      <c r="K1120" s="3" t="s">
        <v>12516</v>
      </c>
      <c r="L1120" s="3" t="s">
        <v>12764</v>
      </c>
      <c r="N1120" s="3" t="s">
        <v>13806</v>
      </c>
      <c r="Q1120" s="3" t="s">
        <v>12741</v>
      </c>
      <c r="S1120" s="3" t="s">
        <v>10563</v>
      </c>
      <c r="T1120" s="3" t="s">
        <v>9357</v>
      </c>
      <c r="U1120" s="3" t="s">
        <v>12913</v>
      </c>
      <c r="V1120" s="3" t="s">
        <v>12913</v>
      </c>
    </row>
    <row r="1121" spans="1:22" x14ac:dyDescent="0.2">
      <c r="A1121" s="139" t="s">
        <v>12163</v>
      </c>
      <c r="B1121" s="182">
        <v>44595</v>
      </c>
      <c r="C1121" s="179" t="str">
        <f>VLOOKUP(G1121,TCR!$E$2:$K$332,2,0)</f>
        <v>DISTV</v>
      </c>
      <c r="D1121" s="179" t="str">
        <f>VLOOKUP(G1121,TCR!$E$2:$K$332,3,0)</f>
        <v>Ricavi logistica secondaria - distribuzione Energia Elettrica - variabile</v>
      </c>
      <c r="E1121" s="179" t="str">
        <f>VLOOKUP(G1121,TCR!$E$2:$K$332,4,0)</f>
        <v>QVA</v>
      </c>
      <c r="F1121" s="179" t="str">
        <f>VLOOKUP(G1121,TCR!$E$2:$K$332,5,0)</f>
        <v>Energia attiva</v>
      </c>
      <c r="G1121" s="179" t="s">
        <v>4</v>
      </c>
      <c r="H1121" s="179" t="str">
        <f>VLOOKUP(G1121,TCR!$E$2:$K$332,7,0)</f>
        <v>Quota energia</v>
      </c>
      <c r="I1121" s="137" t="str">
        <f t="shared" si="55"/>
        <v>XE#Q_EN_O_ASOS_FAT2#T_OS_A_BTIP#T_OS#XE</v>
      </c>
      <c r="J1121" s="137" t="str">
        <f t="shared" si="54"/>
        <v>N</v>
      </c>
      <c r="K1121" s="3" t="s">
        <v>13730</v>
      </c>
      <c r="L1121" s="3" t="s">
        <v>13731</v>
      </c>
      <c r="N1121" s="3" t="s">
        <v>12707</v>
      </c>
      <c r="Q1121" s="3" t="s">
        <v>12742</v>
      </c>
      <c r="S1121" s="3" t="s">
        <v>10565</v>
      </c>
      <c r="T1121" s="3" t="s">
        <v>13020</v>
      </c>
      <c r="U1121" s="3" t="s">
        <v>12913</v>
      </c>
      <c r="V1121" s="3" t="s">
        <v>12913</v>
      </c>
    </row>
    <row r="1122" spans="1:22" x14ac:dyDescent="0.2">
      <c r="A1122" s="139" t="s">
        <v>12163</v>
      </c>
      <c r="B1122" s="182">
        <v>44595</v>
      </c>
      <c r="C1122" s="179" t="str">
        <f>VLOOKUP(G1122,TCR!$E$2:$K$332,2,0)</f>
        <v>DISTV</v>
      </c>
      <c r="D1122" s="179" t="str">
        <f>VLOOKUP(G1122,TCR!$E$2:$K$332,3,0)</f>
        <v>Ricavi logistica secondaria - distribuzione Energia Elettrica - variabile</v>
      </c>
      <c r="E1122" s="179" t="str">
        <f>VLOOKUP(G1122,TCR!$E$2:$K$332,4,0)</f>
        <v>QVA</v>
      </c>
      <c r="F1122" s="179" t="str">
        <f>VLOOKUP(G1122,TCR!$E$2:$K$332,5,0)</f>
        <v>Energia attiva</v>
      </c>
      <c r="G1122" s="179" t="s">
        <v>4</v>
      </c>
      <c r="H1122" s="179" t="str">
        <f>VLOOKUP(G1122,TCR!$E$2:$K$332,7,0)</f>
        <v>Quota energia</v>
      </c>
      <c r="I1122" s="137" t="str">
        <f t="shared" si="55"/>
        <v>XE#Q_EN_O_ASOS_VAL2#T_OS_A_BTIP#T_OS#XE</v>
      </c>
      <c r="J1122" s="137" t="str">
        <f t="shared" si="54"/>
        <v>N</v>
      </c>
      <c r="K1122" s="3" t="s">
        <v>12579</v>
      </c>
      <c r="L1122" s="3" t="s">
        <v>12827</v>
      </c>
      <c r="N1122" s="3" t="s">
        <v>12707</v>
      </c>
      <c r="Q1122" s="3" t="s">
        <v>12742</v>
      </c>
      <c r="S1122" s="3" t="s">
        <v>10565</v>
      </c>
      <c r="T1122" s="3" t="s">
        <v>13020</v>
      </c>
      <c r="U1122" s="3" t="s">
        <v>12913</v>
      </c>
      <c r="V1122" s="3" t="s">
        <v>12913</v>
      </c>
    </row>
    <row r="1123" spans="1:22" x14ac:dyDescent="0.2">
      <c r="A1123" s="139" t="s">
        <v>12163</v>
      </c>
      <c r="B1123" s="182">
        <v>44595</v>
      </c>
      <c r="C1123" s="179" t="str">
        <f>VLOOKUP(G1123,TCR!$E$2:$K$332,2,0)</f>
        <v>DISTF</v>
      </c>
      <c r="D1123" s="179" t="str">
        <f>VLOOKUP(G1123,TCR!$E$2:$K$332,3,0)</f>
        <v>Ricavi logistica secondaria - distribuzione Energia Elettrica - fisso</v>
      </c>
      <c r="E1123" s="179" t="str">
        <f>VLOOKUP(G1123,TCR!$E$2:$K$332,4,0)</f>
        <v>CAUCMF</v>
      </c>
      <c r="F1123" s="179" t="str">
        <f>VLOOKUP(G1123,TCR!$E$2:$K$332,5,0)</f>
        <v>Componenti fisse A, UC e MCT</v>
      </c>
      <c r="G1123" s="179" t="s">
        <v>384</v>
      </c>
      <c r="H1123" s="179" t="str">
        <f>VLOOKUP(G1123,TCR!$E$2:$K$332,7,0)</f>
        <v>Quota AUC generica fissa</v>
      </c>
      <c r="I1123" s="137" t="str">
        <f t="shared" si="55"/>
        <v>XE#C_FIX_O_UC6#T_OS_UC_MTIP#T_OS#XE</v>
      </c>
      <c r="J1123" s="137" t="str">
        <f t="shared" si="54"/>
        <v>N</v>
      </c>
      <c r="K1123" s="3" t="s">
        <v>12517</v>
      </c>
      <c r="L1123" s="3" t="s">
        <v>12765</v>
      </c>
      <c r="N1123" s="3" t="s">
        <v>13749</v>
      </c>
      <c r="Q1123" s="3" t="s">
        <v>12742</v>
      </c>
      <c r="S1123" s="3" t="s">
        <v>10563</v>
      </c>
      <c r="T1123" s="3" t="s">
        <v>9357</v>
      </c>
      <c r="U1123" s="3" t="s">
        <v>12913</v>
      </c>
      <c r="V1123" s="3" t="s">
        <v>12913</v>
      </c>
    </row>
    <row r="1124" spans="1:22" x14ac:dyDescent="0.2">
      <c r="A1124" s="139" t="s">
        <v>12163</v>
      </c>
      <c r="B1124" s="182">
        <v>44595</v>
      </c>
      <c r="C1124" s="179" t="str">
        <f>VLOOKUP(G1124,TCR!$E$2:$K$332,2,0)</f>
        <v>DISTV</v>
      </c>
      <c r="D1124" s="179" t="str">
        <f>VLOOKUP(G1124,TCR!$E$2:$K$332,3,0)</f>
        <v>Ricavi logistica secondaria - distribuzione Energia Elettrica - variabile</v>
      </c>
      <c r="E1124" s="179" t="str">
        <f>VLOOKUP(G1124,TCR!$E$2:$K$332,4,0)</f>
        <v>QVA</v>
      </c>
      <c r="F1124" s="179" t="str">
        <f>VLOOKUP(G1124,TCR!$E$2:$K$332,5,0)</f>
        <v>Energia attiva</v>
      </c>
      <c r="G1124" s="179" t="s">
        <v>4</v>
      </c>
      <c r="H1124" s="179" t="str">
        <f>VLOOKUP(G1124,TCR!$E$2:$K$332,7,0)</f>
        <v>Quota energia</v>
      </c>
      <c r="I1124" s="137" t="str">
        <f t="shared" si="55"/>
        <v>XE#Q_EN_O_ASOS_FAT2#T_OS_A_AAT2#T_OS#XE</v>
      </c>
      <c r="J1124" s="137" t="str">
        <f t="shared" si="54"/>
        <v>N</v>
      </c>
      <c r="K1124" s="3" t="s">
        <v>13730</v>
      </c>
      <c r="L1124" s="3" t="s">
        <v>13731</v>
      </c>
      <c r="N1124" s="3" t="s">
        <v>13755</v>
      </c>
      <c r="Q1124" s="3" t="s">
        <v>12742</v>
      </c>
      <c r="S1124" s="3" t="s">
        <v>10565</v>
      </c>
      <c r="T1124" s="3" t="s">
        <v>13020</v>
      </c>
      <c r="U1124" s="3" t="s">
        <v>12913</v>
      </c>
      <c r="V1124" s="3" t="s">
        <v>12913</v>
      </c>
    </row>
    <row r="1125" spans="1:22" x14ac:dyDescent="0.2">
      <c r="A1125" s="139" t="s">
        <v>12163</v>
      </c>
      <c r="B1125" s="182">
        <v>44595</v>
      </c>
      <c r="C1125" s="179" t="str">
        <f>VLOOKUP(G1125,TCR!$E$2:$K$332,2,0)</f>
        <v>DISTV</v>
      </c>
      <c r="D1125" s="179" t="str">
        <f>VLOOKUP(G1125,TCR!$E$2:$K$332,3,0)</f>
        <v>Ricavi logistica secondaria - distribuzione Energia Elettrica - variabile</v>
      </c>
      <c r="E1125" s="179" t="str">
        <f>VLOOKUP(G1125,TCR!$E$2:$K$332,4,0)</f>
        <v>QVA</v>
      </c>
      <c r="F1125" s="179" t="str">
        <f>VLOOKUP(G1125,TCR!$E$2:$K$332,5,0)</f>
        <v>Energia attiva</v>
      </c>
      <c r="G1125" s="179" t="s">
        <v>4</v>
      </c>
      <c r="H1125" s="179" t="str">
        <f>VLOOKUP(G1125,TCR!$E$2:$K$332,7,0)</f>
        <v>Quota energia</v>
      </c>
      <c r="I1125" s="137" t="str">
        <f t="shared" si="55"/>
        <v>XE#Q_EN_O_ASOS_VAL4#T_OS_A_BTVE#T_OS#XE</v>
      </c>
      <c r="J1125" s="137" t="str">
        <f t="shared" si="54"/>
        <v>N</v>
      </c>
      <c r="K1125" s="3" t="s">
        <v>12581</v>
      </c>
      <c r="L1125" s="3" t="s">
        <v>12829</v>
      </c>
      <c r="N1125" s="3" t="s">
        <v>13489</v>
      </c>
      <c r="Q1125" s="3" t="s">
        <v>12742</v>
      </c>
      <c r="S1125" s="3" t="s">
        <v>10565</v>
      </c>
      <c r="T1125" s="3" t="s">
        <v>13020</v>
      </c>
      <c r="U1125" s="3" t="s">
        <v>12913</v>
      </c>
      <c r="V1125" s="3" t="s">
        <v>12913</v>
      </c>
    </row>
    <row r="1126" spans="1:22" x14ac:dyDescent="0.2">
      <c r="A1126" s="139" t="s">
        <v>12163</v>
      </c>
      <c r="B1126" s="182">
        <v>44595</v>
      </c>
      <c r="C1126" s="179" t="str">
        <f>VLOOKUP(G1126,TCR!$E$2:$K$332,2,0)</f>
        <v>DISTF</v>
      </c>
      <c r="D1126" s="179" t="str">
        <f>VLOOKUP(G1126,TCR!$E$2:$K$332,3,0)</f>
        <v>Ricavi logistica secondaria - distribuzione Energia Elettrica - fisso</v>
      </c>
      <c r="E1126" s="179" t="str">
        <f>VLOOKUP(G1126,TCR!$E$2:$K$332,4,0)</f>
        <v>QP</v>
      </c>
      <c r="F1126" s="179" t="str">
        <f>VLOOKUP(G1126,TCR!$E$2:$K$332,5,0)</f>
        <v>Potenza</v>
      </c>
      <c r="G1126" s="179" t="s">
        <v>166</v>
      </c>
      <c r="H1126" s="179" t="str">
        <f>VLOOKUP(G1126,TCR!$E$2:$K$332,7,0)</f>
        <v>Quota fissa potenza</v>
      </c>
      <c r="I1126" s="137" t="str">
        <f t="shared" si="55"/>
        <v>XE#Q_POT_O_ASOS_FAT2#T_OS_A_BTA3#T_OS#XE</v>
      </c>
      <c r="J1126" s="137" t="str">
        <f t="shared" si="54"/>
        <v>N</v>
      </c>
      <c r="K1126" s="3" t="s">
        <v>13760</v>
      </c>
      <c r="L1126" s="3" t="s">
        <v>13761</v>
      </c>
      <c r="N1126" s="3" t="s">
        <v>12725</v>
      </c>
      <c r="Q1126" s="3" t="s">
        <v>12742</v>
      </c>
      <c r="S1126" s="3" t="s">
        <v>10563</v>
      </c>
      <c r="T1126" s="3" t="s">
        <v>9357</v>
      </c>
      <c r="U1126" s="3" t="s">
        <v>12913</v>
      </c>
      <c r="V1126" s="3" t="s">
        <v>12913</v>
      </c>
    </row>
    <row r="1127" spans="1:22" x14ac:dyDescent="0.2">
      <c r="A1127" s="139" t="s">
        <v>12163</v>
      </c>
      <c r="B1127" s="182">
        <v>44595</v>
      </c>
      <c r="C1127" s="179" t="str">
        <f>VLOOKUP(G1127,TCR!$E$2:$K$332,2,0)</f>
        <v>DISTF</v>
      </c>
      <c r="D1127" s="179" t="str">
        <f>VLOOKUP(G1127,TCR!$E$2:$K$332,3,0)</f>
        <v>Ricavi logistica secondaria - distribuzione Energia Elettrica - fisso</v>
      </c>
      <c r="E1127" s="179" t="str">
        <f>VLOOKUP(G1127,TCR!$E$2:$K$332,4,0)</f>
        <v>QFDS</v>
      </c>
      <c r="F1127" s="179" t="str">
        <f>VLOOKUP(G1127,TCR!$E$2:$K$332,5,0)</f>
        <v>Quota fissa distribuzione</v>
      </c>
      <c r="G1127" s="179" t="s">
        <v>2</v>
      </c>
      <c r="H1127" s="179" t="str">
        <f>VLOOKUP(G1127,TCR!$E$2:$K$332,7,0)</f>
        <v>Quota fissa dis</v>
      </c>
      <c r="I1127" s="137" t="str">
        <f t="shared" si="55"/>
        <v>XE#C_FIX_O_ASOS_VAL1#T_OS_A_BTVE#T_OS#XE</v>
      </c>
      <c r="J1127" s="137" t="str">
        <f t="shared" si="54"/>
        <v>N</v>
      </c>
      <c r="K1127" s="3" t="s">
        <v>12572</v>
      </c>
      <c r="L1127" s="3" t="s">
        <v>12820</v>
      </c>
      <c r="N1127" s="3" t="s">
        <v>13489</v>
      </c>
      <c r="Q1127" s="3" t="s">
        <v>12742</v>
      </c>
      <c r="S1127" s="3" t="s">
        <v>10563</v>
      </c>
      <c r="T1127" s="3" t="s">
        <v>9357</v>
      </c>
      <c r="U1127" s="3" t="s">
        <v>12913</v>
      </c>
      <c r="V1127" s="3" t="s">
        <v>12913</v>
      </c>
    </row>
    <row r="1128" spans="1:22" x14ac:dyDescent="0.2">
      <c r="A1128" s="139" t="s">
        <v>12163</v>
      </c>
      <c r="B1128" s="182">
        <v>44595</v>
      </c>
      <c r="C1128" s="179" t="str">
        <f>VLOOKUP(G1128,TCR!$E$2:$K$332,2,0)</f>
        <v>PPVV</v>
      </c>
      <c r="D1128" s="179" t="str">
        <f>VLOOKUP(G1128,TCR!$E$2:$K$332,3,0)</f>
        <v>Partite Varie</v>
      </c>
      <c r="E1128" s="179" t="str">
        <f>VLOOKUP(G1128,TCR!$E$2:$K$332,4,0)</f>
        <v>PREB</v>
      </c>
      <c r="F1128" s="179" t="str">
        <f>VLOOKUP(G1128,TCR!$E$2:$K$332,5,0)</f>
        <v>Prescrizione breve</v>
      </c>
      <c r="G1128" s="179" t="s">
        <v>13056</v>
      </c>
      <c r="H1128" s="179" t="str">
        <f>VLOOKUP(G1128,TCR!$E$2:$K$332,7,0)</f>
        <v>Prescrizione breve</v>
      </c>
      <c r="I1128" s="137" t="str">
        <f t="shared" si="55"/>
        <v>XE#SP_DEL97#SP_DEL97#A#XE</v>
      </c>
      <c r="J1128" s="137" t="str">
        <f t="shared" si="54"/>
        <v>N</v>
      </c>
      <c r="K1128" s="3" t="s">
        <v>13837</v>
      </c>
      <c r="L1128" s="3" t="s">
        <v>13838</v>
      </c>
      <c r="N1128" s="3" t="s">
        <v>13837</v>
      </c>
      <c r="Q1128" s="3" t="s">
        <v>11109</v>
      </c>
      <c r="S1128" s="3" t="s">
        <v>13839</v>
      </c>
      <c r="T1128" s="3" t="s">
        <v>13840</v>
      </c>
      <c r="U1128" s="3" t="s">
        <v>12913</v>
      </c>
      <c r="V1128" s="3" t="s">
        <v>12913</v>
      </c>
    </row>
    <row r="1129" spans="1:22" x14ac:dyDescent="0.2">
      <c r="A1129" s="139" t="s">
        <v>12163</v>
      </c>
      <c r="B1129" s="182">
        <v>44595</v>
      </c>
      <c r="C1129" s="179" t="str">
        <f>VLOOKUP(G1129,TCR!$E$2:$K$332,2,0)</f>
        <v>DISTF</v>
      </c>
      <c r="D1129" s="179" t="str">
        <f>VLOOKUP(G1129,TCR!$E$2:$K$332,3,0)</f>
        <v>Ricavi logistica secondaria - distribuzione Energia Elettrica - fisso</v>
      </c>
      <c r="E1129" s="179" t="str">
        <f>VLOOKUP(G1129,TCR!$E$2:$K$332,4,0)</f>
        <v>QFDS</v>
      </c>
      <c r="F1129" s="179" t="str">
        <f>VLOOKUP(G1129,TCR!$E$2:$K$332,5,0)</f>
        <v>Quota fissa distribuzione</v>
      </c>
      <c r="G1129" s="179" t="s">
        <v>2</v>
      </c>
      <c r="H1129" s="179" t="str">
        <f>VLOOKUP(G1129,TCR!$E$2:$K$332,7,0)</f>
        <v>Quota fissa dis</v>
      </c>
      <c r="I1129" s="137" t="str">
        <f t="shared" si="55"/>
        <v>XE#C_FIX_O_ASOS_FAT1#T_OS_A_AAT1#T_OS#XE</v>
      </c>
      <c r="J1129" s="137" t="str">
        <f t="shared" si="54"/>
        <v>N</v>
      </c>
      <c r="K1129" s="3" t="s">
        <v>12571</v>
      </c>
      <c r="L1129" s="3" t="s">
        <v>12819</v>
      </c>
      <c r="N1129" s="3" t="s">
        <v>13726</v>
      </c>
      <c r="Q1129" s="3" t="s">
        <v>12742</v>
      </c>
      <c r="S1129" s="3" t="s">
        <v>10563</v>
      </c>
      <c r="T1129" s="3" t="s">
        <v>9357</v>
      </c>
      <c r="U1129" s="3" t="s">
        <v>12913</v>
      </c>
      <c r="V1129" s="3" t="s">
        <v>12913</v>
      </c>
    </row>
    <row r="1130" spans="1:22" x14ac:dyDescent="0.2">
      <c r="A1130" s="139" t="s">
        <v>12163</v>
      </c>
      <c r="B1130" s="182">
        <v>44595</v>
      </c>
      <c r="C1130" s="179" t="str">
        <f>VLOOKUP(G1130,TCR!$E$2:$K$332,2,0)</f>
        <v>DISTV</v>
      </c>
      <c r="D1130" s="179" t="str">
        <f>VLOOKUP(G1130,TCR!$E$2:$K$332,3,0)</f>
        <v>Ricavi logistica secondaria - distribuzione Energia Elettrica - variabile</v>
      </c>
      <c r="E1130" s="179" t="str">
        <f>VLOOKUP(G1130,TCR!$E$2:$K$332,4,0)</f>
        <v>QVA</v>
      </c>
      <c r="F1130" s="179" t="str">
        <f>VLOOKUP(G1130,TCR!$E$2:$K$332,5,0)</f>
        <v>Energia attiva</v>
      </c>
      <c r="G1130" s="179" t="s">
        <v>4</v>
      </c>
      <c r="H1130" s="179" t="str">
        <f>VLOOKUP(G1130,TCR!$E$2:$K$332,7,0)</f>
        <v>Quota energia</v>
      </c>
      <c r="I1130" s="137" t="str">
        <f t="shared" si="55"/>
        <v>XE#Q_EN_O_ASOS_FAT1#T_OS_A_BTA4#T_OS#XE</v>
      </c>
      <c r="J1130" s="137" t="str">
        <f t="shared" si="54"/>
        <v>N</v>
      </c>
      <c r="K1130" s="3" t="s">
        <v>12577</v>
      </c>
      <c r="L1130" s="3" t="s">
        <v>12825</v>
      </c>
      <c r="N1130" s="3" t="s">
        <v>12729</v>
      </c>
      <c r="Q1130" s="3" t="s">
        <v>12742</v>
      </c>
      <c r="S1130" s="3" t="s">
        <v>10565</v>
      </c>
      <c r="T1130" s="3" t="s">
        <v>13020</v>
      </c>
      <c r="U1130" s="3" t="s">
        <v>12913</v>
      </c>
      <c r="V1130" s="3" t="s">
        <v>12913</v>
      </c>
    </row>
    <row r="1131" spans="1:22" x14ac:dyDescent="0.2">
      <c r="A1131" s="139" t="s">
        <v>12163</v>
      </c>
      <c r="B1131" s="182">
        <v>44595</v>
      </c>
      <c r="C1131" s="179" t="str">
        <f>VLOOKUP(G1131,TCR!$E$2:$K$332,2,0)</f>
        <v>DISTF</v>
      </c>
      <c r="D1131" s="179" t="str">
        <f>VLOOKUP(G1131,TCR!$E$2:$K$332,3,0)</f>
        <v>Ricavi logistica secondaria - distribuzione Energia Elettrica - fisso</v>
      </c>
      <c r="E1131" s="179" t="str">
        <f>VLOOKUP(G1131,TCR!$E$2:$K$332,4,0)</f>
        <v>QMISF</v>
      </c>
      <c r="F1131" s="179" t="str">
        <f>VLOOKUP(G1131,TCR!$E$2:$K$332,5,0)</f>
        <v>MIS fissa</v>
      </c>
      <c r="G1131" s="179" t="s">
        <v>3</v>
      </c>
      <c r="H1131" s="179" t="str">
        <f>VLOOKUP(G1131,TCR!$E$2:$K$332,7,0)</f>
        <v>Quota fissa mis</v>
      </c>
      <c r="I1131" s="137" t="str">
        <f t="shared" si="55"/>
        <v>XE#C_FIX_C_MIS#T_MIS_AAT2#T#XE</v>
      </c>
      <c r="J1131" s="137" t="str">
        <f t="shared" si="54"/>
        <v>N</v>
      </c>
      <c r="K1131" s="3" t="s">
        <v>12557</v>
      </c>
      <c r="L1131" s="3" t="s">
        <v>12805</v>
      </c>
      <c r="N1131" s="3" t="s">
        <v>13786</v>
      </c>
      <c r="Q1131" s="3" t="s">
        <v>12741</v>
      </c>
      <c r="S1131" s="3" t="s">
        <v>10563</v>
      </c>
      <c r="T1131" s="3" t="s">
        <v>9357</v>
      </c>
      <c r="U1131" s="3" t="s">
        <v>12913</v>
      </c>
      <c r="V1131" s="3" t="s">
        <v>12913</v>
      </c>
    </row>
    <row r="1132" spans="1:22" x14ac:dyDescent="0.2">
      <c r="A1132" s="139" t="s">
        <v>12163</v>
      </c>
      <c r="B1132" s="182">
        <v>44595</v>
      </c>
      <c r="C1132" s="179" t="str">
        <f>VLOOKUP(G1132,TCR!$E$2:$K$332,2,0)</f>
        <v>DISTF</v>
      </c>
      <c r="D1132" s="179" t="str">
        <f>VLOOKUP(G1132,TCR!$E$2:$K$332,3,0)</f>
        <v>Ricavi logistica secondaria - distribuzione Energia Elettrica - fisso</v>
      </c>
      <c r="E1132" s="179" t="str">
        <f>VLOOKUP(G1132,TCR!$E$2:$K$332,4,0)</f>
        <v>QP</v>
      </c>
      <c r="F1132" s="179" t="str">
        <f>VLOOKUP(G1132,TCR!$E$2:$K$332,5,0)</f>
        <v>Potenza</v>
      </c>
      <c r="G1132" s="179" t="s">
        <v>166</v>
      </c>
      <c r="H1132" s="179" t="str">
        <f>VLOOKUP(G1132,TCR!$E$2:$K$332,7,0)</f>
        <v>Quota fissa potenza</v>
      </c>
      <c r="I1132" s="137" t="str">
        <f t="shared" si="55"/>
        <v>XE#Q_POT_O_ASOS_VAL3#T_OS_A_MTA1#T_OS#XE</v>
      </c>
      <c r="J1132" s="137" t="str">
        <f t="shared" si="54"/>
        <v>N</v>
      </c>
      <c r="K1132" s="3" t="s">
        <v>12564</v>
      </c>
      <c r="L1132" s="3" t="s">
        <v>12812</v>
      </c>
      <c r="N1132" s="3" t="s">
        <v>12730</v>
      </c>
      <c r="Q1132" s="3" t="s">
        <v>12742</v>
      </c>
      <c r="S1132" s="3" t="s">
        <v>10563</v>
      </c>
      <c r="T1132" s="3" t="s">
        <v>9357</v>
      </c>
      <c r="U1132" s="3" t="s">
        <v>12913</v>
      </c>
      <c r="V1132" s="3" t="s">
        <v>12913</v>
      </c>
    </row>
    <row r="1133" spans="1:22" x14ac:dyDescent="0.2">
      <c r="A1133" s="139" t="s">
        <v>12163</v>
      </c>
      <c r="B1133" s="182">
        <v>44595</v>
      </c>
      <c r="C1133" s="179" t="str">
        <f>VLOOKUP(G1133,TCR!$E$2:$K$332,2,0)</f>
        <v>DISTF</v>
      </c>
      <c r="D1133" s="179" t="str">
        <f>VLOOKUP(G1133,TCR!$E$2:$K$332,3,0)</f>
        <v>Ricavi logistica secondaria - distribuzione Energia Elettrica - fisso</v>
      </c>
      <c r="E1133" s="179" t="str">
        <f>VLOOKUP(G1133,TCR!$E$2:$K$332,4,0)</f>
        <v>QP</v>
      </c>
      <c r="F1133" s="179" t="str">
        <f>VLOOKUP(G1133,TCR!$E$2:$K$332,5,0)</f>
        <v>Potenza</v>
      </c>
      <c r="G1133" s="179" t="s">
        <v>166</v>
      </c>
      <c r="H1133" s="179" t="str">
        <f>VLOOKUP(G1133,TCR!$E$2:$K$332,7,0)</f>
        <v>Quota fissa potenza</v>
      </c>
      <c r="I1133" s="137" t="str">
        <f t="shared" si="55"/>
        <v>XE#Q_POT_O_ASOS_FAT3#T_OS_A_MTA1#T_OS#XE</v>
      </c>
      <c r="J1133" s="137" t="str">
        <f t="shared" si="54"/>
        <v>N</v>
      </c>
      <c r="K1133" s="3" t="s">
        <v>13799</v>
      </c>
      <c r="L1133" s="3" t="s">
        <v>13800</v>
      </c>
      <c r="N1133" s="3" t="s">
        <v>12730</v>
      </c>
      <c r="Q1133" s="3" t="s">
        <v>12742</v>
      </c>
      <c r="S1133" s="3" t="s">
        <v>10563</v>
      </c>
      <c r="T1133" s="3" t="s">
        <v>9357</v>
      </c>
      <c r="U1133" s="3" t="s">
        <v>12913</v>
      </c>
      <c r="V1133" s="3" t="s">
        <v>12913</v>
      </c>
    </row>
    <row r="1134" spans="1:22" x14ac:dyDescent="0.2">
      <c r="A1134" s="139" t="s">
        <v>12163</v>
      </c>
      <c r="B1134" s="182">
        <v>44595</v>
      </c>
      <c r="C1134" s="179" t="str">
        <f>VLOOKUP(G1134,TCR!$E$2:$K$332,2,0)</f>
        <v>DISTV</v>
      </c>
      <c r="D1134" s="179" t="str">
        <f>VLOOKUP(G1134,TCR!$E$2:$K$332,3,0)</f>
        <v>Ricavi logistica secondaria - distribuzione Energia Elettrica - variabile</v>
      </c>
      <c r="E1134" s="179" t="str">
        <f>VLOOKUP(G1134,TCR!$E$2:$K$332,4,0)</f>
        <v>QVA</v>
      </c>
      <c r="F1134" s="179" t="str">
        <f>VLOOKUP(G1134,TCR!$E$2:$K$332,5,0)</f>
        <v>Energia attiva</v>
      </c>
      <c r="G1134" s="179" t="s">
        <v>4</v>
      </c>
      <c r="H1134" s="179" t="str">
        <f>VLOOKUP(G1134,TCR!$E$2:$K$332,7,0)</f>
        <v>Quota energia</v>
      </c>
      <c r="I1134" s="137" t="str">
        <f t="shared" si="55"/>
        <v>XE#Q_EN_O_ASOS_VAL1#T_OS_A_BTA1#T_OS#XE</v>
      </c>
      <c r="J1134" s="137" t="str">
        <f t="shared" ref="J1134:J1197" si="56">IF(SUBSTITUTE(K1134,"_VAT","") = K1134,"N","S")</f>
        <v>N</v>
      </c>
      <c r="K1134" s="3" t="s">
        <v>12578</v>
      </c>
      <c r="L1134" s="3" t="s">
        <v>12826</v>
      </c>
      <c r="N1134" s="3" t="s">
        <v>12732</v>
      </c>
      <c r="Q1134" s="3" t="s">
        <v>12742</v>
      </c>
      <c r="S1134" s="3" t="s">
        <v>10565</v>
      </c>
      <c r="T1134" s="3" t="s">
        <v>13020</v>
      </c>
      <c r="U1134" s="3" t="s">
        <v>12913</v>
      </c>
      <c r="V1134" s="3" t="s">
        <v>12913</v>
      </c>
    </row>
    <row r="1135" spans="1:22" x14ac:dyDescent="0.2">
      <c r="A1135" s="139" t="s">
        <v>12163</v>
      </c>
      <c r="B1135" s="182">
        <v>44595</v>
      </c>
      <c r="C1135" s="179" t="str">
        <f>VLOOKUP(G1135,TCR!$E$2:$K$332,2,0)</f>
        <v>VENDV</v>
      </c>
      <c r="D1135" s="179" t="str">
        <f>VLOOKUP(G1135,TCR!$E$2:$K$332,3,0)</f>
        <v>Ricavi variabili commodity al PCE - Energia Elettrica</v>
      </c>
      <c r="E1135" s="179" t="str">
        <f>VLOOKUP(G1135,TCR!$E$2:$K$332,4,0)</f>
        <v>MTPRV</v>
      </c>
      <c r="F1135" s="179" t="str">
        <f>VLOOKUP(G1135,TCR!$E$2:$K$332,5,0)</f>
        <v>Materia prima variabile</v>
      </c>
      <c r="G1135" s="179" t="s">
        <v>255</v>
      </c>
      <c r="H1135" s="179" t="str">
        <f>VLOOKUP(G1135,TCR!$E$2:$K$332,7,0)</f>
        <v>Materia prima</v>
      </c>
      <c r="I1135" s="137" t="str">
        <f t="shared" si="55"/>
        <v>XE#EF1#PE_BIO_BTA2#E#XE</v>
      </c>
      <c r="J1135" s="137" t="str">
        <f t="shared" si="56"/>
        <v>N</v>
      </c>
      <c r="K1135" s="3" t="s">
        <v>13727</v>
      </c>
      <c r="L1135" s="3" t="s">
        <v>13728</v>
      </c>
      <c r="N1135" s="3" t="s">
        <v>13828</v>
      </c>
      <c r="Q1135" s="3" t="s">
        <v>12743</v>
      </c>
      <c r="S1135" s="3" t="s">
        <v>9867</v>
      </c>
      <c r="T1135" s="3" t="s">
        <v>13019</v>
      </c>
      <c r="U1135" s="3" t="s">
        <v>12913</v>
      </c>
      <c r="V1135" s="3" t="s">
        <v>12913</v>
      </c>
    </row>
    <row r="1136" spans="1:22" x14ac:dyDescent="0.2">
      <c r="A1136" s="139" t="s">
        <v>12163</v>
      </c>
      <c r="B1136" s="182">
        <v>44595</v>
      </c>
      <c r="C1136" s="179" t="str">
        <f>VLOOKUP(G1136,TCR!$E$2:$K$332,2,0)</f>
        <v>VENDV</v>
      </c>
      <c r="D1136" s="179" t="str">
        <f>VLOOKUP(G1136,TCR!$E$2:$K$332,3,0)</f>
        <v>Ricavi variabili commodity al PCE - Energia Elettrica</v>
      </c>
      <c r="E1136" s="179" t="str">
        <f>VLOOKUP(G1136,TCR!$E$2:$K$332,4,0)</f>
        <v>MTPRV</v>
      </c>
      <c r="F1136" s="179" t="str">
        <f>VLOOKUP(G1136,TCR!$E$2:$K$332,5,0)</f>
        <v>Materia prima variabile</v>
      </c>
      <c r="G1136" s="179" t="s">
        <v>255</v>
      </c>
      <c r="H1136" s="179" t="str">
        <f>VLOOKUP(G1136,TCR!$E$2:$K$332,7,0)</f>
        <v>Materia prima</v>
      </c>
      <c r="I1136" s="137" t="str">
        <f t="shared" si="55"/>
        <v>XE#EF1_FIX#P_FIX_911_CON100#E#XE</v>
      </c>
      <c r="J1136" s="137" t="str">
        <f t="shared" si="56"/>
        <v>N</v>
      </c>
      <c r="K1136" s="3" t="s">
        <v>12621</v>
      </c>
      <c r="L1136" s="3" t="s">
        <v>12872</v>
      </c>
      <c r="N1136" s="3" t="s">
        <v>12709</v>
      </c>
      <c r="Q1136" s="3" t="s">
        <v>12743</v>
      </c>
      <c r="S1136" s="3" t="s">
        <v>9867</v>
      </c>
      <c r="T1136" s="3" t="s">
        <v>13019</v>
      </c>
      <c r="U1136" s="3" t="s">
        <v>12913</v>
      </c>
      <c r="V1136" s="3" t="s">
        <v>12913</v>
      </c>
    </row>
    <row r="1137" spans="1:22" x14ac:dyDescent="0.2">
      <c r="A1137" s="139" t="s">
        <v>12163</v>
      </c>
      <c r="B1137" s="182">
        <v>44595</v>
      </c>
      <c r="C1137" s="179" t="str">
        <f>VLOOKUP(G1137,TCR!$E$2:$K$332,2,0)</f>
        <v>VENDV</v>
      </c>
      <c r="D1137" s="179" t="str">
        <f>VLOOKUP(G1137,TCR!$E$2:$K$332,3,0)</f>
        <v>Ricavi variabili commodity al PCE - Energia Elettrica</v>
      </c>
      <c r="E1137" s="179" t="str">
        <f>VLOOKUP(G1137,TCR!$E$2:$K$332,4,0)</f>
        <v>MTPRV</v>
      </c>
      <c r="F1137" s="179" t="str">
        <f>VLOOKUP(G1137,TCR!$E$2:$K$332,5,0)</f>
        <v>Materia prima variabile</v>
      </c>
      <c r="G1137" s="179" t="s">
        <v>255</v>
      </c>
      <c r="H1137" s="179" t="str">
        <f>VLOOKUP(G1137,TCR!$E$2:$K$332,7,0)</f>
        <v>Materia prima</v>
      </c>
      <c r="I1137" s="137" t="str">
        <f t="shared" si="55"/>
        <v>XE#EF0#PED_MONO#E#XE</v>
      </c>
      <c r="J1137" s="137" t="str">
        <f t="shared" si="56"/>
        <v>N</v>
      </c>
      <c r="K1137" s="3" t="s">
        <v>13718</v>
      </c>
      <c r="L1137" s="3" t="s">
        <v>13719</v>
      </c>
      <c r="N1137" s="3" t="s">
        <v>13841</v>
      </c>
      <c r="Q1137" s="3" t="s">
        <v>12743</v>
      </c>
      <c r="S1137" s="3" t="s">
        <v>9867</v>
      </c>
      <c r="T1137" s="3" t="s">
        <v>13019</v>
      </c>
      <c r="U1137" s="3" t="s">
        <v>12913</v>
      </c>
      <c r="V1137" s="3" t="s">
        <v>12913</v>
      </c>
    </row>
    <row r="1138" spans="1:22" x14ac:dyDescent="0.2">
      <c r="A1138" s="139" t="s">
        <v>12163</v>
      </c>
      <c r="B1138" s="182">
        <v>44595</v>
      </c>
      <c r="C1138" s="179" t="str">
        <f>VLOOKUP(G1138,TCR!$E$2:$K$332,2,0)</f>
        <v>TRASPV</v>
      </c>
      <c r="D1138" s="179" t="str">
        <f>VLOOKUP(G1138,TCR!$E$2:$K$332,3,0)</f>
        <v>Ricavi logistica primaria - Trasporto Energia Elettrica - variabile</v>
      </c>
      <c r="E1138" s="179" t="str">
        <f>VLOOKUP(G1138,TCR!$E$2:$K$332,4,0)</f>
        <v>DISPV</v>
      </c>
      <c r="F1138" s="179" t="str">
        <f>VLOOKUP(G1138,TCR!$E$2:$K$332,5,0)</f>
        <v>Dispacciamento variabile</v>
      </c>
      <c r="G1138" s="179" t="s">
        <v>112</v>
      </c>
      <c r="H1138" s="179" t="str">
        <f>VLOOKUP(G1138,TCR!$E$2:$K$332,7,0)</f>
        <v>PD</v>
      </c>
      <c r="I1138" s="137" t="str">
        <f t="shared" si="55"/>
        <v>XE#PD_F2#PD_3F_BTA3#D#XE</v>
      </c>
      <c r="J1138" s="137" t="str">
        <f t="shared" si="56"/>
        <v>N</v>
      </c>
      <c r="K1138" s="3" t="s">
        <v>250</v>
      </c>
      <c r="L1138" s="3" t="s">
        <v>13773</v>
      </c>
      <c r="N1138" s="3" t="s">
        <v>13798</v>
      </c>
      <c r="Q1138" s="3" t="s">
        <v>13735</v>
      </c>
      <c r="S1138" s="3" t="s">
        <v>9818</v>
      </c>
      <c r="T1138" s="3" t="s">
        <v>9819</v>
      </c>
      <c r="U1138" s="3" t="s">
        <v>12913</v>
      </c>
      <c r="V1138" s="3" t="s">
        <v>12913</v>
      </c>
    </row>
    <row r="1139" spans="1:22" x14ac:dyDescent="0.2">
      <c r="A1139" s="139" t="s">
        <v>12163</v>
      </c>
      <c r="B1139" s="182">
        <v>44595</v>
      </c>
      <c r="C1139" s="179" t="str">
        <f>VLOOKUP(G1139,TCR!$E$2:$K$332,2,0)</f>
        <v>TRASPV</v>
      </c>
      <c r="D1139" s="179" t="str">
        <f>VLOOKUP(G1139,TCR!$E$2:$K$332,3,0)</f>
        <v>Ricavi logistica primaria - Trasporto Energia Elettrica - variabile</v>
      </c>
      <c r="E1139" s="179" t="str">
        <f>VLOOKUP(G1139,TCR!$E$2:$K$332,4,0)</f>
        <v>DISPV</v>
      </c>
      <c r="F1139" s="179" t="str">
        <f>VLOOKUP(G1139,TCR!$E$2:$K$332,5,0)</f>
        <v>Dispacciamento variabile</v>
      </c>
      <c r="G1139" s="179" t="s">
        <v>112</v>
      </c>
      <c r="H1139" s="179" t="str">
        <f>VLOOKUP(G1139,TCR!$E$2:$K$332,7,0)</f>
        <v>PD</v>
      </c>
      <c r="I1139" s="137" t="str">
        <f t="shared" si="55"/>
        <v>XE#PD_F0#PD_3F_MENS_BTA3#D#XE</v>
      </c>
      <c r="J1139" s="137" t="str">
        <f t="shared" si="56"/>
        <v>N</v>
      </c>
      <c r="K1139" s="3" t="s">
        <v>13732</v>
      </c>
      <c r="L1139" s="3" t="s">
        <v>13733</v>
      </c>
      <c r="N1139" s="3" t="s">
        <v>13751</v>
      </c>
      <c r="Q1139" s="3" t="s">
        <v>13735</v>
      </c>
      <c r="S1139" s="3" t="s">
        <v>9818</v>
      </c>
      <c r="T1139" s="3" t="s">
        <v>9819</v>
      </c>
      <c r="U1139" s="3" t="s">
        <v>12913</v>
      </c>
      <c r="V1139" s="3" t="s">
        <v>12913</v>
      </c>
    </row>
    <row r="1140" spans="1:22" x14ac:dyDescent="0.2">
      <c r="A1140" s="139" t="s">
        <v>12163</v>
      </c>
      <c r="B1140" s="182">
        <v>44595</v>
      </c>
      <c r="C1140" s="179" t="str">
        <f>VLOOKUP(G1140,TCR!$E$2:$K$332,2,0)</f>
        <v>VENDV</v>
      </c>
      <c r="D1140" s="179" t="str">
        <f>VLOOKUP(G1140,TCR!$E$2:$K$332,3,0)</f>
        <v>Ricavi variabili commodity al PCE - Energia Elettrica</v>
      </c>
      <c r="E1140" s="179" t="str">
        <f>VLOOKUP(G1140,TCR!$E$2:$K$332,4,0)</f>
        <v>MTPRV</v>
      </c>
      <c r="F1140" s="179" t="str">
        <f>VLOOKUP(G1140,TCR!$E$2:$K$332,5,0)</f>
        <v>Materia prima variabile</v>
      </c>
      <c r="G1140" s="179" t="s">
        <v>255</v>
      </c>
      <c r="H1140" s="179" t="str">
        <f>VLOOKUP(G1140,TCR!$E$2:$K$332,7,0)</f>
        <v>Materia prima</v>
      </c>
      <c r="I1140" s="137" t="str">
        <f t="shared" si="55"/>
        <v>XE#EF3#PE_3F_BTA4#D#XE</v>
      </c>
      <c r="J1140" s="137" t="str">
        <f t="shared" si="56"/>
        <v>N</v>
      </c>
      <c r="K1140" s="3" t="s">
        <v>13741</v>
      </c>
      <c r="L1140" s="3" t="s">
        <v>13742</v>
      </c>
      <c r="N1140" s="3" t="s">
        <v>13842</v>
      </c>
      <c r="Q1140" s="3" t="s">
        <v>13735</v>
      </c>
      <c r="S1140" s="3" t="s">
        <v>9867</v>
      </c>
      <c r="T1140" s="3" t="s">
        <v>13019</v>
      </c>
      <c r="U1140" s="3" t="s">
        <v>12913</v>
      </c>
      <c r="V1140" s="3" t="s">
        <v>12913</v>
      </c>
    </row>
    <row r="1141" spans="1:22" x14ac:dyDescent="0.2">
      <c r="A1141" s="139" t="s">
        <v>12163</v>
      </c>
      <c r="B1141" s="182">
        <v>44595</v>
      </c>
      <c r="C1141" s="179" t="str">
        <f>VLOOKUP(G1141,TCR!$E$2:$K$332,2,0)</f>
        <v>VENDV</v>
      </c>
      <c r="D1141" s="179" t="str">
        <f>VLOOKUP(G1141,TCR!$E$2:$K$332,3,0)</f>
        <v>Ricavi variabili commodity al PCE - Energia Elettrica</v>
      </c>
      <c r="E1141" s="179" t="str">
        <f>VLOOKUP(G1141,TCR!$E$2:$K$332,4,0)</f>
        <v>MTPRV</v>
      </c>
      <c r="F1141" s="179" t="str">
        <f>VLOOKUP(G1141,TCR!$E$2:$K$332,5,0)</f>
        <v>Materia prima variabile</v>
      </c>
      <c r="G1141" s="179" t="s">
        <v>255</v>
      </c>
      <c r="H1141" s="179" t="str">
        <f>VLOOKUP(G1141,TCR!$E$2:$K$332,7,0)</f>
        <v>Materia prima</v>
      </c>
      <c r="I1141" s="137" t="str">
        <f t="shared" si="55"/>
        <v>XE#EF0#PE_BIO_TD#E#XE</v>
      </c>
      <c r="J1141" s="137" t="str">
        <f t="shared" si="56"/>
        <v>N</v>
      </c>
      <c r="K1141" s="3" t="s">
        <v>13718</v>
      </c>
      <c r="L1141" s="3" t="s">
        <v>13719</v>
      </c>
      <c r="N1141" s="3" t="s">
        <v>13778</v>
      </c>
      <c r="Q1141" s="3" t="s">
        <v>12743</v>
      </c>
      <c r="S1141" s="3" t="s">
        <v>9867</v>
      </c>
      <c r="T1141" s="3" t="s">
        <v>13019</v>
      </c>
      <c r="U1141" s="3" t="s">
        <v>12913</v>
      </c>
      <c r="V1141" s="3" t="s">
        <v>12913</v>
      </c>
    </row>
    <row r="1142" spans="1:22" x14ac:dyDescent="0.2">
      <c r="A1142" s="139" t="s">
        <v>12163</v>
      </c>
      <c r="B1142" s="182">
        <v>44595</v>
      </c>
      <c r="C1142" s="179" t="str">
        <f>VLOOKUP(G1142,TCR!$E$2:$K$332,2,0)</f>
        <v>VENDV</v>
      </c>
      <c r="D1142" s="179" t="str">
        <f>VLOOKUP(G1142,TCR!$E$2:$K$332,3,0)</f>
        <v>Ricavi variabili commodity al PCE - Energia Elettrica</v>
      </c>
      <c r="E1142" s="179" t="str">
        <f>VLOOKUP(G1142,TCR!$E$2:$K$332,4,0)</f>
        <v>MTPRV</v>
      </c>
      <c r="F1142" s="179" t="str">
        <f>VLOOKUP(G1142,TCR!$E$2:$K$332,5,0)</f>
        <v>Materia prima variabile</v>
      </c>
      <c r="G1142" s="179" t="s">
        <v>255</v>
      </c>
      <c r="H1142" s="179" t="str">
        <f>VLOOKUP(G1142,TCR!$E$2:$K$332,7,0)</f>
        <v>Materia prima</v>
      </c>
      <c r="I1142" s="137" t="str">
        <f t="shared" si="55"/>
        <v>XE#EF3#PE_3F_BTA6#D#XE</v>
      </c>
      <c r="J1142" s="137" t="str">
        <f t="shared" si="56"/>
        <v>N</v>
      </c>
      <c r="K1142" s="3" t="s">
        <v>13741</v>
      </c>
      <c r="L1142" s="3" t="s">
        <v>13742</v>
      </c>
      <c r="N1142" s="3" t="s">
        <v>13796</v>
      </c>
      <c r="Q1142" s="3" t="s">
        <v>13735</v>
      </c>
      <c r="S1142" s="3" t="s">
        <v>9867</v>
      </c>
      <c r="T1142" s="3" t="s">
        <v>13019</v>
      </c>
      <c r="U1142" s="3" t="s">
        <v>12913</v>
      </c>
      <c r="V1142" s="3" t="s">
        <v>12913</v>
      </c>
    </row>
    <row r="1143" spans="1:22" x14ac:dyDescent="0.2">
      <c r="A1143" s="139" t="s">
        <v>12163</v>
      </c>
      <c r="B1143" s="182">
        <v>44595</v>
      </c>
      <c r="C1143" s="179" t="str">
        <f>VLOOKUP(G1143,TCR!$E$2:$K$332,2,0)</f>
        <v>DISTF</v>
      </c>
      <c r="D1143" s="179" t="str">
        <f>VLOOKUP(G1143,TCR!$E$2:$K$332,3,0)</f>
        <v>Ricavi logistica secondaria - distribuzione Energia Elettrica - fisso</v>
      </c>
      <c r="E1143" s="179" t="str">
        <f>VLOOKUP(G1143,TCR!$E$2:$K$332,4,0)</f>
        <v>QFDS</v>
      </c>
      <c r="F1143" s="179" t="str">
        <f>VLOOKUP(G1143,TCR!$E$2:$K$332,5,0)</f>
        <v>Quota fissa distribuzione</v>
      </c>
      <c r="G1143" s="179" t="s">
        <v>2</v>
      </c>
      <c r="H1143" s="179" t="str">
        <f>VLOOKUP(G1143,TCR!$E$2:$K$332,7,0)</f>
        <v>Quota fissa dis</v>
      </c>
      <c r="I1143" s="137" t="str">
        <f t="shared" si="55"/>
        <v>XE#C_FIX_O_ASOS_FAT3#T_OS_A_AAT2#T_OS#XE</v>
      </c>
      <c r="J1143" s="137" t="str">
        <f t="shared" si="56"/>
        <v>N</v>
      </c>
      <c r="K1143" s="3" t="s">
        <v>13753</v>
      </c>
      <c r="L1143" s="3" t="s">
        <v>13754</v>
      </c>
      <c r="N1143" s="3" t="s">
        <v>13755</v>
      </c>
      <c r="Q1143" s="3" t="s">
        <v>12742</v>
      </c>
      <c r="S1143" s="3" t="s">
        <v>10563</v>
      </c>
      <c r="T1143" s="3" t="s">
        <v>9357</v>
      </c>
      <c r="U1143" s="3" t="s">
        <v>12913</v>
      </c>
      <c r="V1143" s="3" t="s">
        <v>12913</v>
      </c>
    </row>
    <row r="1144" spans="1:22" x14ac:dyDescent="0.2">
      <c r="A1144" s="139" t="s">
        <v>12163</v>
      </c>
      <c r="B1144" s="182">
        <v>44595</v>
      </c>
      <c r="C1144" s="179" t="str">
        <f>VLOOKUP(G1144,TCR!$E$2:$K$332,2,0)</f>
        <v>DISTF</v>
      </c>
      <c r="D1144" s="179" t="str">
        <f>VLOOKUP(G1144,TCR!$E$2:$K$332,3,0)</f>
        <v>Ricavi logistica secondaria - distribuzione Energia Elettrica - fisso</v>
      </c>
      <c r="E1144" s="179" t="str">
        <f>VLOOKUP(G1144,TCR!$E$2:$K$332,4,0)</f>
        <v>CAUCMF</v>
      </c>
      <c r="F1144" s="179" t="str">
        <f>VLOOKUP(G1144,TCR!$E$2:$K$332,5,0)</f>
        <v>Componenti fisse A, UC e MCT</v>
      </c>
      <c r="G1144" s="179" t="s">
        <v>159</v>
      </c>
      <c r="H1144" s="179" t="str">
        <f>VLOOKUP(G1144,TCR!$E$2:$K$332,7,0)</f>
        <v>UC6 fissa potenza</v>
      </c>
      <c r="I1144" s="137" t="str">
        <f t="shared" si="55"/>
        <v>XE#Q_POT_O_UC6#T_OS_UC_AAT2#T_OS#XE</v>
      </c>
      <c r="J1144" s="137" t="str">
        <f t="shared" si="56"/>
        <v>N</v>
      </c>
      <c r="K1144" s="3" t="s">
        <v>12520</v>
      </c>
      <c r="L1144" s="3" t="s">
        <v>12768</v>
      </c>
      <c r="N1144" s="3" t="s">
        <v>13779</v>
      </c>
      <c r="Q1144" s="3" t="s">
        <v>12742</v>
      </c>
      <c r="S1144" s="3" t="s">
        <v>10563</v>
      </c>
      <c r="T1144" s="3" t="s">
        <v>9357</v>
      </c>
      <c r="U1144" s="3" t="s">
        <v>12913</v>
      </c>
      <c r="V1144" s="3" t="s">
        <v>12913</v>
      </c>
    </row>
    <row r="1145" spans="1:22" x14ac:dyDescent="0.2">
      <c r="A1145" s="139" t="s">
        <v>12163</v>
      </c>
      <c r="B1145" s="182">
        <v>44595</v>
      </c>
      <c r="C1145" s="179" t="str">
        <f>VLOOKUP(G1145,TCR!$E$2:$K$332,2,0)</f>
        <v>IMPO</v>
      </c>
      <c r="D1145" s="179" t="str">
        <f>VLOOKUP(G1145,TCR!$E$2:$K$332,3,0)</f>
        <v>IMPOSTE</v>
      </c>
      <c r="E1145" s="179" t="str">
        <f>VLOOKUP(G1145,TCR!$E$2:$K$332,4,0)</f>
        <v>IMER</v>
      </c>
      <c r="F1145" s="179" t="str">
        <f>VLOOKUP(G1145,TCR!$E$2:$K$332,5,0)</f>
        <v>Imposta erariale</v>
      </c>
      <c r="G1145" s="179" t="s">
        <v>39</v>
      </c>
      <c r="H1145" s="179" t="str">
        <f>VLOOKUP(G1145,TCR!$E$2:$K$332,7,0)</f>
        <v>Imposta erariale</v>
      </c>
      <c r="I1145" s="137" t="str">
        <f t="shared" si="55"/>
        <v>XE#IMPER_FCA#IMP#I#XE</v>
      </c>
      <c r="J1145" s="137" t="str">
        <f t="shared" si="56"/>
        <v>N</v>
      </c>
      <c r="K1145" s="3" t="s">
        <v>13843</v>
      </c>
      <c r="L1145" s="3" t="s">
        <v>13844</v>
      </c>
      <c r="N1145" s="3" t="s">
        <v>12712</v>
      </c>
      <c r="Q1145" s="3" t="s">
        <v>12744</v>
      </c>
      <c r="S1145" s="3" t="s">
        <v>13158</v>
      </c>
      <c r="T1145" s="3">
        <v>0</v>
      </c>
      <c r="U1145" s="3" t="s">
        <v>12913</v>
      </c>
      <c r="V1145" s="3" t="s">
        <v>12913</v>
      </c>
    </row>
    <row r="1146" spans="1:22" x14ac:dyDescent="0.2">
      <c r="A1146" s="139" t="s">
        <v>12163</v>
      </c>
      <c r="B1146" s="182">
        <v>44595</v>
      </c>
      <c r="C1146" s="179" t="str">
        <f>VLOOKUP(G1146,TCR!$E$2:$K$332,2,0)</f>
        <v>VENDV</v>
      </c>
      <c r="D1146" s="179" t="str">
        <f>VLOOKUP(G1146,TCR!$E$2:$K$332,3,0)</f>
        <v>Ricavi variabili commodity al PCE - Energia Elettrica</v>
      </c>
      <c r="E1146" s="179" t="str">
        <f>VLOOKUP(G1146,TCR!$E$2:$K$332,4,0)</f>
        <v>MTPRV</v>
      </c>
      <c r="F1146" s="179" t="str">
        <f>VLOOKUP(G1146,TCR!$E$2:$K$332,5,0)</f>
        <v>Materia prima variabile</v>
      </c>
      <c r="G1146" s="179" t="s">
        <v>255</v>
      </c>
      <c r="H1146" s="179" t="str">
        <f>VLOOKUP(G1146,TCR!$E$2:$K$332,7,0)</f>
        <v>Materia prima</v>
      </c>
      <c r="I1146" s="137" t="str">
        <f t="shared" si="55"/>
        <v>XE#EF0#PE_3F_MENS_BTA5#D#XE</v>
      </c>
      <c r="J1146" s="137" t="str">
        <f t="shared" si="56"/>
        <v>N</v>
      </c>
      <c r="K1146" s="3" t="s">
        <v>13718</v>
      </c>
      <c r="L1146" s="3" t="s">
        <v>13719</v>
      </c>
      <c r="N1146" s="3" t="s">
        <v>13819</v>
      </c>
      <c r="Q1146" s="3" t="s">
        <v>13735</v>
      </c>
      <c r="S1146" s="3" t="s">
        <v>9867</v>
      </c>
      <c r="T1146" s="3" t="s">
        <v>13019</v>
      </c>
      <c r="U1146" s="3" t="s">
        <v>12913</v>
      </c>
      <c r="V1146" s="3" t="s">
        <v>12913</v>
      </c>
    </row>
    <row r="1147" spans="1:22" x14ac:dyDescent="0.2">
      <c r="A1147" s="139" t="s">
        <v>12163</v>
      </c>
      <c r="B1147" s="182">
        <v>44595</v>
      </c>
      <c r="C1147" s="179" t="str">
        <f>VLOOKUP(G1147,TCR!$E$2:$K$332,2,0)</f>
        <v>DISTV</v>
      </c>
      <c r="D1147" s="179" t="str">
        <f>VLOOKUP(G1147,TCR!$E$2:$K$332,3,0)</f>
        <v>Ricavi logistica secondaria - distribuzione Energia Elettrica - variabile</v>
      </c>
      <c r="E1147" s="179" t="str">
        <f>VLOOKUP(G1147,TCR!$E$2:$K$332,4,0)</f>
        <v>QVA</v>
      </c>
      <c r="F1147" s="179" t="str">
        <f>VLOOKUP(G1147,TCR!$E$2:$K$332,5,0)</f>
        <v>Energia attiva</v>
      </c>
      <c r="G1147" s="179" t="s">
        <v>4</v>
      </c>
      <c r="H1147" s="179" t="str">
        <f>VLOOKUP(G1147,TCR!$E$2:$K$332,7,0)</f>
        <v>Quota energia</v>
      </c>
      <c r="I1147" s="137" t="str">
        <f t="shared" si="55"/>
        <v>XE#Q_EN_O_ASOS_VAL4#T_OS_A_MTA1#T_OS#XE</v>
      </c>
      <c r="J1147" s="137" t="str">
        <f t="shared" si="56"/>
        <v>N</v>
      </c>
      <c r="K1147" s="3" t="s">
        <v>12581</v>
      </c>
      <c r="L1147" s="3" t="s">
        <v>12829</v>
      </c>
      <c r="N1147" s="3" t="s">
        <v>12730</v>
      </c>
      <c r="Q1147" s="3" t="s">
        <v>12742</v>
      </c>
      <c r="S1147" s="3" t="s">
        <v>10565</v>
      </c>
      <c r="T1147" s="3" t="s">
        <v>13020</v>
      </c>
      <c r="U1147" s="3" t="s">
        <v>12913</v>
      </c>
      <c r="V1147" s="3" t="s">
        <v>12913</v>
      </c>
    </row>
    <row r="1148" spans="1:22" x14ac:dyDescent="0.2">
      <c r="A1148" s="139" t="s">
        <v>12163</v>
      </c>
      <c r="B1148" s="182">
        <v>44595</v>
      </c>
      <c r="C1148" s="179" t="str">
        <f>VLOOKUP(G1148,TCR!$E$2:$K$332,2,0)</f>
        <v>TRASPV</v>
      </c>
      <c r="D1148" s="179" t="str">
        <f>VLOOKUP(G1148,TCR!$E$2:$K$332,3,0)</f>
        <v>Ricavi logistica primaria - Trasporto Energia Elettrica - variabile</v>
      </c>
      <c r="E1148" s="179" t="str">
        <f>VLOOKUP(G1148,TCR!$E$2:$K$332,4,0)</f>
        <v>DISPV</v>
      </c>
      <c r="F1148" s="179" t="str">
        <f>VLOOKUP(G1148,TCR!$E$2:$K$332,5,0)</f>
        <v>Dispacciamento variabile</v>
      </c>
      <c r="G1148" s="179" t="s">
        <v>112</v>
      </c>
      <c r="H1148" s="179" t="str">
        <f>VLOOKUP(G1148,TCR!$E$2:$K$332,7,0)</f>
        <v>PD</v>
      </c>
      <c r="I1148" s="137" t="str">
        <f t="shared" si="55"/>
        <v>XE#PD_F3#PD_3F_MENS_BTA5#D#XE</v>
      </c>
      <c r="J1148" s="137" t="str">
        <f t="shared" si="56"/>
        <v>N</v>
      </c>
      <c r="K1148" s="3" t="s">
        <v>251</v>
      </c>
      <c r="L1148" s="3" t="s">
        <v>13746</v>
      </c>
      <c r="N1148" s="3" t="s">
        <v>13787</v>
      </c>
      <c r="Q1148" s="3" t="s">
        <v>13735</v>
      </c>
      <c r="S1148" s="3" t="s">
        <v>9818</v>
      </c>
      <c r="T1148" s="3" t="s">
        <v>9819</v>
      </c>
      <c r="U1148" s="3" t="s">
        <v>12913</v>
      </c>
      <c r="V1148" s="3" t="s">
        <v>12913</v>
      </c>
    </row>
    <row r="1149" spans="1:22" x14ac:dyDescent="0.2">
      <c r="A1149" s="139" t="s">
        <v>12163</v>
      </c>
      <c r="B1149" s="182">
        <v>44595</v>
      </c>
      <c r="C1149" s="179" t="str">
        <f>VLOOKUP(G1149,TCR!$E$2:$K$332,2,0)</f>
        <v>TRASPV</v>
      </c>
      <c r="D1149" s="179" t="str">
        <f>VLOOKUP(G1149,TCR!$E$2:$K$332,3,0)</f>
        <v>Ricavi logistica primaria - Trasporto Energia Elettrica - variabile</v>
      </c>
      <c r="E1149" s="179" t="str">
        <f>VLOOKUP(G1149,TCR!$E$2:$K$332,4,0)</f>
        <v>DISPV</v>
      </c>
      <c r="F1149" s="179" t="str">
        <f>VLOOKUP(G1149,TCR!$E$2:$K$332,5,0)</f>
        <v>Dispacciamento variabile</v>
      </c>
      <c r="G1149" s="179" t="s">
        <v>112</v>
      </c>
      <c r="H1149" s="179" t="str">
        <f>VLOOKUP(G1149,TCR!$E$2:$K$332,7,0)</f>
        <v>PD</v>
      </c>
      <c r="I1149" s="137" t="str">
        <f t="shared" si="55"/>
        <v>XE#PD_F2#PD_3F_BTA2#D#XE</v>
      </c>
      <c r="J1149" s="137" t="str">
        <f t="shared" si="56"/>
        <v>N</v>
      </c>
      <c r="K1149" s="3" t="s">
        <v>250</v>
      </c>
      <c r="L1149" s="3" t="s">
        <v>13773</v>
      </c>
      <c r="N1149" s="3" t="s">
        <v>13781</v>
      </c>
      <c r="Q1149" s="3" t="s">
        <v>13735</v>
      </c>
      <c r="S1149" s="3" t="s">
        <v>9818</v>
      </c>
      <c r="T1149" s="3" t="s">
        <v>9819</v>
      </c>
      <c r="U1149" s="3" t="s">
        <v>12913</v>
      </c>
      <c r="V1149" s="3" t="s">
        <v>12913</v>
      </c>
    </row>
    <row r="1150" spans="1:22" x14ac:dyDescent="0.2">
      <c r="A1150" s="139" t="s">
        <v>12163</v>
      </c>
      <c r="B1150" s="182">
        <v>44595</v>
      </c>
      <c r="C1150" s="179" t="str">
        <f>VLOOKUP(G1150,TCR!$E$2:$K$332,2,0)</f>
        <v>DISTF</v>
      </c>
      <c r="D1150" s="179" t="str">
        <f>VLOOKUP(G1150,TCR!$E$2:$K$332,3,0)</f>
        <v>Ricavi logistica secondaria - distribuzione Energia Elettrica - fisso</v>
      </c>
      <c r="E1150" s="179" t="str">
        <f>VLOOKUP(G1150,TCR!$E$2:$K$332,4,0)</f>
        <v>QFDS</v>
      </c>
      <c r="F1150" s="179" t="str">
        <f>VLOOKUP(G1150,TCR!$E$2:$K$332,5,0)</f>
        <v>Quota fissa distribuzione</v>
      </c>
      <c r="G1150" s="179" t="s">
        <v>2</v>
      </c>
      <c r="H1150" s="179" t="str">
        <f>VLOOKUP(G1150,TCR!$E$2:$K$332,7,0)</f>
        <v>Quota fissa dis</v>
      </c>
      <c r="I1150" s="137" t="str">
        <f t="shared" si="55"/>
        <v>XE#C_FIX_O_ASOS_VAL4#T_OS_A_BTA1#T_OS#XE</v>
      </c>
      <c r="J1150" s="137" t="str">
        <f t="shared" si="56"/>
        <v>N</v>
      </c>
      <c r="K1150" s="3" t="s">
        <v>12575</v>
      </c>
      <c r="L1150" s="3" t="s">
        <v>12823</v>
      </c>
      <c r="N1150" s="3" t="s">
        <v>12732</v>
      </c>
      <c r="Q1150" s="3" t="s">
        <v>12742</v>
      </c>
      <c r="S1150" s="3" t="s">
        <v>10563</v>
      </c>
      <c r="T1150" s="3" t="s">
        <v>9357</v>
      </c>
      <c r="U1150" s="3" t="s">
        <v>12913</v>
      </c>
      <c r="V1150" s="3" t="s">
        <v>12913</v>
      </c>
    </row>
    <row r="1151" spans="1:22" x14ac:dyDescent="0.2">
      <c r="A1151" s="139" t="s">
        <v>12163</v>
      </c>
      <c r="B1151" s="182">
        <v>44595</v>
      </c>
      <c r="C1151" s="179" t="str">
        <f>VLOOKUP(G1151,TCR!$E$2:$K$332,2,0)</f>
        <v>DISTV</v>
      </c>
      <c r="D1151" s="179" t="str">
        <f>VLOOKUP(G1151,TCR!$E$2:$K$332,3,0)</f>
        <v>Ricavi logistica secondaria - distribuzione Energia Elettrica - variabile</v>
      </c>
      <c r="E1151" s="179" t="str">
        <f>VLOOKUP(G1151,TCR!$E$2:$K$332,4,0)</f>
        <v>QVA</v>
      </c>
      <c r="F1151" s="179" t="str">
        <f>VLOOKUP(G1151,TCR!$E$2:$K$332,5,0)</f>
        <v>Energia attiva</v>
      </c>
      <c r="G1151" s="179" t="s">
        <v>4</v>
      </c>
      <c r="H1151" s="179" t="str">
        <f>VLOOKUP(G1151,TCR!$E$2:$K$332,7,0)</f>
        <v>Quota energia</v>
      </c>
      <c r="I1151" s="137" t="str">
        <f t="shared" si="55"/>
        <v>XE#Q_EN_O_ASOS_VAL3#T_OS_A_MTA2#T_OS#XE</v>
      </c>
      <c r="J1151" s="137" t="str">
        <f t="shared" si="56"/>
        <v>N</v>
      </c>
      <c r="K1151" s="3" t="s">
        <v>12580</v>
      </c>
      <c r="L1151" s="3" t="s">
        <v>12828</v>
      </c>
      <c r="N1151" s="3" t="s">
        <v>12726</v>
      </c>
      <c r="Q1151" s="3" t="s">
        <v>12742</v>
      </c>
      <c r="S1151" s="3" t="s">
        <v>10565</v>
      </c>
      <c r="T1151" s="3" t="s">
        <v>13020</v>
      </c>
      <c r="U1151" s="3" t="s">
        <v>12913</v>
      </c>
      <c r="V1151" s="3" t="s">
        <v>12913</v>
      </c>
    </row>
    <row r="1152" spans="1:22" x14ac:dyDescent="0.2">
      <c r="A1152" s="139" t="s">
        <v>12163</v>
      </c>
      <c r="B1152" s="182">
        <v>44595</v>
      </c>
      <c r="C1152" s="179" t="str">
        <f>VLOOKUP(G1152,TCR!$E$2:$K$332,2,0)</f>
        <v>VENDV</v>
      </c>
      <c r="D1152" s="179" t="str">
        <f>VLOOKUP(G1152,TCR!$E$2:$K$332,3,0)</f>
        <v>Ricavi variabili commodity al PCE - Energia Elettrica</v>
      </c>
      <c r="E1152" s="179" t="str">
        <f>VLOOKUP(G1152,TCR!$E$2:$K$332,4,0)</f>
        <v>MTPRV</v>
      </c>
      <c r="F1152" s="179" t="str">
        <f>VLOOKUP(G1152,TCR!$E$2:$K$332,5,0)</f>
        <v>Materia prima variabile</v>
      </c>
      <c r="G1152" s="179" t="s">
        <v>255</v>
      </c>
      <c r="H1152" s="179" t="str">
        <f>VLOOKUP(G1152,TCR!$E$2:$K$332,7,0)</f>
        <v>Materia prima</v>
      </c>
      <c r="I1152" s="137" t="str">
        <f t="shared" si="55"/>
        <v>XE#EF1#PE_3F_MENS_BTIP#E#XE</v>
      </c>
      <c r="J1152" s="137" t="str">
        <f t="shared" si="56"/>
        <v>N</v>
      </c>
      <c r="K1152" s="3" t="s">
        <v>13727</v>
      </c>
      <c r="L1152" s="3" t="s">
        <v>13728</v>
      </c>
      <c r="N1152" s="3" t="s">
        <v>13813</v>
      </c>
      <c r="Q1152" s="3" t="s">
        <v>12743</v>
      </c>
      <c r="S1152" s="3" t="s">
        <v>9867</v>
      </c>
      <c r="T1152" s="3" t="s">
        <v>13019</v>
      </c>
      <c r="U1152" s="3" t="s">
        <v>12913</v>
      </c>
      <c r="V1152" s="3" t="s">
        <v>12913</v>
      </c>
    </row>
    <row r="1153" spans="1:22" x14ac:dyDescent="0.2">
      <c r="A1153" s="139" t="s">
        <v>12163</v>
      </c>
      <c r="B1153" s="182">
        <v>44595</v>
      </c>
      <c r="C1153" s="179" t="str">
        <f>VLOOKUP(G1153,TCR!$E$2:$K$332,2,0)</f>
        <v>VENDV</v>
      </c>
      <c r="D1153" s="179" t="str">
        <f>VLOOKUP(G1153,TCR!$E$2:$K$332,3,0)</f>
        <v>Ricavi variabili commodity al PCE - Energia Elettrica</v>
      </c>
      <c r="E1153" s="179" t="str">
        <f>VLOOKUP(G1153,TCR!$E$2:$K$332,4,0)</f>
        <v>MTPRV</v>
      </c>
      <c r="F1153" s="179" t="str">
        <f>VLOOKUP(G1153,TCR!$E$2:$K$332,5,0)</f>
        <v>Materia prima variabile</v>
      </c>
      <c r="G1153" s="179" t="s">
        <v>255</v>
      </c>
      <c r="H1153" s="179" t="str">
        <f>VLOOKUP(G1153,TCR!$E$2:$K$332,7,0)</f>
        <v>Materia prima</v>
      </c>
      <c r="I1153" s="137" t="str">
        <f t="shared" si="55"/>
        <v>XE#EF1#PE_3F_MENS_BTA4#D#XE</v>
      </c>
      <c r="J1153" s="137" t="str">
        <f t="shared" si="56"/>
        <v>N</v>
      </c>
      <c r="K1153" s="3" t="s">
        <v>13727</v>
      </c>
      <c r="L1153" s="3" t="s">
        <v>13728</v>
      </c>
      <c r="N1153" s="3" t="s">
        <v>13743</v>
      </c>
      <c r="Q1153" s="3" t="s">
        <v>13735</v>
      </c>
      <c r="S1153" s="3" t="s">
        <v>9867</v>
      </c>
      <c r="T1153" s="3" t="s">
        <v>13019</v>
      </c>
      <c r="U1153" s="3" t="s">
        <v>12913</v>
      </c>
      <c r="V1153" s="3" t="s">
        <v>12913</v>
      </c>
    </row>
    <row r="1154" spans="1:22" x14ac:dyDescent="0.2">
      <c r="A1154" s="139" t="s">
        <v>12163</v>
      </c>
      <c r="B1154" s="182">
        <v>44595</v>
      </c>
      <c r="C1154" s="179" t="str">
        <f>VLOOKUP(G1154,TCR!$E$2:$K$332,2,0)</f>
        <v>TRASPV</v>
      </c>
      <c r="D1154" s="179" t="str">
        <f>VLOOKUP(G1154,TCR!$E$2:$K$332,3,0)</f>
        <v>Ricavi logistica primaria - Trasporto Energia Elettrica - variabile</v>
      </c>
      <c r="E1154" s="179" t="str">
        <f>VLOOKUP(G1154,TCR!$E$2:$K$332,4,0)</f>
        <v>DISPV</v>
      </c>
      <c r="F1154" s="179" t="str">
        <f>VLOOKUP(G1154,TCR!$E$2:$K$332,5,0)</f>
        <v>Dispacciamento variabile</v>
      </c>
      <c r="G1154" s="179" t="s">
        <v>112</v>
      </c>
      <c r="H1154" s="179" t="str">
        <f>VLOOKUP(G1154,TCR!$E$2:$K$332,7,0)</f>
        <v>PD</v>
      </c>
      <c r="I1154" s="137" t="str">
        <f t="shared" si="55"/>
        <v>XE#PD_F3#PD_3F_BTA1#D#XE</v>
      </c>
      <c r="J1154" s="137" t="str">
        <f t="shared" si="56"/>
        <v>N</v>
      </c>
      <c r="K1154" s="3" t="s">
        <v>251</v>
      </c>
      <c r="L1154" s="3" t="s">
        <v>13746</v>
      </c>
      <c r="N1154" s="3" t="s">
        <v>13794</v>
      </c>
      <c r="Q1154" s="3" t="s">
        <v>13735</v>
      </c>
      <c r="S1154" s="3" t="s">
        <v>9818</v>
      </c>
      <c r="T1154" s="3" t="s">
        <v>9819</v>
      </c>
      <c r="U1154" s="3" t="s">
        <v>12913</v>
      </c>
      <c r="V1154" s="3" t="s">
        <v>12913</v>
      </c>
    </row>
    <row r="1155" spans="1:22" x14ac:dyDescent="0.2">
      <c r="A1155" s="139" t="s">
        <v>12163</v>
      </c>
      <c r="B1155" s="182">
        <v>44595</v>
      </c>
      <c r="C1155" s="179" t="str">
        <f>VLOOKUP(G1155,TCR!$E$2:$K$332,2,0)</f>
        <v>DISTF</v>
      </c>
      <c r="D1155" s="179" t="str">
        <f>VLOOKUP(G1155,TCR!$E$2:$K$332,3,0)</f>
        <v>Ricavi logistica secondaria - distribuzione Energia Elettrica - fisso</v>
      </c>
      <c r="E1155" s="179" t="str">
        <f>VLOOKUP(G1155,TCR!$E$2:$K$332,4,0)</f>
        <v>QFDS</v>
      </c>
      <c r="F1155" s="179" t="str">
        <f>VLOOKUP(G1155,TCR!$E$2:$K$332,5,0)</f>
        <v>Quota fissa distribuzione</v>
      </c>
      <c r="G1155" s="179" t="s">
        <v>2</v>
      </c>
      <c r="H1155" s="179" t="str">
        <f>VLOOKUP(G1155,TCR!$E$2:$K$332,7,0)</f>
        <v>Quota fissa dis</v>
      </c>
      <c r="I1155" s="137" t="str">
        <f t="shared" ref="I1155:I1218" si="57">IF(LEFT($G1155,7)="CONSUMO","XE#CONSUMO",CONCATENATE($V1155,"#",$K1155,"#",$N1155,"#",$Q1155,"#",$V1155) )</f>
        <v>XE#C_FIX_O_ASOS_FAT3#T_OS_A_BTA2#T_OS#XE</v>
      </c>
      <c r="J1155" s="137" t="str">
        <f t="shared" si="56"/>
        <v>N</v>
      </c>
      <c r="K1155" s="3" t="s">
        <v>13753</v>
      </c>
      <c r="L1155" s="3" t="s">
        <v>13754</v>
      </c>
      <c r="N1155" s="3" t="s">
        <v>12727</v>
      </c>
      <c r="Q1155" s="3" t="s">
        <v>12742</v>
      </c>
      <c r="S1155" s="3" t="s">
        <v>10563</v>
      </c>
      <c r="T1155" s="3" t="s">
        <v>9357</v>
      </c>
      <c r="U1155" s="3" t="s">
        <v>12913</v>
      </c>
      <c r="V1155" s="3" t="s">
        <v>12913</v>
      </c>
    </row>
    <row r="1156" spans="1:22" x14ac:dyDescent="0.2">
      <c r="A1156" s="139" t="s">
        <v>12163</v>
      </c>
      <c r="B1156" s="182">
        <v>44595</v>
      </c>
      <c r="C1156" s="179" t="str">
        <f>VLOOKUP(G1156,TCR!$E$2:$K$332,2,0)</f>
        <v>DISTF</v>
      </c>
      <c r="D1156" s="179" t="str">
        <f>VLOOKUP(G1156,TCR!$E$2:$K$332,3,0)</f>
        <v>Ricavi logistica secondaria - distribuzione Energia Elettrica - fisso</v>
      </c>
      <c r="E1156" s="179" t="str">
        <f>VLOOKUP(G1156,TCR!$E$2:$K$332,4,0)</f>
        <v>QP</v>
      </c>
      <c r="F1156" s="179" t="str">
        <f>VLOOKUP(G1156,TCR!$E$2:$K$332,5,0)</f>
        <v>Potenza</v>
      </c>
      <c r="G1156" s="179" t="s">
        <v>166</v>
      </c>
      <c r="H1156" s="179" t="str">
        <f>VLOOKUP(G1156,TCR!$E$2:$K$332,7,0)</f>
        <v>Quota fissa potenza</v>
      </c>
      <c r="I1156" s="137" t="str">
        <f t="shared" si="57"/>
        <v>XE#Q_POT_O_ASOS_FAT1#T_OS_A_BTIP#T_OS#XE</v>
      </c>
      <c r="J1156" s="137" t="str">
        <f t="shared" si="56"/>
        <v>N</v>
      </c>
      <c r="K1156" s="3" t="s">
        <v>12561</v>
      </c>
      <c r="L1156" s="3" t="s">
        <v>12809</v>
      </c>
      <c r="N1156" s="3" t="s">
        <v>12707</v>
      </c>
      <c r="Q1156" s="3" t="s">
        <v>12742</v>
      </c>
      <c r="S1156" s="3" t="s">
        <v>10563</v>
      </c>
      <c r="T1156" s="3" t="s">
        <v>9357</v>
      </c>
      <c r="U1156" s="3" t="s">
        <v>12913</v>
      </c>
      <c r="V1156" s="3" t="s">
        <v>12913</v>
      </c>
    </row>
    <row r="1157" spans="1:22" x14ac:dyDescent="0.2">
      <c r="A1157" s="139" t="s">
        <v>12163</v>
      </c>
      <c r="B1157" s="182">
        <v>44595</v>
      </c>
      <c r="C1157" s="179" t="str">
        <f>VLOOKUP(G1157,TCR!$E$2:$K$332,2,0)</f>
        <v>DISTF</v>
      </c>
      <c r="D1157" s="179" t="str">
        <f>VLOOKUP(G1157,TCR!$E$2:$K$332,3,0)</f>
        <v>Ricavi logistica secondaria - distribuzione Energia Elettrica - fisso</v>
      </c>
      <c r="E1157" s="179" t="str">
        <f>VLOOKUP(G1157,TCR!$E$2:$K$332,4,0)</f>
        <v>QFDS</v>
      </c>
      <c r="F1157" s="179" t="str">
        <f>VLOOKUP(G1157,TCR!$E$2:$K$332,5,0)</f>
        <v>Quota fissa distribuzione</v>
      </c>
      <c r="G1157" s="179" t="s">
        <v>2</v>
      </c>
      <c r="H1157" s="179" t="str">
        <f>VLOOKUP(G1157,TCR!$E$2:$K$332,7,0)</f>
        <v>Quota fissa dis</v>
      </c>
      <c r="I1157" s="137" t="str">
        <f t="shared" si="57"/>
        <v>XE#C_FIX_O_ASOS_VAL4#T_OS_A_AAT1#T_OS#XE</v>
      </c>
      <c r="J1157" s="137" t="str">
        <f t="shared" si="56"/>
        <v>N</v>
      </c>
      <c r="K1157" s="3" t="s">
        <v>12575</v>
      </c>
      <c r="L1157" s="3" t="s">
        <v>12823</v>
      </c>
      <c r="N1157" s="3" t="s">
        <v>13726</v>
      </c>
      <c r="Q1157" s="3" t="s">
        <v>12742</v>
      </c>
      <c r="S1157" s="3" t="s">
        <v>10563</v>
      </c>
      <c r="T1157" s="3" t="s">
        <v>9357</v>
      </c>
      <c r="U1157" s="3" t="s">
        <v>12913</v>
      </c>
      <c r="V1157" s="3" t="s">
        <v>12913</v>
      </c>
    </row>
    <row r="1158" spans="1:22" x14ac:dyDescent="0.2">
      <c r="A1158" s="139" t="s">
        <v>12163</v>
      </c>
      <c r="B1158" s="182">
        <v>44595</v>
      </c>
      <c r="C1158" s="179" t="str">
        <f>VLOOKUP(G1158,TCR!$E$2:$K$332,2,0)</f>
        <v>DISTF</v>
      </c>
      <c r="D1158" s="179" t="str">
        <f>VLOOKUP(G1158,TCR!$E$2:$K$332,3,0)</f>
        <v>Ricavi logistica secondaria - distribuzione Energia Elettrica - fisso</v>
      </c>
      <c r="E1158" s="179" t="str">
        <f>VLOOKUP(G1158,TCR!$E$2:$K$332,4,0)</f>
        <v>QP</v>
      </c>
      <c r="F1158" s="179" t="str">
        <f>VLOOKUP(G1158,TCR!$E$2:$K$332,5,0)</f>
        <v>Potenza</v>
      </c>
      <c r="G1158" s="179" t="s">
        <v>166</v>
      </c>
      <c r="H1158" s="179" t="str">
        <f>VLOOKUP(G1158,TCR!$E$2:$K$332,7,0)</f>
        <v>Quota fissa potenza</v>
      </c>
      <c r="I1158" s="137" t="str">
        <f t="shared" si="57"/>
        <v>XE#Q_POT_O_ASOS_FAT2#T_OS_A_MTA1#T_OS#XE</v>
      </c>
      <c r="J1158" s="137" t="str">
        <f t="shared" si="56"/>
        <v>N</v>
      </c>
      <c r="K1158" s="3" t="s">
        <v>13760</v>
      </c>
      <c r="L1158" s="3" t="s">
        <v>13761</v>
      </c>
      <c r="N1158" s="3" t="s">
        <v>12730</v>
      </c>
      <c r="Q1158" s="3" t="s">
        <v>12742</v>
      </c>
      <c r="S1158" s="3" t="s">
        <v>10563</v>
      </c>
      <c r="T1158" s="3" t="s">
        <v>9357</v>
      </c>
      <c r="U1158" s="3" t="s">
        <v>12913</v>
      </c>
      <c r="V1158" s="3" t="s">
        <v>12913</v>
      </c>
    </row>
    <row r="1159" spans="1:22" x14ac:dyDescent="0.2">
      <c r="A1159" s="139" t="s">
        <v>12163</v>
      </c>
      <c r="B1159" s="182">
        <v>44595</v>
      </c>
      <c r="C1159" s="179" t="str">
        <f>VLOOKUP(G1159,TCR!$E$2:$K$332,2,0)</f>
        <v>DISTV</v>
      </c>
      <c r="D1159" s="179" t="str">
        <f>VLOOKUP(G1159,TCR!$E$2:$K$332,3,0)</f>
        <v>Ricavi logistica secondaria - distribuzione Energia Elettrica - variabile</v>
      </c>
      <c r="E1159" s="179" t="str">
        <f>VLOOKUP(G1159,TCR!$E$2:$K$332,4,0)</f>
        <v>QVA</v>
      </c>
      <c r="F1159" s="179" t="str">
        <f>VLOOKUP(G1159,TCR!$E$2:$K$332,5,0)</f>
        <v>Energia attiva</v>
      </c>
      <c r="G1159" s="179" t="s">
        <v>4</v>
      </c>
      <c r="H1159" s="179" t="str">
        <f>VLOOKUP(G1159,TCR!$E$2:$K$332,7,0)</f>
        <v>Quota energia</v>
      </c>
      <c r="I1159" s="137" t="str">
        <f t="shared" si="57"/>
        <v>XE#Q_EN_O_ASOS_FAT1#T_OS_A_BTVE#T_OS#XE</v>
      </c>
      <c r="J1159" s="137" t="str">
        <f t="shared" si="56"/>
        <v>N</v>
      </c>
      <c r="K1159" s="3" t="s">
        <v>12577</v>
      </c>
      <c r="L1159" s="3" t="s">
        <v>12825</v>
      </c>
      <c r="N1159" s="3" t="s">
        <v>13489</v>
      </c>
      <c r="Q1159" s="3" t="s">
        <v>12742</v>
      </c>
      <c r="S1159" s="3" t="s">
        <v>10565</v>
      </c>
      <c r="T1159" s="3" t="s">
        <v>13020</v>
      </c>
      <c r="U1159" s="3" t="s">
        <v>12913</v>
      </c>
      <c r="V1159" s="3" t="s">
        <v>12913</v>
      </c>
    </row>
    <row r="1160" spans="1:22" x14ac:dyDescent="0.2">
      <c r="A1160" s="139" t="s">
        <v>12163</v>
      </c>
      <c r="B1160" s="182">
        <v>44595</v>
      </c>
      <c r="C1160" s="179" t="str">
        <f>VLOOKUP(G1160,TCR!$E$2:$K$332,2,0)</f>
        <v>DISTV</v>
      </c>
      <c r="D1160" s="179" t="str">
        <f>VLOOKUP(G1160,TCR!$E$2:$K$332,3,0)</f>
        <v>Ricavi logistica secondaria - distribuzione Energia Elettrica - variabile</v>
      </c>
      <c r="E1160" s="179" t="str">
        <f>VLOOKUP(G1160,TCR!$E$2:$K$332,4,0)</f>
        <v>QVR</v>
      </c>
      <c r="F1160" s="179" t="str">
        <f>VLOOKUP(G1160,TCR!$E$2:$K$332,5,0)</f>
        <v>Energia reattiva</v>
      </c>
      <c r="G1160" s="179" t="s">
        <v>275</v>
      </c>
      <c r="H1160" s="179" t="str">
        <f>VLOOKUP(G1160,TCR!$E$2:$K$332,7,0)</f>
        <v>Quota energia reattiva</v>
      </c>
      <c r="I1160" s="137" t="str">
        <f t="shared" si="57"/>
        <v>XE#RF1#T_REATTIVA_BTIP#T_R#XE</v>
      </c>
      <c r="J1160" s="137" t="str">
        <f t="shared" si="56"/>
        <v>N</v>
      </c>
      <c r="K1160" s="3" t="s">
        <v>12660</v>
      </c>
      <c r="L1160" s="3" t="s">
        <v>12908</v>
      </c>
      <c r="N1160" s="3" t="s">
        <v>13793</v>
      </c>
      <c r="Q1160" s="3" t="s">
        <v>12745</v>
      </c>
      <c r="S1160" s="3" t="s">
        <v>10565</v>
      </c>
      <c r="T1160" s="3" t="s">
        <v>13020</v>
      </c>
      <c r="U1160" s="3" t="s">
        <v>12913</v>
      </c>
      <c r="V1160" s="3" t="s">
        <v>12913</v>
      </c>
    </row>
    <row r="1161" spans="1:22" x14ac:dyDescent="0.2">
      <c r="A1161" s="139" t="s">
        <v>12163</v>
      </c>
      <c r="B1161" s="182">
        <v>44595</v>
      </c>
      <c r="C1161" s="179" t="str">
        <f>VLOOKUP(G1161,TCR!$E$2:$K$332,2,0)</f>
        <v>DISTF</v>
      </c>
      <c r="D1161" s="179" t="str">
        <f>VLOOKUP(G1161,TCR!$E$2:$K$332,3,0)</f>
        <v>Ricavi logistica secondaria - distribuzione Energia Elettrica - fisso</v>
      </c>
      <c r="E1161" s="179" t="str">
        <f>VLOOKUP(G1161,TCR!$E$2:$K$332,4,0)</f>
        <v>QMISF</v>
      </c>
      <c r="F1161" s="179" t="str">
        <f>VLOOKUP(G1161,TCR!$E$2:$K$332,5,0)</f>
        <v>MIS fissa</v>
      </c>
      <c r="G1161" s="179" t="s">
        <v>3</v>
      </c>
      <c r="H1161" s="179" t="str">
        <f>VLOOKUP(G1161,TCR!$E$2:$K$332,7,0)</f>
        <v>Quota fissa mis</v>
      </c>
      <c r="I1161" s="137" t="str">
        <f t="shared" si="57"/>
        <v>XE#C_FIX_C_MIS#T_MIS_MTIP#T#XE</v>
      </c>
      <c r="J1161" s="137" t="str">
        <f t="shared" si="56"/>
        <v>N</v>
      </c>
      <c r="K1161" s="3" t="s">
        <v>12557</v>
      </c>
      <c r="L1161" s="3" t="s">
        <v>12805</v>
      </c>
      <c r="N1161" s="3" t="s">
        <v>13845</v>
      </c>
      <c r="Q1161" s="3" t="s">
        <v>12741</v>
      </c>
      <c r="S1161" s="3" t="s">
        <v>10563</v>
      </c>
      <c r="T1161" s="3" t="s">
        <v>9357</v>
      </c>
      <c r="U1161" s="3" t="s">
        <v>12913</v>
      </c>
      <c r="V1161" s="3" t="s">
        <v>12913</v>
      </c>
    </row>
    <row r="1162" spans="1:22" x14ac:dyDescent="0.2">
      <c r="A1162" s="139" t="s">
        <v>12163</v>
      </c>
      <c r="B1162" s="182">
        <v>44595</v>
      </c>
      <c r="C1162" s="179" t="str">
        <f>VLOOKUP(G1162,TCR!$E$2:$K$332,2,0)</f>
        <v>VENDV</v>
      </c>
      <c r="D1162" s="179" t="str">
        <f>VLOOKUP(G1162,TCR!$E$2:$K$332,3,0)</f>
        <v>Ricavi variabili commodity al PCE - Energia Elettrica</v>
      </c>
      <c r="E1162" s="179" t="str">
        <f>VLOOKUP(G1162,TCR!$E$2:$K$332,4,0)</f>
        <v>MTPRV</v>
      </c>
      <c r="F1162" s="179" t="str">
        <f>VLOOKUP(G1162,TCR!$E$2:$K$332,5,0)</f>
        <v>Materia prima variabile</v>
      </c>
      <c r="G1162" s="179" t="s">
        <v>255</v>
      </c>
      <c r="H1162" s="179" t="str">
        <f>VLOOKUP(G1162,TCR!$E$2:$K$332,7,0)</f>
        <v>Materia prima</v>
      </c>
      <c r="I1162" s="137" t="str">
        <f t="shared" si="57"/>
        <v>XE#EF3#PE_3F_MENS_BTA1#D#XE</v>
      </c>
      <c r="J1162" s="137" t="str">
        <f t="shared" si="56"/>
        <v>N</v>
      </c>
      <c r="K1162" s="3" t="s">
        <v>13741</v>
      </c>
      <c r="L1162" s="3" t="s">
        <v>13742</v>
      </c>
      <c r="N1162" s="3" t="s">
        <v>13745</v>
      </c>
      <c r="Q1162" s="3" t="s">
        <v>13735</v>
      </c>
      <c r="S1162" s="3" t="s">
        <v>9867</v>
      </c>
      <c r="T1162" s="3" t="s">
        <v>13019</v>
      </c>
      <c r="U1162" s="3" t="s">
        <v>12913</v>
      </c>
      <c r="V1162" s="3" t="s">
        <v>12913</v>
      </c>
    </row>
    <row r="1163" spans="1:22" x14ac:dyDescent="0.2">
      <c r="A1163" s="139" t="s">
        <v>12163</v>
      </c>
      <c r="B1163" s="182">
        <v>44595</v>
      </c>
      <c r="C1163" s="179" t="str">
        <f>VLOOKUP(G1163,TCR!$E$2:$K$332,2,0)</f>
        <v>VENDV</v>
      </c>
      <c r="D1163" s="179" t="str">
        <f>VLOOKUP(G1163,TCR!$E$2:$K$332,3,0)</f>
        <v>Ricavi variabili commodity al PCE - Energia Elettrica</v>
      </c>
      <c r="E1163" s="179" t="str">
        <f>VLOOKUP(G1163,TCR!$E$2:$K$332,4,0)</f>
        <v>MTPRV</v>
      </c>
      <c r="F1163" s="179" t="str">
        <f>VLOOKUP(G1163,TCR!$E$2:$K$332,5,0)</f>
        <v>Materia prima variabile</v>
      </c>
      <c r="G1163" s="179" t="s">
        <v>255</v>
      </c>
      <c r="H1163" s="179" t="str">
        <f>VLOOKUP(G1163,TCR!$E$2:$K$332,7,0)</f>
        <v>Materia prima</v>
      </c>
      <c r="I1163" s="137" t="str">
        <f t="shared" si="57"/>
        <v>XE#EF2_FIX#P_FIX_PUNBL#E#XE</v>
      </c>
      <c r="J1163" s="137" t="str">
        <f t="shared" si="56"/>
        <v>N</v>
      </c>
      <c r="K1163" s="3" t="s">
        <v>12628</v>
      </c>
      <c r="L1163" s="3" t="s">
        <v>12879</v>
      </c>
      <c r="N1163" s="3" t="s">
        <v>12711</v>
      </c>
      <c r="Q1163" s="3" t="s">
        <v>12743</v>
      </c>
      <c r="S1163" s="3" t="s">
        <v>9867</v>
      </c>
      <c r="T1163" s="3" t="s">
        <v>13019</v>
      </c>
      <c r="U1163" s="3" t="s">
        <v>12913</v>
      </c>
      <c r="V1163" s="3" t="s">
        <v>12913</v>
      </c>
    </row>
    <row r="1164" spans="1:22" x14ac:dyDescent="0.2">
      <c r="A1164" s="139" t="s">
        <v>12163</v>
      </c>
      <c r="B1164" s="182">
        <v>44595</v>
      </c>
      <c r="C1164" s="179" t="str">
        <f>VLOOKUP(G1164,TCR!$E$2:$K$332,2,0)</f>
        <v>VENDV</v>
      </c>
      <c r="D1164" s="179" t="str">
        <f>VLOOKUP(G1164,TCR!$E$2:$K$332,3,0)</f>
        <v>Ricavi variabili commodity al PCE - Energia Elettrica</v>
      </c>
      <c r="E1164" s="179" t="str">
        <f>VLOOKUP(G1164,TCR!$E$2:$K$332,4,0)</f>
        <v>MTPRV</v>
      </c>
      <c r="F1164" s="179" t="str">
        <f>VLOOKUP(G1164,TCR!$E$2:$K$332,5,0)</f>
        <v>Materia prima variabile</v>
      </c>
      <c r="G1164" s="179" t="s">
        <v>255</v>
      </c>
      <c r="H1164" s="179" t="str">
        <f>VLOOKUP(G1164,TCR!$E$2:$K$332,7,0)</f>
        <v>Materia prima</v>
      </c>
      <c r="I1164" s="137" t="str">
        <f t="shared" si="57"/>
        <v>XE#EF0#PE_BIO_BTA3#E#XE</v>
      </c>
      <c r="J1164" s="137" t="str">
        <f t="shared" si="56"/>
        <v>N</v>
      </c>
      <c r="K1164" s="3" t="s">
        <v>13718</v>
      </c>
      <c r="L1164" s="3" t="s">
        <v>13719</v>
      </c>
      <c r="N1164" s="3" t="s">
        <v>13805</v>
      </c>
      <c r="Q1164" s="3" t="s">
        <v>12743</v>
      </c>
      <c r="S1164" s="3" t="s">
        <v>9867</v>
      </c>
      <c r="T1164" s="3" t="s">
        <v>13019</v>
      </c>
      <c r="U1164" s="3" t="s">
        <v>12913</v>
      </c>
      <c r="V1164" s="3" t="s">
        <v>12913</v>
      </c>
    </row>
    <row r="1165" spans="1:22" x14ac:dyDescent="0.2">
      <c r="A1165" s="139" t="s">
        <v>12163</v>
      </c>
      <c r="B1165" s="182">
        <v>44595</v>
      </c>
      <c r="C1165" s="179" t="str">
        <f>VLOOKUP(G1165,TCR!$E$2:$K$332,2,0)</f>
        <v>DISTF</v>
      </c>
      <c r="D1165" s="179" t="str">
        <f>VLOOKUP(G1165,TCR!$E$2:$K$332,3,0)</f>
        <v>Ricavi logistica secondaria - distribuzione Energia Elettrica - fisso</v>
      </c>
      <c r="E1165" s="179" t="str">
        <f>VLOOKUP(G1165,TCR!$E$2:$K$332,4,0)</f>
        <v>QP</v>
      </c>
      <c r="F1165" s="179" t="str">
        <f>VLOOKUP(G1165,TCR!$E$2:$K$332,5,0)</f>
        <v>Potenza</v>
      </c>
      <c r="G1165" s="179" t="s">
        <v>166</v>
      </c>
      <c r="H1165" s="179" t="str">
        <f>VLOOKUP(G1165,TCR!$E$2:$K$332,7,0)</f>
        <v>Quota fissa potenza</v>
      </c>
      <c r="I1165" s="137" t="str">
        <f t="shared" si="57"/>
        <v>XE#Q_POT_O_ASOS_VAL3#T_OS_A_BTVE#T_OS#XE</v>
      </c>
      <c r="J1165" s="137" t="str">
        <f t="shared" si="56"/>
        <v>N</v>
      </c>
      <c r="K1165" s="3" t="s">
        <v>12564</v>
      </c>
      <c r="L1165" s="3" t="s">
        <v>12812</v>
      </c>
      <c r="N1165" s="3" t="s">
        <v>13489</v>
      </c>
      <c r="Q1165" s="3" t="s">
        <v>12742</v>
      </c>
      <c r="S1165" s="3" t="s">
        <v>10563</v>
      </c>
      <c r="T1165" s="3" t="s">
        <v>9357</v>
      </c>
      <c r="U1165" s="3" t="s">
        <v>12913</v>
      </c>
      <c r="V1165" s="3" t="s">
        <v>12913</v>
      </c>
    </row>
    <row r="1166" spans="1:22" x14ac:dyDescent="0.2">
      <c r="A1166" s="139" t="s">
        <v>12163</v>
      </c>
      <c r="B1166" s="182">
        <v>44595</v>
      </c>
      <c r="C1166" s="179" t="str">
        <f>VLOOKUP(G1166,TCR!$E$2:$K$332,2,0)</f>
        <v>DISTV</v>
      </c>
      <c r="D1166" s="179" t="str">
        <f>VLOOKUP(G1166,TCR!$E$2:$K$332,3,0)</f>
        <v>Ricavi logistica secondaria - distribuzione Energia Elettrica - variabile</v>
      </c>
      <c r="E1166" s="179" t="str">
        <f>VLOOKUP(G1166,TCR!$E$2:$K$332,4,0)</f>
        <v>QVA</v>
      </c>
      <c r="F1166" s="179" t="str">
        <f>VLOOKUP(G1166,TCR!$E$2:$K$332,5,0)</f>
        <v>Energia attiva</v>
      </c>
      <c r="G1166" s="179" t="s">
        <v>4</v>
      </c>
      <c r="H1166" s="179" t="str">
        <f>VLOOKUP(G1166,TCR!$E$2:$K$332,7,0)</f>
        <v>Quota energia</v>
      </c>
      <c r="I1166" s="137" t="str">
        <f t="shared" si="57"/>
        <v>XE#Q_EN_O_ASOS_VAL3#T_OS_A_BTIP#T_OS#XE</v>
      </c>
      <c r="J1166" s="137" t="str">
        <f t="shared" si="56"/>
        <v>N</v>
      </c>
      <c r="K1166" s="3" t="s">
        <v>12580</v>
      </c>
      <c r="L1166" s="3" t="s">
        <v>12828</v>
      </c>
      <c r="N1166" s="3" t="s">
        <v>12707</v>
      </c>
      <c r="Q1166" s="3" t="s">
        <v>12742</v>
      </c>
      <c r="S1166" s="3" t="s">
        <v>10565</v>
      </c>
      <c r="T1166" s="3" t="s">
        <v>13020</v>
      </c>
      <c r="U1166" s="3" t="s">
        <v>12913</v>
      </c>
      <c r="V1166" s="3" t="s">
        <v>12913</v>
      </c>
    </row>
    <row r="1167" spans="1:22" x14ac:dyDescent="0.2">
      <c r="A1167" s="139" t="s">
        <v>12163</v>
      </c>
      <c r="B1167" s="182">
        <v>44595</v>
      </c>
      <c r="C1167" s="179" t="str">
        <f>VLOOKUP(G1167,TCR!$E$2:$K$332,2,0)</f>
        <v>DISTF</v>
      </c>
      <c r="D1167" s="179" t="str">
        <f>VLOOKUP(G1167,TCR!$E$2:$K$332,3,0)</f>
        <v>Ricavi logistica secondaria - distribuzione Energia Elettrica - fisso</v>
      </c>
      <c r="E1167" s="179" t="str">
        <f>VLOOKUP(G1167,TCR!$E$2:$K$332,4,0)</f>
        <v>QP</v>
      </c>
      <c r="F1167" s="179" t="str">
        <f>VLOOKUP(G1167,TCR!$E$2:$K$332,5,0)</f>
        <v>Potenza</v>
      </c>
      <c r="G1167" s="179" t="s">
        <v>166</v>
      </c>
      <c r="H1167" s="179" t="str">
        <f>VLOOKUP(G1167,TCR!$E$2:$K$332,7,0)</f>
        <v>Quota fissa potenza</v>
      </c>
      <c r="I1167" s="137" t="str">
        <f t="shared" si="57"/>
        <v>XE#Q_POT_O_ASOS_FAT1#T_OS_A_MTIP#T_OS#XE</v>
      </c>
      <c r="J1167" s="137" t="str">
        <f t="shared" si="56"/>
        <v>N</v>
      </c>
      <c r="K1167" s="3" t="s">
        <v>12561</v>
      </c>
      <c r="L1167" s="3" t="s">
        <v>12809</v>
      </c>
      <c r="N1167" s="3" t="s">
        <v>13738</v>
      </c>
      <c r="Q1167" s="3" t="s">
        <v>12742</v>
      </c>
      <c r="S1167" s="3" t="s">
        <v>10563</v>
      </c>
      <c r="T1167" s="3" t="s">
        <v>9357</v>
      </c>
      <c r="U1167" s="3" t="s">
        <v>12913</v>
      </c>
      <c r="V1167" s="3" t="s">
        <v>12913</v>
      </c>
    </row>
    <row r="1168" spans="1:22" x14ac:dyDescent="0.2">
      <c r="A1168" s="139" t="s">
        <v>12163</v>
      </c>
      <c r="B1168" s="182">
        <v>44595</v>
      </c>
      <c r="C1168" s="179" t="str">
        <f>VLOOKUP(G1168,TCR!$E$2:$K$332,2,0)</f>
        <v>TRASPV</v>
      </c>
      <c r="D1168" s="179" t="str">
        <f>VLOOKUP(G1168,TCR!$E$2:$K$332,3,0)</f>
        <v>Ricavi logistica primaria - Trasporto Energia Elettrica - variabile</v>
      </c>
      <c r="E1168" s="179" t="str">
        <f>VLOOKUP(G1168,TCR!$E$2:$K$332,4,0)</f>
        <v>DISPV</v>
      </c>
      <c r="F1168" s="179" t="str">
        <f>VLOOKUP(G1168,TCR!$E$2:$K$332,5,0)</f>
        <v>Dispacciamento variabile</v>
      </c>
      <c r="G1168" s="179" t="s">
        <v>112</v>
      </c>
      <c r="H1168" s="179" t="str">
        <f>VLOOKUP(G1168,TCR!$E$2:$K$332,7,0)</f>
        <v>PD</v>
      </c>
      <c r="I1168" s="137" t="str">
        <f t="shared" si="57"/>
        <v>XE#PD_F0#PD_3F_BTA3#D#XE</v>
      </c>
      <c r="J1168" s="137" t="str">
        <f t="shared" si="56"/>
        <v>N</v>
      </c>
      <c r="K1168" s="3" t="s">
        <v>13732</v>
      </c>
      <c r="L1168" s="3" t="s">
        <v>13733</v>
      </c>
      <c r="N1168" s="3" t="s">
        <v>13798</v>
      </c>
      <c r="Q1168" s="3" t="s">
        <v>13735</v>
      </c>
      <c r="S1168" s="3" t="s">
        <v>9818</v>
      </c>
      <c r="T1168" s="3" t="s">
        <v>9819</v>
      </c>
      <c r="U1168" s="3" t="s">
        <v>12913</v>
      </c>
      <c r="V1168" s="3" t="s">
        <v>12913</v>
      </c>
    </row>
    <row r="1169" spans="1:22" x14ac:dyDescent="0.2">
      <c r="A1169" s="139" t="s">
        <v>12163</v>
      </c>
      <c r="B1169" s="182">
        <v>44595</v>
      </c>
      <c r="C1169" s="179" t="str">
        <f>VLOOKUP(G1169,TCR!$E$2:$K$332,2,0)</f>
        <v>VENDV</v>
      </c>
      <c r="D1169" s="179" t="str">
        <f>VLOOKUP(G1169,TCR!$E$2:$K$332,3,0)</f>
        <v>Ricavi variabili commodity al PCE - Energia Elettrica</v>
      </c>
      <c r="E1169" s="179" t="str">
        <f>VLOOKUP(G1169,TCR!$E$2:$K$332,4,0)</f>
        <v>MTPRV</v>
      </c>
      <c r="F1169" s="179" t="str">
        <f>VLOOKUP(G1169,TCR!$E$2:$K$332,5,0)</f>
        <v>Materia prima variabile</v>
      </c>
      <c r="G1169" s="179" t="s">
        <v>255</v>
      </c>
      <c r="H1169" s="179" t="str">
        <f>VLOOKUP(G1169,TCR!$E$2:$K$332,7,0)</f>
        <v>Materia prima</v>
      </c>
      <c r="I1169" s="137" t="str">
        <f t="shared" si="57"/>
        <v>XE#EF1#PE_3F_BTA4#D#XE</v>
      </c>
      <c r="J1169" s="137" t="str">
        <f t="shared" si="56"/>
        <v>N</v>
      </c>
      <c r="K1169" s="3" t="s">
        <v>13727</v>
      </c>
      <c r="L1169" s="3" t="s">
        <v>13728</v>
      </c>
      <c r="N1169" s="3" t="s">
        <v>13842</v>
      </c>
      <c r="Q1169" s="3" t="s">
        <v>13735</v>
      </c>
      <c r="S1169" s="3" t="s">
        <v>9867</v>
      </c>
      <c r="T1169" s="3" t="s">
        <v>13019</v>
      </c>
      <c r="U1169" s="3" t="s">
        <v>12913</v>
      </c>
      <c r="V1169" s="3" t="s">
        <v>12913</v>
      </c>
    </row>
    <row r="1170" spans="1:22" x14ac:dyDescent="0.2">
      <c r="A1170" s="139" t="s">
        <v>12163</v>
      </c>
      <c r="B1170" s="182">
        <v>44595</v>
      </c>
      <c r="C1170" s="179" t="str">
        <f>VLOOKUP(G1170,TCR!$E$2:$K$332,2,0)</f>
        <v>DISTF</v>
      </c>
      <c r="D1170" s="179" t="str">
        <f>VLOOKUP(G1170,TCR!$E$2:$K$332,3,0)</f>
        <v>Ricavi logistica secondaria - distribuzione Energia Elettrica - fisso</v>
      </c>
      <c r="E1170" s="179" t="str">
        <f>VLOOKUP(G1170,TCR!$E$2:$K$332,4,0)</f>
        <v>QFDS</v>
      </c>
      <c r="F1170" s="179" t="str">
        <f>VLOOKUP(G1170,TCR!$E$2:$K$332,5,0)</f>
        <v>Quota fissa distribuzione</v>
      </c>
      <c r="G1170" s="179" t="s">
        <v>2</v>
      </c>
      <c r="H1170" s="179" t="str">
        <f>VLOOKUP(G1170,TCR!$E$2:$K$332,7,0)</f>
        <v>Quota fissa dis</v>
      </c>
      <c r="I1170" s="137" t="str">
        <f t="shared" si="57"/>
        <v>XE#C_FIX_O_ASOS_FAT2#T_OS_A_BTIP#T_OS#XE</v>
      </c>
      <c r="J1170" s="137" t="str">
        <f t="shared" si="56"/>
        <v>N</v>
      </c>
      <c r="K1170" s="3" t="s">
        <v>13769</v>
      </c>
      <c r="L1170" s="3" t="s">
        <v>13770</v>
      </c>
      <c r="N1170" s="3" t="s">
        <v>12707</v>
      </c>
      <c r="Q1170" s="3" t="s">
        <v>12742</v>
      </c>
      <c r="S1170" s="3" t="s">
        <v>10563</v>
      </c>
      <c r="T1170" s="3" t="s">
        <v>9357</v>
      </c>
      <c r="U1170" s="3" t="s">
        <v>12913</v>
      </c>
      <c r="V1170" s="3" t="s">
        <v>12913</v>
      </c>
    </row>
    <row r="1171" spans="1:22" x14ac:dyDescent="0.2">
      <c r="A1171" s="139" t="s">
        <v>12163</v>
      </c>
      <c r="B1171" s="182">
        <v>44595</v>
      </c>
      <c r="C1171" s="179" t="str">
        <f>VLOOKUP(G1171,TCR!$E$2:$K$332,2,0)</f>
        <v>DISTF</v>
      </c>
      <c r="D1171" s="179" t="str">
        <f>VLOOKUP(G1171,TCR!$E$2:$K$332,3,0)</f>
        <v>Ricavi logistica secondaria - distribuzione Energia Elettrica - fisso</v>
      </c>
      <c r="E1171" s="179" t="str">
        <f>VLOOKUP(G1171,TCR!$E$2:$K$332,4,0)</f>
        <v>CAUCMF</v>
      </c>
      <c r="F1171" s="179" t="str">
        <f>VLOOKUP(G1171,TCR!$E$2:$K$332,5,0)</f>
        <v>Componenti fisse A, UC e MCT</v>
      </c>
      <c r="G1171" s="179" t="s">
        <v>384</v>
      </c>
      <c r="H1171" s="179" t="str">
        <f>VLOOKUP(G1171,TCR!$E$2:$K$332,7,0)</f>
        <v>Quota AUC generica fissa</v>
      </c>
      <c r="I1171" s="137" t="str">
        <f t="shared" si="57"/>
        <v>XE#TRASP_AUC#T_TRAS#T#XE</v>
      </c>
      <c r="J1171" s="137" t="str">
        <f t="shared" si="56"/>
        <v>N</v>
      </c>
      <c r="K1171" s="3" t="s">
        <v>13846</v>
      </c>
      <c r="L1171" s="3" t="s">
        <v>13847</v>
      </c>
      <c r="N1171" s="3" t="s">
        <v>13836</v>
      </c>
      <c r="Q1171" s="3" t="s">
        <v>12741</v>
      </c>
      <c r="S1171" s="3" t="s">
        <v>10563</v>
      </c>
      <c r="T1171" s="3" t="s">
        <v>9357</v>
      </c>
      <c r="U1171" s="3" t="s">
        <v>12913</v>
      </c>
      <c r="V1171" s="3" t="s">
        <v>12913</v>
      </c>
    </row>
    <row r="1172" spans="1:22" x14ac:dyDescent="0.2">
      <c r="A1172" s="139" t="s">
        <v>12163</v>
      </c>
      <c r="B1172" s="182">
        <v>44595</v>
      </c>
      <c r="C1172" s="179" t="str">
        <f>VLOOKUP(G1172,TCR!$E$2:$K$332,2,0)</f>
        <v>DISTF</v>
      </c>
      <c r="D1172" s="179" t="str">
        <f>VLOOKUP(G1172,TCR!$E$2:$K$332,3,0)</f>
        <v>Ricavi logistica secondaria - distribuzione Energia Elettrica - fisso</v>
      </c>
      <c r="E1172" s="179" t="str">
        <f>VLOOKUP(G1172,TCR!$E$2:$K$332,4,0)</f>
        <v>QFDS</v>
      </c>
      <c r="F1172" s="179" t="str">
        <f>VLOOKUP(G1172,TCR!$E$2:$K$332,5,0)</f>
        <v>Quota fissa distribuzione</v>
      </c>
      <c r="G1172" s="179" t="s">
        <v>2</v>
      </c>
      <c r="H1172" s="179" t="str">
        <f>VLOOKUP(G1172,TCR!$E$2:$K$332,7,0)</f>
        <v>Quota fissa dis</v>
      </c>
      <c r="I1172" s="137" t="str">
        <f t="shared" si="57"/>
        <v>XE#C_FIX_O_ASOS#T_OS_A_MTIP#T_OS#XE</v>
      </c>
      <c r="J1172" s="137" t="str">
        <f t="shared" si="56"/>
        <v>N</v>
      </c>
      <c r="K1172" s="3" t="s">
        <v>12570</v>
      </c>
      <c r="L1172" s="3" t="s">
        <v>12818</v>
      </c>
      <c r="N1172" s="3" t="s">
        <v>13738</v>
      </c>
      <c r="Q1172" s="3" t="s">
        <v>12742</v>
      </c>
      <c r="S1172" s="3" t="s">
        <v>10563</v>
      </c>
      <c r="T1172" s="3" t="s">
        <v>9357</v>
      </c>
      <c r="U1172" s="3" t="s">
        <v>12913</v>
      </c>
      <c r="V1172" s="3" t="s">
        <v>12913</v>
      </c>
    </row>
    <row r="1173" spans="1:22" x14ac:dyDescent="0.2">
      <c r="A1173" s="139" t="s">
        <v>12163</v>
      </c>
      <c r="B1173" s="182">
        <v>44595</v>
      </c>
      <c r="C1173" s="179" t="str">
        <f>VLOOKUP(G1173,TCR!$E$2:$K$332,2,0)</f>
        <v>VENDV</v>
      </c>
      <c r="D1173" s="179" t="str">
        <f>VLOOKUP(G1173,TCR!$E$2:$K$332,3,0)</f>
        <v>Ricavi variabili commodity al PCE - Energia Elettrica</v>
      </c>
      <c r="E1173" s="179" t="str">
        <f>VLOOKUP(G1173,TCR!$E$2:$K$332,4,0)</f>
        <v>MTPRV</v>
      </c>
      <c r="F1173" s="179" t="str">
        <f>VLOOKUP(G1173,TCR!$E$2:$K$332,5,0)</f>
        <v>Materia prima variabile</v>
      </c>
      <c r="G1173" s="179" t="s">
        <v>255</v>
      </c>
      <c r="H1173" s="179" t="str">
        <f>VLOOKUP(G1173,TCR!$E$2:$K$332,7,0)</f>
        <v>Materia prima</v>
      </c>
      <c r="I1173" s="137" t="str">
        <f t="shared" si="57"/>
        <v>XE#EF23#PE_BIO_BTA3#E#XE</v>
      </c>
      <c r="J1173" s="137" t="str">
        <f t="shared" si="56"/>
        <v>N</v>
      </c>
      <c r="K1173" s="3" t="s">
        <v>13723</v>
      </c>
      <c r="L1173" s="3" t="s">
        <v>13724</v>
      </c>
      <c r="N1173" s="3" t="s">
        <v>13805</v>
      </c>
      <c r="Q1173" s="3" t="s">
        <v>12743</v>
      </c>
      <c r="S1173" s="3" t="s">
        <v>9867</v>
      </c>
      <c r="T1173" s="3" t="s">
        <v>13019</v>
      </c>
      <c r="U1173" s="3" t="s">
        <v>12913</v>
      </c>
      <c r="V1173" s="3" t="s">
        <v>12913</v>
      </c>
    </row>
    <row r="1174" spans="1:22" x14ac:dyDescent="0.2">
      <c r="A1174" s="139" t="s">
        <v>12163</v>
      </c>
      <c r="B1174" s="182">
        <v>44595</v>
      </c>
      <c r="C1174" s="179" t="str">
        <f>VLOOKUP(G1174,TCR!$E$2:$K$332,2,0)</f>
        <v>VENDV</v>
      </c>
      <c r="D1174" s="179" t="str">
        <f>VLOOKUP(G1174,TCR!$E$2:$K$332,3,0)</f>
        <v>Ricavi variabili commodity al PCE - Energia Elettrica</v>
      </c>
      <c r="E1174" s="179" t="str">
        <f>VLOOKUP(G1174,TCR!$E$2:$K$332,4,0)</f>
        <v>MTPRV</v>
      </c>
      <c r="F1174" s="179" t="str">
        <f>VLOOKUP(G1174,TCR!$E$2:$K$332,5,0)</f>
        <v>Materia prima variabile</v>
      </c>
      <c r="G1174" s="179" t="s">
        <v>255</v>
      </c>
      <c r="H1174" s="179" t="str">
        <f>VLOOKUP(G1174,TCR!$E$2:$K$332,7,0)</f>
        <v>Materia prima</v>
      </c>
      <c r="I1174" s="137" t="str">
        <f t="shared" si="57"/>
        <v>XE#EF3_FIX#P_FIX_PUNBL#E#XE</v>
      </c>
      <c r="J1174" s="137" t="str">
        <f t="shared" si="56"/>
        <v>N</v>
      </c>
      <c r="K1174" s="3" t="s">
        <v>12635</v>
      </c>
      <c r="L1174" s="3" t="s">
        <v>12886</v>
      </c>
      <c r="N1174" s="3" t="s">
        <v>12711</v>
      </c>
      <c r="Q1174" s="3" t="s">
        <v>12743</v>
      </c>
      <c r="S1174" s="3" t="s">
        <v>9867</v>
      </c>
      <c r="T1174" s="3" t="s">
        <v>13019</v>
      </c>
      <c r="U1174" s="3" t="s">
        <v>12913</v>
      </c>
      <c r="V1174" s="3" t="s">
        <v>12913</v>
      </c>
    </row>
    <row r="1175" spans="1:22" x14ac:dyDescent="0.2">
      <c r="A1175" s="139" t="s">
        <v>12163</v>
      </c>
      <c r="B1175" s="182">
        <v>44595</v>
      </c>
      <c r="C1175" s="179" t="str">
        <f>VLOOKUP(G1175,TCR!$E$2:$K$332,2,0)</f>
        <v>DISTV</v>
      </c>
      <c r="D1175" s="179" t="str">
        <f>VLOOKUP(G1175,TCR!$E$2:$K$332,3,0)</f>
        <v>Ricavi logistica secondaria - distribuzione Energia Elettrica - variabile</v>
      </c>
      <c r="E1175" s="179" t="str">
        <f>VLOOKUP(G1175,TCR!$E$2:$K$332,4,0)</f>
        <v>QVA</v>
      </c>
      <c r="F1175" s="179" t="str">
        <f>VLOOKUP(G1175,TCR!$E$2:$K$332,5,0)</f>
        <v>Energia attiva</v>
      </c>
      <c r="G1175" s="179" t="s">
        <v>4</v>
      </c>
      <c r="H1175" s="179" t="str">
        <f>VLOOKUP(G1175,TCR!$E$2:$K$332,7,0)</f>
        <v>Quota energia</v>
      </c>
      <c r="I1175" s="137" t="str">
        <f t="shared" si="57"/>
        <v>XE#Q_EN_O_ASOS_FAT2#T_OS_A_BTA2#T_OS#XE</v>
      </c>
      <c r="J1175" s="137" t="str">
        <f t="shared" si="56"/>
        <v>N</v>
      </c>
      <c r="K1175" s="3" t="s">
        <v>13730</v>
      </c>
      <c r="L1175" s="3" t="s">
        <v>13731</v>
      </c>
      <c r="N1175" s="3" t="s">
        <v>12727</v>
      </c>
      <c r="Q1175" s="3" t="s">
        <v>12742</v>
      </c>
      <c r="S1175" s="3" t="s">
        <v>10565</v>
      </c>
      <c r="T1175" s="3" t="s">
        <v>13020</v>
      </c>
      <c r="U1175" s="3" t="s">
        <v>12913</v>
      </c>
      <c r="V1175" s="3" t="s">
        <v>12913</v>
      </c>
    </row>
    <row r="1176" spans="1:22" x14ac:dyDescent="0.2">
      <c r="A1176" s="139" t="s">
        <v>12163</v>
      </c>
      <c r="B1176" s="182">
        <v>44595</v>
      </c>
      <c r="C1176" s="179" t="str">
        <f>VLOOKUP(G1176,TCR!$E$2:$K$332,2,0)</f>
        <v>TRASPV</v>
      </c>
      <c r="D1176" s="179" t="str">
        <f>VLOOKUP(G1176,TCR!$E$2:$K$332,3,0)</f>
        <v>Ricavi logistica primaria - Trasporto Energia Elettrica - variabile</v>
      </c>
      <c r="E1176" s="179" t="str">
        <f>VLOOKUP(G1176,TCR!$E$2:$K$332,4,0)</f>
        <v>DISPV</v>
      </c>
      <c r="F1176" s="179" t="str">
        <f>VLOOKUP(G1176,TCR!$E$2:$K$332,5,0)</f>
        <v>Dispacciamento variabile</v>
      </c>
      <c r="G1176" s="179" t="s">
        <v>112</v>
      </c>
      <c r="H1176" s="179" t="str">
        <f>VLOOKUP(G1176,TCR!$E$2:$K$332,7,0)</f>
        <v>PD</v>
      </c>
      <c r="I1176" s="137" t="str">
        <f t="shared" si="57"/>
        <v>XE#PD_F23#PD_BIO_BTA2#D#XE</v>
      </c>
      <c r="J1176" s="137" t="str">
        <f t="shared" si="56"/>
        <v>N</v>
      </c>
      <c r="K1176" s="3" t="s">
        <v>341</v>
      </c>
      <c r="L1176" s="3" t="s">
        <v>13790</v>
      </c>
      <c r="N1176" s="3" t="s">
        <v>13766</v>
      </c>
      <c r="Q1176" s="3" t="s">
        <v>13735</v>
      </c>
      <c r="S1176" s="3" t="s">
        <v>9818</v>
      </c>
      <c r="T1176" s="3" t="s">
        <v>9819</v>
      </c>
      <c r="U1176" s="3" t="s">
        <v>12913</v>
      </c>
      <c r="V1176" s="3" t="s">
        <v>12913</v>
      </c>
    </row>
    <row r="1177" spans="1:22" x14ac:dyDescent="0.2">
      <c r="A1177" s="139" t="s">
        <v>12163</v>
      </c>
      <c r="B1177" s="182">
        <v>44595</v>
      </c>
      <c r="C1177" s="179" t="str">
        <f>VLOOKUP(G1177,TCR!$E$2:$K$332,2,0)</f>
        <v>VENDV</v>
      </c>
      <c r="D1177" s="179" t="str">
        <f>VLOOKUP(G1177,TCR!$E$2:$K$332,3,0)</f>
        <v>Ricavi variabili commodity al PCE - Energia Elettrica</v>
      </c>
      <c r="E1177" s="179" t="str">
        <f>VLOOKUP(G1177,TCR!$E$2:$K$332,4,0)</f>
        <v>MTPRV</v>
      </c>
      <c r="F1177" s="179" t="str">
        <f>VLOOKUP(G1177,TCR!$E$2:$K$332,5,0)</f>
        <v>Materia prima variabile</v>
      </c>
      <c r="G1177" s="179" t="s">
        <v>255</v>
      </c>
      <c r="H1177" s="179" t="str">
        <f>VLOOKUP(G1177,TCR!$E$2:$K$332,7,0)</f>
        <v>Materia prima</v>
      </c>
      <c r="I1177" s="137" t="str">
        <f t="shared" si="57"/>
        <v>XE#EF23#PE_BIO_TD#E#XE</v>
      </c>
      <c r="J1177" s="137" t="str">
        <f t="shared" si="56"/>
        <v>N</v>
      </c>
      <c r="K1177" s="3" t="s">
        <v>13723</v>
      </c>
      <c r="L1177" s="3" t="s">
        <v>13724</v>
      </c>
      <c r="N1177" s="3" t="s">
        <v>13778</v>
      </c>
      <c r="Q1177" s="3" t="s">
        <v>12743</v>
      </c>
      <c r="S1177" s="3" t="s">
        <v>9867</v>
      </c>
      <c r="T1177" s="3" t="s">
        <v>13019</v>
      </c>
      <c r="U1177" s="3" t="s">
        <v>12913</v>
      </c>
      <c r="V1177" s="3" t="s">
        <v>12913</v>
      </c>
    </row>
    <row r="1178" spans="1:22" x14ac:dyDescent="0.2">
      <c r="A1178" s="139" t="s">
        <v>12163</v>
      </c>
      <c r="B1178" s="182">
        <v>44595</v>
      </c>
      <c r="C1178" s="179" t="str">
        <f>VLOOKUP(G1178,TCR!$E$2:$K$332,2,0)</f>
        <v>VENDV</v>
      </c>
      <c r="D1178" s="179" t="str">
        <f>VLOOKUP(G1178,TCR!$E$2:$K$332,3,0)</f>
        <v>Ricavi variabili commodity al PCE - Energia Elettrica</v>
      </c>
      <c r="E1178" s="179" t="str">
        <f>VLOOKUP(G1178,TCR!$E$2:$K$332,4,0)</f>
        <v>MTPRV</v>
      </c>
      <c r="F1178" s="179" t="str">
        <f>VLOOKUP(G1178,TCR!$E$2:$K$332,5,0)</f>
        <v>Materia prima variabile</v>
      </c>
      <c r="G1178" s="179" t="s">
        <v>192</v>
      </c>
      <c r="H1178" s="179" t="str">
        <f>VLOOKUP(G1178,TCR!$E$2:$K$332,7,0)</f>
        <v>Perdite</v>
      </c>
      <c r="I1178" s="137" t="str">
        <f t="shared" si="57"/>
        <v>XE#PERD_EF2_FIX#P_FIX_PUNBL#E#XE</v>
      </c>
      <c r="J1178" s="137" t="str">
        <f t="shared" si="56"/>
        <v>N</v>
      </c>
      <c r="K1178" s="3" t="s">
        <v>12596</v>
      </c>
      <c r="L1178" s="3" t="s">
        <v>12847</v>
      </c>
      <c r="N1178" s="3" t="s">
        <v>12711</v>
      </c>
      <c r="Q1178" s="3" t="s">
        <v>12743</v>
      </c>
      <c r="S1178" s="3" t="s">
        <v>9867</v>
      </c>
      <c r="T1178" s="3" t="s">
        <v>13019</v>
      </c>
      <c r="U1178" s="3" t="s">
        <v>12913</v>
      </c>
      <c r="V1178" s="3" t="s">
        <v>12913</v>
      </c>
    </row>
    <row r="1179" spans="1:22" x14ac:dyDescent="0.2">
      <c r="A1179" s="139" t="s">
        <v>12163</v>
      </c>
      <c r="B1179" s="182">
        <v>44595</v>
      </c>
      <c r="C1179" s="179" t="str">
        <f>VLOOKUP(G1179,TCR!$E$2:$K$332,2,0)</f>
        <v>DISTF</v>
      </c>
      <c r="D1179" s="179" t="str">
        <f>VLOOKUP(G1179,TCR!$E$2:$K$332,3,0)</f>
        <v>Ricavi logistica secondaria - distribuzione Energia Elettrica - fisso</v>
      </c>
      <c r="E1179" s="179" t="str">
        <f>VLOOKUP(G1179,TCR!$E$2:$K$332,4,0)</f>
        <v>QFDS</v>
      </c>
      <c r="F1179" s="179" t="str">
        <f>VLOOKUP(G1179,TCR!$E$2:$K$332,5,0)</f>
        <v>Quota fissa distribuzione</v>
      </c>
      <c r="G1179" s="179" t="s">
        <v>2</v>
      </c>
      <c r="H1179" s="179" t="str">
        <f>VLOOKUP(G1179,TCR!$E$2:$K$332,7,0)</f>
        <v>Quota fissa dis</v>
      </c>
      <c r="I1179" s="137" t="str">
        <f t="shared" si="57"/>
        <v>XE#C_FIX_O_ASOS_VAL1#T_OS_A_BTA1#T_OS#XE</v>
      </c>
      <c r="J1179" s="137" t="str">
        <f t="shared" si="56"/>
        <v>N</v>
      </c>
      <c r="K1179" s="3" t="s">
        <v>12572</v>
      </c>
      <c r="L1179" s="3" t="s">
        <v>12820</v>
      </c>
      <c r="N1179" s="3" t="s">
        <v>12732</v>
      </c>
      <c r="Q1179" s="3" t="s">
        <v>12742</v>
      </c>
      <c r="S1179" s="3" t="s">
        <v>10563</v>
      </c>
      <c r="T1179" s="3" t="s">
        <v>9357</v>
      </c>
      <c r="U1179" s="3" t="s">
        <v>12913</v>
      </c>
      <c r="V1179" s="3" t="s">
        <v>12913</v>
      </c>
    </row>
    <row r="1180" spans="1:22" x14ac:dyDescent="0.2">
      <c r="A1180" s="139" t="s">
        <v>12163</v>
      </c>
      <c r="B1180" s="182">
        <v>44595</v>
      </c>
      <c r="C1180" s="179" t="str">
        <f>VLOOKUP(G1180,TCR!$E$2:$K$332,2,0)</f>
        <v>TRASPV</v>
      </c>
      <c r="D1180" s="179" t="str">
        <f>VLOOKUP(G1180,TCR!$E$2:$K$332,3,0)</f>
        <v>Ricavi logistica primaria - Trasporto Energia Elettrica - variabile</v>
      </c>
      <c r="E1180" s="179" t="str">
        <f>VLOOKUP(G1180,TCR!$E$2:$K$332,4,0)</f>
        <v>DISPV</v>
      </c>
      <c r="F1180" s="179" t="str">
        <f>VLOOKUP(G1180,TCR!$E$2:$K$332,5,0)</f>
        <v>Dispacciamento variabile</v>
      </c>
      <c r="G1180" s="179" t="s">
        <v>112</v>
      </c>
      <c r="H1180" s="179" t="str">
        <f>VLOOKUP(G1180,TCR!$E$2:$K$332,7,0)</f>
        <v>PD</v>
      </c>
      <c r="I1180" s="137" t="str">
        <f t="shared" si="57"/>
        <v>XE#PD_F0#PD_MON_BTA4#D#XE</v>
      </c>
      <c r="J1180" s="137" t="str">
        <f t="shared" si="56"/>
        <v>N</v>
      </c>
      <c r="K1180" s="3" t="s">
        <v>13732</v>
      </c>
      <c r="L1180" s="3" t="s">
        <v>13733</v>
      </c>
      <c r="N1180" s="3" t="s">
        <v>13848</v>
      </c>
      <c r="Q1180" s="3" t="s">
        <v>13735</v>
      </c>
      <c r="S1180" s="3" t="s">
        <v>9818</v>
      </c>
      <c r="T1180" s="3" t="s">
        <v>9819</v>
      </c>
      <c r="U1180" s="3" t="s">
        <v>12913</v>
      </c>
      <c r="V1180" s="3" t="s">
        <v>12913</v>
      </c>
    </row>
    <row r="1181" spans="1:22" x14ac:dyDescent="0.2">
      <c r="A1181" s="139" t="s">
        <v>12163</v>
      </c>
      <c r="B1181" s="182">
        <v>44595</v>
      </c>
      <c r="C1181" s="179" t="str">
        <f>VLOOKUP(G1181,TCR!$E$2:$K$332,2,0)</f>
        <v>DISTF</v>
      </c>
      <c r="D1181" s="179" t="str">
        <f>VLOOKUP(G1181,TCR!$E$2:$K$332,3,0)</f>
        <v>Ricavi logistica secondaria - distribuzione Energia Elettrica - fisso</v>
      </c>
      <c r="E1181" s="179" t="str">
        <f>VLOOKUP(G1181,TCR!$E$2:$K$332,4,0)</f>
        <v>QP</v>
      </c>
      <c r="F1181" s="179" t="str">
        <f>VLOOKUP(G1181,TCR!$E$2:$K$332,5,0)</f>
        <v>Potenza</v>
      </c>
      <c r="G1181" s="179" t="s">
        <v>166</v>
      </c>
      <c r="H1181" s="179" t="str">
        <f>VLOOKUP(G1181,TCR!$E$2:$K$332,7,0)</f>
        <v>Quota fissa potenza</v>
      </c>
      <c r="I1181" s="137" t="str">
        <f t="shared" si="57"/>
        <v>XE#Q_POT_O_ASOS_VAL3#T_OS_A_BTA6#T_OS#XE</v>
      </c>
      <c r="J1181" s="137" t="str">
        <f t="shared" si="56"/>
        <v>N</v>
      </c>
      <c r="K1181" s="3" t="s">
        <v>12564</v>
      </c>
      <c r="L1181" s="3" t="s">
        <v>12812</v>
      </c>
      <c r="N1181" s="3" t="s">
        <v>12724</v>
      </c>
      <c r="Q1181" s="3" t="s">
        <v>12742</v>
      </c>
      <c r="S1181" s="3" t="s">
        <v>10563</v>
      </c>
      <c r="T1181" s="3" t="s">
        <v>9357</v>
      </c>
      <c r="U1181" s="3" t="s">
        <v>12913</v>
      </c>
      <c r="V1181" s="3" t="s">
        <v>12913</v>
      </c>
    </row>
    <row r="1182" spans="1:22" x14ac:dyDescent="0.2">
      <c r="A1182" s="139" t="s">
        <v>12163</v>
      </c>
      <c r="B1182" s="182">
        <v>44595</v>
      </c>
      <c r="C1182" s="179" t="str">
        <f>VLOOKUP(G1182,TCR!$E$2:$K$332,2,0)</f>
        <v>DISTV</v>
      </c>
      <c r="D1182" s="179" t="str">
        <f>VLOOKUP(G1182,TCR!$E$2:$K$332,3,0)</f>
        <v>Ricavi logistica secondaria - distribuzione Energia Elettrica - variabile</v>
      </c>
      <c r="E1182" s="179" t="str">
        <f>VLOOKUP(G1182,TCR!$E$2:$K$332,4,0)</f>
        <v>QVA</v>
      </c>
      <c r="F1182" s="179" t="str">
        <f>VLOOKUP(G1182,TCR!$E$2:$K$332,5,0)</f>
        <v>Energia attiva</v>
      </c>
      <c r="G1182" s="179" t="s">
        <v>4</v>
      </c>
      <c r="H1182" s="179" t="str">
        <f>VLOOKUP(G1182,TCR!$E$2:$K$332,7,0)</f>
        <v>Quota energia</v>
      </c>
      <c r="I1182" s="137" t="str">
        <f t="shared" si="57"/>
        <v>XE#Q_EN_O_ASOS_FAT1#T_OS_A_ALTA#T_OS#XE</v>
      </c>
      <c r="J1182" s="137" t="str">
        <f t="shared" si="56"/>
        <v>N</v>
      </c>
      <c r="K1182" s="3" t="s">
        <v>12577</v>
      </c>
      <c r="L1182" s="3" t="s">
        <v>12825</v>
      </c>
      <c r="N1182" s="3" t="s">
        <v>12706</v>
      </c>
      <c r="Q1182" s="3" t="s">
        <v>12742</v>
      </c>
      <c r="S1182" s="3" t="s">
        <v>10565</v>
      </c>
      <c r="T1182" s="3" t="s">
        <v>13020</v>
      </c>
      <c r="U1182" s="3" t="s">
        <v>12913</v>
      </c>
      <c r="V1182" s="3" t="s">
        <v>12913</v>
      </c>
    </row>
    <row r="1183" spans="1:22" x14ac:dyDescent="0.2">
      <c r="A1183" s="139" t="s">
        <v>12163</v>
      </c>
      <c r="B1183" s="182">
        <v>44595</v>
      </c>
      <c r="C1183" s="179" t="str">
        <f>VLOOKUP(G1183,TCR!$E$2:$K$332,2,0)</f>
        <v>TRASPV</v>
      </c>
      <c r="D1183" s="179" t="str">
        <f>VLOOKUP(G1183,TCR!$E$2:$K$332,3,0)</f>
        <v>Ricavi logistica primaria - Trasporto Energia Elettrica - variabile</v>
      </c>
      <c r="E1183" s="179" t="str">
        <f>VLOOKUP(G1183,TCR!$E$2:$K$332,4,0)</f>
        <v>DISPV</v>
      </c>
      <c r="F1183" s="179" t="str">
        <f>VLOOKUP(G1183,TCR!$E$2:$K$332,5,0)</f>
        <v>Dispacciamento variabile</v>
      </c>
      <c r="G1183" s="179" t="s">
        <v>112</v>
      </c>
      <c r="H1183" s="179" t="str">
        <f>VLOOKUP(G1183,TCR!$E$2:$K$332,7,0)</f>
        <v>PD</v>
      </c>
      <c r="I1183" s="137" t="str">
        <f t="shared" si="57"/>
        <v>XE#PD_F1#PD_BIO_BTA6#D#XE</v>
      </c>
      <c r="J1183" s="137" t="str">
        <f t="shared" si="56"/>
        <v>N</v>
      </c>
      <c r="K1183" s="3" t="s">
        <v>249</v>
      </c>
      <c r="L1183" s="3" t="s">
        <v>13765</v>
      </c>
      <c r="N1183" s="3" t="s">
        <v>13767</v>
      </c>
      <c r="Q1183" s="3" t="s">
        <v>13735</v>
      </c>
      <c r="S1183" s="3" t="s">
        <v>9818</v>
      </c>
      <c r="T1183" s="3" t="s">
        <v>9819</v>
      </c>
      <c r="U1183" s="3" t="s">
        <v>12913</v>
      </c>
      <c r="V1183" s="3" t="s">
        <v>12913</v>
      </c>
    </row>
    <row r="1184" spans="1:22" x14ac:dyDescent="0.2">
      <c r="A1184" s="139" t="s">
        <v>12163</v>
      </c>
      <c r="B1184" s="182">
        <v>44595</v>
      </c>
      <c r="C1184" s="179" t="str">
        <f>VLOOKUP(G1184,TCR!$E$2:$K$332,2,0)</f>
        <v>DISTF</v>
      </c>
      <c r="D1184" s="179" t="str">
        <f>VLOOKUP(G1184,TCR!$E$2:$K$332,3,0)</f>
        <v>Ricavi logistica secondaria - distribuzione Energia Elettrica - fisso</v>
      </c>
      <c r="E1184" s="179" t="str">
        <f>VLOOKUP(G1184,TCR!$E$2:$K$332,4,0)</f>
        <v>QP</v>
      </c>
      <c r="F1184" s="179" t="str">
        <f>VLOOKUP(G1184,TCR!$E$2:$K$332,5,0)</f>
        <v>Potenza</v>
      </c>
      <c r="G1184" s="179" t="s">
        <v>166</v>
      </c>
      <c r="H1184" s="179" t="str">
        <f>VLOOKUP(G1184,TCR!$E$2:$K$332,7,0)</f>
        <v>Quota fissa potenza</v>
      </c>
      <c r="I1184" s="137" t="str">
        <f t="shared" si="57"/>
        <v>XE#Q_POT_C_TRASP#T_TRAS_MTIP#T#XE</v>
      </c>
      <c r="J1184" s="137" t="str">
        <f t="shared" si="56"/>
        <v>N</v>
      </c>
      <c r="K1184" s="3" t="s">
        <v>12519</v>
      </c>
      <c r="L1184" s="3" t="s">
        <v>12767</v>
      </c>
      <c r="N1184" s="3" t="s">
        <v>13759</v>
      </c>
      <c r="Q1184" s="3" t="s">
        <v>12741</v>
      </c>
      <c r="S1184" s="3" t="s">
        <v>10563</v>
      </c>
      <c r="T1184" s="3" t="s">
        <v>9357</v>
      </c>
      <c r="U1184" s="3" t="s">
        <v>12913</v>
      </c>
      <c r="V1184" s="3" t="s">
        <v>12913</v>
      </c>
    </row>
    <row r="1185" spans="1:22" x14ac:dyDescent="0.2">
      <c r="A1185" s="139" t="s">
        <v>12163</v>
      </c>
      <c r="B1185" s="182">
        <v>44595</v>
      </c>
      <c r="C1185" s="179" t="str">
        <f>VLOOKUP(G1185,TCR!$E$2:$K$332,2,0)</f>
        <v>TRASPV</v>
      </c>
      <c r="D1185" s="179" t="str">
        <f>VLOOKUP(G1185,TCR!$E$2:$K$332,3,0)</f>
        <v>Ricavi logistica primaria - Trasporto Energia Elettrica - variabile</v>
      </c>
      <c r="E1185" s="179" t="str">
        <f>VLOOKUP(G1185,TCR!$E$2:$K$332,4,0)</f>
        <v>DISPV</v>
      </c>
      <c r="F1185" s="179" t="str">
        <f>VLOOKUP(G1185,TCR!$E$2:$K$332,5,0)</f>
        <v>Dispacciamento variabile</v>
      </c>
      <c r="G1185" s="179" t="s">
        <v>112</v>
      </c>
      <c r="H1185" s="179" t="str">
        <f>VLOOKUP(G1185,TCR!$E$2:$K$332,7,0)</f>
        <v>PD</v>
      </c>
      <c r="I1185" s="137" t="str">
        <f t="shared" si="57"/>
        <v>XE#PD_F0#PD_3F_MENS_BTIP#O_D#XE</v>
      </c>
      <c r="J1185" s="137" t="str">
        <f t="shared" si="56"/>
        <v>N</v>
      </c>
      <c r="K1185" s="3" t="s">
        <v>13732</v>
      </c>
      <c r="L1185" s="3" t="s">
        <v>13733</v>
      </c>
      <c r="N1185" s="3" t="s">
        <v>13756</v>
      </c>
      <c r="Q1185" s="3" t="s">
        <v>12740</v>
      </c>
      <c r="S1185" s="3" t="s">
        <v>9818</v>
      </c>
      <c r="T1185" s="3" t="s">
        <v>9819</v>
      </c>
      <c r="U1185" s="3" t="s">
        <v>12913</v>
      </c>
      <c r="V1185" s="3" t="s">
        <v>12913</v>
      </c>
    </row>
    <row r="1186" spans="1:22" x14ac:dyDescent="0.2">
      <c r="A1186" s="139" t="s">
        <v>12163</v>
      </c>
      <c r="B1186" s="182">
        <v>44595</v>
      </c>
      <c r="C1186" s="179" t="str">
        <f>VLOOKUP(G1186,TCR!$E$2:$K$332,2,0)</f>
        <v>VENDV</v>
      </c>
      <c r="D1186" s="179" t="str">
        <f>VLOOKUP(G1186,TCR!$E$2:$K$332,3,0)</f>
        <v>Ricavi variabili commodity al PCE - Energia Elettrica</v>
      </c>
      <c r="E1186" s="179" t="str">
        <f>VLOOKUP(G1186,TCR!$E$2:$K$332,4,0)</f>
        <v>MTPRV</v>
      </c>
      <c r="F1186" s="179" t="str">
        <f>VLOOKUP(G1186,TCR!$E$2:$K$332,5,0)</f>
        <v>Materia prima variabile</v>
      </c>
      <c r="G1186" s="179" t="s">
        <v>255</v>
      </c>
      <c r="H1186" s="179" t="str">
        <f>VLOOKUP(G1186,TCR!$E$2:$K$332,7,0)</f>
        <v>Materia prima</v>
      </c>
      <c r="I1186" s="137" t="str">
        <f t="shared" si="57"/>
        <v>XE#EF0#PED#E#XE</v>
      </c>
      <c r="J1186" s="137" t="str">
        <f t="shared" si="56"/>
        <v>N</v>
      </c>
      <c r="K1186" s="3" t="s">
        <v>13718</v>
      </c>
      <c r="L1186" s="3" t="s">
        <v>13719</v>
      </c>
      <c r="N1186" s="3" t="s">
        <v>13729</v>
      </c>
      <c r="Q1186" s="3" t="s">
        <v>12743</v>
      </c>
      <c r="S1186" s="3" t="s">
        <v>9867</v>
      </c>
      <c r="T1186" s="3" t="s">
        <v>13019</v>
      </c>
      <c r="U1186" s="3" t="s">
        <v>12913</v>
      </c>
      <c r="V1186" s="3" t="s">
        <v>12913</v>
      </c>
    </row>
    <row r="1187" spans="1:22" x14ac:dyDescent="0.2">
      <c r="A1187" s="139" t="s">
        <v>12163</v>
      </c>
      <c r="B1187" s="182">
        <v>44595</v>
      </c>
      <c r="C1187" s="179" t="str">
        <f>VLOOKUP(G1187,TCR!$E$2:$K$332,2,0)</f>
        <v>TRASPV</v>
      </c>
      <c r="D1187" s="179" t="str">
        <f>VLOOKUP(G1187,TCR!$E$2:$K$332,3,0)</f>
        <v>Ricavi logistica primaria - Trasporto Energia Elettrica - variabile</v>
      </c>
      <c r="E1187" s="179" t="str">
        <f>VLOOKUP(G1187,TCR!$E$2:$K$332,4,0)</f>
        <v>DISPV</v>
      </c>
      <c r="F1187" s="179" t="str">
        <f>VLOOKUP(G1187,TCR!$E$2:$K$332,5,0)</f>
        <v>Dispacciamento variabile</v>
      </c>
      <c r="G1187" s="179" t="s">
        <v>112</v>
      </c>
      <c r="H1187" s="179" t="str">
        <f>VLOOKUP(G1187,TCR!$E$2:$K$332,7,0)</f>
        <v>PD</v>
      </c>
      <c r="I1187" s="137" t="str">
        <f t="shared" si="57"/>
        <v>XE#PD_F23#PD_BIO_TD#O_D#XE</v>
      </c>
      <c r="J1187" s="137" t="str">
        <f t="shared" si="56"/>
        <v>N</v>
      </c>
      <c r="K1187" s="3" t="s">
        <v>341</v>
      </c>
      <c r="L1187" s="3" t="s">
        <v>13790</v>
      </c>
      <c r="N1187" s="3" t="s">
        <v>13818</v>
      </c>
      <c r="Q1187" s="3" t="s">
        <v>12740</v>
      </c>
      <c r="S1187" s="3" t="s">
        <v>9818</v>
      </c>
      <c r="T1187" s="3" t="s">
        <v>9819</v>
      </c>
      <c r="U1187" s="3" t="s">
        <v>12913</v>
      </c>
      <c r="V1187" s="3" t="s">
        <v>12913</v>
      </c>
    </row>
    <row r="1188" spans="1:22" x14ac:dyDescent="0.2">
      <c r="A1188" s="139" t="s">
        <v>12163</v>
      </c>
      <c r="B1188" s="182">
        <v>44595</v>
      </c>
      <c r="C1188" s="179" t="str">
        <f>VLOOKUP(G1188,TCR!$E$2:$K$332,2,0)</f>
        <v>DISTF</v>
      </c>
      <c r="D1188" s="179" t="str">
        <f>VLOOKUP(G1188,TCR!$E$2:$K$332,3,0)</f>
        <v>Ricavi logistica secondaria - distribuzione Energia Elettrica - fisso</v>
      </c>
      <c r="E1188" s="179" t="str">
        <f>VLOOKUP(G1188,TCR!$E$2:$K$332,4,0)</f>
        <v>QFDS</v>
      </c>
      <c r="F1188" s="179" t="str">
        <f>VLOOKUP(G1188,TCR!$E$2:$K$332,5,0)</f>
        <v>Quota fissa distribuzione</v>
      </c>
      <c r="G1188" s="179" t="s">
        <v>2</v>
      </c>
      <c r="H1188" s="179" t="str">
        <f>VLOOKUP(G1188,TCR!$E$2:$K$332,7,0)</f>
        <v>Quota fissa dis</v>
      </c>
      <c r="I1188" s="137" t="str">
        <f t="shared" si="57"/>
        <v>XE#C_FIX_O_ASOS_FAT2#T_OS_A_BTA5#T_OS#XE</v>
      </c>
      <c r="J1188" s="137" t="str">
        <f t="shared" si="56"/>
        <v>N</v>
      </c>
      <c r="K1188" s="3" t="s">
        <v>13769</v>
      </c>
      <c r="L1188" s="3" t="s">
        <v>13770</v>
      </c>
      <c r="N1188" s="3" t="s">
        <v>12731</v>
      </c>
      <c r="Q1188" s="3" t="s">
        <v>12742</v>
      </c>
      <c r="S1188" s="3" t="s">
        <v>10563</v>
      </c>
      <c r="T1188" s="3" t="s">
        <v>9357</v>
      </c>
      <c r="U1188" s="3" t="s">
        <v>12913</v>
      </c>
      <c r="V1188" s="3" t="s">
        <v>12913</v>
      </c>
    </row>
    <row r="1189" spans="1:22" x14ac:dyDescent="0.2">
      <c r="A1189" s="139" t="s">
        <v>12163</v>
      </c>
      <c r="B1189" s="182">
        <v>44595</v>
      </c>
      <c r="C1189" s="179" t="str">
        <f>VLOOKUP(G1189,TCR!$E$2:$K$332,2,0)</f>
        <v>DISTF</v>
      </c>
      <c r="D1189" s="179" t="str">
        <f>VLOOKUP(G1189,TCR!$E$2:$K$332,3,0)</f>
        <v>Ricavi logistica secondaria - distribuzione Energia Elettrica - fisso</v>
      </c>
      <c r="E1189" s="179" t="str">
        <f>VLOOKUP(G1189,TCR!$E$2:$K$332,4,0)</f>
        <v>QP</v>
      </c>
      <c r="F1189" s="179" t="str">
        <f>VLOOKUP(G1189,TCR!$E$2:$K$332,5,0)</f>
        <v>Potenza</v>
      </c>
      <c r="G1189" s="179" t="s">
        <v>166</v>
      </c>
      <c r="H1189" s="179" t="str">
        <f>VLOOKUP(G1189,TCR!$E$2:$K$332,7,0)</f>
        <v>Quota fissa potenza</v>
      </c>
      <c r="I1189" s="137" t="str">
        <f t="shared" si="57"/>
        <v>XE#Q_POT_O_ASOS_VAL4#T_OS_A_BTA2#T_OS#XE</v>
      </c>
      <c r="J1189" s="137" t="str">
        <f t="shared" si="56"/>
        <v>N</v>
      </c>
      <c r="K1189" s="3" t="s">
        <v>12565</v>
      </c>
      <c r="L1189" s="3" t="s">
        <v>12813</v>
      </c>
      <c r="N1189" s="3" t="s">
        <v>12727</v>
      </c>
      <c r="Q1189" s="3" t="s">
        <v>12742</v>
      </c>
      <c r="S1189" s="3" t="s">
        <v>10563</v>
      </c>
      <c r="T1189" s="3" t="s">
        <v>9357</v>
      </c>
      <c r="U1189" s="3" t="s">
        <v>12913</v>
      </c>
      <c r="V1189" s="3" t="s">
        <v>12913</v>
      </c>
    </row>
    <row r="1190" spans="1:22" x14ac:dyDescent="0.2">
      <c r="A1190" s="139" t="s">
        <v>12163</v>
      </c>
      <c r="B1190" s="182">
        <v>44595</v>
      </c>
      <c r="C1190" s="179" t="str">
        <f>VLOOKUP(G1190,TCR!$E$2:$K$332,2,0)</f>
        <v>VENDV</v>
      </c>
      <c r="D1190" s="179" t="str">
        <f>VLOOKUP(G1190,TCR!$E$2:$K$332,3,0)</f>
        <v>Ricavi variabili commodity al PCE - Energia Elettrica</v>
      </c>
      <c r="E1190" s="179" t="str">
        <f>VLOOKUP(G1190,TCR!$E$2:$K$332,4,0)</f>
        <v>MTPRV</v>
      </c>
      <c r="F1190" s="179" t="str">
        <f>VLOOKUP(G1190,TCR!$E$2:$K$332,5,0)</f>
        <v>Materia prima variabile</v>
      </c>
      <c r="G1190" s="179" t="s">
        <v>255</v>
      </c>
      <c r="H1190" s="179" t="str">
        <f>VLOOKUP(G1190,TCR!$E$2:$K$332,7,0)</f>
        <v>Materia prima</v>
      </c>
      <c r="I1190" s="137" t="str">
        <f t="shared" si="57"/>
        <v>XE#EF0#PE_MON_BTIP#E#XE</v>
      </c>
      <c r="J1190" s="137" t="str">
        <f t="shared" si="56"/>
        <v>N</v>
      </c>
      <c r="K1190" s="3" t="s">
        <v>13718</v>
      </c>
      <c r="L1190" s="3" t="s">
        <v>13719</v>
      </c>
      <c r="N1190" s="3" t="s">
        <v>13849</v>
      </c>
      <c r="Q1190" s="3" t="s">
        <v>12743</v>
      </c>
      <c r="S1190" s="3" t="s">
        <v>9867</v>
      </c>
      <c r="T1190" s="3" t="s">
        <v>13019</v>
      </c>
      <c r="U1190" s="3" t="s">
        <v>12913</v>
      </c>
      <c r="V1190" s="3" t="s">
        <v>12913</v>
      </c>
    </row>
    <row r="1191" spans="1:22" x14ac:dyDescent="0.2">
      <c r="A1191" s="139" t="s">
        <v>12163</v>
      </c>
      <c r="B1191" s="182">
        <v>44595</v>
      </c>
      <c r="C1191" s="179" t="str">
        <f>VLOOKUP(G1191,TCR!$E$2:$K$332,2,0)</f>
        <v>DISTV</v>
      </c>
      <c r="D1191" s="179" t="str">
        <f>VLOOKUP(G1191,TCR!$E$2:$K$332,3,0)</f>
        <v>Ricavi logistica secondaria - distribuzione Energia Elettrica - variabile</v>
      </c>
      <c r="E1191" s="179" t="str">
        <f>VLOOKUP(G1191,TCR!$E$2:$K$332,4,0)</f>
        <v>QVA</v>
      </c>
      <c r="F1191" s="179" t="str">
        <f>VLOOKUP(G1191,TCR!$E$2:$K$332,5,0)</f>
        <v>Energia attiva</v>
      </c>
      <c r="G1191" s="179" t="s">
        <v>314</v>
      </c>
      <c r="H1191" s="179" t="str">
        <f>VLOOKUP(G1191,TCR!$E$2:$K$332,7,0)</f>
        <v>componente generica dsb variabile</v>
      </c>
      <c r="I1191" s="137" t="str">
        <f t="shared" si="57"/>
        <v>XE#Q_EN_O_UC6#T_OS_UC_MTIP#T_OS#XE</v>
      </c>
      <c r="J1191" s="137" t="str">
        <f t="shared" si="56"/>
        <v>N</v>
      </c>
      <c r="K1191" s="3" t="s">
        <v>12524</v>
      </c>
      <c r="L1191" s="3" t="s">
        <v>12772</v>
      </c>
      <c r="N1191" s="3" t="s">
        <v>13749</v>
      </c>
      <c r="Q1191" s="3" t="s">
        <v>12742</v>
      </c>
      <c r="S1191" s="3" t="s">
        <v>10565</v>
      </c>
      <c r="T1191" s="3" t="s">
        <v>13020</v>
      </c>
      <c r="U1191" s="3" t="s">
        <v>12913</v>
      </c>
      <c r="V1191" s="3" t="s">
        <v>12913</v>
      </c>
    </row>
    <row r="1192" spans="1:22" x14ac:dyDescent="0.2">
      <c r="A1192" s="139" t="s">
        <v>12163</v>
      </c>
      <c r="B1192" s="182">
        <v>44595</v>
      </c>
      <c r="C1192" s="179" t="str">
        <f>VLOOKUP(G1192,TCR!$E$2:$K$332,2,0)</f>
        <v>DISTF</v>
      </c>
      <c r="D1192" s="179" t="str">
        <f>VLOOKUP(G1192,TCR!$E$2:$K$332,3,0)</f>
        <v>Ricavi logistica secondaria - distribuzione Energia Elettrica - fisso</v>
      </c>
      <c r="E1192" s="179" t="str">
        <f>VLOOKUP(G1192,TCR!$E$2:$K$332,4,0)</f>
        <v>QP</v>
      </c>
      <c r="F1192" s="179" t="str">
        <f>VLOOKUP(G1192,TCR!$E$2:$K$332,5,0)</f>
        <v>Potenza</v>
      </c>
      <c r="G1192" s="179" t="s">
        <v>166</v>
      </c>
      <c r="H1192" s="179" t="str">
        <f>VLOOKUP(G1192,TCR!$E$2:$K$332,7,0)</f>
        <v>Quota fissa potenza</v>
      </c>
      <c r="I1192" s="137" t="str">
        <f t="shared" si="57"/>
        <v>XE#Q_POT_O_ASOS_FAT3#T_OS_A_AAT1#T_OS#XE</v>
      </c>
      <c r="J1192" s="137" t="str">
        <f t="shared" si="56"/>
        <v>N</v>
      </c>
      <c r="K1192" s="3" t="s">
        <v>13799</v>
      </c>
      <c r="L1192" s="3" t="s">
        <v>13800</v>
      </c>
      <c r="N1192" s="3" t="s">
        <v>13726</v>
      </c>
      <c r="Q1192" s="3" t="s">
        <v>12742</v>
      </c>
      <c r="S1192" s="3" t="s">
        <v>10563</v>
      </c>
      <c r="T1192" s="3" t="s">
        <v>9357</v>
      </c>
      <c r="U1192" s="3" t="s">
        <v>12913</v>
      </c>
      <c r="V1192" s="3" t="s">
        <v>12913</v>
      </c>
    </row>
    <row r="1193" spans="1:22" x14ac:dyDescent="0.2">
      <c r="A1193" s="139" t="s">
        <v>12163</v>
      </c>
      <c r="B1193" s="182">
        <v>44595</v>
      </c>
      <c r="C1193" s="179" t="str">
        <f>VLOOKUP(G1193,TCR!$E$2:$K$332,2,0)</f>
        <v>VENDV</v>
      </c>
      <c r="D1193" s="179" t="str">
        <f>VLOOKUP(G1193,TCR!$E$2:$K$332,3,0)</f>
        <v>Ricavi variabili commodity al PCE - Energia Elettrica</v>
      </c>
      <c r="E1193" s="179" t="str">
        <f>VLOOKUP(G1193,TCR!$E$2:$K$332,4,0)</f>
        <v>MTPRV</v>
      </c>
      <c r="F1193" s="179" t="str">
        <f>VLOOKUP(G1193,TCR!$E$2:$K$332,5,0)</f>
        <v>Materia prima variabile</v>
      </c>
      <c r="G1193" s="179" t="s">
        <v>255</v>
      </c>
      <c r="H1193" s="179" t="str">
        <f>VLOOKUP(G1193,TCR!$E$2:$K$332,7,0)</f>
        <v>Materia prima</v>
      </c>
      <c r="I1193" s="137" t="str">
        <f t="shared" si="57"/>
        <v>XE#EF0#PE_3F_BTA6#D#XE</v>
      </c>
      <c r="J1193" s="137" t="str">
        <f t="shared" si="56"/>
        <v>N</v>
      </c>
      <c r="K1193" s="3" t="s">
        <v>13718</v>
      </c>
      <c r="L1193" s="3" t="s">
        <v>13719</v>
      </c>
      <c r="N1193" s="3" t="s">
        <v>13796</v>
      </c>
      <c r="Q1193" s="3" t="s">
        <v>13735</v>
      </c>
      <c r="S1193" s="3" t="s">
        <v>9867</v>
      </c>
      <c r="T1193" s="3" t="s">
        <v>13019</v>
      </c>
      <c r="U1193" s="3" t="s">
        <v>12913</v>
      </c>
      <c r="V1193" s="3" t="s">
        <v>12913</v>
      </c>
    </row>
    <row r="1194" spans="1:22" x14ac:dyDescent="0.2">
      <c r="A1194" s="139" t="s">
        <v>12163</v>
      </c>
      <c r="B1194" s="182">
        <v>44595</v>
      </c>
      <c r="C1194" s="179" t="str">
        <f>VLOOKUP(G1194,TCR!$E$2:$K$332,2,0)</f>
        <v>VENDV</v>
      </c>
      <c r="D1194" s="179" t="str">
        <f>VLOOKUP(G1194,TCR!$E$2:$K$332,3,0)</f>
        <v>Ricavi variabili commodity al PCE - Energia Elettrica</v>
      </c>
      <c r="E1194" s="179" t="str">
        <f>VLOOKUP(G1194,TCR!$E$2:$K$332,4,0)</f>
        <v>MTPRV</v>
      </c>
      <c r="F1194" s="179" t="str">
        <f>VLOOKUP(G1194,TCR!$E$2:$K$332,5,0)</f>
        <v>Materia prima variabile</v>
      </c>
      <c r="G1194" s="179" t="s">
        <v>255</v>
      </c>
      <c r="H1194" s="179" t="str">
        <f>VLOOKUP(G1194,TCR!$E$2:$K$332,7,0)</f>
        <v>Materia prima</v>
      </c>
      <c r="I1194" s="137" t="str">
        <f t="shared" si="57"/>
        <v>XE#EF0#PE_3F_MENS_BTA6#D#XE</v>
      </c>
      <c r="J1194" s="137" t="str">
        <f t="shared" si="56"/>
        <v>N</v>
      </c>
      <c r="K1194" s="3" t="s">
        <v>13718</v>
      </c>
      <c r="L1194" s="3" t="s">
        <v>13719</v>
      </c>
      <c r="N1194" s="3" t="s">
        <v>13811</v>
      </c>
      <c r="Q1194" s="3" t="s">
        <v>13735</v>
      </c>
      <c r="S1194" s="3" t="s">
        <v>9867</v>
      </c>
      <c r="T1194" s="3" t="s">
        <v>13019</v>
      </c>
      <c r="U1194" s="3" t="s">
        <v>12913</v>
      </c>
      <c r="V1194" s="3" t="s">
        <v>12913</v>
      </c>
    </row>
    <row r="1195" spans="1:22" x14ac:dyDescent="0.2">
      <c r="A1195" s="139" t="s">
        <v>12163</v>
      </c>
      <c r="B1195" s="182">
        <v>44595</v>
      </c>
      <c r="C1195" s="179" t="str">
        <f>VLOOKUP(G1195,TCR!$E$2:$K$332,2,0)</f>
        <v>DISTF</v>
      </c>
      <c r="D1195" s="179" t="str">
        <f>VLOOKUP(G1195,TCR!$E$2:$K$332,3,0)</f>
        <v>Ricavi logistica secondaria - distribuzione Energia Elettrica - fisso</v>
      </c>
      <c r="E1195" s="179" t="str">
        <f>VLOOKUP(G1195,TCR!$E$2:$K$332,4,0)</f>
        <v>QP</v>
      </c>
      <c r="F1195" s="179" t="str">
        <f>VLOOKUP(G1195,TCR!$E$2:$K$332,5,0)</f>
        <v>Potenza</v>
      </c>
      <c r="G1195" s="179" t="s">
        <v>166</v>
      </c>
      <c r="H1195" s="179" t="str">
        <f>VLOOKUP(G1195,TCR!$E$2:$K$332,7,0)</f>
        <v>Quota fissa potenza</v>
      </c>
      <c r="I1195" s="137" t="str">
        <f t="shared" si="57"/>
        <v>XE#Q_POT_C_TRASP#T_TRAS_AAT1#T#XE</v>
      </c>
      <c r="J1195" s="137" t="str">
        <f t="shared" si="56"/>
        <v>N</v>
      </c>
      <c r="K1195" s="3" t="s">
        <v>12519</v>
      </c>
      <c r="L1195" s="3" t="s">
        <v>12767</v>
      </c>
      <c r="N1195" s="3" t="s">
        <v>13830</v>
      </c>
      <c r="Q1195" s="3" t="s">
        <v>12741</v>
      </c>
      <c r="S1195" s="3" t="s">
        <v>10563</v>
      </c>
      <c r="T1195" s="3" t="s">
        <v>9357</v>
      </c>
      <c r="U1195" s="3" t="s">
        <v>12913</v>
      </c>
      <c r="V1195" s="3" t="s">
        <v>12913</v>
      </c>
    </row>
    <row r="1196" spans="1:22" x14ac:dyDescent="0.2">
      <c r="A1196" s="139" t="s">
        <v>12163</v>
      </c>
      <c r="B1196" s="182">
        <v>44595</v>
      </c>
      <c r="C1196" s="179" t="str">
        <f>VLOOKUP(G1196,TCR!$E$2:$K$332,2,0)</f>
        <v>DISTF</v>
      </c>
      <c r="D1196" s="179" t="str">
        <f>VLOOKUP(G1196,TCR!$E$2:$K$332,3,0)</f>
        <v>Ricavi logistica secondaria - distribuzione Energia Elettrica - fisso</v>
      </c>
      <c r="E1196" s="179" t="str">
        <f>VLOOKUP(G1196,TCR!$E$2:$K$332,4,0)</f>
        <v>QP</v>
      </c>
      <c r="F1196" s="179" t="str">
        <f>VLOOKUP(G1196,TCR!$E$2:$K$332,5,0)</f>
        <v>Potenza</v>
      </c>
      <c r="G1196" s="179" t="s">
        <v>166</v>
      </c>
      <c r="H1196" s="179" t="str">
        <f>VLOOKUP(G1196,TCR!$E$2:$K$332,7,0)</f>
        <v>Quota fissa potenza</v>
      </c>
      <c r="I1196" s="137" t="str">
        <f t="shared" si="57"/>
        <v>XE#Q_POT_O_ARIM#T_OS_A_MTIP#T_OS#XE</v>
      </c>
      <c r="J1196" s="137" t="str">
        <f t="shared" si="56"/>
        <v>N</v>
      </c>
      <c r="K1196" s="3" t="s">
        <v>12559</v>
      </c>
      <c r="L1196" s="3" t="s">
        <v>12807</v>
      </c>
      <c r="N1196" s="3" t="s">
        <v>13738</v>
      </c>
      <c r="Q1196" s="3" t="s">
        <v>12742</v>
      </c>
      <c r="S1196" s="3" t="s">
        <v>10563</v>
      </c>
      <c r="T1196" s="3" t="s">
        <v>9357</v>
      </c>
      <c r="U1196" s="3" t="s">
        <v>12913</v>
      </c>
      <c r="V1196" s="3" t="s">
        <v>12913</v>
      </c>
    </row>
    <row r="1197" spans="1:22" x14ac:dyDescent="0.2">
      <c r="A1197" s="139" t="s">
        <v>12163</v>
      </c>
      <c r="B1197" s="182">
        <v>44595</v>
      </c>
      <c r="C1197" s="179" t="str">
        <f>VLOOKUP(G1197,TCR!$E$2:$K$332,2,0)</f>
        <v>DISTF</v>
      </c>
      <c r="D1197" s="179" t="str">
        <f>VLOOKUP(G1197,TCR!$E$2:$K$332,3,0)</f>
        <v>Ricavi logistica secondaria - distribuzione Energia Elettrica - fisso</v>
      </c>
      <c r="E1197" s="179" t="str">
        <f>VLOOKUP(G1197,TCR!$E$2:$K$332,4,0)</f>
        <v>CAUCMF</v>
      </c>
      <c r="F1197" s="179" t="str">
        <f>VLOOKUP(G1197,TCR!$E$2:$K$332,5,0)</f>
        <v>Componenti fisse A, UC e MCT</v>
      </c>
      <c r="G1197" s="179" t="s">
        <v>159</v>
      </c>
      <c r="H1197" s="179" t="str">
        <f>VLOOKUP(G1197,TCR!$E$2:$K$332,7,0)</f>
        <v>UC6 fissa potenza</v>
      </c>
      <c r="I1197" s="137" t="str">
        <f t="shared" si="57"/>
        <v>XE#Q_POT_O_UC6#T_OS_UC_MTIP#T_OS#XE</v>
      </c>
      <c r="J1197" s="137" t="str">
        <f t="shared" si="56"/>
        <v>N</v>
      </c>
      <c r="K1197" s="3" t="s">
        <v>12520</v>
      </c>
      <c r="L1197" s="3" t="s">
        <v>12768</v>
      </c>
      <c r="N1197" s="3" t="s">
        <v>13749</v>
      </c>
      <c r="Q1197" s="3" t="s">
        <v>12742</v>
      </c>
      <c r="S1197" s="3" t="s">
        <v>10563</v>
      </c>
      <c r="T1197" s="3" t="s">
        <v>9357</v>
      </c>
      <c r="U1197" s="3" t="s">
        <v>12913</v>
      </c>
      <c r="V1197" s="3" t="s">
        <v>12913</v>
      </c>
    </row>
    <row r="1198" spans="1:22" x14ac:dyDescent="0.2">
      <c r="A1198" s="139" t="s">
        <v>12163</v>
      </c>
      <c r="B1198" s="182">
        <v>44595</v>
      </c>
      <c r="C1198" s="179" t="str">
        <f>VLOOKUP(G1198,TCR!$E$2:$K$332,2,0)</f>
        <v>DISTV</v>
      </c>
      <c r="D1198" s="179" t="str">
        <f>VLOOKUP(G1198,TCR!$E$2:$K$332,3,0)</f>
        <v>Ricavi logistica secondaria - distribuzione Energia Elettrica - variabile</v>
      </c>
      <c r="E1198" s="179" t="str">
        <f>VLOOKUP(G1198,TCR!$E$2:$K$332,4,0)</f>
        <v>QVA</v>
      </c>
      <c r="F1198" s="179" t="str">
        <f>VLOOKUP(G1198,TCR!$E$2:$K$332,5,0)</f>
        <v>Energia attiva</v>
      </c>
      <c r="G1198" s="179" t="s">
        <v>4</v>
      </c>
      <c r="H1198" s="179" t="str">
        <f>VLOOKUP(G1198,TCR!$E$2:$K$332,7,0)</f>
        <v>Quota energia</v>
      </c>
      <c r="I1198" s="137" t="str">
        <f t="shared" si="57"/>
        <v>XE#Q_EN_O_ASOS_FAT2#T_OS_A_BTVE#T_OS#XE</v>
      </c>
      <c r="J1198" s="137" t="str">
        <f t="shared" ref="J1198:J1261" si="58">IF(SUBSTITUTE(K1198,"_VAT","") = K1198,"N","S")</f>
        <v>N</v>
      </c>
      <c r="K1198" s="3" t="s">
        <v>13730</v>
      </c>
      <c r="L1198" s="3" t="s">
        <v>13731</v>
      </c>
      <c r="N1198" s="3" t="s">
        <v>13489</v>
      </c>
      <c r="Q1198" s="3" t="s">
        <v>12742</v>
      </c>
      <c r="S1198" s="3" t="s">
        <v>10565</v>
      </c>
      <c r="T1198" s="3" t="s">
        <v>13020</v>
      </c>
      <c r="U1198" s="3" t="s">
        <v>12913</v>
      </c>
      <c r="V1198" s="3" t="s">
        <v>12913</v>
      </c>
    </row>
    <row r="1199" spans="1:22" x14ac:dyDescent="0.2">
      <c r="A1199" s="139" t="s">
        <v>12163</v>
      </c>
      <c r="B1199" s="182">
        <v>44595</v>
      </c>
      <c r="C1199" s="179" t="str">
        <f>VLOOKUP(G1199,TCR!$E$2:$K$332,2,0)</f>
        <v>TRASPV</v>
      </c>
      <c r="D1199" s="179" t="str">
        <f>VLOOKUP(G1199,TCR!$E$2:$K$332,3,0)</f>
        <v>Ricavi logistica primaria - Trasporto Energia Elettrica - variabile</v>
      </c>
      <c r="E1199" s="179" t="str">
        <f>VLOOKUP(G1199,TCR!$E$2:$K$332,4,0)</f>
        <v>DISPV</v>
      </c>
      <c r="F1199" s="179" t="str">
        <f>VLOOKUP(G1199,TCR!$E$2:$K$332,5,0)</f>
        <v>Dispacciamento variabile</v>
      </c>
      <c r="G1199" s="179" t="s">
        <v>112</v>
      </c>
      <c r="H1199" s="179" t="str">
        <f>VLOOKUP(G1199,TCR!$E$2:$K$332,7,0)</f>
        <v>PD</v>
      </c>
      <c r="I1199" s="137" t="str">
        <f t="shared" si="57"/>
        <v>XE#PD_F3#PD_3F_MTA3#D#XE</v>
      </c>
      <c r="J1199" s="137" t="str">
        <f t="shared" si="58"/>
        <v>N</v>
      </c>
      <c r="K1199" s="3" t="s">
        <v>251</v>
      </c>
      <c r="L1199" s="3" t="s">
        <v>13746</v>
      </c>
      <c r="N1199" s="3" t="s">
        <v>13774</v>
      </c>
      <c r="Q1199" s="3" t="s">
        <v>13735</v>
      </c>
      <c r="S1199" s="3" t="s">
        <v>9818</v>
      </c>
      <c r="T1199" s="3" t="s">
        <v>9819</v>
      </c>
      <c r="U1199" s="3" t="s">
        <v>12913</v>
      </c>
      <c r="V1199" s="3" t="s">
        <v>12913</v>
      </c>
    </row>
    <row r="1200" spans="1:22" x14ac:dyDescent="0.2">
      <c r="A1200" s="139" t="s">
        <v>12163</v>
      </c>
      <c r="B1200" s="182">
        <v>44595</v>
      </c>
      <c r="C1200" s="179" t="str">
        <f>VLOOKUP(G1200,TCR!$E$2:$K$332,2,0)</f>
        <v>DISTV</v>
      </c>
      <c r="D1200" s="179" t="str">
        <f>VLOOKUP(G1200,TCR!$E$2:$K$332,3,0)</f>
        <v>Ricavi logistica secondaria - distribuzione Energia Elettrica - variabile</v>
      </c>
      <c r="E1200" s="179" t="str">
        <f>VLOOKUP(G1200,TCR!$E$2:$K$332,4,0)</f>
        <v>QVA</v>
      </c>
      <c r="F1200" s="179" t="str">
        <f>VLOOKUP(G1200,TCR!$E$2:$K$332,5,0)</f>
        <v>Energia attiva</v>
      </c>
      <c r="G1200" s="179" t="s">
        <v>4</v>
      </c>
      <c r="H1200" s="179" t="str">
        <f>VLOOKUP(G1200,TCR!$E$2:$K$332,7,0)</f>
        <v>Quota energia</v>
      </c>
      <c r="I1200" s="137" t="str">
        <f t="shared" si="57"/>
        <v>XE#Q_EN_O_ASOS_FAT2#T_OS_A_AAT1#T_OS#XE</v>
      </c>
      <c r="J1200" s="137" t="str">
        <f t="shared" si="58"/>
        <v>N</v>
      </c>
      <c r="K1200" s="3" t="s">
        <v>13730</v>
      </c>
      <c r="L1200" s="3" t="s">
        <v>13731</v>
      </c>
      <c r="N1200" s="3" t="s">
        <v>13726</v>
      </c>
      <c r="Q1200" s="3" t="s">
        <v>12742</v>
      </c>
      <c r="S1200" s="3" t="s">
        <v>10565</v>
      </c>
      <c r="T1200" s="3" t="s">
        <v>13020</v>
      </c>
      <c r="U1200" s="3" t="s">
        <v>12913</v>
      </c>
      <c r="V1200" s="3" t="s">
        <v>12913</v>
      </c>
    </row>
    <row r="1201" spans="1:22" x14ac:dyDescent="0.2">
      <c r="A1201" s="139" t="s">
        <v>12163</v>
      </c>
      <c r="B1201" s="182">
        <v>44595</v>
      </c>
      <c r="C1201" s="179" t="str">
        <f>VLOOKUP(G1201,TCR!$E$2:$K$332,2,0)</f>
        <v>DISTF</v>
      </c>
      <c r="D1201" s="179" t="str">
        <f>VLOOKUP(G1201,TCR!$E$2:$K$332,3,0)</f>
        <v>Ricavi logistica secondaria - distribuzione Energia Elettrica - fisso</v>
      </c>
      <c r="E1201" s="179" t="str">
        <f>VLOOKUP(G1201,TCR!$E$2:$K$332,4,0)</f>
        <v>QFDS</v>
      </c>
      <c r="F1201" s="179" t="str">
        <f>VLOOKUP(G1201,TCR!$E$2:$K$332,5,0)</f>
        <v>Quota fissa distribuzione</v>
      </c>
      <c r="G1201" s="179" t="s">
        <v>2</v>
      </c>
      <c r="H1201" s="179" t="str">
        <f>VLOOKUP(G1201,TCR!$E$2:$K$332,7,0)</f>
        <v>Quota fissa dis</v>
      </c>
      <c r="I1201" s="137" t="str">
        <f t="shared" si="57"/>
        <v>XE#C_FIX_O_ASOS_FAT2#T_OS_A_BTA4#T_OS#XE</v>
      </c>
      <c r="J1201" s="137" t="str">
        <f t="shared" si="58"/>
        <v>N</v>
      </c>
      <c r="K1201" s="3" t="s">
        <v>13769</v>
      </c>
      <c r="L1201" s="3" t="s">
        <v>13770</v>
      </c>
      <c r="N1201" s="3" t="s">
        <v>12729</v>
      </c>
      <c r="Q1201" s="3" t="s">
        <v>12742</v>
      </c>
      <c r="S1201" s="3" t="s">
        <v>10563</v>
      </c>
      <c r="T1201" s="3" t="s">
        <v>9357</v>
      </c>
      <c r="U1201" s="3" t="s">
        <v>12913</v>
      </c>
      <c r="V1201" s="3" t="s">
        <v>12913</v>
      </c>
    </row>
    <row r="1202" spans="1:22" x14ac:dyDescent="0.2">
      <c r="A1202" s="139" t="s">
        <v>12163</v>
      </c>
      <c r="B1202" s="182">
        <v>44595</v>
      </c>
      <c r="C1202" s="179" t="str">
        <f>VLOOKUP(G1202,TCR!$E$2:$K$332,2,0)</f>
        <v>DISTV</v>
      </c>
      <c r="D1202" s="179" t="str">
        <f>VLOOKUP(G1202,TCR!$E$2:$K$332,3,0)</f>
        <v>Ricavi logistica secondaria - distribuzione Energia Elettrica - variabile</v>
      </c>
      <c r="E1202" s="179" t="str">
        <f>VLOOKUP(G1202,TCR!$E$2:$K$332,4,0)</f>
        <v>QVA</v>
      </c>
      <c r="F1202" s="179" t="str">
        <f>VLOOKUP(G1202,TCR!$E$2:$K$332,5,0)</f>
        <v>Energia attiva</v>
      </c>
      <c r="G1202" s="179" t="s">
        <v>4</v>
      </c>
      <c r="H1202" s="179" t="str">
        <f>VLOOKUP(G1202,TCR!$E$2:$K$332,7,0)</f>
        <v>Quota energia</v>
      </c>
      <c r="I1202" s="137" t="str">
        <f t="shared" si="57"/>
        <v>XE#Q_EN_O_ASOS_VAL4#T_OS_A_AAT2#T_OS#XE</v>
      </c>
      <c r="J1202" s="137" t="str">
        <f t="shared" si="58"/>
        <v>N</v>
      </c>
      <c r="K1202" s="3" t="s">
        <v>12581</v>
      </c>
      <c r="L1202" s="3" t="s">
        <v>12829</v>
      </c>
      <c r="N1202" s="3" t="s">
        <v>13755</v>
      </c>
      <c r="Q1202" s="3" t="s">
        <v>12742</v>
      </c>
      <c r="S1202" s="3" t="s">
        <v>10565</v>
      </c>
      <c r="T1202" s="3" t="s">
        <v>13020</v>
      </c>
      <c r="U1202" s="3" t="s">
        <v>12913</v>
      </c>
      <c r="V1202" s="3" t="s">
        <v>12913</v>
      </c>
    </row>
    <row r="1203" spans="1:22" x14ac:dyDescent="0.2">
      <c r="A1203" s="139" t="s">
        <v>12163</v>
      </c>
      <c r="B1203" s="182">
        <v>44595</v>
      </c>
      <c r="C1203" s="179" t="str">
        <f>VLOOKUP(G1203,TCR!$E$2:$K$332,2,0)</f>
        <v>DISTF</v>
      </c>
      <c r="D1203" s="179" t="str">
        <f>VLOOKUP(G1203,TCR!$E$2:$K$332,3,0)</f>
        <v>Ricavi logistica secondaria - distribuzione Energia Elettrica - fisso</v>
      </c>
      <c r="E1203" s="179" t="str">
        <f>VLOOKUP(G1203,TCR!$E$2:$K$332,4,0)</f>
        <v>QP</v>
      </c>
      <c r="F1203" s="179" t="str">
        <f>VLOOKUP(G1203,TCR!$E$2:$K$332,5,0)</f>
        <v>Potenza</v>
      </c>
      <c r="G1203" s="179" t="s">
        <v>166</v>
      </c>
      <c r="H1203" s="179" t="str">
        <f>VLOOKUP(G1203,TCR!$E$2:$K$332,7,0)</f>
        <v>Quota fissa potenza</v>
      </c>
      <c r="I1203" s="137" t="str">
        <f t="shared" si="57"/>
        <v>XE#Q_POT_O_ASOS_VAL2#T_OS_A_BTIP#T_OS#XE</v>
      </c>
      <c r="J1203" s="137" t="str">
        <f t="shared" si="58"/>
        <v>N</v>
      </c>
      <c r="K1203" s="3" t="s">
        <v>12563</v>
      </c>
      <c r="L1203" s="3" t="s">
        <v>12811</v>
      </c>
      <c r="N1203" s="3" t="s">
        <v>12707</v>
      </c>
      <c r="Q1203" s="3" t="s">
        <v>12742</v>
      </c>
      <c r="S1203" s="3" t="s">
        <v>10563</v>
      </c>
      <c r="T1203" s="3" t="s">
        <v>9357</v>
      </c>
      <c r="U1203" s="3" t="s">
        <v>12913</v>
      </c>
      <c r="V1203" s="3" t="s">
        <v>12913</v>
      </c>
    </row>
    <row r="1204" spans="1:22" x14ac:dyDescent="0.2">
      <c r="A1204" s="139" t="s">
        <v>12163</v>
      </c>
      <c r="B1204" s="182">
        <v>44595</v>
      </c>
      <c r="C1204" s="179" t="str">
        <f>VLOOKUP(G1204,TCR!$E$2:$K$332,2,0)</f>
        <v>TRASPV</v>
      </c>
      <c r="D1204" s="179" t="str">
        <f>VLOOKUP(G1204,TCR!$E$2:$K$332,3,0)</f>
        <v>Ricavi logistica primaria - Trasporto Energia Elettrica - variabile</v>
      </c>
      <c r="E1204" s="179" t="str">
        <f>VLOOKUP(G1204,TCR!$E$2:$K$332,4,0)</f>
        <v>DISPV</v>
      </c>
      <c r="F1204" s="179" t="str">
        <f>VLOOKUP(G1204,TCR!$E$2:$K$332,5,0)</f>
        <v>Dispacciamento variabile</v>
      </c>
      <c r="G1204" s="179" t="s">
        <v>112</v>
      </c>
      <c r="H1204" s="179" t="str">
        <f>VLOOKUP(G1204,TCR!$E$2:$K$332,7,0)</f>
        <v>PD</v>
      </c>
      <c r="I1204" s="137" t="str">
        <f t="shared" si="57"/>
        <v>XE#PD_F1#PD_BIO_BTA5#D#XE</v>
      </c>
      <c r="J1204" s="137" t="str">
        <f t="shared" si="58"/>
        <v>N</v>
      </c>
      <c r="K1204" s="3" t="s">
        <v>249</v>
      </c>
      <c r="L1204" s="3" t="s">
        <v>13765</v>
      </c>
      <c r="N1204" s="3" t="s">
        <v>13817</v>
      </c>
      <c r="Q1204" s="3" t="s">
        <v>13735</v>
      </c>
      <c r="S1204" s="3" t="s">
        <v>9818</v>
      </c>
      <c r="T1204" s="3" t="s">
        <v>9819</v>
      </c>
      <c r="U1204" s="3" t="s">
        <v>12913</v>
      </c>
      <c r="V1204" s="3" t="s">
        <v>12913</v>
      </c>
    </row>
    <row r="1205" spans="1:22" x14ac:dyDescent="0.2">
      <c r="A1205" s="139" t="s">
        <v>12163</v>
      </c>
      <c r="B1205" s="182">
        <v>44595</v>
      </c>
      <c r="C1205" s="179" t="str">
        <f>VLOOKUP(G1205,TCR!$E$2:$K$332,2,0)</f>
        <v>DISTF</v>
      </c>
      <c r="D1205" s="179" t="str">
        <f>VLOOKUP(G1205,TCR!$E$2:$K$332,3,0)</f>
        <v>Ricavi logistica secondaria - distribuzione Energia Elettrica - fisso</v>
      </c>
      <c r="E1205" s="179" t="str">
        <f>VLOOKUP(G1205,TCR!$E$2:$K$332,4,0)</f>
        <v>QFDS</v>
      </c>
      <c r="F1205" s="179" t="str">
        <f>VLOOKUP(G1205,TCR!$E$2:$K$332,5,0)</f>
        <v>Quota fissa distribuzione</v>
      </c>
      <c r="G1205" s="179" t="s">
        <v>2</v>
      </c>
      <c r="H1205" s="179" t="str">
        <f>VLOOKUP(G1205,TCR!$E$2:$K$332,7,0)</f>
        <v>Quota fissa dis</v>
      </c>
      <c r="I1205" s="137" t="str">
        <f t="shared" si="57"/>
        <v>XE#C_FIX_O_ASOS_FAT2#T_OS_A_MTIP#T_OS#XE</v>
      </c>
      <c r="J1205" s="137" t="str">
        <f t="shared" si="58"/>
        <v>N</v>
      </c>
      <c r="K1205" s="3" t="s">
        <v>13769</v>
      </c>
      <c r="L1205" s="3" t="s">
        <v>13770</v>
      </c>
      <c r="N1205" s="3" t="s">
        <v>13738</v>
      </c>
      <c r="Q1205" s="3" t="s">
        <v>12742</v>
      </c>
      <c r="S1205" s="3" t="s">
        <v>10563</v>
      </c>
      <c r="T1205" s="3" t="s">
        <v>9357</v>
      </c>
      <c r="U1205" s="3" t="s">
        <v>12913</v>
      </c>
      <c r="V1205" s="3" t="s">
        <v>12913</v>
      </c>
    </row>
    <row r="1206" spans="1:22" x14ac:dyDescent="0.2">
      <c r="A1206" s="139" t="s">
        <v>12163</v>
      </c>
      <c r="B1206" s="182">
        <v>44595</v>
      </c>
      <c r="C1206" s="179" t="str">
        <f>VLOOKUP(G1206,TCR!$E$2:$K$332,2,0)</f>
        <v>DISTV</v>
      </c>
      <c r="D1206" s="179" t="str">
        <f>VLOOKUP(G1206,TCR!$E$2:$K$332,3,0)</f>
        <v>Ricavi logistica secondaria - distribuzione Energia Elettrica - variabile</v>
      </c>
      <c r="E1206" s="179" t="str">
        <f>VLOOKUP(G1206,TCR!$E$2:$K$332,4,0)</f>
        <v>QVA</v>
      </c>
      <c r="F1206" s="179" t="str">
        <f>VLOOKUP(G1206,TCR!$E$2:$K$332,5,0)</f>
        <v>Energia attiva</v>
      </c>
      <c r="G1206" s="179" t="s">
        <v>4</v>
      </c>
      <c r="H1206" s="179" t="str">
        <f>VLOOKUP(G1206,TCR!$E$2:$K$332,7,0)</f>
        <v>Quota energia</v>
      </c>
      <c r="I1206" s="137" t="str">
        <f t="shared" si="57"/>
        <v>XE#Q_EN_O_ARIM#T_OS_A_AAT1#T_OS#XE</v>
      </c>
      <c r="J1206" s="137" t="str">
        <f t="shared" si="58"/>
        <v>N</v>
      </c>
      <c r="K1206" s="3" t="s">
        <v>12587</v>
      </c>
      <c r="L1206" s="3" t="s">
        <v>12838</v>
      </c>
      <c r="N1206" s="3" t="s">
        <v>13726</v>
      </c>
      <c r="Q1206" s="3" t="s">
        <v>12742</v>
      </c>
      <c r="S1206" s="3" t="s">
        <v>10565</v>
      </c>
      <c r="T1206" s="3" t="s">
        <v>13020</v>
      </c>
      <c r="U1206" s="3" t="s">
        <v>12913</v>
      </c>
      <c r="V1206" s="3" t="s">
        <v>12913</v>
      </c>
    </row>
    <row r="1207" spans="1:22" x14ac:dyDescent="0.2">
      <c r="A1207" s="139" t="s">
        <v>12163</v>
      </c>
      <c r="B1207" s="182">
        <v>44595</v>
      </c>
      <c r="C1207" s="179" t="str">
        <f>VLOOKUP(G1207,TCR!$E$2:$K$332,2,0)</f>
        <v>DISTF</v>
      </c>
      <c r="D1207" s="179" t="str">
        <f>VLOOKUP(G1207,TCR!$E$2:$K$332,3,0)</f>
        <v>Ricavi logistica secondaria - distribuzione Energia Elettrica - fisso</v>
      </c>
      <c r="E1207" s="179" t="str">
        <f>VLOOKUP(G1207,TCR!$E$2:$K$332,4,0)</f>
        <v>QP</v>
      </c>
      <c r="F1207" s="179" t="str">
        <f>VLOOKUP(G1207,TCR!$E$2:$K$332,5,0)</f>
        <v>Potenza</v>
      </c>
      <c r="G1207" s="179" t="s">
        <v>166</v>
      </c>
      <c r="H1207" s="179" t="str">
        <f>VLOOKUP(G1207,TCR!$E$2:$K$332,7,0)</f>
        <v>Quota fissa potenza</v>
      </c>
      <c r="I1207" s="137" t="str">
        <f t="shared" si="57"/>
        <v>XE#Q_POT_O_ASOS_VAL3#T_OS_A_BTA3#T_OS#XE</v>
      </c>
      <c r="J1207" s="137" t="str">
        <f t="shared" si="58"/>
        <v>N</v>
      </c>
      <c r="K1207" s="3" t="s">
        <v>12564</v>
      </c>
      <c r="L1207" s="3" t="s">
        <v>12812</v>
      </c>
      <c r="N1207" s="3" t="s">
        <v>12725</v>
      </c>
      <c r="Q1207" s="3" t="s">
        <v>12742</v>
      </c>
      <c r="S1207" s="3" t="s">
        <v>10563</v>
      </c>
      <c r="T1207" s="3" t="s">
        <v>9357</v>
      </c>
      <c r="U1207" s="3" t="s">
        <v>12913</v>
      </c>
      <c r="V1207" s="3" t="s">
        <v>12913</v>
      </c>
    </row>
    <row r="1208" spans="1:22" x14ac:dyDescent="0.2">
      <c r="A1208" s="139" t="s">
        <v>12163</v>
      </c>
      <c r="B1208" s="182">
        <v>44595</v>
      </c>
      <c r="C1208" s="179" t="str">
        <f>VLOOKUP(G1208,TCR!$E$2:$K$332,2,0)</f>
        <v>TRASPV</v>
      </c>
      <c r="D1208" s="179" t="str">
        <f>VLOOKUP(G1208,TCR!$E$2:$K$332,3,0)</f>
        <v>Ricavi logistica primaria - Trasporto Energia Elettrica - variabile</v>
      </c>
      <c r="E1208" s="179" t="str">
        <f>VLOOKUP(G1208,TCR!$E$2:$K$332,4,0)</f>
        <v>DISPV</v>
      </c>
      <c r="F1208" s="179" t="str">
        <f>VLOOKUP(G1208,TCR!$E$2:$K$332,5,0)</f>
        <v>Dispacciamento variabile</v>
      </c>
      <c r="G1208" s="179" t="s">
        <v>112</v>
      </c>
      <c r="H1208" s="179" t="str">
        <f>VLOOKUP(G1208,TCR!$E$2:$K$332,7,0)</f>
        <v>PD</v>
      </c>
      <c r="I1208" s="137" t="str">
        <f t="shared" si="57"/>
        <v>XE#PD_F0#PD_3F_BTA1#D#XE</v>
      </c>
      <c r="J1208" s="137" t="str">
        <f t="shared" si="58"/>
        <v>N</v>
      </c>
      <c r="K1208" s="3" t="s">
        <v>13732</v>
      </c>
      <c r="L1208" s="3" t="s">
        <v>13733</v>
      </c>
      <c r="N1208" s="3" t="s">
        <v>13794</v>
      </c>
      <c r="Q1208" s="3" t="s">
        <v>13735</v>
      </c>
      <c r="S1208" s="3" t="s">
        <v>9818</v>
      </c>
      <c r="T1208" s="3" t="s">
        <v>9819</v>
      </c>
      <c r="U1208" s="3" t="s">
        <v>12913</v>
      </c>
      <c r="V1208" s="3" t="s">
        <v>12913</v>
      </c>
    </row>
    <row r="1209" spans="1:22" x14ac:dyDescent="0.2">
      <c r="A1209" s="139" t="s">
        <v>12163</v>
      </c>
      <c r="B1209" s="182">
        <v>44595</v>
      </c>
      <c r="C1209" s="179" t="str">
        <f>VLOOKUP(G1209,TCR!$E$2:$K$332,2,0)</f>
        <v>TRASPV</v>
      </c>
      <c r="D1209" s="179" t="str">
        <f>VLOOKUP(G1209,TCR!$E$2:$K$332,3,0)</f>
        <v>Ricavi logistica primaria - Trasporto Energia Elettrica - variabile</v>
      </c>
      <c r="E1209" s="179" t="str">
        <f>VLOOKUP(G1209,TCR!$E$2:$K$332,4,0)</f>
        <v>DISPV</v>
      </c>
      <c r="F1209" s="179" t="str">
        <f>VLOOKUP(G1209,TCR!$E$2:$K$332,5,0)</f>
        <v>Dispacciamento variabile</v>
      </c>
      <c r="G1209" s="179" t="s">
        <v>112</v>
      </c>
      <c r="H1209" s="179" t="str">
        <f>VLOOKUP(G1209,TCR!$E$2:$K$332,7,0)</f>
        <v>PD</v>
      </c>
      <c r="I1209" s="137" t="str">
        <f t="shared" si="57"/>
        <v>XE#PD_F0#PD_MON_BTIP#O_D#XE</v>
      </c>
      <c r="J1209" s="137" t="str">
        <f t="shared" si="58"/>
        <v>N</v>
      </c>
      <c r="K1209" s="3" t="s">
        <v>13732</v>
      </c>
      <c r="L1209" s="3" t="s">
        <v>13733</v>
      </c>
      <c r="N1209" s="3" t="s">
        <v>13850</v>
      </c>
      <c r="Q1209" s="3" t="s">
        <v>12740</v>
      </c>
      <c r="S1209" s="3" t="s">
        <v>9818</v>
      </c>
      <c r="T1209" s="3" t="s">
        <v>9819</v>
      </c>
      <c r="U1209" s="3" t="s">
        <v>12913</v>
      </c>
      <c r="V1209" s="3" t="s">
        <v>12913</v>
      </c>
    </row>
    <row r="1210" spans="1:22" x14ac:dyDescent="0.2">
      <c r="A1210" s="139" t="s">
        <v>12163</v>
      </c>
      <c r="B1210" s="182">
        <v>44595</v>
      </c>
      <c r="C1210" s="179" t="str">
        <f>VLOOKUP(G1210,TCR!$E$2:$K$332,2,0)</f>
        <v>DISTV</v>
      </c>
      <c r="D1210" s="179" t="str">
        <f>VLOOKUP(G1210,TCR!$E$2:$K$332,3,0)</f>
        <v>Ricavi logistica secondaria - distribuzione Energia Elettrica - variabile</v>
      </c>
      <c r="E1210" s="179" t="str">
        <f>VLOOKUP(G1210,TCR!$E$2:$K$332,4,0)</f>
        <v>QVA</v>
      </c>
      <c r="F1210" s="179" t="str">
        <f>VLOOKUP(G1210,TCR!$E$2:$K$332,5,0)</f>
        <v>Energia attiva</v>
      </c>
      <c r="G1210" s="179" t="s">
        <v>4</v>
      </c>
      <c r="H1210" s="179" t="str">
        <f>VLOOKUP(G1210,TCR!$E$2:$K$332,7,0)</f>
        <v>Quota energia</v>
      </c>
      <c r="I1210" s="137" t="str">
        <f t="shared" si="57"/>
        <v>XE#Q_EN_O_ASOS_VAL4#T_OS_A_BTA1#T_OS#XE</v>
      </c>
      <c r="J1210" s="137" t="str">
        <f t="shared" si="58"/>
        <v>N</v>
      </c>
      <c r="K1210" s="3" t="s">
        <v>12581</v>
      </c>
      <c r="L1210" s="3" t="s">
        <v>12829</v>
      </c>
      <c r="N1210" s="3" t="s">
        <v>12732</v>
      </c>
      <c r="Q1210" s="3" t="s">
        <v>12742</v>
      </c>
      <c r="S1210" s="3" t="s">
        <v>10565</v>
      </c>
      <c r="T1210" s="3" t="s">
        <v>13020</v>
      </c>
      <c r="U1210" s="3" t="s">
        <v>12913</v>
      </c>
      <c r="V1210" s="3" t="s">
        <v>12913</v>
      </c>
    </row>
    <row r="1211" spans="1:22" x14ac:dyDescent="0.2">
      <c r="A1211" s="139" t="s">
        <v>12163</v>
      </c>
      <c r="B1211" s="182">
        <v>44595</v>
      </c>
      <c r="C1211" s="179" t="str">
        <f>VLOOKUP(G1211,TCR!$E$2:$K$332,2,0)</f>
        <v>VENDV</v>
      </c>
      <c r="D1211" s="179" t="str">
        <f>VLOOKUP(G1211,TCR!$E$2:$K$332,3,0)</f>
        <v>Ricavi variabili commodity al PCE - Energia Elettrica</v>
      </c>
      <c r="E1211" s="179" t="str">
        <f>VLOOKUP(G1211,TCR!$E$2:$K$332,4,0)</f>
        <v>MTPRV</v>
      </c>
      <c r="F1211" s="179" t="str">
        <f>VLOOKUP(G1211,TCR!$E$2:$K$332,5,0)</f>
        <v>Materia prima variabile</v>
      </c>
      <c r="G1211" s="179" t="s">
        <v>255</v>
      </c>
      <c r="H1211" s="179" t="str">
        <f>VLOOKUP(G1211,TCR!$E$2:$K$332,7,0)</f>
        <v>Materia prima</v>
      </c>
      <c r="I1211" s="137" t="str">
        <f t="shared" si="57"/>
        <v>XE#EFM2_FIX#P_FIX_PUNBL#E#XE</v>
      </c>
      <c r="J1211" s="137" t="str">
        <f t="shared" si="58"/>
        <v>N</v>
      </c>
      <c r="K1211" s="3" t="s">
        <v>12643</v>
      </c>
      <c r="L1211" s="3" t="s">
        <v>12894</v>
      </c>
      <c r="N1211" s="3" t="s">
        <v>12711</v>
      </c>
      <c r="Q1211" s="3" t="s">
        <v>12743</v>
      </c>
      <c r="S1211" s="3" t="s">
        <v>9867</v>
      </c>
      <c r="T1211" s="3" t="s">
        <v>13019</v>
      </c>
      <c r="U1211" s="3" t="s">
        <v>12913</v>
      </c>
      <c r="V1211" s="3" t="s">
        <v>12913</v>
      </c>
    </row>
    <row r="1212" spans="1:22" x14ac:dyDescent="0.2">
      <c r="A1212" s="139" t="s">
        <v>12163</v>
      </c>
      <c r="B1212" s="182">
        <v>44595</v>
      </c>
      <c r="C1212" s="179" t="str">
        <f>VLOOKUP(G1212,TCR!$E$2:$K$332,2,0)</f>
        <v>DISTF</v>
      </c>
      <c r="D1212" s="179" t="str">
        <f>VLOOKUP(G1212,TCR!$E$2:$K$332,3,0)</f>
        <v>Ricavi logistica secondaria - distribuzione Energia Elettrica - fisso</v>
      </c>
      <c r="E1212" s="179" t="str">
        <f>VLOOKUP(G1212,TCR!$E$2:$K$332,4,0)</f>
        <v>QFDS</v>
      </c>
      <c r="F1212" s="179" t="str">
        <f>VLOOKUP(G1212,TCR!$E$2:$K$332,5,0)</f>
        <v>Quota fissa distribuzione</v>
      </c>
      <c r="G1212" s="179" t="s">
        <v>2</v>
      </c>
      <c r="H1212" s="179" t="str">
        <f>VLOOKUP(G1212,TCR!$E$2:$K$332,7,0)</f>
        <v>Quota fissa dis</v>
      </c>
      <c r="I1212" s="137" t="str">
        <f t="shared" si="57"/>
        <v>XE#C_FIX_O_ASOS_FAT3#T_OS_A_BTA6#T_OS#XE</v>
      </c>
      <c r="J1212" s="137" t="str">
        <f t="shared" si="58"/>
        <v>N</v>
      </c>
      <c r="K1212" s="3" t="s">
        <v>13753</v>
      </c>
      <c r="L1212" s="3" t="s">
        <v>13754</v>
      </c>
      <c r="N1212" s="3" t="s">
        <v>12724</v>
      </c>
      <c r="Q1212" s="3" t="s">
        <v>12742</v>
      </c>
      <c r="S1212" s="3" t="s">
        <v>10563</v>
      </c>
      <c r="T1212" s="3" t="s">
        <v>9357</v>
      </c>
      <c r="U1212" s="3" t="s">
        <v>12913</v>
      </c>
      <c r="V1212" s="3" t="s">
        <v>12913</v>
      </c>
    </row>
    <row r="1213" spans="1:22" x14ac:dyDescent="0.2">
      <c r="A1213" s="139" t="s">
        <v>12163</v>
      </c>
      <c r="B1213" s="182">
        <v>44595</v>
      </c>
      <c r="C1213" s="179" t="str">
        <f>VLOOKUP(G1213,TCR!$E$2:$K$332,2,0)</f>
        <v>TRASPV</v>
      </c>
      <c r="D1213" s="179" t="str">
        <f>VLOOKUP(G1213,TCR!$E$2:$K$332,3,0)</f>
        <v>Ricavi logistica primaria - Trasporto Energia Elettrica - variabile</v>
      </c>
      <c r="E1213" s="179" t="str">
        <f>VLOOKUP(G1213,TCR!$E$2:$K$332,4,0)</f>
        <v>DISPV</v>
      </c>
      <c r="F1213" s="179" t="str">
        <f>VLOOKUP(G1213,TCR!$E$2:$K$332,5,0)</f>
        <v>Dispacciamento variabile</v>
      </c>
      <c r="G1213" s="179" t="s">
        <v>112</v>
      </c>
      <c r="H1213" s="179" t="str">
        <f>VLOOKUP(G1213,TCR!$E$2:$K$332,7,0)</f>
        <v>PD</v>
      </c>
      <c r="I1213" s="137" t="str">
        <f t="shared" si="57"/>
        <v>XE#PD_F1#PD_BIO_BTA3#D#XE</v>
      </c>
      <c r="J1213" s="137" t="str">
        <f t="shared" si="58"/>
        <v>N</v>
      </c>
      <c r="K1213" s="3" t="s">
        <v>249</v>
      </c>
      <c r="L1213" s="3" t="s">
        <v>13765</v>
      </c>
      <c r="N1213" s="3" t="s">
        <v>13809</v>
      </c>
      <c r="Q1213" s="3" t="s">
        <v>13735</v>
      </c>
      <c r="S1213" s="3" t="s">
        <v>9818</v>
      </c>
      <c r="T1213" s="3" t="s">
        <v>9819</v>
      </c>
      <c r="U1213" s="3" t="s">
        <v>12913</v>
      </c>
      <c r="V1213" s="3" t="s">
        <v>12913</v>
      </c>
    </row>
    <row r="1214" spans="1:22" x14ac:dyDescent="0.2">
      <c r="A1214" s="139" t="s">
        <v>12163</v>
      </c>
      <c r="B1214" s="182">
        <v>44595</v>
      </c>
      <c r="C1214" s="179" t="str">
        <f>VLOOKUP(G1214,TCR!$E$2:$K$332,2,0)</f>
        <v>VENDV</v>
      </c>
      <c r="D1214" s="179" t="str">
        <f>VLOOKUP(G1214,TCR!$E$2:$K$332,3,0)</f>
        <v>Ricavi variabili commodity al PCE - Energia Elettrica</v>
      </c>
      <c r="E1214" s="179" t="str">
        <f>VLOOKUP(G1214,TCR!$E$2:$K$332,4,0)</f>
        <v>MTPRV</v>
      </c>
      <c r="F1214" s="179" t="str">
        <f>VLOOKUP(G1214,TCR!$E$2:$K$332,5,0)</f>
        <v>Materia prima variabile</v>
      </c>
      <c r="G1214" s="179" t="s">
        <v>255</v>
      </c>
      <c r="H1214" s="179" t="str">
        <f>VLOOKUP(G1214,TCR!$E$2:$K$332,7,0)</f>
        <v>Materia prima</v>
      </c>
      <c r="I1214" s="137" t="str">
        <f t="shared" si="57"/>
        <v>XE#EF0_PUNBL#MIG_EE#E#XE</v>
      </c>
      <c r="J1214" s="137" t="str">
        <f t="shared" si="58"/>
        <v>N</v>
      </c>
      <c r="K1214" s="3" t="s">
        <v>12619</v>
      </c>
      <c r="L1214" s="3" t="s">
        <v>12870</v>
      </c>
      <c r="N1214" s="3" t="s">
        <v>12708</v>
      </c>
      <c r="Q1214" s="3" t="s">
        <v>12743</v>
      </c>
      <c r="S1214" s="3" t="s">
        <v>9867</v>
      </c>
      <c r="T1214" s="3" t="s">
        <v>13019</v>
      </c>
      <c r="U1214" s="3" t="s">
        <v>12913</v>
      </c>
      <c r="V1214" s="3" t="s">
        <v>12913</v>
      </c>
    </row>
    <row r="1215" spans="1:22" x14ac:dyDescent="0.2">
      <c r="A1215" s="139" t="s">
        <v>12163</v>
      </c>
      <c r="B1215" s="182">
        <v>44595</v>
      </c>
      <c r="C1215" s="179" t="str">
        <f>VLOOKUP(G1215,TCR!$E$2:$K$332,2,0)</f>
        <v>DISTV</v>
      </c>
      <c r="D1215" s="179" t="str">
        <f>VLOOKUP(G1215,TCR!$E$2:$K$332,3,0)</f>
        <v>Ricavi logistica secondaria - distribuzione Energia Elettrica - variabile</v>
      </c>
      <c r="E1215" s="179" t="str">
        <f>VLOOKUP(G1215,TCR!$E$2:$K$332,4,0)</f>
        <v>QVR</v>
      </c>
      <c r="F1215" s="179" t="str">
        <f>VLOOKUP(G1215,TCR!$E$2:$K$332,5,0)</f>
        <v>Energia reattiva</v>
      </c>
      <c r="G1215" s="179" t="s">
        <v>275</v>
      </c>
      <c r="H1215" s="179" t="str">
        <f>VLOOKUP(G1215,TCR!$E$2:$K$332,7,0)</f>
        <v>Quota energia reattiva</v>
      </c>
      <c r="I1215" s="137" t="str">
        <f t="shared" si="57"/>
        <v>XE#RF3#T_REATTIVA_MTIP#T_R#XE</v>
      </c>
      <c r="J1215" s="137" t="str">
        <f t="shared" si="58"/>
        <v>N</v>
      </c>
      <c r="K1215" s="3" t="s">
        <v>12662</v>
      </c>
      <c r="L1215" s="3" t="s">
        <v>12912</v>
      </c>
      <c r="N1215" s="3" t="s">
        <v>13782</v>
      </c>
      <c r="Q1215" s="3" t="s">
        <v>12745</v>
      </c>
      <c r="S1215" s="3" t="s">
        <v>10565</v>
      </c>
      <c r="T1215" s="3" t="s">
        <v>13020</v>
      </c>
      <c r="U1215" s="3" t="s">
        <v>12913</v>
      </c>
      <c r="V1215" s="3" t="s">
        <v>12913</v>
      </c>
    </row>
    <row r="1216" spans="1:22" x14ac:dyDescent="0.2">
      <c r="A1216" s="139" t="s">
        <v>12163</v>
      </c>
      <c r="B1216" s="182">
        <v>44595</v>
      </c>
      <c r="C1216" s="179" t="str">
        <f>VLOOKUP(G1216,TCR!$E$2:$K$332,2,0)</f>
        <v>VENDV</v>
      </c>
      <c r="D1216" s="179" t="str">
        <f>VLOOKUP(G1216,TCR!$E$2:$K$332,3,0)</f>
        <v>Ricavi variabili commodity al PCE - Energia Elettrica</v>
      </c>
      <c r="E1216" s="179" t="str">
        <f>VLOOKUP(G1216,TCR!$E$2:$K$332,4,0)</f>
        <v>MTPRV</v>
      </c>
      <c r="F1216" s="179" t="str">
        <f>VLOOKUP(G1216,TCR!$E$2:$K$332,5,0)</f>
        <v>Materia prima variabile</v>
      </c>
      <c r="G1216" s="179" t="s">
        <v>255</v>
      </c>
      <c r="H1216" s="179" t="str">
        <f>VLOOKUP(G1216,TCR!$E$2:$K$332,7,0)</f>
        <v>Materia prima</v>
      </c>
      <c r="I1216" s="137" t="str">
        <f t="shared" si="57"/>
        <v>XE#EF3#PE_3F_MENS_BTIP#E#XE</v>
      </c>
      <c r="J1216" s="137" t="str">
        <f t="shared" si="58"/>
        <v>N</v>
      </c>
      <c r="K1216" s="3" t="s">
        <v>13741</v>
      </c>
      <c r="L1216" s="3" t="s">
        <v>13742</v>
      </c>
      <c r="N1216" s="3" t="s">
        <v>13813</v>
      </c>
      <c r="Q1216" s="3" t="s">
        <v>12743</v>
      </c>
      <c r="S1216" s="3" t="s">
        <v>9867</v>
      </c>
      <c r="T1216" s="3" t="s">
        <v>13019</v>
      </c>
      <c r="U1216" s="3" t="s">
        <v>12913</v>
      </c>
      <c r="V1216" s="3" t="s">
        <v>12913</v>
      </c>
    </row>
    <row r="1217" spans="1:22" x14ac:dyDescent="0.2">
      <c r="A1217" s="139" t="s">
        <v>12163</v>
      </c>
      <c r="B1217" s="182">
        <v>44595</v>
      </c>
      <c r="C1217" s="179" t="str">
        <f>VLOOKUP(G1217,TCR!$E$2:$K$332,2,0)</f>
        <v>DISTF</v>
      </c>
      <c r="D1217" s="179" t="str">
        <f>VLOOKUP(G1217,TCR!$E$2:$K$332,3,0)</f>
        <v>Ricavi logistica secondaria - distribuzione Energia Elettrica - fisso</v>
      </c>
      <c r="E1217" s="179" t="str">
        <f>VLOOKUP(G1217,TCR!$E$2:$K$332,4,0)</f>
        <v>QP</v>
      </c>
      <c r="F1217" s="179" t="str">
        <f>VLOOKUP(G1217,TCR!$E$2:$K$332,5,0)</f>
        <v>Potenza</v>
      </c>
      <c r="G1217" s="179" t="s">
        <v>166</v>
      </c>
      <c r="H1217" s="179" t="str">
        <f>VLOOKUP(G1217,TCR!$E$2:$K$332,7,0)</f>
        <v>Quota fissa potenza</v>
      </c>
      <c r="I1217" s="137" t="str">
        <f t="shared" si="57"/>
        <v>XE#Q_POT_O_ASOS_FAT2#T_OS_A_MTIP#T_OS#XE</v>
      </c>
      <c r="J1217" s="137" t="str">
        <f t="shared" si="58"/>
        <v>N</v>
      </c>
      <c r="K1217" s="3" t="s">
        <v>13760</v>
      </c>
      <c r="L1217" s="3" t="s">
        <v>13761</v>
      </c>
      <c r="N1217" s="3" t="s">
        <v>13738</v>
      </c>
      <c r="Q1217" s="3" t="s">
        <v>12742</v>
      </c>
      <c r="S1217" s="3" t="s">
        <v>10563</v>
      </c>
      <c r="T1217" s="3" t="s">
        <v>9357</v>
      </c>
      <c r="U1217" s="3" t="s">
        <v>12913</v>
      </c>
      <c r="V1217" s="3" t="s">
        <v>12913</v>
      </c>
    </row>
    <row r="1218" spans="1:22" x14ac:dyDescent="0.2">
      <c r="A1218" s="139" t="s">
        <v>12163</v>
      </c>
      <c r="B1218" s="182">
        <v>44595</v>
      </c>
      <c r="C1218" s="179" t="str">
        <f>VLOOKUP(G1218,TCR!$E$2:$K$332,2,0)</f>
        <v>DISTV</v>
      </c>
      <c r="D1218" s="179" t="str">
        <f>VLOOKUP(G1218,TCR!$E$2:$K$332,3,0)</f>
        <v>Ricavi logistica secondaria - distribuzione Energia Elettrica - variabile</v>
      </c>
      <c r="E1218" s="179" t="str">
        <f>VLOOKUP(G1218,TCR!$E$2:$K$332,4,0)</f>
        <v>QVA</v>
      </c>
      <c r="F1218" s="179" t="str">
        <f>VLOOKUP(G1218,TCR!$E$2:$K$332,5,0)</f>
        <v>Energia attiva</v>
      </c>
      <c r="G1218" s="179" t="s">
        <v>4</v>
      </c>
      <c r="H1218" s="179" t="str">
        <f>VLOOKUP(G1218,TCR!$E$2:$K$332,7,0)</f>
        <v>Quota energia</v>
      </c>
      <c r="I1218" s="137" t="str">
        <f t="shared" si="57"/>
        <v>XE#Q_EN_O_ASOS_VAL3#T_OS_A_MTA1#T_OS#XE</v>
      </c>
      <c r="J1218" s="137" t="str">
        <f t="shared" si="58"/>
        <v>N</v>
      </c>
      <c r="K1218" s="3" t="s">
        <v>12580</v>
      </c>
      <c r="L1218" s="3" t="s">
        <v>12828</v>
      </c>
      <c r="N1218" s="3" t="s">
        <v>12730</v>
      </c>
      <c r="Q1218" s="3" t="s">
        <v>12742</v>
      </c>
      <c r="S1218" s="3" t="s">
        <v>10565</v>
      </c>
      <c r="T1218" s="3" t="s">
        <v>13020</v>
      </c>
      <c r="U1218" s="3" t="s">
        <v>12913</v>
      </c>
      <c r="V1218" s="3" t="s">
        <v>12913</v>
      </c>
    </row>
    <row r="1219" spans="1:22" x14ac:dyDescent="0.2">
      <c r="A1219" s="139" t="s">
        <v>12163</v>
      </c>
      <c r="B1219" s="182">
        <v>44595</v>
      </c>
      <c r="C1219" s="179" t="str">
        <f>VLOOKUP(G1219,TCR!$E$2:$K$332,2,0)</f>
        <v>DISTV</v>
      </c>
      <c r="D1219" s="179" t="str">
        <f>VLOOKUP(G1219,TCR!$E$2:$K$332,3,0)</f>
        <v>Ricavi logistica secondaria - distribuzione Energia Elettrica - variabile</v>
      </c>
      <c r="E1219" s="179" t="str">
        <f>VLOOKUP(G1219,TCR!$E$2:$K$332,4,0)</f>
        <v>QVA</v>
      </c>
      <c r="F1219" s="179" t="str">
        <f>VLOOKUP(G1219,TCR!$E$2:$K$332,5,0)</f>
        <v>Energia attiva</v>
      </c>
      <c r="G1219" s="179" t="s">
        <v>314</v>
      </c>
      <c r="H1219" s="179" t="str">
        <f>VLOOKUP(G1219,TCR!$E$2:$K$332,7,0)</f>
        <v>componente generica dsb variabile</v>
      </c>
      <c r="I1219" s="137" t="str">
        <f t="shared" ref="I1219:I1269" si="59">IF(LEFT($G1219,7)="CONSUMO","XE#CONSUMO",CONCATENATE($V1219,"#",$K1219,"#",$N1219,"#",$Q1219,"#",$V1219) )</f>
        <v>XE#Q_EN_C_MIS#T_MIS_MTIP#T#XE</v>
      </c>
      <c r="J1219" s="137" t="str">
        <f t="shared" si="58"/>
        <v>N</v>
      </c>
      <c r="K1219" s="3" t="s">
        <v>12558</v>
      </c>
      <c r="L1219" s="3" t="s">
        <v>12806</v>
      </c>
      <c r="N1219" s="3" t="s">
        <v>13845</v>
      </c>
      <c r="Q1219" s="3" t="s">
        <v>12741</v>
      </c>
      <c r="S1219" s="3" t="s">
        <v>10565</v>
      </c>
      <c r="T1219" s="3" t="s">
        <v>13020</v>
      </c>
      <c r="U1219" s="3" t="s">
        <v>12913</v>
      </c>
      <c r="V1219" s="3" t="s">
        <v>12913</v>
      </c>
    </row>
    <row r="1220" spans="1:22" x14ac:dyDescent="0.2">
      <c r="A1220" s="139" t="s">
        <v>12163</v>
      </c>
      <c r="B1220" s="182">
        <v>44595</v>
      </c>
      <c r="C1220" s="179" t="str">
        <f>VLOOKUP(G1220,TCR!$E$2:$K$332,2,0)</f>
        <v>DISTV</v>
      </c>
      <c r="D1220" s="179" t="str">
        <f>VLOOKUP(G1220,TCR!$E$2:$K$332,3,0)</f>
        <v>Ricavi logistica secondaria - distribuzione Energia Elettrica - variabile</v>
      </c>
      <c r="E1220" s="179" t="str">
        <f>VLOOKUP(G1220,TCR!$E$2:$K$332,4,0)</f>
        <v>QVA</v>
      </c>
      <c r="F1220" s="179" t="str">
        <f>VLOOKUP(G1220,TCR!$E$2:$K$332,5,0)</f>
        <v>Energia attiva</v>
      </c>
      <c r="G1220" s="179" t="s">
        <v>4</v>
      </c>
      <c r="H1220" s="179" t="str">
        <f>VLOOKUP(G1220,TCR!$E$2:$K$332,7,0)</f>
        <v>Quota energia</v>
      </c>
      <c r="I1220" s="137" t="str">
        <f t="shared" si="59"/>
        <v>XE#Q_EN_O_ASOS_FAT3#T_OS_A_MTA1#T_OS#XE</v>
      </c>
      <c r="J1220" s="137" t="str">
        <f t="shared" si="58"/>
        <v>N</v>
      </c>
      <c r="K1220" s="3" t="s">
        <v>13775</v>
      </c>
      <c r="L1220" s="3" t="s">
        <v>13776</v>
      </c>
      <c r="N1220" s="3" t="s">
        <v>12730</v>
      </c>
      <c r="Q1220" s="3" t="s">
        <v>12742</v>
      </c>
      <c r="S1220" s="3" t="s">
        <v>10565</v>
      </c>
      <c r="T1220" s="3" t="s">
        <v>13020</v>
      </c>
      <c r="U1220" s="3" t="s">
        <v>12913</v>
      </c>
      <c r="V1220" s="3" t="s">
        <v>12913</v>
      </c>
    </row>
    <row r="1221" spans="1:22" x14ac:dyDescent="0.2">
      <c r="A1221" s="139" t="s">
        <v>12163</v>
      </c>
      <c r="B1221" s="182">
        <v>44595</v>
      </c>
      <c r="C1221" s="179" t="str">
        <f>VLOOKUP(G1221,TCR!$E$2:$K$332,2,0)</f>
        <v>DISTV</v>
      </c>
      <c r="D1221" s="179" t="str">
        <f>VLOOKUP(G1221,TCR!$E$2:$K$332,3,0)</f>
        <v>Ricavi logistica secondaria - distribuzione Energia Elettrica - variabile</v>
      </c>
      <c r="E1221" s="179" t="str">
        <f>VLOOKUP(G1221,TCR!$E$2:$K$332,4,0)</f>
        <v>QVA</v>
      </c>
      <c r="F1221" s="179" t="str">
        <f>VLOOKUP(G1221,TCR!$E$2:$K$332,5,0)</f>
        <v>Energia attiva</v>
      </c>
      <c r="G1221" s="179" t="s">
        <v>314</v>
      </c>
      <c r="H1221" s="179" t="str">
        <f>VLOOKUP(G1221,TCR!$E$2:$K$332,7,0)</f>
        <v>componente generica dsb variabile</v>
      </c>
      <c r="I1221" s="137" t="str">
        <f t="shared" si="59"/>
        <v>XE#TRASP_DIS#T_TRAS#T#XE</v>
      </c>
      <c r="J1221" s="137" t="str">
        <f t="shared" si="58"/>
        <v>N</v>
      </c>
      <c r="K1221" s="3" t="s">
        <v>13851</v>
      </c>
      <c r="L1221" s="3" t="s">
        <v>13852</v>
      </c>
      <c r="N1221" s="3" t="s">
        <v>13836</v>
      </c>
      <c r="Q1221" s="3" t="s">
        <v>12741</v>
      </c>
      <c r="S1221" s="3" t="s">
        <v>10565</v>
      </c>
      <c r="T1221" s="3" t="s">
        <v>13020</v>
      </c>
      <c r="U1221" s="3" t="s">
        <v>12913</v>
      </c>
      <c r="V1221" s="3" t="s">
        <v>12913</v>
      </c>
    </row>
    <row r="1222" spans="1:22" x14ac:dyDescent="0.2">
      <c r="A1222" s="139" t="s">
        <v>12163</v>
      </c>
      <c r="B1222" s="182">
        <v>44595</v>
      </c>
      <c r="C1222" s="179" t="str">
        <f>VLOOKUP(G1222,TCR!$E$2:$K$332,2,0)</f>
        <v>DISTV</v>
      </c>
      <c r="D1222" s="179" t="str">
        <f>VLOOKUP(G1222,TCR!$E$2:$K$332,3,0)</f>
        <v>Ricavi logistica secondaria - distribuzione Energia Elettrica - variabile</v>
      </c>
      <c r="E1222" s="179" t="str">
        <f>VLOOKUP(G1222,TCR!$E$2:$K$332,4,0)</f>
        <v>QVA</v>
      </c>
      <c r="F1222" s="179" t="str">
        <f>VLOOKUP(G1222,TCR!$E$2:$K$332,5,0)</f>
        <v>Energia attiva</v>
      </c>
      <c r="G1222" s="179" t="s">
        <v>4</v>
      </c>
      <c r="H1222" s="179" t="str">
        <f>VLOOKUP(G1222,TCR!$E$2:$K$332,7,0)</f>
        <v>Quota energia</v>
      </c>
      <c r="I1222" s="137" t="str">
        <f t="shared" si="59"/>
        <v>XE#Q_EN_O_ASOS_VAL2#T_OS_A_BTA4#T_OS#XE</v>
      </c>
      <c r="J1222" s="137" t="str">
        <f t="shared" si="58"/>
        <v>N</v>
      </c>
      <c r="K1222" s="3" t="s">
        <v>12579</v>
      </c>
      <c r="L1222" s="3" t="s">
        <v>12827</v>
      </c>
      <c r="N1222" s="3" t="s">
        <v>12729</v>
      </c>
      <c r="Q1222" s="3" t="s">
        <v>12742</v>
      </c>
      <c r="S1222" s="3" t="s">
        <v>10565</v>
      </c>
      <c r="T1222" s="3" t="s">
        <v>13020</v>
      </c>
      <c r="U1222" s="3" t="s">
        <v>12913</v>
      </c>
      <c r="V1222" s="3" t="s">
        <v>12913</v>
      </c>
    </row>
    <row r="1223" spans="1:22" x14ac:dyDescent="0.2">
      <c r="A1223" s="139" t="s">
        <v>12163</v>
      </c>
      <c r="B1223" s="182">
        <v>44595</v>
      </c>
      <c r="C1223" s="179" t="str">
        <f>VLOOKUP(G1223,TCR!$E$2:$K$332,2,0)</f>
        <v>DISTV</v>
      </c>
      <c r="D1223" s="179" t="str">
        <f>VLOOKUP(G1223,TCR!$E$2:$K$332,3,0)</f>
        <v>Ricavi logistica secondaria - distribuzione Energia Elettrica - variabile</v>
      </c>
      <c r="E1223" s="179" t="str">
        <f>VLOOKUP(G1223,TCR!$E$2:$K$332,4,0)</f>
        <v>QVA</v>
      </c>
      <c r="F1223" s="179" t="str">
        <f>VLOOKUP(G1223,TCR!$E$2:$K$332,5,0)</f>
        <v>Energia attiva</v>
      </c>
      <c r="G1223" s="179" t="s">
        <v>4</v>
      </c>
      <c r="H1223" s="179" t="str">
        <f>VLOOKUP(G1223,TCR!$E$2:$K$332,7,0)</f>
        <v>Quota energia</v>
      </c>
      <c r="I1223" s="137" t="str">
        <f t="shared" si="59"/>
        <v>XE#Q_EN_O_ASOS_FAT3#T_OS_A_MTA3#T_OS#XE</v>
      </c>
      <c r="J1223" s="137" t="str">
        <f t="shared" si="58"/>
        <v>N</v>
      </c>
      <c r="K1223" s="3" t="s">
        <v>13775</v>
      </c>
      <c r="L1223" s="3" t="s">
        <v>13776</v>
      </c>
      <c r="N1223" s="3" t="s">
        <v>12728</v>
      </c>
      <c r="Q1223" s="3" t="s">
        <v>12742</v>
      </c>
      <c r="S1223" s="3" t="s">
        <v>10565</v>
      </c>
      <c r="T1223" s="3" t="s">
        <v>13020</v>
      </c>
      <c r="U1223" s="3" t="s">
        <v>12913</v>
      </c>
      <c r="V1223" s="3" t="s">
        <v>12913</v>
      </c>
    </row>
    <row r="1224" spans="1:22" x14ac:dyDescent="0.2">
      <c r="A1224" s="139" t="s">
        <v>12163</v>
      </c>
      <c r="B1224" s="182">
        <v>44595</v>
      </c>
      <c r="C1224" s="179" t="str">
        <f>VLOOKUP(G1224,TCR!$E$2:$K$332,2,0)</f>
        <v>TRASPV</v>
      </c>
      <c r="D1224" s="179" t="str">
        <f>VLOOKUP(G1224,TCR!$E$2:$K$332,3,0)</f>
        <v>Ricavi logistica primaria - Trasporto Energia Elettrica - variabile</v>
      </c>
      <c r="E1224" s="179" t="str">
        <f>VLOOKUP(G1224,TCR!$E$2:$K$332,4,0)</f>
        <v>DISPV</v>
      </c>
      <c r="F1224" s="179" t="str">
        <f>VLOOKUP(G1224,TCR!$E$2:$K$332,5,0)</f>
        <v>Dispacciamento variabile</v>
      </c>
      <c r="G1224" s="179" t="s">
        <v>112</v>
      </c>
      <c r="H1224" s="179" t="str">
        <f>VLOOKUP(G1224,TCR!$E$2:$K$332,7,0)</f>
        <v>PD</v>
      </c>
      <c r="I1224" s="137" t="str">
        <f t="shared" si="59"/>
        <v>XE#PD_F3#PD_3F_BTA6#D#XE</v>
      </c>
      <c r="J1224" s="137" t="str">
        <f t="shared" si="58"/>
        <v>N</v>
      </c>
      <c r="K1224" s="3" t="s">
        <v>251</v>
      </c>
      <c r="L1224" s="3" t="s">
        <v>13746</v>
      </c>
      <c r="N1224" s="3" t="s">
        <v>13789</v>
      </c>
      <c r="Q1224" s="3" t="s">
        <v>13735</v>
      </c>
      <c r="S1224" s="3" t="s">
        <v>9818</v>
      </c>
      <c r="T1224" s="3" t="s">
        <v>9819</v>
      </c>
      <c r="U1224" s="3" t="s">
        <v>12913</v>
      </c>
      <c r="V1224" s="3" t="s">
        <v>12913</v>
      </c>
    </row>
    <row r="1225" spans="1:22" x14ac:dyDescent="0.2">
      <c r="A1225" s="139" t="s">
        <v>12163</v>
      </c>
      <c r="B1225" s="182">
        <v>44595</v>
      </c>
      <c r="C1225" s="179" t="str">
        <f>VLOOKUP(G1225,TCR!$E$2:$K$332,2,0)</f>
        <v>DISTF</v>
      </c>
      <c r="D1225" s="179" t="str">
        <f>VLOOKUP(G1225,TCR!$E$2:$K$332,3,0)</f>
        <v>Ricavi logistica secondaria - distribuzione Energia Elettrica - fisso</v>
      </c>
      <c r="E1225" s="179" t="str">
        <f>VLOOKUP(G1225,TCR!$E$2:$K$332,4,0)</f>
        <v>QFDS</v>
      </c>
      <c r="F1225" s="179" t="str">
        <f>VLOOKUP(G1225,TCR!$E$2:$K$332,5,0)</f>
        <v>Quota fissa distribuzione</v>
      </c>
      <c r="G1225" s="179" t="s">
        <v>2</v>
      </c>
      <c r="H1225" s="179" t="str">
        <f>VLOOKUP(G1225,TCR!$E$2:$K$332,7,0)</f>
        <v>Quota fissa dis</v>
      </c>
      <c r="I1225" s="137" t="str">
        <f t="shared" si="59"/>
        <v>XE#C_FIX_O_ASOS_VAL3#T_OS_A_BTA1#T_OS#XE</v>
      </c>
      <c r="J1225" s="137" t="str">
        <f t="shared" si="58"/>
        <v>N</v>
      </c>
      <c r="K1225" s="3" t="s">
        <v>12574</v>
      </c>
      <c r="L1225" s="3" t="s">
        <v>12822</v>
      </c>
      <c r="N1225" s="3" t="s">
        <v>12732</v>
      </c>
      <c r="Q1225" s="3" t="s">
        <v>12742</v>
      </c>
      <c r="S1225" s="3" t="s">
        <v>10563</v>
      </c>
      <c r="T1225" s="3" t="s">
        <v>9357</v>
      </c>
      <c r="U1225" s="3" t="s">
        <v>12913</v>
      </c>
      <c r="V1225" s="3" t="s">
        <v>12913</v>
      </c>
    </row>
    <row r="1226" spans="1:22" x14ac:dyDescent="0.2">
      <c r="A1226" s="139" t="s">
        <v>12163</v>
      </c>
      <c r="B1226" s="182">
        <v>44595</v>
      </c>
      <c r="C1226" s="179" t="str">
        <f>VLOOKUP(G1226,TCR!$E$2:$K$332,2,0)</f>
        <v>TRASPV</v>
      </c>
      <c r="D1226" s="179" t="str">
        <f>VLOOKUP(G1226,TCR!$E$2:$K$332,3,0)</f>
        <v>Ricavi logistica primaria - Trasporto Energia Elettrica - variabile</v>
      </c>
      <c r="E1226" s="179" t="str">
        <f>VLOOKUP(G1226,TCR!$E$2:$K$332,4,0)</f>
        <v>DISPV</v>
      </c>
      <c r="F1226" s="179" t="str">
        <f>VLOOKUP(G1226,TCR!$E$2:$K$332,5,0)</f>
        <v>Dispacciamento variabile</v>
      </c>
      <c r="G1226" s="179" t="s">
        <v>112</v>
      </c>
      <c r="H1226" s="179" t="str">
        <f>VLOOKUP(G1226,TCR!$E$2:$K$332,7,0)</f>
        <v>PD</v>
      </c>
      <c r="I1226" s="137" t="str">
        <f t="shared" si="59"/>
        <v>XE#PD_F1#PD_3F_MTA1#D#XE</v>
      </c>
      <c r="J1226" s="137" t="str">
        <f t="shared" si="58"/>
        <v>N</v>
      </c>
      <c r="K1226" s="3" t="s">
        <v>249</v>
      </c>
      <c r="L1226" s="3" t="s">
        <v>13765</v>
      </c>
      <c r="N1226" s="3" t="s">
        <v>13748</v>
      </c>
      <c r="Q1226" s="3" t="s">
        <v>13735</v>
      </c>
      <c r="S1226" s="3" t="s">
        <v>9818</v>
      </c>
      <c r="T1226" s="3" t="s">
        <v>9819</v>
      </c>
      <c r="U1226" s="3" t="s">
        <v>12913</v>
      </c>
      <c r="V1226" s="3" t="s">
        <v>12913</v>
      </c>
    </row>
    <row r="1227" spans="1:22" x14ac:dyDescent="0.2">
      <c r="A1227" s="139" t="s">
        <v>12163</v>
      </c>
      <c r="B1227" s="182">
        <v>44595</v>
      </c>
      <c r="C1227" s="179" t="str">
        <f>VLOOKUP(G1227,TCR!$E$2:$K$332,2,0)</f>
        <v>VENDV</v>
      </c>
      <c r="D1227" s="179" t="str">
        <f>VLOOKUP(G1227,TCR!$E$2:$K$332,3,0)</f>
        <v>Ricavi variabili commodity al PCE - Energia Elettrica</v>
      </c>
      <c r="E1227" s="179" t="str">
        <f>VLOOKUP(G1227,TCR!$E$2:$K$332,4,0)</f>
        <v>MTPRV</v>
      </c>
      <c r="F1227" s="179" t="str">
        <f>VLOOKUP(G1227,TCR!$E$2:$K$332,5,0)</f>
        <v>Materia prima variabile</v>
      </c>
      <c r="G1227" s="179" t="s">
        <v>100</v>
      </c>
      <c r="H1227" s="179" t="str">
        <f>VLOOKUP(G1227,TCR!$E$2:$K$332,7,0)</f>
        <v>PPE</v>
      </c>
      <c r="I1227" s="137" t="str">
        <f t="shared" si="59"/>
        <v>XE#PPE#PPE_BTA1#PPE#XE</v>
      </c>
      <c r="J1227" s="137" t="str">
        <f t="shared" si="58"/>
        <v>N</v>
      </c>
      <c r="K1227" s="3" t="s">
        <v>100</v>
      </c>
      <c r="L1227" s="3" t="s">
        <v>13721</v>
      </c>
      <c r="N1227" s="3" t="s">
        <v>13853</v>
      </c>
      <c r="Q1227" s="3" t="s">
        <v>100</v>
      </c>
      <c r="S1227" s="3" t="s">
        <v>9867</v>
      </c>
      <c r="T1227" s="3" t="s">
        <v>13019</v>
      </c>
      <c r="U1227" s="3" t="s">
        <v>12913</v>
      </c>
      <c r="V1227" s="3" t="s">
        <v>12913</v>
      </c>
    </row>
    <row r="1228" spans="1:22" x14ac:dyDescent="0.2">
      <c r="A1228" s="139" t="s">
        <v>12163</v>
      </c>
      <c r="B1228" s="182">
        <v>44595</v>
      </c>
      <c r="C1228" s="179" t="str">
        <f>VLOOKUP(G1228,TCR!$E$2:$K$332,2,0)</f>
        <v>VENDV</v>
      </c>
      <c r="D1228" s="179" t="str">
        <f>VLOOKUP(G1228,TCR!$E$2:$K$332,3,0)</f>
        <v>Ricavi variabili commodity al PCE - Energia Elettrica</v>
      </c>
      <c r="E1228" s="179" t="str">
        <f>VLOOKUP(G1228,TCR!$E$2:$K$332,4,0)</f>
        <v>MTPRV</v>
      </c>
      <c r="F1228" s="179" t="str">
        <f>VLOOKUP(G1228,TCR!$E$2:$K$332,5,0)</f>
        <v>Materia prima variabile</v>
      </c>
      <c r="G1228" s="179" t="s">
        <v>255</v>
      </c>
      <c r="H1228" s="179" t="str">
        <f>VLOOKUP(G1228,TCR!$E$2:$K$332,7,0)</f>
        <v>Materia prima</v>
      </c>
      <c r="I1228" s="137" t="str">
        <f t="shared" si="59"/>
        <v>XE#EF1#PE_BIO_BTA4#E#XE</v>
      </c>
      <c r="J1228" s="137" t="str">
        <f t="shared" si="58"/>
        <v>N</v>
      </c>
      <c r="K1228" s="3" t="s">
        <v>13727</v>
      </c>
      <c r="L1228" s="3" t="s">
        <v>13728</v>
      </c>
      <c r="N1228" s="3" t="s">
        <v>13720</v>
      </c>
      <c r="Q1228" s="3" t="s">
        <v>12743</v>
      </c>
      <c r="S1228" s="3" t="s">
        <v>9867</v>
      </c>
      <c r="T1228" s="3" t="s">
        <v>13019</v>
      </c>
      <c r="U1228" s="3" t="s">
        <v>12913</v>
      </c>
      <c r="V1228" s="3" t="s">
        <v>12913</v>
      </c>
    </row>
    <row r="1229" spans="1:22" x14ac:dyDescent="0.2">
      <c r="A1229" s="139" t="s">
        <v>12163</v>
      </c>
      <c r="B1229" s="182">
        <v>44595</v>
      </c>
      <c r="C1229" s="179" t="str">
        <f>VLOOKUP(G1229,TCR!$E$2:$K$332,2,0)</f>
        <v>DISTV</v>
      </c>
      <c r="D1229" s="179" t="str">
        <f>VLOOKUP(G1229,TCR!$E$2:$K$332,3,0)</f>
        <v>Ricavi logistica secondaria - distribuzione Energia Elettrica - variabile</v>
      </c>
      <c r="E1229" s="179" t="str">
        <f>VLOOKUP(G1229,TCR!$E$2:$K$332,4,0)</f>
        <v>QVA</v>
      </c>
      <c r="F1229" s="179" t="str">
        <f>VLOOKUP(G1229,TCR!$E$2:$K$332,5,0)</f>
        <v>Energia attiva</v>
      </c>
      <c r="G1229" s="179" t="s">
        <v>4</v>
      </c>
      <c r="H1229" s="179" t="str">
        <f>VLOOKUP(G1229,TCR!$E$2:$K$332,7,0)</f>
        <v>Quota energia</v>
      </c>
      <c r="I1229" s="137" t="str">
        <f t="shared" si="59"/>
        <v>XE#Q_EN_O_ASOS_VAL4#T_OS_A_AAT1#T_OS#XE</v>
      </c>
      <c r="J1229" s="137" t="str">
        <f t="shared" si="58"/>
        <v>N</v>
      </c>
      <c r="K1229" s="3" t="s">
        <v>12581</v>
      </c>
      <c r="L1229" s="3" t="s">
        <v>12829</v>
      </c>
      <c r="N1229" s="3" t="s">
        <v>13726</v>
      </c>
      <c r="Q1229" s="3" t="s">
        <v>12742</v>
      </c>
      <c r="S1229" s="3" t="s">
        <v>10565</v>
      </c>
      <c r="T1229" s="3" t="s">
        <v>13020</v>
      </c>
      <c r="U1229" s="3" t="s">
        <v>12913</v>
      </c>
      <c r="V1229" s="3" t="s">
        <v>12913</v>
      </c>
    </row>
    <row r="1230" spans="1:22" x14ac:dyDescent="0.2">
      <c r="A1230" s="139" t="s">
        <v>12163</v>
      </c>
      <c r="B1230" s="182">
        <v>44595</v>
      </c>
      <c r="C1230" s="179" t="str">
        <f>VLOOKUP(G1230,TCR!$E$2:$K$332,2,0)</f>
        <v>VENDV</v>
      </c>
      <c r="D1230" s="179" t="str">
        <f>VLOOKUP(G1230,TCR!$E$2:$K$332,3,0)</f>
        <v>Ricavi variabili commodity al PCE - Energia Elettrica</v>
      </c>
      <c r="E1230" s="179" t="str">
        <f>VLOOKUP(G1230,TCR!$E$2:$K$332,4,0)</f>
        <v>MTPRV</v>
      </c>
      <c r="F1230" s="179" t="str">
        <f>VLOOKUP(G1230,TCR!$E$2:$K$332,5,0)</f>
        <v>Materia prima variabile</v>
      </c>
      <c r="G1230" s="179" t="s">
        <v>255</v>
      </c>
      <c r="H1230" s="179" t="str">
        <f>VLOOKUP(G1230,TCR!$E$2:$K$332,7,0)</f>
        <v>Materia prima</v>
      </c>
      <c r="I1230" s="137" t="str">
        <f t="shared" si="59"/>
        <v>XE#EF2#PE_3F_BTA4#D#XE</v>
      </c>
      <c r="J1230" s="137" t="str">
        <f t="shared" si="58"/>
        <v>N</v>
      </c>
      <c r="K1230" s="3" t="s">
        <v>13762</v>
      </c>
      <c r="L1230" s="3" t="s">
        <v>13763</v>
      </c>
      <c r="N1230" s="3" t="s">
        <v>13842</v>
      </c>
      <c r="Q1230" s="3" t="s">
        <v>13735</v>
      </c>
      <c r="S1230" s="3" t="s">
        <v>9867</v>
      </c>
      <c r="T1230" s="3" t="s">
        <v>13019</v>
      </c>
      <c r="U1230" s="3" t="s">
        <v>12913</v>
      </c>
      <c r="V1230" s="3" t="s">
        <v>12913</v>
      </c>
    </row>
    <row r="1231" spans="1:22" x14ac:dyDescent="0.2">
      <c r="A1231" s="139" t="s">
        <v>12163</v>
      </c>
      <c r="B1231" s="182">
        <v>44595</v>
      </c>
      <c r="C1231" s="179" t="str">
        <f>VLOOKUP(G1231,TCR!$E$2:$K$332,2,0)</f>
        <v>VENDV</v>
      </c>
      <c r="D1231" s="179" t="str">
        <f>VLOOKUP(G1231,TCR!$E$2:$K$332,3,0)</f>
        <v>Ricavi variabili commodity al PCE - Energia Elettrica</v>
      </c>
      <c r="E1231" s="179" t="str">
        <f>VLOOKUP(G1231,TCR!$E$2:$K$332,4,0)</f>
        <v>MTPRV</v>
      </c>
      <c r="F1231" s="179" t="str">
        <f>VLOOKUP(G1231,TCR!$E$2:$K$332,5,0)</f>
        <v>Materia prima variabile</v>
      </c>
      <c r="G1231" s="179" t="s">
        <v>255</v>
      </c>
      <c r="H1231" s="179" t="str">
        <f>VLOOKUP(G1231,TCR!$E$2:$K$332,7,0)</f>
        <v>Materia prima</v>
      </c>
      <c r="I1231" s="137" t="str">
        <f t="shared" si="59"/>
        <v>XE#EF1#PE_3F_MENS_BTA5#D#XE</v>
      </c>
      <c r="J1231" s="137" t="str">
        <f t="shared" si="58"/>
        <v>N</v>
      </c>
      <c r="K1231" s="3" t="s">
        <v>13727</v>
      </c>
      <c r="L1231" s="3" t="s">
        <v>13728</v>
      </c>
      <c r="N1231" s="3" t="s">
        <v>13819</v>
      </c>
      <c r="Q1231" s="3" t="s">
        <v>13735</v>
      </c>
      <c r="S1231" s="3" t="s">
        <v>9867</v>
      </c>
      <c r="T1231" s="3" t="s">
        <v>13019</v>
      </c>
      <c r="U1231" s="3" t="s">
        <v>12913</v>
      </c>
      <c r="V1231" s="3" t="s">
        <v>12913</v>
      </c>
    </row>
    <row r="1232" spans="1:22" x14ac:dyDescent="0.2">
      <c r="A1232" s="139" t="s">
        <v>12163</v>
      </c>
      <c r="B1232" s="182">
        <v>44595</v>
      </c>
      <c r="C1232" s="179" t="str">
        <f>VLOOKUP(G1232,TCR!$E$2:$K$332,2,0)</f>
        <v>VENDV</v>
      </c>
      <c r="D1232" s="179" t="str">
        <f>VLOOKUP(G1232,TCR!$E$2:$K$332,3,0)</f>
        <v>Ricavi variabili commodity al PCE - Energia Elettrica</v>
      </c>
      <c r="E1232" s="179" t="str">
        <f>VLOOKUP(G1232,TCR!$E$2:$K$332,4,0)</f>
        <v>MTPRV</v>
      </c>
      <c r="F1232" s="179" t="str">
        <f>VLOOKUP(G1232,TCR!$E$2:$K$332,5,0)</f>
        <v>Materia prima variabile</v>
      </c>
      <c r="G1232" s="179" t="s">
        <v>255</v>
      </c>
      <c r="H1232" s="179" t="str">
        <f>VLOOKUP(G1232,TCR!$E$2:$K$332,7,0)</f>
        <v>Materia prima</v>
      </c>
      <c r="I1232" s="137" t="str">
        <f t="shared" si="59"/>
        <v>XE#EF0#PE_MON_TD#E#XE</v>
      </c>
      <c r="J1232" s="137" t="str">
        <f t="shared" si="58"/>
        <v>N</v>
      </c>
      <c r="K1232" s="3" t="s">
        <v>13718</v>
      </c>
      <c r="L1232" s="3" t="s">
        <v>13719</v>
      </c>
      <c r="N1232" s="3" t="s">
        <v>13854</v>
      </c>
      <c r="Q1232" s="3" t="s">
        <v>12743</v>
      </c>
      <c r="S1232" s="3" t="s">
        <v>9867</v>
      </c>
      <c r="T1232" s="3" t="s">
        <v>13019</v>
      </c>
      <c r="U1232" s="3" t="s">
        <v>12913</v>
      </c>
      <c r="V1232" s="3" t="s">
        <v>12913</v>
      </c>
    </row>
    <row r="1233" spans="1:22" x14ac:dyDescent="0.2">
      <c r="A1233" s="139" t="s">
        <v>12163</v>
      </c>
      <c r="B1233" s="182">
        <v>44595</v>
      </c>
      <c r="C1233" s="179" t="str">
        <f>VLOOKUP(G1233,TCR!$E$2:$K$332,2,0)</f>
        <v>DISTF</v>
      </c>
      <c r="D1233" s="179" t="str">
        <f>VLOOKUP(G1233,TCR!$E$2:$K$332,3,0)</f>
        <v>Ricavi logistica secondaria - distribuzione Energia Elettrica - fisso</v>
      </c>
      <c r="E1233" s="179" t="str">
        <f>VLOOKUP(G1233,TCR!$E$2:$K$332,4,0)</f>
        <v>QFDS</v>
      </c>
      <c r="F1233" s="179" t="str">
        <f>VLOOKUP(G1233,TCR!$E$2:$K$332,5,0)</f>
        <v>Quota fissa distribuzione</v>
      </c>
      <c r="G1233" s="179" t="s">
        <v>2</v>
      </c>
      <c r="H1233" s="179" t="str">
        <f>VLOOKUP(G1233,TCR!$E$2:$K$332,7,0)</f>
        <v>Quota fissa dis</v>
      </c>
      <c r="I1233" s="137" t="str">
        <f t="shared" si="59"/>
        <v>XE#C_FIX_O_ASOS_VAL3#T_OS_A_MTIP#T_OS#XE</v>
      </c>
      <c r="J1233" s="137" t="str">
        <f t="shared" si="58"/>
        <v>N</v>
      </c>
      <c r="K1233" s="3" t="s">
        <v>12574</v>
      </c>
      <c r="L1233" s="3" t="s">
        <v>12822</v>
      </c>
      <c r="N1233" s="3" t="s">
        <v>13738</v>
      </c>
      <c r="Q1233" s="3" t="s">
        <v>12742</v>
      </c>
      <c r="S1233" s="3" t="s">
        <v>10563</v>
      </c>
      <c r="T1233" s="3" t="s">
        <v>9357</v>
      </c>
      <c r="U1233" s="3" t="s">
        <v>12913</v>
      </c>
      <c r="V1233" s="3" t="s">
        <v>12913</v>
      </c>
    </row>
    <row r="1234" spans="1:22" x14ac:dyDescent="0.2">
      <c r="A1234" s="139" t="s">
        <v>12163</v>
      </c>
      <c r="B1234" s="182">
        <v>44595</v>
      </c>
      <c r="C1234" s="179" t="str">
        <f>VLOOKUP(G1234,TCR!$E$2:$K$332,2,0)</f>
        <v>DISTV</v>
      </c>
      <c r="D1234" s="179" t="str">
        <f>VLOOKUP(G1234,TCR!$E$2:$K$332,3,0)</f>
        <v>Ricavi logistica secondaria - distribuzione Energia Elettrica - variabile</v>
      </c>
      <c r="E1234" s="179" t="str">
        <f>VLOOKUP(G1234,TCR!$E$2:$K$332,4,0)</f>
        <v>QVA</v>
      </c>
      <c r="F1234" s="179" t="str">
        <f>VLOOKUP(G1234,TCR!$E$2:$K$332,5,0)</f>
        <v>Energia attiva</v>
      </c>
      <c r="G1234" s="179" t="s">
        <v>4</v>
      </c>
      <c r="H1234" s="179" t="str">
        <f>VLOOKUP(G1234,TCR!$E$2:$K$332,7,0)</f>
        <v>Quota energia</v>
      </c>
      <c r="I1234" s="137" t="str">
        <f t="shared" si="59"/>
        <v>XE#Q_EN_O_ASOS_VAL3#T_OS_A_BTA2#T_OS#XE</v>
      </c>
      <c r="J1234" s="137" t="str">
        <f t="shared" si="58"/>
        <v>N</v>
      </c>
      <c r="K1234" s="3" t="s">
        <v>12580</v>
      </c>
      <c r="L1234" s="3" t="s">
        <v>12828</v>
      </c>
      <c r="N1234" s="3" t="s">
        <v>12727</v>
      </c>
      <c r="Q1234" s="3" t="s">
        <v>12742</v>
      </c>
      <c r="S1234" s="3" t="s">
        <v>10565</v>
      </c>
      <c r="T1234" s="3" t="s">
        <v>13020</v>
      </c>
      <c r="U1234" s="3" t="s">
        <v>12913</v>
      </c>
      <c r="V1234" s="3" t="s">
        <v>12913</v>
      </c>
    </row>
    <row r="1235" spans="1:22" x14ac:dyDescent="0.2">
      <c r="A1235" s="139" t="s">
        <v>12163</v>
      </c>
      <c r="B1235" s="182">
        <v>44595</v>
      </c>
      <c r="C1235" s="179" t="str">
        <f>VLOOKUP(G1235,TCR!$E$2:$K$332,2,0)</f>
        <v>DISTF</v>
      </c>
      <c r="D1235" s="179" t="str">
        <f>VLOOKUP(G1235,TCR!$E$2:$K$332,3,0)</f>
        <v>Ricavi logistica secondaria - distribuzione Energia Elettrica - fisso</v>
      </c>
      <c r="E1235" s="179" t="str">
        <f>VLOOKUP(G1235,TCR!$E$2:$K$332,4,0)</f>
        <v>QFDS</v>
      </c>
      <c r="F1235" s="179" t="str">
        <f>VLOOKUP(G1235,TCR!$E$2:$K$332,5,0)</f>
        <v>Quota fissa distribuzione</v>
      </c>
      <c r="G1235" s="179" t="s">
        <v>2</v>
      </c>
      <c r="H1235" s="179" t="str">
        <f>VLOOKUP(G1235,TCR!$E$2:$K$332,7,0)</f>
        <v>Quota fissa dis</v>
      </c>
      <c r="I1235" s="137" t="str">
        <f t="shared" si="59"/>
        <v>XE#C_FIX_O_ASOS_FAT1#T_OS_A_ALTA#T_OS#XE</v>
      </c>
      <c r="J1235" s="137" t="str">
        <f t="shared" si="58"/>
        <v>N</v>
      </c>
      <c r="K1235" s="3" t="s">
        <v>12571</v>
      </c>
      <c r="L1235" s="3" t="s">
        <v>12819</v>
      </c>
      <c r="N1235" s="3" t="s">
        <v>12706</v>
      </c>
      <c r="Q1235" s="3" t="s">
        <v>12742</v>
      </c>
      <c r="S1235" s="3" t="s">
        <v>10563</v>
      </c>
      <c r="T1235" s="3" t="s">
        <v>9357</v>
      </c>
      <c r="U1235" s="3" t="s">
        <v>12913</v>
      </c>
      <c r="V1235" s="3" t="s">
        <v>12913</v>
      </c>
    </row>
    <row r="1236" spans="1:22" x14ac:dyDescent="0.2">
      <c r="A1236" s="139" t="s">
        <v>12163</v>
      </c>
      <c r="B1236" s="182">
        <v>44595</v>
      </c>
      <c r="C1236" s="179" t="str">
        <f>VLOOKUP(G1236,TCR!$E$2:$K$332,2,0)</f>
        <v>DISTF</v>
      </c>
      <c r="D1236" s="179" t="str">
        <f>VLOOKUP(G1236,TCR!$E$2:$K$332,3,0)</f>
        <v>Ricavi logistica secondaria - distribuzione Energia Elettrica - fisso</v>
      </c>
      <c r="E1236" s="179" t="str">
        <f>VLOOKUP(G1236,TCR!$E$2:$K$332,4,0)</f>
        <v>QP</v>
      </c>
      <c r="F1236" s="179" t="str">
        <f>VLOOKUP(G1236,TCR!$E$2:$K$332,5,0)</f>
        <v>Potenza</v>
      </c>
      <c r="G1236" s="179" t="s">
        <v>166</v>
      </c>
      <c r="H1236" s="179" t="str">
        <f>VLOOKUP(G1236,TCR!$E$2:$K$332,7,0)</f>
        <v>Quota fissa potenza</v>
      </c>
      <c r="I1236" s="137" t="str">
        <f t="shared" si="59"/>
        <v>XE#Q_POT_O_ASOS_VAL4#T_OS_A_AAT2#T_OS#XE</v>
      </c>
      <c r="J1236" s="137" t="str">
        <f t="shared" si="58"/>
        <v>N</v>
      </c>
      <c r="K1236" s="3" t="s">
        <v>12565</v>
      </c>
      <c r="L1236" s="3" t="s">
        <v>12813</v>
      </c>
      <c r="N1236" s="3" t="s">
        <v>13755</v>
      </c>
      <c r="Q1236" s="3" t="s">
        <v>12742</v>
      </c>
      <c r="S1236" s="3" t="s">
        <v>10563</v>
      </c>
      <c r="T1236" s="3" t="s">
        <v>9357</v>
      </c>
      <c r="U1236" s="3" t="s">
        <v>12913</v>
      </c>
      <c r="V1236" s="3" t="s">
        <v>12913</v>
      </c>
    </row>
    <row r="1237" spans="1:22" x14ac:dyDescent="0.2">
      <c r="A1237" s="139" t="s">
        <v>12163</v>
      </c>
      <c r="B1237" s="182">
        <v>44595</v>
      </c>
      <c r="C1237" s="179" t="str">
        <f>VLOOKUP(G1237,TCR!$E$2:$K$332,2,0)</f>
        <v>DISTF</v>
      </c>
      <c r="D1237" s="179" t="str">
        <f>VLOOKUP(G1237,TCR!$E$2:$K$332,3,0)</f>
        <v>Ricavi logistica secondaria - distribuzione Energia Elettrica - fisso</v>
      </c>
      <c r="E1237" s="179" t="str">
        <f>VLOOKUP(G1237,TCR!$E$2:$K$332,4,0)</f>
        <v>QFDS</v>
      </c>
      <c r="F1237" s="179" t="str">
        <f>VLOOKUP(G1237,TCR!$E$2:$K$332,5,0)</f>
        <v>Quota fissa distribuzione</v>
      </c>
      <c r="G1237" s="179" t="s">
        <v>2</v>
      </c>
      <c r="H1237" s="179" t="str">
        <f>VLOOKUP(G1237,TCR!$E$2:$K$332,7,0)</f>
        <v>Quota fissa dis</v>
      </c>
      <c r="I1237" s="137" t="str">
        <f t="shared" si="59"/>
        <v>XE#C_FIX_O_ASOS_VAL4#T_OS_A_MTA1#T_OS#XE</v>
      </c>
      <c r="J1237" s="137" t="str">
        <f t="shared" si="58"/>
        <v>N</v>
      </c>
      <c r="K1237" s="3" t="s">
        <v>12575</v>
      </c>
      <c r="L1237" s="3" t="s">
        <v>12823</v>
      </c>
      <c r="N1237" s="3" t="s">
        <v>12730</v>
      </c>
      <c r="Q1237" s="3" t="s">
        <v>12742</v>
      </c>
      <c r="S1237" s="3" t="s">
        <v>10563</v>
      </c>
      <c r="T1237" s="3" t="s">
        <v>9357</v>
      </c>
      <c r="U1237" s="3" t="s">
        <v>12913</v>
      </c>
      <c r="V1237" s="3" t="s">
        <v>12913</v>
      </c>
    </row>
    <row r="1238" spans="1:22" x14ac:dyDescent="0.2">
      <c r="A1238" s="139" t="s">
        <v>12163</v>
      </c>
      <c r="B1238" s="182">
        <v>44595</v>
      </c>
      <c r="C1238" s="179" t="str">
        <f>VLOOKUP(G1238,TCR!$E$2:$K$332,2,0)</f>
        <v>DISTF</v>
      </c>
      <c r="D1238" s="179" t="str">
        <f>VLOOKUP(G1238,TCR!$E$2:$K$332,3,0)</f>
        <v>Ricavi logistica secondaria - distribuzione Energia Elettrica - fisso</v>
      </c>
      <c r="E1238" s="179" t="str">
        <f>VLOOKUP(G1238,TCR!$E$2:$K$332,4,0)</f>
        <v>QP</v>
      </c>
      <c r="F1238" s="179" t="str">
        <f>VLOOKUP(G1238,TCR!$E$2:$K$332,5,0)</f>
        <v>Potenza</v>
      </c>
      <c r="G1238" s="179" t="s">
        <v>166</v>
      </c>
      <c r="H1238" s="179" t="str">
        <f>VLOOKUP(G1238,TCR!$E$2:$K$332,7,0)</f>
        <v>Quota fissa potenza</v>
      </c>
      <c r="I1238" s="137" t="str">
        <f t="shared" si="59"/>
        <v>XE#Q_POT_O_ASOS_FAT2#T_OS_A_ALTA#T_OS#XE</v>
      </c>
      <c r="J1238" s="137" t="str">
        <f t="shared" si="58"/>
        <v>N</v>
      </c>
      <c r="K1238" s="3" t="s">
        <v>13760</v>
      </c>
      <c r="L1238" s="3" t="s">
        <v>13761</v>
      </c>
      <c r="N1238" s="3" t="s">
        <v>12706</v>
      </c>
      <c r="Q1238" s="3" t="s">
        <v>12742</v>
      </c>
      <c r="S1238" s="3" t="s">
        <v>10563</v>
      </c>
      <c r="T1238" s="3" t="s">
        <v>9357</v>
      </c>
      <c r="U1238" s="3" t="s">
        <v>12913</v>
      </c>
      <c r="V1238" s="3" t="s">
        <v>12913</v>
      </c>
    </row>
    <row r="1239" spans="1:22" x14ac:dyDescent="0.2">
      <c r="A1239" s="139" t="s">
        <v>12163</v>
      </c>
      <c r="B1239" s="182">
        <v>44595</v>
      </c>
      <c r="C1239" s="179" t="str">
        <f>VLOOKUP(G1239,TCR!$E$2:$K$332,2,0)</f>
        <v>TRASPV</v>
      </c>
      <c r="D1239" s="179" t="str">
        <f>VLOOKUP(G1239,TCR!$E$2:$K$332,3,0)</f>
        <v>Ricavi logistica primaria - Trasporto Energia Elettrica - variabile</v>
      </c>
      <c r="E1239" s="179" t="str">
        <f>VLOOKUP(G1239,TCR!$E$2:$K$332,4,0)</f>
        <v>DISPV</v>
      </c>
      <c r="F1239" s="179" t="str">
        <f>VLOOKUP(G1239,TCR!$E$2:$K$332,5,0)</f>
        <v>Dispacciamento variabile</v>
      </c>
      <c r="G1239" s="179" t="s">
        <v>112</v>
      </c>
      <c r="H1239" s="179" t="str">
        <f>VLOOKUP(G1239,TCR!$E$2:$K$332,7,0)</f>
        <v>PD</v>
      </c>
      <c r="I1239" s="137" t="str">
        <f t="shared" si="59"/>
        <v>XE#PD_F0#PD_MON_TD#O_D#XE</v>
      </c>
      <c r="J1239" s="137" t="str">
        <f t="shared" si="58"/>
        <v>N</v>
      </c>
      <c r="K1239" s="3" t="s">
        <v>13732</v>
      </c>
      <c r="L1239" s="3" t="s">
        <v>13733</v>
      </c>
      <c r="N1239" s="3" t="s">
        <v>13855</v>
      </c>
      <c r="Q1239" s="3" t="s">
        <v>12740</v>
      </c>
      <c r="S1239" s="3" t="s">
        <v>9818</v>
      </c>
      <c r="T1239" s="3" t="s">
        <v>9819</v>
      </c>
      <c r="U1239" s="3" t="s">
        <v>12913</v>
      </c>
      <c r="V1239" s="3" t="s">
        <v>12913</v>
      </c>
    </row>
    <row r="1240" spans="1:22" x14ac:dyDescent="0.2">
      <c r="A1240" s="139" t="s">
        <v>12163</v>
      </c>
      <c r="B1240" s="182">
        <v>44595</v>
      </c>
      <c r="C1240" s="179" t="str">
        <f>VLOOKUP(G1240,TCR!$E$2:$K$332,2,0)</f>
        <v>VENDV</v>
      </c>
      <c r="D1240" s="179" t="str">
        <f>VLOOKUP(G1240,TCR!$E$2:$K$332,3,0)</f>
        <v>Ricavi variabili commodity al PCE - Energia Elettrica</v>
      </c>
      <c r="E1240" s="179" t="str">
        <f>VLOOKUP(G1240,TCR!$E$2:$K$332,4,0)</f>
        <v>MTPRV</v>
      </c>
      <c r="F1240" s="179" t="str">
        <f>VLOOKUP(G1240,TCR!$E$2:$K$332,5,0)</f>
        <v>Materia prima variabile</v>
      </c>
      <c r="G1240" s="179" t="s">
        <v>100</v>
      </c>
      <c r="H1240" s="179" t="str">
        <f>VLOOKUP(G1240,TCR!$E$2:$K$332,7,0)</f>
        <v>PPE</v>
      </c>
      <c r="I1240" s="137" t="str">
        <f t="shared" si="59"/>
        <v>XE#PPE#PPE_BTIP#PPE#XE</v>
      </c>
      <c r="J1240" s="137" t="str">
        <f t="shared" si="58"/>
        <v>N</v>
      </c>
      <c r="K1240" s="3" t="s">
        <v>100</v>
      </c>
      <c r="L1240" s="3" t="s">
        <v>13721</v>
      </c>
      <c r="N1240" s="3" t="s">
        <v>13856</v>
      </c>
      <c r="Q1240" s="3" t="s">
        <v>100</v>
      </c>
      <c r="S1240" s="3" t="s">
        <v>9867</v>
      </c>
      <c r="T1240" s="3" t="s">
        <v>13019</v>
      </c>
      <c r="U1240" s="3" t="s">
        <v>12913</v>
      </c>
      <c r="V1240" s="3" t="s">
        <v>12913</v>
      </c>
    </row>
    <row r="1241" spans="1:22" x14ac:dyDescent="0.2">
      <c r="A1241" s="139" t="s">
        <v>12163</v>
      </c>
      <c r="B1241" s="182">
        <v>44595</v>
      </c>
      <c r="C1241" s="179" t="str">
        <f>VLOOKUP(G1241,TCR!$E$2:$K$332,2,0)</f>
        <v>DISTF</v>
      </c>
      <c r="D1241" s="179" t="str">
        <f>VLOOKUP(G1241,TCR!$E$2:$K$332,3,0)</f>
        <v>Ricavi logistica secondaria - distribuzione Energia Elettrica - fisso</v>
      </c>
      <c r="E1241" s="179" t="str">
        <f>VLOOKUP(G1241,TCR!$E$2:$K$332,4,0)</f>
        <v>QP</v>
      </c>
      <c r="F1241" s="179" t="str">
        <f>VLOOKUP(G1241,TCR!$E$2:$K$332,5,0)</f>
        <v>Potenza</v>
      </c>
      <c r="G1241" s="179" t="s">
        <v>166</v>
      </c>
      <c r="H1241" s="179" t="str">
        <f>VLOOKUP(G1241,TCR!$E$2:$K$332,7,0)</f>
        <v>Quota fissa potenza</v>
      </c>
      <c r="I1241" s="137" t="str">
        <f t="shared" si="59"/>
        <v>XE#Q_POT_O_ASOS_FAT2#T_OS_A_BTVE#T_OS#XE</v>
      </c>
      <c r="J1241" s="137" t="str">
        <f t="shared" si="58"/>
        <v>N</v>
      </c>
      <c r="K1241" s="3" t="s">
        <v>13760</v>
      </c>
      <c r="L1241" s="3" t="s">
        <v>13761</v>
      </c>
      <c r="N1241" s="3" t="s">
        <v>13489</v>
      </c>
      <c r="Q1241" s="3" t="s">
        <v>12742</v>
      </c>
      <c r="S1241" s="3" t="s">
        <v>10563</v>
      </c>
      <c r="T1241" s="3" t="s">
        <v>9357</v>
      </c>
      <c r="U1241" s="3" t="s">
        <v>12913</v>
      </c>
      <c r="V1241" s="3" t="s">
        <v>12913</v>
      </c>
    </row>
    <row r="1242" spans="1:22" x14ac:dyDescent="0.2">
      <c r="A1242" s="139" t="s">
        <v>12163</v>
      </c>
      <c r="B1242" s="182">
        <v>44595</v>
      </c>
      <c r="C1242" s="179" t="str">
        <f>VLOOKUP(G1242,TCR!$E$2:$K$332,2,0)</f>
        <v>DISTF</v>
      </c>
      <c r="D1242" s="179" t="str">
        <f>VLOOKUP(G1242,TCR!$E$2:$K$332,3,0)</f>
        <v>Ricavi logistica secondaria - distribuzione Energia Elettrica - fisso</v>
      </c>
      <c r="E1242" s="179" t="str">
        <f>VLOOKUP(G1242,TCR!$E$2:$K$332,4,0)</f>
        <v>QFDS</v>
      </c>
      <c r="F1242" s="179" t="str">
        <f>VLOOKUP(G1242,TCR!$E$2:$K$332,5,0)</f>
        <v>Quota fissa distribuzione</v>
      </c>
      <c r="G1242" s="179" t="s">
        <v>2</v>
      </c>
      <c r="H1242" s="179" t="str">
        <f>VLOOKUP(G1242,TCR!$E$2:$K$332,7,0)</f>
        <v>Quota fissa dis</v>
      </c>
      <c r="I1242" s="137" t="str">
        <f t="shared" si="59"/>
        <v>XE#C_FIX_O_ASOS_VAL3#T_OS_A_AAT2#T_OS#XE</v>
      </c>
      <c r="J1242" s="137" t="str">
        <f t="shared" si="58"/>
        <v>N</v>
      </c>
      <c r="K1242" s="3" t="s">
        <v>12574</v>
      </c>
      <c r="L1242" s="3" t="s">
        <v>12822</v>
      </c>
      <c r="N1242" s="3" t="s">
        <v>13755</v>
      </c>
      <c r="Q1242" s="3" t="s">
        <v>12742</v>
      </c>
      <c r="S1242" s="3" t="s">
        <v>10563</v>
      </c>
      <c r="T1242" s="3" t="s">
        <v>9357</v>
      </c>
      <c r="U1242" s="3" t="s">
        <v>12913</v>
      </c>
      <c r="V1242" s="3" t="s">
        <v>12913</v>
      </c>
    </row>
    <row r="1243" spans="1:22" x14ac:dyDescent="0.2">
      <c r="A1243" s="139" t="s">
        <v>12163</v>
      </c>
      <c r="B1243" s="182">
        <v>44595</v>
      </c>
      <c r="C1243" s="179" t="str">
        <f>VLOOKUP(G1243,TCR!$E$2:$K$332,2,0)</f>
        <v>VENDV</v>
      </c>
      <c r="D1243" s="179" t="str">
        <f>VLOOKUP(G1243,TCR!$E$2:$K$332,3,0)</f>
        <v>Ricavi variabili commodity al PCE - Energia Elettrica</v>
      </c>
      <c r="E1243" s="179" t="str">
        <f>VLOOKUP(G1243,TCR!$E$2:$K$332,4,0)</f>
        <v>MTPRV</v>
      </c>
      <c r="F1243" s="179" t="str">
        <f>VLOOKUP(G1243,TCR!$E$2:$K$332,5,0)</f>
        <v>Materia prima variabile</v>
      </c>
      <c r="G1243" s="179" t="s">
        <v>255</v>
      </c>
      <c r="H1243" s="179" t="str">
        <f>VLOOKUP(G1243,TCR!$E$2:$K$332,7,0)</f>
        <v>Materia prima</v>
      </c>
      <c r="I1243" s="137" t="str">
        <f t="shared" si="59"/>
        <v>XE#EF0_FIX#P_FIX_911_CON100#E#XE</v>
      </c>
      <c r="J1243" s="137" t="str">
        <f t="shared" si="58"/>
        <v>N</v>
      </c>
      <c r="K1243" s="3" t="s">
        <v>12617</v>
      </c>
      <c r="L1243" s="3" t="s">
        <v>12868</v>
      </c>
      <c r="N1243" s="3" t="s">
        <v>12709</v>
      </c>
      <c r="Q1243" s="3" t="s">
        <v>12743</v>
      </c>
      <c r="S1243" s="3" t="s">
        <v>9867</v>
      </c>
      <c r="T1243" s="3" t="s">
        <v>13019</v>
      </c>
      <c r="U1243" s="3" t="s">
        <v>12913</v>
      </c>
      <c r="V1243" s="3" t="s">
        <v>12913</v>
      </c>
    </row>
    <row r="1244" spans="1:22" x14ac:dyDescent="0.2">
      <c r="A1244" s="139" t="s">
        <v>12163</v>
      </c>
      <c r="B1244" s="182">
        <v>44595</v>
      </c>
      <c r="C1244" s="179" t="str">
        <f>VLOOKUP(G1244,TCR!$E$2:$K$332,2,0)</f>
        <v>TRASPV</v>
      </c>
      <c r="D1244" s="179" t="str">
        <f>VLOOKUP(G1244,TCR!$E$2:$K$332,3,0)</f>
        <v>Ricavi logistica primaria - Trasporto Energia Elettrica - variabile</v>
      </c>
      <c r="E1244" s="179" t="str">
        <f>VLOOKUP(G1244,TCR!$E$2:$K$332,4,0)</f>
        <v>DISPV</v>
      </c>
      <c r="F1244" s="179" t="str">
        <f>VLOOKUP(G1244,TCR!$E$2:$K$332,5,0)</f>
        <v>Dispacciamento variabile</v>
      </c>
      <c r="G1244" s="179" t="s">
        <v>112</v>
      </c>
      <c r="H1244" s="179" t="str">
        <f>VLOOKUP(G1244,TCR!$E$2:$K$332,7,0)</f>
        <v>PD</v>
      </c>
      <c r="I1244" s="137" t="str">
        <f t="shared" si="59"/>
        <v>XE#PD_F1#PD_3F_MENS_BTIP#O_D#XE</v>
      </c>
      <c r="J1244" s="137" t="str">
        <f t="shared" si="58"/>
        <v>N</v>
      </c>
      <c r="K1244" s="3" t="s">
        <v>249</v>
      </c>
      <c r="L1244" s="3" t="s">
        <v>13765</v>
      </c>
      <c r="N1244" s="3" t="s">
        <v>13756</v>
      </c>
      <c r="Q1244" s="3" t="s">
        <v>12740</v>
      </c>
      <c r="S1244" s="3" t="s">
        <v>9818</v>
      </c>
      <c r="T1244" s="3" t="s">
        <v>9819</v>
      </c>
      <c r="U1244" s="3" t="s">
        <v>12913</v>
      </c>
      <c r="V1244" s="3" t="s">
        <v>12913</v>
      </c>
    </row>
    <row r="1245" spans="1:22" x14ac:dyDescent="0.2">
      <c r="A1245" s="139" t="s">
        <v>12163</v>
      </c>
      <c r="B1245" s="182">
        <v>44595</v>
      </c>
      <c r="C1245" s="179" t="str">
        <f>VLOOKUP(G1245,TCR!$E$2:$K$332,2,0)</f>
        <v>TRASPV</v>
      </c>
      <c r="D1245" s="179" t="str">
        <f>VLOOKUP(G1245,TCR!$E$2:$K$332,3,0)</f>
        <v>Ricavi logistica primaria - Trasporto Energia Elettrica - variabile</v>
      </c>
      <c r="E1245" s="179" t="str">
        <f>VLOOKUP(G1245,TCR!$E$2:$K$332,4,0)</f>
        <v>DISPV</v>
      </c>
      <c r="F1245" s="179" t="str">
        <f>VLOOKUP(G1245,TCR!$E$2:$K$332,5,0)</f>
        <v>Dispacciamento variabile</v>
      </c>
      <c r="G1245" s="179" t="s">
        <v>112</v>
      </c>
      <c r="H1245" s="179" t="str">
        <f>VLOOKUP(G1245,TCR!$E$2:$K$332,7,0)</f>
        <v>PD</v>
      </c>
      <c r="I1245" s="137" t="str">
        <f t="shared" si="59"/>
        <v>XE#PD_F0#PD_BIO_BTA4#D#XE</v>
      </c>
      <c r="J1245" s="137" t="str">
        <f t="shared" si="58"/>
        <v>N</v>
      </c>
      <c r="K1245" s="3" t="s">
        <v>13732</v>
      </c>
      <c r="L1245" s="3" t="s">
        <v>13733</v>
      </c>
      <c r="N1245" s="3" t="s">
        <v>13808</v>
      </c>
      <c r="Q1245" s="3" t="s">
        <v>13735</v>
      </c>
      <c r="S1245" s="3" t="s">
        <v>9818</v>
      </c>
      <c r="T1245" s="3" t="s">
        <v>9819</v>
      </c>
      <c r="U1245" s="3" t="s">
        <v>12913</v>
      </c>
      <c r="V1245" s="3" t="s">
        <v>12913</v>
      </c>
    </row>
    <row r="1246" spans="1:22" x14ac:dyDescent="0.2">
      <c r="A1246" s="139" t="s">
        <v>12163</v>
      </c>
      <c r="B1246" s="182">
        <v>44595</v>
      </c>
      <c r="C1246" s="179" t="str">
        <f>VLOOKUP(G1246,TCR!$E$2:$K$332,2,0)</f>
        <v>DISTF</v>
      </c>
      <c r="D1246" s="179" t="str">
        <f>VLOOKUP(G1246,TCR!$E$2:$K$332,3,0)</f>
        <v>Ricavi logistica secondaria - distribuzione Energia Elettrica - fisso</v>
      </c>
      <c r="E1246" s="179" t="str">
        <f>VLOOKUP(G1246,TCR!$E$2:$K$332,4,0)</f>
        <v>QFDS</v>
      </c>
      <c r="F1246" s="179" t="str">
        <f>VLOOKUP(G1246,TCR!$E$2:$K$332,5,0)</f>
        <v>Quota fissa distribuzione</v>
      </c>
      <c r="G1246" s="179" t="s">
        <v>2</v>
      </c>
      <c r="H1246" s="179" t="str">
        <f>VLOOKUP(G1246,TCR!$E$2:$K$332,7,0)</f>
        <v>Quota fissa dis</v>
      </c>
      <c r="I1246" s="137" t="str">
        <f t="shared" si="59"/>
        <v>XE#C_FIX_C_TRASP#T_TRAS_AAT1#T#XE</v>
      </c>
      <c r="J1246" s="137" t="str">
        <f t="shared" si="58"/>
        <v>N</v>
      </c>
      <c r="K1246" s="3" t="s">
        <v>12516</v>
      </c>
      <c r="L1246" s="3" t="s">
        <v>12764</v>
      </c>
      <c r="N1246" s="3" t="s">
        <v>13830</v>
      </c>
      <c r="Q1246" s="3" t="s">
        <v>12741</v>
      </c>
      <c r="S1246" s="3" t="s">
        <v>10563</v>
      </c>
      <c r="T1246" s="3" t="s">
        <v>9357</v>
      </c>
      <c r="U1246" s="3" t="s">
        <v>12913</v>
      </c>
      <c r="V1246" s="3" t="s">
        <v>12913</v>
      </c>
    </row>
    <row r="1247" spans="1:22" x14ac:dyDescent="0.2">
      <c r="A1247" s="139" t="s">
        <v>12163</v>
      </c>
      <c r="B1247" s="182">
        <v>44595</v>
      </c>
      <c r="C1247" s="179" t="str">
        <f>VLOOKUP(G1247,TCR!$E$2:$K$332,2,0)</f>
        <v>DISTF</v>
      </c>
      <c r="D1247" s="179" t="str">
        <f>VLOOKUP(G1247,TCR!$E$2:$K$332,3,0)</f>
        <v>Ricavi logistica secondaria - distribuzione Energia Elettrica - fisso</v>
      </c>
      <c r="E1247" s="179" t="str">
        <f>VLOOKUP(G1247,TCR!$E$2:$K$332,4,0)</f>
        <v>QP</v>
      </c>
      <c r="F1247" s="179" t="str">
        <f>VLOOKUP(G1247,TCR!$E$2:$K$332,5,0)</f>
        <v>Potenza</v>
      </c>
      <c r="G1247" s="179" t="s">
        <v>166</v>
      </c>
      <c r="H1247" s="179" t="str">
        <f>VLOOKUP(G1247,TCR!$E$2:$K$332,7,0)</f>
        <v>Quota fissa potenza</v>
      </c>
      <c r="I1247" s="137" t="str">
        <f t="shared" si="59"/>
        <v>XE#Q_POT_O_ASOS_FAT3#T_OS_A_BTA4#T_OS#XE</v>
      </c>
      <c r="J1247" s="137" t="str">
        <f t="shared" si="58"/>
        <v>N</v>
      </c>
      <c r="K1247" s="3" t="s">
        <v>13799</v>
      </c>
      <c r="L1247" s="3" t="s">
        <v>13800</v>
      </c>
      <c r="N1247" s="3" t="s">
        <v>12729</v>
      </c>
      <c r="Q1247" s="3" t="s">
        <v>12742</v>
      </c>
      <c r="S1247" s="3" t="s">
        <v>10563</v>
      </c>
      <c r="T1247" s="3" t="s">
        <v>9357</v>
      </c>
      <c r="U1247" s="3" t="s">
        <v>12913</v>
      </c>
      <c r="V1247" s="3" t="s">
        <v>12913</v>
      </c>
    </row>
    <row r="1248" spans="1:22" x14ac:dyDescent="0.2">
      <c r="A1248" s="139" t="s">
        <v>12163</v>
      </c>
      <c r="B1248" s="182">
        <v>44595</v>
      </c>
      <c r="C1248" s="179" t="str">
        <f>VLOOKUP(G1248,TCR!$E$2:$K$332,2,0)</f>
        <v>DISTF</v>
      </c>
      <c r="D1248" s="179" t="str">
        <f>VLOOKUP(G1248,TCR!$E$2:$K$332,3,0)</f>
        <v>Ricavi logistica secondaria - distribuzione Energia Elettrica - fisso</v>
      </c>
      <c r="E1248" s="179" t="str">
        <f>VLOOKUP(G1248,TCR!$E$2:$K$332,4,0)</f>
        <v>QFDS</v>
      </c>
      <c r="F1248" s="179" t="str">
        <f>VLOOKUP(G1248,TCR!$E$2:$K$332,5,0)</f>
        <v>Quota fissa distribuzione</v>
      </c>
      <c r="G1248" s="179" t="s">
        <v>2</v>
      </c>
      <c r="H1248" s="179" t="str">
        <f>VLOOKUP(G1248,TCR!$E$2:$K$332,7,0)</f>
        <v>Quota fissa dis</v>
      </c>
      <c r="I1248" s="137" t="str">
        <f t="shared" si="59"/>
        <v>XE#C_FIX_O_ASOS_FAT3#T_OS_A_BTIP#T_OS#XE</v>
      </c>
      <c r="J1248" s="137" t="str">
        <f t="shared" si="58"/>
        <v>N</v>
      </c>
      <c r="K1248" s="3" t="s">
        <v>13753</v>
      </c>
      <c r="L1248" s="3" t="s">
        <v>13754</v>
      </c>
      <c r="N1248" s="3" t="s">
        <v>12707</v>
      </c>
      <c r="Q1248" s="3" t="s">
        <v>12742</v>
      </c>
      <c r="S1248" s="3" t="s">
        <v>10563</v>
      </c>
      <c r="T1248" s="3" t="s">
        <v>9357</v>
      </c>
      <c r="U1248" s="3" t="s">
        <v>12913</v>
      </c>
      <c r="V1248" s="3" t="s">
        <v>12913</v>
      </c>
    </row>
    <row r="1249" spans="1:22" x14ac:dyDescent="0.2">
      <c r="A1249" s="139" t="s">
        <v>12163</v>
      </c>
      <c r="B1249" s="182">
        <v>44595</v>
      </c>
      <c r="C1249" s="179" t="str">
        <f>VLOOKUP(G1249,TCR!$E$2:$K$332,2,0)</f>
        <v>DISTV</v>
      </c>
      <c r="D1249" s="179" t="str">
        <f>VLOOKUP(G1249,TCR!$E$2:$K$332,3,0)</f>
        <v>Ricavi logistica secondaria - distribuzione Energia Elettrica - variabile</v>
      </c>
      <c r="E1249" s="179" t="str">
        <f>VLOOKUP(G1249,TCR!$E$2:$K$332,4,0)</f>
        <v>QVA</v>
      </c>
      <c r="F1249" s="179" t="str">
        <f>VLOOKUP(G1249,TCR!$E$2:$K$332,5,0)</f>
        <v>Energia attiva</v>
      </c>
      <c r="G1249" s="179" t="s">
        <v>4</v>
      </c>
      <c r="H1249" s="179" t="str">
        <f>VLOOKUP(G1249,TCR!$E$2:$K$332,7,0)</f>
        <v>Quota energia</v>
      </c>
      <c r="I1249" s="137" t="str">
        <f t="shared" si="59"/>
        <v>XE#Q_EN_O_ASOS_FAT2#T_OS_A_BTA5#T_OS#XE</v>
      </c>
      <c r="J1249" s="137" t="str">
        <f t="shared" si="58"/>
        <v>N</v>
      </c>
      <c r="K1249" s="3" t="s">
        <v>13730</v>
      </c>
      <c r="L1249" s="3" t="s">
        <v>13731</v>
      </c>
      <c r="N1249" s="3" t="s">
        <v>12731</v>
      </c>
      <c r="Q1249" s="3" t="s">
        <v>12742</v>
      </c>
      <c r="S1249" s="3" t="s">
        <v>10565</v>
      </c>
      <c r="T1249" s="3" t="s">
        <v>13020</v>
      </c>
      <c r="U1249" s="3" t="s">
        <v>12913</v>
      </c>
      <c r="V1249" s="3" t="s">
        <v>12913</v>
      </c>
    </row>
    <row r="1250" spans="1:22" x14ac:dyDescent="0.2">
      <c r="A1250" s="139" t="s">
        <v>12163</v>
      </c>
      <c r="B1250" s="182">
        <v>44595</v>
      </c>
      <c r="C1250" s="179" t="str">
        <f>VLOOKUP(G1250,TCR!$E$2:$K$332,2,0)</f>
        <v>DISTF</v>
      </c>
      <c r="D1250" s="179" t="str">
        <f>VLOOKUP(G1250,TCR!$E$2:$K$332,3,0)</f>
        <v>Ricavi logistica secondaria - distribuzione Energia Elettrica - fisso</v>
      </c>
      <c r="E1250" s="179" t="str">
        <f>VLOOKUP(G1250,TCR!$E$2:$K$332,4,0)</f>
        <v>QP</v>
      </c>
      <c r="F1250" s="179" t="str">
        <f>VLOOKUP(G1250,TCR!$E$2:$K$332,5,0)</f>
        <v>Potenza</v>
      </c>
      <c r="G1250" s="179" t="s">
        <v>166</v>
      </c>
      <c r="H1250" s="179" t="str">
        <f>VLOOKUP(G1250,TCR!$E$2:$K$332,7,0)</f>
        <v>Quota fissa potenza</v>
      </c>
      <c r="I1250" s="137" t="str">
        <f t="shared" si="59"/>
        <v>XE#Q_POT_O_ARIM#T_OS_A_AAT2#T_OS#XE</v>
      </c>
      <c r="J1250" s="137" t="str">
        <f t="shared" si="58"/>
        <v>N</v>
      </c>
      <c r="K1250" s="3" t="s">
        <v>12559</v>
      </c>
      <c r="L1250" s="3" t="s">
        <v>12807</v>
      </c>
      <c r="N1250" s="3" t="s">
        <v>13755</v>
      </c>
      <c r="Q1250" s="3" t="s">
        <v>12742</v>
      </c>
      <c r="S1250" s="3" t="s">
        <v>10563</v>
      </c>
      <c r="T1250" s="3" t="s">
        <v>9357</v>
      </c>
      <c r="U1250" s="3" t="s">
        <v>12913</v>
      </c>
      <c r="V1250" s="3" t="s">
        <v>12913</v>
      </c>
    </row>
    <row r="1251" spans="1:22" x14ac:dyDescent="0.2">
      <c r="A1251" s="139" t="s">
        <v>12163</v>
      </c>
      <c r="B1251" s="182">
        <v>44595</v>
      </c>
      <c r="C1251" s="179" t="str">
        <f>VLOOKUP(G1251,TCR!$E$2:$K$332,2,0)</f>
        <v>DISTV</v>
      </c>
      <c r="D1251" s="179" t="str">
        <f>VLOOKUP(G1251,TCR!$E$2:$K$332,3,0)</f>
        <v>Ricavi logistica secondaria - distribuzione Energia Elettrica - variabile</v>
      </c>
      <c r="E1251" s="179" t="str">
        <f>VLOOKUP(G1251,TCR!$E$2:$K$332,4,0)</f>
        <v>CAUCMV</v>
      </c>
      <c r="F1251" s="179" t="str">
        <f>VLOOKUP(G1251,TCR!$E$2:$K$332,5,0)</f>
        <v>Componenti Variabili A, UC e MCT</v>
      </c>
      <c r="G1251" s="179" t="s">
        <v>95</v>
      </c>
      <c r="H1251" s="179" t="str">
        <f>VLOOKUP(G1251,TCR!$E$2:$K$332,7,0)</f>
        <v>UC3</v>
      </c>
      <c r="I1251" s="137" t="str">
        <f t="shared" si="59"/>
        <v>XE#Q_EN_O_UC3#T_OS_UC_AAT1#T_OS#XE</v>
      </c>
      <c r="J1251" s="137" t="str">
        <f t="shared" si="58"/>
        <v>N</v>
      </c>
      <c r="K1251" s="3" t="s">
        <v>12522</v>
      </c>
      <c r="L1251" s="3" t="s">
        <v>12770</v>
      </c>
      <c r="N1251" s="3" t="s">
        <v>13736</v>
      </c>
      <c r="Q1251" s="3" t="s">
        <v>12742</v>
      </c>
      <c r="S1251" s="3" t="s">
        <v>10565</v>
      </c>
      <c r="T1251" s="3" t="s">
        <v>13020</v>
      </c>
      <c r="U1251" s="3" t="s">
        <v>12913</v>
      </c>
      <c r="V1251" s="3" t="s">
        <v>12913</v>
      </c>
    </row>
    <row r="1252" spans="1:22" x14ac:dyDescent="0.2">
      <c r="A1252" s="139" t="s">
        <v>12163</v>
      </c>
      <c r="B1252" s="182">
        <v>44595</v>
      </c>
      <c r="C1252" s="179" t="str">
        <f>VLOOKUP(G1252,TCR!$E$2:$K$332,2,0)</f>
        <v>DISTF</v>
      </c>
      <c r="D1252" s="179" t="str">
        <f>VLOOKUP(G1252,TCR!$E$2:$K$332,3,0)</f>
        <v>Ricavi logistica secondaria - distribuzione Energia Elettrica - fisso</v>
      </c>
      <c r="E1252" s="179" t="str">
        <f>VLOOKUP(G1252,TCR!$E$2:$K$332,4,0)</f>
        <v>QP</v>
      </c>
      <c r="F1252" s="179" t="str">
        <f>VLOOKUP(G1252,TCR!$E$2:$K$332,5,0)</f>
        <v>Potenza</v>
      </c>
      <c r="G1252" s="179" t="s">
        <v>166</v>
      </c>
      <c r="H1252" s="179" t="str">
        <f>VLOOKUP(G1252,TCR!$E$2:$K$332,7,0)</f>
        <v>Quota fissa potenza</v>
      </c>
      <c r="I1252" s="137" t="str">
        <f t="shared" si="59"/>
        <v>XE#Q_POT_C_TRASP#T_TRAS_AAT2#T#XE</v>
      </c>
      <c r="J1252" s="137" t="str">
        <f t="shared" si="58"/>
        <v>N</v>
      </c>
      <c r="K1252" s="3" t="s">
        <v>12519</v>
      </c>
      <c r="L1252" s="3" t="s">
        <v>12767</v>
      </c>
      <c r="N1252" s="3" t="s">
        <v>13806</v>
      </c>
      <c r="Q1252" s="3" t="s">
        <v>12741</v>
      </c>
      <c r="S1252" s="3" t="s">
        <v>10563</v>
      </c>
      <c r="T1252" s="3" t="s">
        <v>9357</v>
      </c>
      <c r="U1252" s="3" t="s">
        <v>12913</v>
      </c>
      <c r="V1252" s="3" t="s">
        <v>12913</v>
      </c>
    </row>
    <row r="1253" spans="1:22" x14ac:dyDescent="0.2">
      <c r="A1253" s="139" t="s">
        <v>12163</v>
      </c>
      <c r="B1253" s="182">
        <v>44595</v>
      </c>
      <c r="C1253" s="179" t="str">
        <f>VLOOKUP(G1253,TCR!$E$2:$K$332,2,0)</f>
        <v>DISTF</v>
      </c>
      <c r="D1253" s="179" t="str">
        <f>VLOOKUP(G1253,TCR!$E$2:$K$332,3,0)</f>
        <v>Ricavi logistica secondaria - distribuzione Energia Elettrica - fisso</v>
      </c>
      <c r="E1253" s="179" t="str">
        <f>VLOOKUP(G1253,TCR!$E$2:$K$332,4,0)</f>
        <v>QP</v>
      </c>
      <c r="F1253" s="179" t="str">
        <f>VLOOKUP(G1253,TCR!$E$2:$K$332,5,0)</f>
        <v>Potenza</v>
      </c>
      <c r="G1253" s="179" t="s">
        <v>166</v>
      </c>
      <c r="H1253" s="179" t="str">
        <f>VLOOKUP(G1253,TCR!$E$2:$K$332,7,0)</f>
        <v>Quota fissa potenza</v>
      </c>
      <c r="I1253" s="137" t="str">
        <f t="shared" si="59"/>
        <v>XE#Q_POT_O_ASOS_VAL2#T_OS_A_BTA4#T_OS#XE</v>
      </c>
      <c r="J1253" s="137" t="str">
        <f t="shared" si="58"/>
        <v>N</v>
      </c>
      <c r="K1253" s="3" t="s">
        <v>12563</v>
      </c>
      <c r="L1253" s="3" t="s">
        <v>12811</v>
      </c>
      <c r="N1253" s="3" t="s">
        <v>12729</v>
      </c>
      <c r="Q1253" s="3" t="s">
        <v>12742</v>
      </c>
      <c r="S1253" s="3" t="s">
        <v>10563</v>
      </c>
      <c r="T1253" s="3" t="s">
        <v>9357</v>
      </c>
      <c r="U1253" s="3" t="s">
        <v>12913</v>
      </c>
      <c r="V1253" s="3" t="s">
        <v>12913</v>
      </c>
    </row>
    <row r="1254" spans="1:22" x14ac:dyDescent="0.2">
      <c r="A1254" s="139" t="s">
        <v>12163</v>
      </c>
      <c r="B1254" s="182">
        <v>44595</v>
      </c>
      <c r="C1254" s="179" t="str">
        <f>VLOOKUP(G1254,TCR!$E$2:$K$332,2,0)</f>
        <v>VENDV</v>
      </c>
      <c r="D1254" s="179" t="str">
        <f>VLOOKUP(G1254,TCR!$E$2:$K$332,3,0)</f>
        <v>Ricavi variabili commodity al PCE - Energia Elettrica</v>
      </c>
      <c r="E1254" s="179" t="str">
        <f>VLOOKUP(G1254,TCR!$E$2:$K$332,4,0)</f>
        <v>MTPRV</v>
      </c>
      <c r="F1254" s="179" t="str">
        <f>VLOOKUP(G1254,TCR!$E$2:$K$332,5,0)</f>
        <v>Materia prima variabile</v>
      </c>
      <c r="G1254" s="179" t="s">
        <v>255</v>
      </c>
      <c r="H1254" s="179" t="str">
        <f>VLOOKUP(G1254,TCR!$E$2:$K$332,7,0)</f>
        <v>Materia prima</v>
      </c>
      <c r="I1254" s="137" t="str">
        <f t="shared" si="59"/>
        <v>XE#EF2_FIX#P_FIX_911_CON100#E#XE</v>
      </c>
      <c r="J1254" s="137" t="str">
        <f t="shared" si="58"/>
        <v>N</v>
      </c>
      <c r="K1254" s="3" t="s">
        <v>12628</v>
      </c>
      <c r="L1254" s="3" t="s">
        <v>12879</v>
      </c>
      <c r="N1254" s="3" t="s">
        <v>12709</v>
      </c>
      <c r="Q1254" s="3" t="s">
        <v>12743</v>
      </c>
      <c r="S1254" s="3" t="s">
        <v>9867</v>
      </c>
      <c r="T1254" s="3" t="s">
        <v>13019</v>
      </c>
      <c r="U1254" s="3" t="s">
        <v>12913</v>
      </c>
      <c r="V1254" s="3" t="s">
        <v>12913</v>
      </c>
    </row>
    <row r="1255" spans="1:22" x14ac:dyDescent="0.2">
      <c r="A1255" s="139" t="s">
        <v>12163</v>
      </c>
      <c r="B1255" s="182">
        <v>44595</v>
      </c>
      <c r="C1255" s="179" t="str">
        <f>VLOOKUP(G1255,TCR!$E$2:$K$332,2,0)</f>
        <v>VENDV</v>
      </c>
      <c r="D1255" s="179" t="str">
        <f>VLOOKUP(G1255,TCR!$E$2:$K$332,3,0)</f>
        <v>Ricavi variabili commodity al PCE - Energia Elettrica</v>
      </c>
      <c r="E1255" s="179" t="str">
        <f>VLOOKUP(G1255,TCR!$E$2:$K$332,4,0)</f>
        <v>MTPRV</v>
      </c>
      <c r="F1255" s="179" t="str">
        <f>VLOOKUP(G1255,TCR!$E$2:$K$332,5,0)</f>
        <v>Materia prima variabile</v>
      </c>
      <c r="G1255" s="179" t="s">
        <v>255</v>
      </c>
      <c r="H1255" s="179" t="str">
        <f>VLOOKUP(G1255,TCR!$E$2:$K$332,7,0)</f>
        <v>Materia prima</v>
      </c>
      <c r="I1255" s="137" t="str">
        <f t="shared" si="59"/>
        <v>XE#EF3_FIX#P_FIX_911_CON100#E#XE</v>
      </c>
      <c r="J1255" s="137" t="str">
        <f t="shared" si="58"/>
        <v>N</v>
      </c>
      <c r="K1255" s="3" t="s">
        <v>12635</v>
      </c>
      <c r="L1255" s="3" t="s">
        <v>12886</v>
      </c>
      <c r="N1255" s="3" t="s">
        <v>12709</v>
      </c>
      <c r="Q1255" s="3" t="s">
        <v>12743</v>
      </c>
      <c r="S1255" s="3" t="s">
        <v>9867</v>
      </c>
      <c r="T1255" s="3" t="s">
        <v>13019</v>
      </c>
      <c r="U1255" s="3" t="s">
        <v>12913</v>
      </c>
      <c r="V1255" s="3" t="s">
        <v>12913</v>
      </c>
    </row>
    <row r="1256" spans="1:22" x14ac:dyDescent="0.2">
      <c r="A1256" s="139" t="s">
        <v>12163</v>
      </c>
      <c r="B1256" s="182">
        <v>44595</v>
      </c>
      <c r="C1256" s="179" t="str">
        <f>VLOOKUP(G1256,TCR!$E$2:$K$332,2,0)</f>
        <v>VENDV</v>
      </c>
      <c r="D1256" s="179" t="str">
        <f>VLOOKUP(G1256,TCR!$E$2:$K$332,3,0)</f>
        <v>Ricavi variabili commodity al PCE - Energia Elettrica</v>
      </c>
      <c r="E1256" s="179" t="str">
        <f>VLOOKUP(G1256,TCR!$E$2:$K$332,4,0)</f>
        <v>MTPRV</v>
      </c>
      <c r="F1256" s="179" t="str">
        <f>VLOOKUP(G1256,TCR!$E$2:$K$332,5,0)</f>
        <v>Materia prima variabile</v>
      </c>
      <c r="G1256" s="179" t="s">
        <v>255</v>
      </c>
      <c r="H1256" s="179" t="str">
        <f>VLOOKUP(G1256,TCR!$E$2:$K$332,7,0)</f>
        <v>Materia prima</v>
      </c>
      <c r="I1256" s="137" t="str">
        <f t="shared" si="59"/>
        <v>XE#EF0#PE_BIO_BTA2#E#XE</v>
      </c>
      <c r="J1256" s="137" t="str">
        <f t="shared" si="58"/>
        <v>N</v>
      </c>
      <c r="K1256" s="3" t="s">
        <v>13718</v>
      </c>
      <c r="L1256" s="3" t="s">
        <v>13719</v>
      </c>
      <c r="N1256" s="3" t="s">
        <v>13828</v>
      </c>
      <c r="Q1256" s="3" t="s">
        <v>12743</v>
      </c>
      <c r="S1256" s="3" t="s">
        <v>9867</v>
      </c>
      <c r="T1256" s="3" t="s">
        <v>13019</v>
      </c>
      <c r="U1256" s="3" t="s">
        <v>12913</v>
      </c>
      <c r="V1256" s="3" t="s">
        <v>12913</v>
      </c>
    </row>
    <row r="1257" spans="1:22" x14ac:dyDescent="0.2">
      <c r="A1257" s="139" t="s">
        <v>12163</v>
      </c>
      <c r="B1257" s="182">
        <v>44595</v>
      </c>
      <c r="C1257" s="179" t="str">
        <f>VLOOKUP(G1257,TCR!$E$2:$K$332,2,0)</f>
        <v>DISTV</v>
      </c>
      <c r="D1257" s="179" t="str">
        <f>VLOOKUP(G1257,TCR!$E$2:$K$332,3,0)</f>
        <v>Ricavi logistica secondaria - distribuzione Energia Elettrica - variabile</v>
      </c>
      <c r="E1257" s="179" t="str">
        <f>VLOOKUP(G1257,TCR!$E$2:$K$332,4,0)</f>
        <v>QVA</v>
      </c>
      <c r="F1257" s="179" t="str">
        <f>VLOOKUP(G1257,TCR!$E$2:$K$332,5,0)</f>
        <v>Energia attiva</v>
      </c>
      <c r="G1257" s="179" t="s">
        <v>4</v>
      </c>
      <c r="H1257" s="179" t="str">
        <f>VLOOKUP(G1257,TCR!$E$2:$K$332,7,0)</f>
        <v>Quota energia</v>
      </c>
      <c r="I1257" s="137" t="str">
        <f t="shared" si="59"/>
        <v>XE#Q_EN_O_ASOS#T_OS_A_AAT2#T_OS#XE</v>
      </c>
      <c r="J1257" s="137" t="str">
        <f t="shared" si="58"/>
        <v>N</v>
      </c>
      <c r="K1257" s="3" t="s">
        <v>12576</v>
      </c>
      <c r="L1257" s="3" t="s">
        <v>12824</v>
      </c>
      <c r="N1257" s="3" t="s">
        <v>13755</v>
      </c>
      <c r="Q1257" s="3" t="s">
        <v>12742</v>
      </c>
      <c r="S1257" s="3" t="s">
        <v>10565</v>
      </c>
      <c r="T1257" s="3" t="s">
        <v>13020</v>
      </c>
      <c r="U1257" s="3" t="s">
        <v>12913</v>
      </c>
      <c r="V1257" s="3" t="s">
        <v>12913</v>
      </c>
    </row>
    <row r="1258" spans="1:22" x14ac:dyDescent="0.2">
      <c r="A1258" s="139" t="s">
        <v>12163</v>
      </c>
      <c r="B1258" s="182">
        <v>44595</v>
      </c>
      <c r="C1258" s="179" t="str">
        <f>VLOOKUP(G1258,TCR!$E$2:$K$332,2,0)</f>
        <v>VENDV</v>
      </c>
      <c r="D1258" s="179" t="str">
        <f>VLOOKUP(G1258,TCR!$E$2:$K$332,3,0)</f>
        <v>Ricavi variabili commodity al PCE - Energia Elettrica</v>
      </c>
      <c r="E1258" s="179" t="str">
        <f>VLOOKUP(G1258,TCR!$E$2:$K$332,4,0)</f>
        <v>MTPRV</v>
      </c>
      <c r="F1258" s="179" t="str">
        <f>VLOOKUP(G1258,TCR!$E$2:$K$332,5,0)</f>
        <v>Materia prima variabile</v>
      </c>
      <c r="G1258" s="179" t="s">
        <v>255</v>
      </c>
      <c r="H1258" s="179" t="str">
        <f>VLOOKUP(G1258,TCR!$E$2:$K$332,7,0)</f>
        <v>Materia prima</v>
      </c>
      <c r="I1258" s="137" t="str">
        <f t="shared" si="59"/>
        <v>XE#EF3#PE_3F_MENS_BTA3#D#XE</v>
      </c>
      <c r="J1258" s="137" t="str">
        <f t="shared" si="58"/>
        <v>N</v>
      </c>
      <c r="K1258" s="3" t="s">
        <v>13741</v>
      </c>
      <c r="L1258" s="3" t="s">
        <v>13742</v>
      </c>
      <c r="N1258" s="3" t="s">
        <v>13764</v>
      </c>
      <c r="Q1258" s="3" t="s">
        <v>13735</v>
      </c>
      <c r="S1258" s="3" t="s">
        <v>9867</v>
      </c>
      <c r="T1258" s="3" t="s">
        <v>13019</v>
      </c>
      <c r="U1258" s="3" t="s">
        <v>12913</v>
      </c>
      <c r="V1258" s="3" t="s">
        <v>12913</v>
      </c>
    </row>
    <row r="1259" spans="1:22" x14ac:dyDescent="0.2">
      <c r="A1259" s="139" t="s">
        <v>12163</v>
      </c>
      <c r="B1259" s="182">
        <v>44595</v>
      </c>
      <c r="C1259" s="179" t="str">
        <f>VLOOKUP(G1259,TCR!$E$2:$K$332,2,0)</f>
        <v>DISTV</v>
      </c>
      <c r="D1259" s="179" t="str">
        <f>VLOOKUP(G1259,TCR!$E$2:$K$332,3,0)</f>
        <v>Ricavi logistica secondaria - distribuzione Energia Elettrica - variabile</v>
      </c>
      <c r="E1259" s="179" t="str">
        <f>VLOOKUP(G1259,TCR!$E$2:$K$332,4,0)</f>
        <v>QVA</v>
      </c>
      <c r="F1259" s="179" t="str">
        <f>VLOOKUP(G1259,TCR!$E$2:$K$332,5,0)</f>
        <v>Energia attiva</v>
      </c>
      <c r="G1259" s="179" t="s">
        <v>4</v>
      </c>
      <c r="H1259" s="179" t="str">
        <f>VLOOKUP(G1259,TCR!$E$2:$K$332,7,0)</f>
        <v>Quota energia</v>
      </c>
      <c r="I1259" s="137" t="str">
        <f t="shared" si="59"/>
        <v>XE#Q_EN_O_ASOS_VAL4#T_OS_A_BTA4#T_OS#XE</v>
      </c>
      <c r="J1259" s="137" t="str">
        <f t="shared" si="58"/>
        <v>N</v>
      </c>
      <c r="K1259" s="3" t="s">
        <v>12581</v>
      </c>
      <c r="L1259" s="3" t="s">
        <v>12829</v>
      </c>
      <c r="N1259" s="3" t="s">
        <v>12729</v>
      </c>
      <c r="Q1259" s="3" t="s">
        <v>12742</v>
      </c>
      <c r="S1259" s="3" t="s">
        <v>10565</v>
      </c>
      <c r="T1259" s="3" t="s">
        <v>13020</v>
      </c>
      <c r="U1259" s="3" t="s">
        <v>12913</v>
      </c>
      <c r="V1259" s="3" t="s">
        <v>12913</v>
      </c>
    </row>
    <row r="1260" spans="1:22" x14ac:dyDescent="0.2">
      <c r="A1260" s="139" t="s">
        <v>12163</v>
      </c>
      <c r="B1260" s="182">
        <v>44595</v>
      </c>
      <c r="C1260" s="179" t="str">
        <f>VLOOKUP(G1260,TCR!$E$2:$K$332,2,0)</f>
        <v>DISTF</v>
      </c>
      <c r="D1260" s="179" t="str">
        <f>VLOOKUP(G1260,TCR!$E$2:$K$332,3,0)</f>
        <v>Ricavi logistica secondaria - distribuzione Energia Elettrica - fisso</v>
      </c>
      <c r="E1260" s="179" t="str">
        <f>VLOOKUP(G1260,TCR!$E$2:$K$332,4,0)</f>
        <v>QP</v>
      </c>
      <c r="F1260" s="179" t="str">
        <f>VLOOKUP(G1260,TCR!$E$2:$K$332,5,0)</f>
        <v>Potenza</v>
      </c>
      <c r="G1260" s="179" t="s">
        <v>166</v>
      </c>
      <c r="H1260" s="179" t="str">
        <f>VLOOKUP(G1260,TCR!$E$2:$K$332,7,0)</f>
        <v>Quota fissa potenza</v>
      </c>
      <c r="I1260" s="137" t="str">
        <f t="shared" si="59"/>
        <v>XE#Q_POT_O_ASOS_VAL2#T_OS_A_MTA1#T_OS#XE</v>
      </c>
      <c r="J1260" s="137" t="str">
        <f t="shared" si="58"/>
        <v>N</v>
      </c>
      <c r="K1260" s="3" t="s">
        <v>12563</v>
      </c>
      <c r="L1260" s="3" t="s">
        <v>12811</v>
      </c>
      <c r="N1260" s="3" t="s">
        <v>12730</v>
      </c>
      <c r="Q1260" s="3" t="s">
        <v>12742</v>
      </c>
      <c r="S1260" s="3" t="s">
        <v>10563</v>
      </c>
      <c r="T1260" s="3" t="s">
        <v>9357</v>
      </c>
      <c r="U1260" s="3" t="s">
        <v>12913</v>
      </c>
      <c r="V1260" s="3" t="s">
        <v>12913</v>
      </c>
    </row>
    <row r="1261" spans="1:22" x14ac:dyDescent="0.2">
      <c r="A1261" s="139" t="s">
        <v>12163</v>
      </c>
      <c r="B1261" s="182">
        <v>44595</v>
      </c>
      <c r="C1261" s="179" t="str">
        <f>VLOOKUP(G1261,TCR!$E$2:$K$332,2,0)</f>
        <v>VENDV</v>
      </c>
      <c r="D1261" s="179" t="str">
        <f>VLOOKUP(G1261,TCR!$E$2:$K$332,3,0)</f>
        <v>Ricavi variabili commodity al PCE - Energia Elettrica</v>
      </c>
      <c r="E1261" s="179" t="str">
        <f>VLOOKUP(G1261,TCR!$E$2:$K$332,4,0)</f>
        <v>MTPRV</v>
      </c>
      <c r="F1261" s="179" t="str">
        <f>VLOOKUP(G1261,TCR!$E$2:$K$332,5,0)</f>
        <v>Materia prima variabile</v>
      </c>
      <c r="G1261" s="179" t="s">
        <v>255</v>
      </c>
      <c r="H1261" s="179" t="str">
        <f>VLOOKUP(G1261,TCR!$E$2:$K$332,7,0)</f>
        <v>Materia prima</v>
      </c>
      <c r="I1261" s="137" t="str">
        <f t="shared" si="59"/>
        <v>XE#EF0#PE_MON_BTA5#D#XE</v>
      </c>
      <c r="J1261" s="137" t="str">
        <f t="shared" si="58"/>
        <v>N</v>
      </c>
      <c r="K1261" s="3" t="s">
        <v>13718</v>
      </c>
      <c r="L1261" s="3" t="s">
        <v>13719</v>
      </c>
      <c r="N1261" s="3" t="s">
        <v>13857</v>
      </c>
      <c r="Q1261" s="3" t="s">
        <v>13735</v>
      </c>
      <c r="S1261" s="3" t="s">
        <v>9867</v>
      </c>
      <c r="T1261" s="3" t="s">
        <v>13019</v>
      </c>
      <c r="U1261" s="3" t="s">
        <v>12913</v>
      </c>
      <c r="V1261" s="3" t="s">
        <v>12913</v>
      </c>
    </row>
    <row r="1262" spans="1:22" x14ac:dyDescent="0.2">
      <c r="A1262" s="139" t="s">
        <v>12163</v>
      </c>
      <c r="B1262" s="182">
        <v>44595</v>
      </c>
      <c r="C1262" s="179" t="str">
        <f>VLOOKUP(G1262,TCR!$E$2:$K$332,2,0)</f>
        <v>DISTF</v>
      </c>
      <c r="D1262" s="179" t="str">
        <f>VLOOKUP(G1262,TCR!$E$2:$K$332,3,0)</f>
        <v>Ricavi logistica secondaria - distribuzione Energia Elettrica - fisso</v>
      </c>
      <c r="E1262" s="179" t="str">
        <f>VLOOKUP(G1262,TCR!$E$2:$K$332,4,0)</f>
        <v>QP</v>
      </c>
      <c r="F1262" s="179" t="str">
        <f>VLOOKUP(G1262,TCR!$E$2:$K$332,5,0)</f>
        <v>Potenza</v>
      </c>
      <c r="G1262" s="179" t="s">
        <v>166</v>
      </c>
      <c r="H1262" s="179" t="str">
        <f>VLOOKUP(G1262,TCR!$E$2:$K$332,7,0)</f>
        <v>Quota fissa potenza</v>
      </c>
      <c r="I1262" s="137" t="str">
        <f t="shared" si="59"/>
        <v>XE#Q_POT_O_ASOS_VAL2#T_OS_A_BTA1#T_OS#XE</v>
      </c>
      <c r="J1262" s="137" t="str">
        <f t="shared" ref="J1262:J1271" si="60">IF(SUBSTITUTE(K1262,"_VAT","") = K1262,"N","S")</f>
        <v>N</v>
      </c>
      <c r="K1262" s="3" t="s">
        <v>12563</v>
      </c>
      <c r="L1262" s="3" t="s">
        <v>12811</v>
      </c>
      <c r="N1262" s="3" t="s">
        <v>12732</v>
      </c>
      <c r="Q1262" s="3" t="s">
        <v>12742</v>
      </c>
      <c r="S1262" s="3" t="s">
        <v>10563</v>
      </c>
      <c r="T1262" s="3" t="s">
        <v>9357</v>
      </c>
      <c r="U1262" s="3" t="s">
        <v>12913</v>
      </c>
      <c r="V1262" s="3" t="s">
        <v>12913</v>
      </c>
    </row>
    <row r="1263" spans="1:22" x14ac:dyDescent="0.2">
      <c r="A1263" s="139" t="s">
        <v>12163</v>
      </c>
      <c r="B1263" s="182">
        <v>44595</v>
      </c>
      <c r="C1263" s="179" t="str">
        <f>VLOOKUP(G1263,TCR!$E$2:$K$332,2,0)</f>
        <v>DISTF</v>
      </c>
      <c r="D1263" s="179" t="str">
        <f>VLOOKUP(G1263,TCR!$E$2:$K$332,3,0)</f>
        <v>Ricavi logistica secondaria - distribuzione Energia Elettrica - fisso</v>
      </c>
      <c r="E1263" s="179" t="str">
        <f>VLOOKUP(G1263,TCR!$E$2:$K$332,4,0)</f>
        <v>QFDS</v>
      </c>
      <c r="F1263" s="179" t="str">
        <f>VLOOKUP(G1263,TCR!$E$2:$K$332,5,0)</f>
        <v>Quota fissa distribuzione</v>
      </c>
      <c r="G1263" s="179" t="s">
        <v>2</v>
      </c>
      <c r="H1263" s="179" t="str">
        <f>VLOOKUP(G1263,TCR!$E$2:$K$332,7,0)</f>
        <v>Quota fissa dis</v>
      </c>
      <c r="I1263" s="137" t="str">
        <f t="shared" si="59"/>
        <v>XE#C_FIX_O_ASOS_VAL2#T_OS_A_BTA5#T_OS#XE</v>
      </c>
      <c r="J1263" s="137" t="str">
        <f t="shared" si="60"/>
        <v>N</v>
      </c>
      <c r="K1263" s="3" t="s">
        <v>12573</v>
      </c>
      <c r="L1263" s="3" t="s">
        <v>12821</v>
      </c>
      <c r="N1263" s="3" t="s">
        <v>12731</v>
      </c>
      <c r="Q1263" s="3" t="s">
        <v>12742</v>
      </c>
      <c r="S1263" s="3" t="s">
        <v>10563</v>
      </c>
      <c r="T1263" s="3" t="s">
        <v>9357</v>
      </c>
      <c r="U1263" s="3" t="s">
        <v>12913</v>
      </c>
      <c r="V1263" s="3" t="s">
        <v>12913</v>
      </c>
    </row>
    <row r="1264" spans="1:22" x14ac:dyDescent="0.2">
      <c r="A1264" s="139" t="s">
        <v>12163</v>
      </c>
      <c r="B1264" s="182">
        <v>44595</v>
      </c>
      <c r="C1264" s="179" t="str">
        <f>VLOOKUP(G1264,TCR!$E$2:$K$332,2,0)</f>
        <v>DISTF</v>
      </c>
      <c r="D1264" s="179" t="str">
        <f>VLOOKUP(G1264,TCR!$E$2:$K$332,3,0)</f>
        <v>Ricavi logistica secondaria - distribuzione Energia Elettrica - fisso</v>
      </c>
      <c r="E1264" s="179" t="str">
        <f>VLOOKUP(G1264,TCR!$E$2:$K$332,4,0)</f>
        <v>QP</v>
      </c>
      <c r="F1264" s="179" t="str">
        <f>VLOOKUP(G1264,TCR!$E$2:$K$332,5,0)</f>
        <v>Potenza</v>
      </c>
      <c r="G1264" s="179" t="s">
        <v>166</v>
      </c>
      <c r="H1264" s="179" t="str">
        <f>VLOOKUP(G1264,TCR!$E$2:$K$332,7,0)</f>
        <v>Quota fissa potenza</v>
      </c>
      <c r="I1264" s="137" t="str">
        <f t="shared" si="59"/>
        <v>XE#Q_POT_O_ASOS_VAL3#T_OS_A_AAT1#T_OS#XE</v>
      </c>
      <c r="J1264" s="137" t="str">
        <f t="shared" si="60"/>
        <v>N</v>
      </c>
      <c r="K1264" s="3" t="s">
        <v>12564</v>
      </c>
      <c r="L1264" s="3" t="s">
        <v>12812</v>
      </c>
      <c r="N1264" s="3" t="s">
        <v>13726</v>
      </c>
      <c r="Q1264" s="3" t="s">
        <v>12742</v>
      </c>
      <c r="S1264" s="3" t="s">
        <v>10563</v>
      </c>
      <c r="T1264" s="3" t="s">
        <v>9357</v>
      </c>
      <c r="U1264" s="3" t="s">
        <v>12913</v>
      </c>
      <c r="V1264" s="3" t="s">
        <v>12913</v>
      </c>
    </row>
    <row r="1265" spans="1:23" x14ac:dyDescent="0.2">
      <c r="A1265" s="139" t="s">
        <v>12163</v>
      </c>
      <c r="B1265" s="182">
        <v>44595</v>
      </c>
      <c r="C1265" s="179" t="str">
        <f>VLOOKUP(G1265,TCR!$E$2:$K$332,2,0)</f>
        <v>DISTV</v>
      </c>
      <c r="D1265" s="179" t="str">
        <f>VLOOKUP(G1265,TCR!$E$2:$K$332,3,0)</f>
        <v>Ricavi logistica secondaria - distribuzione Energia Elettrica - variabile</v>
      </c>
      <c r="E1265" s="179" t="str">
        <f>VLOOKUP(G1265,TCR!$E$2:$K$332,4,0)</f>
        <v>QVR</v>
      </c>
      <c r="F1265" s="179" t="str">
        <f>VLOOKUP(G1265,TCR!$E$2:$K$332,5,0)</f>
        <v>Energia reattiva</v>
      </c>
      <c r="G1265" s="179" t="s">
        <v>275</v>
      </c>
      <c r="H1265" s="179" t="str">
        <f>VLOOKUP(G1265,TCR!$E$2:$K$332,7,0)</f>
        <v>Quota energia reattiva</v>
      </c>
      <c r="I1265" s="137" t="str">
        <f t="shared" si="59"/>
        <v>XE#RF2#T_REATTIVA_BTIP#T_R#XE</v>
      </c>
      <c r="J1265" s="137" t="str">
        <f t="shared" si="60"/>
        <v>N</v>
      </c>
      <c r="K1265" s="3" t="s">
        <v>12661</v>
      </c>
      <c r="L1265" s="3" t="s">
        <v>12909</v>
      </c>
      <c r="N1265" s="3" t="s">
        <v>13793</v>
      </c>
      <c r="Q1265" s="3" t="s">
        <v>12745</v>
      </c>
      <c r="S1265" s="3" t="s">
        <v>10565</v>
      </c>
      <c r="T1265" s="3" t="s">
        <v>13020</v>
      </c>
      <c r="U1265" s="3" t="s">
        <v>12913</v>
      </c>
      <c r="V1265" s="3" t="s">
        <v>12913</v>
      </c>
    </row>
    <row r="1266" spans="1:23" x14ac:dyDescent="0.2">
      <c r="A1266" s="139" t="s">
        <v>12163</v>
      </c>
      <c r="B1266" s="182">
        <v>44595</v>
      </c>
      <c r="C1266" s="179" t="str">
        <f>VLOOKUP(G1266,TCR!$E$2:$K$332,2,0)</f>
        <v>DISTV</v>
      </c>
      <c r="D1266" s="179" t="str">
        <f>VLOOKUP(G1266,TCR!$E$2:$K$332,3,0)</f>
        <v>Ricavi logistica secondaria - distribuzione Energia Elettrica - variabile</v>
      </c>
      <c r="E1266" s="179" t="str">
        <f>VLOOKUP(G1266,TCR!$E$2:$K$332,4,0)</f>
        <v>QVA</v>
      </c>
      <c r="F1266" s="179" t="str">
        <f>VLOOKUP(G1266,TCR!$E$2:$K$332,5,0)</f>
        <v>Energia attiva</v>
      </c>
      <c r="G1266" s="179" t="s">
        <v>4</v>
      </c>
      <c r="H1266" s="179" t="str">
        <f>VLOOKUP(G1266,TCR!$E$2:$K$332,7,0)</f>
        <v>Quota energia</v>
      </c>
      <c r="I1266" s="137" t="str">
        <f t="shared" si="59"/>
        <v>XE#Q_EN_O_ASOS_VAL2#T_OS_A_BTA2#T_OS#XE</v>
      </c>
      <c r="J1266" s="137" t="str">
        <f t="shared" si="60"/>
        <v>N</v>
      </c>
      <c r="K1266" s="3" t="s">
        <v>12579</v>
      </c>
      <c r="L1266" s="3" t="s">
        <v>12827</v>
      </c>
      <c r="N1266" s="3" t="s">
        <v>12727</v>
      </c>
      <c r="Q1266" s="3" t="s">
        <v>12742</v>
      </c>
      <c r="S1266" s="3" t="s">
        <v>10565</v>
      </c>
      <c r="T1266" s="3" t="s">
        <v>13020</v>
      </c>
      <c r="U1266" s="3" t="s">
        <v>12913</v>
      </c>
      <c r="V1266" s="3" t="s">
        <v>12913</v>
      </c>
    </row>
    <row r="1267" spans="1:23" x14ac:dyDescent="0.2">
      <c r="A1267" s="139" t="s">
        <v>12163</v>
      </c>
      <c r="B1267" s="182">
        <v>44595</v>
      </c>
      <c r="C1267" s="179" t="str">
        <f>VLOOKUP(G1267,TCR!$E$2:$K$332,2,0)</f>
        <v>VENDV</v>
      </c>
      <c r="D1267" s="179" t="str">
        <f>VLOOKUP(G1267,TCR!$E$2:$K$332,3,0)</f>
        <v>Ricavi variabili commodity al PCE - Energia Elettrica</v>
      </c>
      <c r="E1267" s="179" t="str">
        <f>VLOOKUP(G1267,TCR!$E$2:$K$332,4,0)</f>
        <v>MTPRV</v>
      </c>
      <c r="F1267" s="179" t="str">
        <f>VLOOKUP(G1267,TCR!$E$2:$K$332,5,0)</f>
        <v>Materia prima variabile</v>
      </c>
      <c r="G1267" s="179" t="s">
        <v>255</v>
      </c>
      <c r="H1267" s="179" t="str">
        <f>VLOOKUP(G1267,TCR!$E$2:$K$332,7,0)</f>
        <v>Materia prima</v>
      </c>
      <c r="I1267" s="137" t="str">
        <f t="shared" si="59"/>
        <v>XE#EF1#PE_3F_BTA5#D#XE</v>
      </c>
      <c r="J1267" s="137" t="str">
        <f t="shared" si="60"/>
        <v>N</v>
      </c>
      <c r="K1267" s="3" t="s">
        <v>13727</v>
      </c>
      <c r="L1267" s="3" t="s">
        <v>13728</v>
      </c>
      <c r="N1267" s="3" t="s">
        <v>13803</v>
      </c>
      <c r="Q1267" s="3" t="s">
        <v>13735</v>
      </c>
      <c r="S1267" s="3" t="s">
        <v>9867</v>
      </c>
      <c r="T1267" s="3" t="s">
        <v>13019</v>
      </c>
      <c r="U1267" s="3" t="s">
        <v>12913</v>
      </c>
      <c r="V1267" s="3" t="s">
        <v>12913</v>
      </c>
    </row>
    <row r="1268" spans="1:23" x14ac:dyDescent="0.2">
      <c r="A1268" s="139" t="s">
        <v>12163</v>
      </c>
      <c r="B1268" s="182">
        <v>44595</v>
      </c>
      <c r="C1268" s="179" t="str">
        <f>VLOOKUP(G1268,TCR!$E$2:$K$332,2,0)</f>
        <v>VENDV</v>
      </c>
      <c r="D1268" s="179" t="str">
        <f>VLOOKUP(G1268,TCR!$E$2:$K$332,3,0)</f>
        <v>Ricavi variabili commodity al PCE - Energia Elettrica</v>
      </c>
      <c r="E1268" s="179" t="str">
        <f>VLOOKUP(G1268,TCR!$E$2:$K$332,4,0)</f>
        <v>MTPRV</v>
      </c>
      <c r="F1268" s="179" t="str">
        <f>VLOOKUP(G1268,TCR!$E$2:$K$332,5,0)</f>
        <v>Materia prima variabile</v>
      </c>
      <c r="G1268" s="179" t="s">
        <v>255</v>
      </c>
      <c r="H1268" s="179" t="str">
        <f>VLOOKUP(G1268,TCR!$E$2:$K$332,7,0)</f>
        <v>Materia prima</v>
      </c>
      <c r="I1268" s="137" t="str">
        <f t="shared" si="59"/>
        <v>XE#EF0#PE_3F_BTA4#D#XE</v>
      </c>
      <c r="J1268" s="137" t="str">
        <f t="shared" si="60"/>
        <v>N</v>
      </c>
      <c r="K1268" s="3" t="s">
        <v>13718</v>
      </c>
      <c r="L1268" s="3" t="s">
        <v>13719</v>
      </c>
      <c r="N1268" s="3" t="s">
        <v>13842</v>
      </c>
      <c r="Q1268" s="3" t="s">
        <v>13735</v>
      </c>
      <c r="S1268" s="3" t="s">
        <v>9867</v>
      </c>
      <c r="T1268" s="3" t="s">
        <v>13019</v>
      </c>
      <c r="U1268" s="3" t="s">
        <v>12913</v>
      </c>
      <c r="V1268" s="3" t="s">
        <v>12913</v>
      </c>
    </row>
    <row r="1269" spans="1:23" x14ac:dyDescent="0.2">
      <c r="A1269" s="139" t="s">
        <v>12163</v>
      </c>
      <c r="B1269" s="182">
        <v>44595</v>
      </c>
      <c r="C1269" s="179" t="str">
        <f>VLOOKUP(G1269,TCR!$E$2:$K$332,2,0)</f>
        <v>VENDV</v>
      </c>
      <c r="D1269" s="179" t="str">
        <f>VLOOKUP(G1269,TCR!$E$2:$K$332,3,0)</f>
        <v>Ricavi variabili commodity al PCE - Energia Elettrica</v>
      </c>
      <c r="E1269" s="179" t="str">
        <f>VLOOKUP(G1269,TCR!$E$2:$K$332,4,0)</f>
        <v>MTPRV</v>
      </c>
      <c r="F1269" s="179" t="str">
        <f>VLOOKUP(G1269,TCR!$E$2:$K$332,5,0)</f>
        <v>Materia prima variabile</v>
      </c>
      <c r="G1269" s="179" t="s">
        <v>255</v>
      </c>
      <c r="H1269" s="179" t="str">
        <f>VLOOKUP(G1269,TCR!$E$2:$K$332,7,0)</f>
        <v>Materia prima</v>
      </c>
      <c r="I1269" s="137" t="str">
        <f t="shared" si="59"/>
        <v>XE#EF0#PE_MON_BTA6#D#XE</v>
      </c>
      <c r="J1269" s="137" t="str">
        <f t="shared" si="60"/>
        <v>N</v>
      </c>
      <c r="K1269" s="3" t="s">
        <v>13718</v>
      </c>
      <c r="L1269" s="3" t="s">
        <v>13719</v>
      </c>
      <c r="N1269" s="3" t="s">
        <v>13858</v>
      </c>
      <c r="Q1269" s="3" t="s">
        <v>13735</v>
      </c>
      <c r="S1269" s="3" t="s">
        <v>9867</v>
      </c>
      <c r="T1269" s="3" t="s">
        <v>13019</v>
      </c>
      <c r="U1269" s="3" t="s">
        <v>12913</v>
      </c>
      <c r="V1269" s="3" t="s">
        <v>12913</v>
      </c>
    </row>
    <row r="1270" spans="1:23" x14ac:dyDescent="0.2">
      <c r="A1270" s="139" t="s">
        <v>12163</v>
      </c>
      <c r="B1270" s="182">
        <v>44595</v>
      </c>
      <c r="C1270" s="179" t="str">
        <f>VLOOKUP(G1270,TCR!$E$2:$K$332,2,0)</f>
        <v>DISTV</v>
      </c>
      <c r="D1270" s="179" t="str">
        <f>VLOOKUP(G1270,TCR!$E$2:$K$332,3,0)</f>
        <v>Ricavi logistica secondaria - distribuzione Energia Elettrica - variabile</v>
      </c>
      <c r="E1270" s="179" t="str">
        <f>VLOOKUP(G1270,TCR!$E$2:$K$332,4,0)</f>
        <v>QVA</v>
      </c>
      <c r="F1270" s="179" t="str">
        <f>VLOOKUP(G1270,TCR!$E$2:$K$332,5,0)</f>
        <v>Energia attiva</v>
      </c>
      <c r="G1270" s="179" t="s">
        <v>4</v>
      </c>
      <c r="H1270" s="179" t="str">
        <f>VLOOKUP(G1270,TCR!$E$2:$K$332,7,0)</f>
        <v>Quota energia</v>
      </c>
      <c r="I1270" s="137" t="str">
        <f>IF(LEFT($G1270,7)="CONSUMO","XE#CONSUMO",CONCATENATE($V1270,"#",$K1270,"#",$N1270,"#",$Q1270,"#",$V1270) )</f>
        <v>XE#Q_EN_O_ASOS_FAT3#T_OS_A_AAT2#T_OS#XE</v>
      </c>
      <c r="J1270" s="137" t="str">
        <f t="shared" si="60"/>
        <v>N</v>
      </c>
      <c r="K1270" s="3" t="s">
        <v>13775</v>
      </c>
      <c r="L1270" s="3" t="s">
        <v>13776</v>
      </c>
      <c r="N1270" s="3" t="s">
        <v>13755</v>
      </c>
      <c r="Q1270" s="3" t="s">
        <v>12742</v>
      </c>
      <c r="S1270" s="3" t="s">
        <v>10565</v>
      </c>
      <c r="T1270" s="3" t="s">
        <v>13020</v>
      </c>
      <c r="U1270" s="3" t="s">
        <v>12913</v>
      </c>
      <c r="V1270" s="3" t="s">
        <v>12913</v>
      </c>
    </row>
    <row r="1271" spans="1:23" x14ac:dyDescent="0.2">
      <c r="A1271" s="139" t="s">
        <v>12163</v>
      </c>
      <c r="B1271" s="182">
        <v>44622</v>
      </c>
      <c r="C1271" s="111" t="str">
        <f>VLOOKUP(G1271,TCR!$E$2:$K$332,2,0)</f>
        <v>PPVV</v>
      </c>
      <c r="D1271" s="111" t="str">
        <f>VLOOKUP(G1271,TCR!$E$2:$K$332,3,0)</f>
        <v>Partite Varie</v>
      </c>
      <c r="E1271" s="111" t="str">
        <f>VLOOKUP(G1271,TCR!$E$2:$K$332,4,0)</f>
        <v>IND</v>
      </c>
      <c r="F1271" s="111" t="str">
        <f>VLOOKUP(G1271,TCR!$E$2:$K$332,5,0)</f>
        <v>Indennizzi</v>
      </c>
      <c r="G1271" s="204" t="s">
        <v>13113</v>
      </c>
      <c r="H1271" s="111" t="str">
        <f>VLOOKUP(G1271,TCR!$E$2:$K$332,7,0)</f>
        <v>Indennizzi venditore</v>
      </c>
      <c r="I1271" s="137" t="str">
        <f>IF(LEFT($G1271,7)="CONSUMO","XE#CONSUMO",CONCATENATE($V1271,"#",$K1271,"#",$N1271,"#",$Q1271,"#",$V1271) )</f>
        <v>XE#EXT_INDENIZZI#ADAC#A#XE</v>
      </c>
      <c r="J1271" s="137" t="str">
        <f t="shared" si="60"/>
        <v>N</v>
      </c>
      <c r="K1271" s="3" t="s">
        <v>13859</v>
      </c>
      <c r="L1271" s="3" t="s">
        <v>13860</v>
      </c>
      <c r="N1271" s="3" t="s">
        <v>12735</v>
      </c>
      <c r="Q1271" s="3" t="s">
        <v>11109</v>
      </c>
      <c r="S1271" s="3" t="s">
        <v>13676</v>
      </c>
      <c r="T1271" s="3" t="s">
        <v>1044</v>
      </c>
      <c r="U1271" s="3" t="s">
        <v>12913</v>
      </c>
      <c r="V1271" s="3" t="s">
        <v>12913</v>
      </c>
    </row>
    <row r="1272" spans="1:23" x14ac:dyDescent="0.2">
      <c r="A1272" s="139" t="s">
        <v>12163</v>
      </c>
      <c r="B1272" s="182">
        <v>44644</v>
      </c>
      <c r="C1272" s="179" t="str">
        <f>VLOOKUP(G1272,TCR!$E$2:$K$332,2,0)</f>
        <v>TRASPV</v>
      </c>
      <c r="D1272" s="179" t="str">
        <f>VLOOKUP(G1272,TCR!$E$2:$K$332,3,0)</f>
        <v>Ricavi logistica primaria - Trasporto Energia Elettrica - variabile</v>
      </c>
      <c r="E1272" s="179" t="str">
        <f>VLOOKUP(G1272,TCR!$E$2:$K$332,4,0)</f>
        <v>DISPV</v>
      </c>
      <c r="F1272" s="179" t="str">
        <f>VLOOKUP(G1272,TCR!$E$2:$K$332,5,0)</f>
        <v>Dispacciamento variabile</v>
      </c>
      <c r="G1272" s="179" t="s">
        <v>13879</v>
      </c>
      <c r="H1272" s="179" t="str">
        <f>VLOOKUP(G1272,TCR!$E$2:$K$332,7,0)</f>
        <v>Capacity Market - Dispacciamento</v>
      </c>
      <c r="I1272" s="137" t="str">
        <f t="shared" ref="I1272:I1287" si="61">IF(LEFT($G1272,7)="CONSUMO","XE#CONSUMO",CONCATENATE($V1272,"#",$K1272,"#",$N1272,"#",$Q1272,"#",$V1272) )</f>
        <v>XE#CD_CMOP#OD_CD#O_D#XE</v>
      </c>
      <c r="J1272" s="137" t="str">
        <f t="shared" ref="J1272:J1277" si="62">IF(SUBSTITUTE(K1272,"_VAT","") = K1272,"N","S")</f>
        <v>N</v>
      </c>
      <c r="K1272" s="3" t="s">
        <v>13883</v>
      </c>
      <c r="L1272" s="3" t="s">
        <v>13890</v>
      </c>
      <c r="N1272" s="3" t="s">
        <v>12669</v>
      </c>
      <c r="Q1272" s="3" t="s">
        <v>12740</v>
      </c>
      <c r="S1272" s="3" t="s">
        <v>9818</v>
      </c>
      <c r="T1272" s="3" t="s">
        <v>9819</v>
      </c>
      <c r="U1272" s="3" t="s">
        <v>12913</v>
      </c>
      <c r="V1272" s="3" t="s">
        <v>12913</v>
      </c>
      <c r="W1272" s="290"/>
    </row>
    <row r="1273" spans="1:23" x14ac:dyDescent="0.2">
      <c r="A1273" s="139" t="s">
        <v>12163</v>
      </c>
      <c r="B1273" s="182">
        <v>44644</v>
      </c>
      <c r="C1273" s="179" t="str">
        <f>VLOOKUP(G1273,TCR!$E$2:$K$332,2,0)</f>
        <v>TRASPV</v>
      </c>
      <c r="D1273" s="179" t="str">
        <f>VLOOKUP(G1273,TCR!$E$2:$K$332,3,0)</f>
        <v>Ricavi logistica primaria - Trasporto Energia Elettrica - variabile</v>
      </c>
      <c r="E1273" s="179" t="str">
        <f>VLOOKUP(G1273,TCR!$E$2:$K$332,4,0)</f>
        <v>DISPV</v>
      </c>
      <c r="F1273" s="179" t="str">
        <f>VLOOKUP(G1273,TCR!$E$2:$K$332,5,0)</f>
        <v>Dispacciamento variabile</v>
      </c>
      <c r="G1273" s="179" t="s">
        <v>13879</v>
      </c>
      <c r="H1273" s="179" t="str">
        <f>VLOOKUP(G1273,TCR!$E$2:$K$332,7,0)</f>
        <v>Capacity Market - Dispacciamento</v>
      </c>
      <c r="I1273" s="137" t="str">
        <f t="shared" si="61"/>
        <v>XE#CD_CMP#OD_CD#O_D#XE</v>
      </c>
      <c r="J1273" s="137" t="str">
        <f t="shared" si="62"/>
        <v>N</v>
      </c>
      <c r="K1273" s="3" t="s">
        <v>13884</v>
      </c>
      <c r="L1273" s="3" t="s">
        <v>13891</v>
      </c>
      <c r="N1273" s="3" t="s">
        <v>12669</v>
      </c>
      <c r="Q1273" s="3" t="s">
        <v>12740</v>
      </c>
      <c r="S1273" s="3" t="s">
        <v>9818</v>
      </c>
      <c r="T1273" s="3" t="s">
        <v>9819</v>
      </c>
      <c r="U1273" s="3" t="s">
        <v>12913</v>
      </c>
      <c r="V1273" s="3" t="s">
        <v>12913</v>
      </c>
    </row>
    <row r="1274" spans="1:23" x14ac:dyDescent="0.2">
      <c r="A1274" s="139" t="s">
        <v>12163</v>
      </c>
      <c r="B1274" s="182">
        <v>44644</v>
      </c>
      <c r="C1274" s="179" t="str">
        <f>VLOOKUP(G1274,TCR!$E$2:$K$332,2,0)</f>
        <v>TRASPV</v>
      </c>
      <c r="D1274" s="179" t="str">
        <f>VLOOKUP(G1274,TCR!$E$2:$K$332,3,0)</f>
        <v>Ricavi logistica primaria - Trasporto Energia Elettrica - variabile</v>
      </c>
      <c r="E1274" s="179" t="str">
        <f>VLOOKUP(G1274,TCR!$E$2:$K$332,4,0)</f>
        <v>DISPV</v>
      </c>
      <c r="F1274" s="179" t="str">
        <f>VLOOKUP(G1274,TCR!$E$2:$K$332,5,0)</f>
        <v>Dispacciamento variabile</v>
      </c>
      <c r="G1274" s="179" t="s">
        <v>13879</v>
      </c>
      <c r="H1274" s="179" t="str">
        <f>VLOOKUP(G1274,TCR!$E$2:$K$332,7,0)</f>
        <v>Capacity Market - Dispacciamento</v>
      </c>
      <c r="I1274" s="137" t="str">
        <f t="shared" si="61"/>
        <v>XE#CD_CM#OD_CD#O_D#XE</v>
      </c>
      <c r="J1274" s="137" t="str">
        <f t="shared" si="62"/>
        <v>N</v>
      </c>
      <c r="K1274" s="3" t="s">
        <v>13885</v>
      </c>
      <c r="L1274" s="3" t="s">
        <v>13889</v>
      </c>
      <c r="N1274" s="3" t="s">
        <v>12669</v>
      </c>
      <c r="Q1274" s="3" t="s">
        <v>12740</v>
      </c>
      <c r="S1274" s="3" t="s">
        <v>9818</v>
      </c>
      <c r="T1274" s="3" t="s">
        <v>9819</v>
      </c>
      <c r="U1274" s="3" t="s">
        <v>12913</v>
      </c>
      <c r="V1274" s="3" t="s">
        <v>12913</v>
      </c>
    </row>
    <row r="1275" spans="1:23" x14ac:dyDescent="0.2">
      <c r="A1275" s="139" t="s">
        <v>12163</v>
      </c>
      <c r="B1275" s="182">
        <v>44644</v>
      </c>
      <c r="C1275" s="179" t="str">
        <f>VLOOKUP(G1275,TCR!$E$2:$K$332,2,0)</f>
        <v>TRASPV</v>
      </c>
      <c r="D1275" s="179" t="str">
        <f>VLOOKUP(G1275,TCR!$E$2:$K$332,3,0)</f>
        <v>Ricavi logistica primaria - Trasporto Energia Elettrica - variabile</v>
      </c>
      <c r="E1275" s="179" t="str">
        <f>VLOOKUP(G1275,TCR!$E$2:$K$332,4,0)</f>
        <v>DISPV</v>
      </c>
      <c r="F1275" s="179" t="str">
        <f>VLOOKUP(G1275,TCR!$E$2:$K$332,5,0)</f>
        <v>Dispacciamento variabile</v>
      </c>
      <c r="G1275" s="179" t="s">
        <v>13880</v>
      </c>
      <c r="H1275" s="179" t="str">
        <f>VLOOKUP(G1275,TCR!$E$2:$K$332,7,0)</f>
        <v>Perdite Capacity Market - Dispacciamento</v>
      </c>
      <c r="I1275" s="137" t="str">
        <f t="shared" si="61"/>
        <v>XE#PERD_CD_CMP#OD_CD#O_D#XE</v>
      </c>
      <c r="J1275" s="137" t="str">
        <f t="shared" si="62"/>
        <v>N</v>
      </c>
      <c r="K1275" s="3" t="s">
        <v>13886</v>
      </c>
      <c r="L1275" s="3" t="s">
        <v>13894</v>
      </c>
      <c r="N1275" s="3" t="s">
        <v>12669</v>
      </c>
      <c r="Q1275" s="3" t="s">
        <v>12740</v>
      </c>
      <c r="S1275" s="3" t="s">
        <v>9818</v>
      </c>
      <c r="T1275" s="3" t="s">
        <v>9819</v>
      </c>
      <c r="U1275" s="3" t="s">
        <v>12913</v>
      </c>
      <c r="V1275" s="3" t="s">
        <v>12913</v>
      </c>
    </row>
    <row r="1276" spans="1:23" x14ac:dyDescent="0.2">
      <c r="A1276" s="139" t="s">
        <v>12163</v>
      </c>
      <c r="B1276" s="182">
        <v>44644</v>
      </c>
      <c r="C1276" s="179" t="str">
        <f>VLOOKUP(G1276,TCR!$E$2:$K$332,2,0)</f>
        <v>TRASPV</v>
      </c>
      <c r="D1276" s="179" t="str">
        <f>VLOOKUP(G1276,TCR!$E$2:$K$332,3,0)</f>
        <v>Ricavi logistica primaria - Trasporto Energia Elettrica - variabile</v>
      </c>
      <c r="E1276" s="179" t="str">
        <f>VLOOKUP(G1276,TCR!$E$2:$K$332,4,0)</f>
        <v>DISPV</v>
      </c>
      <c r="F1276" s="179" t="str">
        <f>VLOOKUP(G1276,TCR!$E$2:$K$332,5,0)</f>
        <v>Dispacciamento variabile</v>
      </c>
      <c r="G1276" s="179" t="s">
        <v>13880</v>
      </c>
      <c r="H1276" s="179" t="str">
        <f>VLOOKUP(G1276,TCR!$E$2:$K$332,7,0)</f>
        <v>Perdite Capacity Market - Dispacciamento</v>
      </c>
      <c r="I1276" s="137" t="str">
        <f t="shared" si="61"/>
        <v>XE#PERD_CD_CMOP#OD_CD#O_D#XE</v>
      </c>
      <c r="J1276" s="137" t="str">
        <f t="shared" si="62"/>
        <v>N</v>
      </c>
      <c r="K1276" s="3" t="s">
        <v>13887</v>
      </c>
      <c r="L1276" s="3" t="s">
        <v>13893</v>
      </c>
      <c r="N1276" s="3" t="s">
        <v>12669</v>
      </c>
      <c r="Q1276" s="3" t="s">
        <v>12740</v>
      </c>
      <c r="S1276" s="3" t="s">
        <v>9818</v>
      </c>
      <c r="T1276" s="3" t="s">
        <v>9819</v>
      </c>
      <c r="U1276" s="3" t="s">
        <v>12913</v>
      </c>
      <c r="V1276" s="3" t="s">
        <v>12913</v>
      </c>
    </row>
    <row r="1277" spans="1:23" x14ac:dyDescent="0.2">
      <c r="A1277" s="139" t="s">
        <v>12163</v>
      </c>
      <c r="B1277" s="182">
        <v>44644</v>
      </c>
      <c r="C1277" s="179" t="str">
        <f>VLOOKUP(G1277,TCR!$E$2:$K$332,2,0)</f>
        <v>TRASPV</v>
      </c>
      <c r="D1277" s="179" t="str">
        <f>VLOOKUP(G1277,TCR!$E$2:$K$332,3,0)</f>
        <v>Ricavi logistica primaria - Trasporto Energia Elettrica - variabile</v>
      </c>
      <c r="E1277" s="179" t="str">
        <f>VLOOKUP(G1277,TCR!$E$2:$K$332,4,0)</f>
        <v>DISPV</v>
      </c>
      <c r="F1277" s="179" t="str">
        <f>VLOOKUP(G1277,TCR!$E$2:$K$332,5,0)</f>
        <v>Dispacciamento variabile</v>
      </c>
      <c r="G1277" s="179" t="s">
        <v>13880</v>
      </c>
      <c r="H1277" s="179" t="str">
        <f>VLOOKUP(G1277,TCR!$E$2:$K$332,7,0)</f>
        <v>Perdite Capacity Market - Dispacciamento</v>
      </c>
      <c r="I1277" s="137" t="str">
        <f t="shared" si="61"/>
        <v>XE#PERD_CD_CM#OD_CD#O_D#XE</v>
      </c>
      <c r="J1277" s="137" t="str">
        <f t="shared" si="62"/>
        <v>N</v>
      </c>
      <c r="K1277" s="3" t="s">
        <v>13888</v>
      </c>
      <c r="L1277" s="3" t="s">
        <v>13892</v>
      </c>
      <c r="N1277" s="3" t="s">
        <v>12669</v>
      </c>
      <c r="Q1277" s="3" t="s">
        <v>12740</v>
      </c>
      <c r="S1277" s="3" t="s">
        <v>9818</v>
      </c>
      <c r="T1277" s="3" t="s">
        <v>9819</v>
      </c>
      <c r="U1277" s="3" t="s">
        <v>12913</v>
      </c>
      <c r="V1277" s="3" t="s">
        <v>12913</v>
      </c>
    </row>
    <row r="1278" spans="1:23" x14ac:dyDescent="0.2">
      <c r="A1278" s="139" t="s">
        <v>12163</v>
      </c>
      <c r="B1278" s="182">
        <v>44651</v>
      </c>
      <c r="C1278" s="140" t="str">
        <f>VLOOKUP(G1278,TCR!$E$2:$K$332,2,0)</f>
        <v>VENDV</v>
      </c>
      <c r="D1278" s="140" t="str">
        <f>VLOOKUP(G1278,TCR!$E$2:$K$332,3,0)</f>
        <v>Ricavi variabili commodity al PCE - Energia Elettrica</v>
      </c>
      <c r="E1278" s="140" t="str">
        <f>VLOOKUP(G1278,TCR!$E$2:$K$332,4,0)</f>
        <v>SCONV</v>
      </c>
      <c r="F1278" s="140" t="str">
        <f>VLOOKUP(G1278,TCR!$E$2:$K$332,5,0)</f>
        <v>Sconti Variabili</v>
      </c>
      <c r="G1278" s="180" t="s">
        <v>32</v>
      </c>
      <c r="H1278" s="140" t="str">
        <f>VLOOKUP(G1278,TCR!$E$2:$K$332,7,0)</f>
        <v>sconti</v>
      </c>
      <c r="I1278" s="137" t="str">
        <f t="shared" si="61"/>
        <v>XE#PV_SC_VEND_VAR#ADAC#A#XE</v>
      </c>
      <c r="J1278" s="137" t="str">
        <f t="shared" ref="J1278:J1282" si="63">IF(SUBSTITUTE(K1278,"_VAT","") = K1278,"N","S")</f>
        <v>N</v>
      </c>
      <c r="K1278" s="3" t="s">
        <v>13895</v>
      </c>
      <c r="L1278" s="3" t="s">
        <v>13896</v>
      </c>
      <c r="N1278" s="3" t="s">
        <v>12735</v>
      </c>
      <c r="Q1278" s="3" t="s">
        <v>11109</v>
      </c>
      <c r="U1278" s="3" t="s">
        <v>12913</v>
      </c>
      <c r="V1278" s="3" t="s">
        <v>12913</v>
      </c>
    </row>
    <row r="1279" spans="1:23" x14ac:dyDescent="0.2">
      <c r="A1279" s="139" t="s">
        <v>12163</v>
      </c>
      <c r="B1279" s="182">
        <v>44683</v>
      </c>
      <c r="C1279" s="179" t="str">
        <f>VLOOKUP(G1279,TCR!$E$2:$K$332,2,0)</f>
        <v>VENDV</v>
      </c>
      <c r="D1279" s="179" t="str">
        <f>VLOOKUP(G1279,TCR!$E$2:$K$332,3,0)</f>
        <v>Ricavi variabili commodity al PCE - Energia Elettrica</v>
      </c>
      <c r="E1279" s="179" t="str">
        <f>VLOOKUP(G1279,TCR!$E$2:$K$332,4,0)</f>
        <v>MTPRV</v>
      </c>
      <c r="F1279" s="179" t="str">
        <f>VLOOKUP(G1279,TCR!$E$2:$K$332,5,0)</f>
        <v>Materia prima variabile</v>
      </c>
      <c r="G1279" s="179" t="s">
        <v>255</v>
      </c>
      <c r="H1279" s="179" t="str">
        <f>VLOOKUP(G1279,TCR!$E$2:$K$332,7,0)</f>
        <v>Materia prima</v>
      </c>
      <c r="I1279" s="137" t="str">
        <f t="shared" si="61"/>
        <v>XE#FEE_CONS#PUNh#E#XE</v>
      </c>
      <c r="J1279" s="137" t="str">
        <f t="shared" si="63"/>
        <v>N</v>
      </c>
      <c r="K1279" s="3" t="s">
        <v>12645</v>
      </c>
      <c r="L1279" s="3" t="s">
        <v>12896</v>
      </c>
      <c r="N1279" s="3" t="s">
        <v>12947</v>
      </c>
      <c r="Q1279" s="3" t="s">
        <v>12743</v>
      </c>
      <c r="S1279" s="3">
        <v>709002</v>
      </c>
      <c r="T1279" s="3" t="s">
        <v>13019</v>
      </c>
      <c r="U1279" s="3" t="s">
        <v>12913</v>
      </c>
      <c r="V1279" s="3" t="s">
        <v>12913</v>
      </c>
    </row>
    <row r="1280" spans="1:23" x14ac:dyDescent="0.2">
      <c r="A1280" s="139" t="s">
        <v>12163</v>
      </c>
      <c r="B1280" s="182">
        <v>44683</v>
      </c>
      <c r="C1280" s="71" t="str">
        <f>VLOOKUP(G1280,TCR!$E$2:$K$332,2,0)</f>
        <v>LAVO</v>
      </c>
      <c r="D1280" s="71" t="str">
        <f>VLOOKUP(G1280,TCR!$E$2:$K$332,3,0)</f>
        <v>Lavori</v>
      </c>
      <c r="E1280" s="71" t="str">
        <f>VLOOKUP(G1280,TCR!$E$2:$K$332,4,0)</f>
        <v>LAVO</v>
      </c>
      <c r="F1280" s="71" t="str">
        <f>VLOOKUP(G1280,TCR!$E$2:$K$332,5,0)</f>
        <v>Lavori</v>
      </c>
      <c r="G1280" s="71" t="s">
        <v>35</v>
      </c>
      <c r="H1280" s="71" t="str">
        <f>VLOOKUP(G1280,TCR!$E$2:$K$332,7,0)</f>
        <v>pose, subentri, riaperture</v>
      </c>
      <c r="I1280" s="137" t="str">
        <f t="shared" si="61"/>
        <v>XE#P_EE_CONN#ADAC#A#XE</v>
      </c>
      <c r="J1280" s="137" t="str">
        <f t="shared" si="63"/>
        <v>N</v>
      </c>
      <c r="K1280" s="3" t="s">
        <v>13897</v>
      </c>
      <c r="L1280" s="3" t="s">
        <v>13898</v>
      </c>
      <c r="N1280" s="3" t="s">
        <v>12735</v>
      </c>
      <c r="Q1280" s="3" t="s">
        <v>11109</v>
      </c>
      <c r="U1280" s="3" t="s">
        <v>12913</v>
      </c>
      <c r="V1280" s="3" t="s">
        <v>12913</v>
      </c>
    </row>
    <row r="1281" spans="1:22" x14ac:dyDescent="0.2">
      <c r="A1281" s="139" t="s">
        <v>12163</v>
      </c>
      <c r="B1281" s="182">
        <v>44712</v>
      </c>
      <c r="C1281" s="71" t="str">
        <f>VLOOKUP(G1281,TCR!$E$2:$K$332,2,0)</f>
        <v>PPVV</v>
      </c>
      <c r="D1281" s="71" t="str">
        <f>VLOOKUP(G1281,TCR!$E$2:$K$332,3,0)</f>
        <v>Partite Varie</v>
      </c>
      <c r="E1281" s="71" t="str">
        <f>VLOOKUP(G1281,TCR!$E$2:$K$332,4,0)</f>
        <v>PVSL</v>
      </c>
      <c r="F1281" s="71" t="str">
        <f>VLOOKUP(G1281,TCR!$E$2:$K$332,5,0)</f>
        <v>Corrispettivo debito salvaguardia</v>
      </c>
      <c r="G1281" s="71" t="s">
        <v>265</v>
      </c>
      <c r="H1281" s="71" t="str">
        <f>VLOOKUP(G1281,TCR!$E$2:$K$332,7,0)</f>
        <v>Debito SALVAGUARDIA art8 del4/08</v>
      </c>
      <c r="I1281" s="137" t="str">
        <f t="shared" si="61"/>
        <v>XE#P_INT_SLV_DEF#ADAC#A#XE</v>
      </c>
      <c r="J1281" s="137" t="str">
        <f t="shared" si="63"/>
        <v>N</v>
      </c>
      <c r="K1281" s="3" t="s">
        <v>13923</v>
      </c>
      <c r="L1281" s="3" t="s">
        <v>1727</v>
      </c>
      <c r="N1281" s="3" t="s">
        <v>12735</v>
      </c>
      <c r="Q1281" s="3" t="s">
        <v>11109</v>
      </c>
      <c r="U1281" s="3" t="s">
        <v>12913</v>
      </c>
      <c r="V1281" s="3" t="s">
        <v>12913</v>
      </c>
    </row>
    <row r="1282" spans="1:22" x14ac:dyDescent="0.2">
      <c r="A1282" s="139" t="s">
        <v>12163</v>
      </c>
      <c r="B1282" s="182">
        <v>44712</v>
      </c>
      <c r="C1282" s="71" t="str">
        <f>VLOOKUP(G1282,TCR!$E$2:$K$332,2,0)</f>
        <v>PPVV</v>
      </c>
      <c r="D1282" s="71" t="str">
        <f>VLOOKUP(G1282,TCR!$E$2:$K$332,3,0)</f>
        <v>Partite Varie</v>
      </c>
      <c r="E1282" s="71" t="str">
        <f>VLOOKUP(G1282,TCR!$E$2:$K$332,4,0)</f>
        <v>PVSL</v>
      </c>
      <c r="F1282" s="71" t="str">
        <f>VLOOKUP(G1282,TCR!$E$2:$K$332,5,0)</f>
        <v>Corrispettivo debito salvaguardia</v>
      </c>
      <c r="G1282" s="71" t="s">
        <v>265</v>
      </c>
      <c r="H1282" s="71" t="str">
        <f>VLOOKUP(G1282,TCR!$E$2:$K$332,7,0)</f>
        <v>Debito SALVAGUARDIA art8 del4/08</v>
      </c>
      <c r="I1282" s="137" t="str">
        <f t="shared" si="61"/>
        <v>XE#P_SLV_DEF#ADAC#A#XE</v>
      </c>
      <c r="J1282" s="137" t="str">
        <f t="shared" si="63"/>
        <v>N</v>
      </c>
      <c r="K1282" s="3" t="s">
        <v>13924</v>
      </c>
      <c r="L1282" s="3" t="s">
        <v>4106</v>
      </c>
      <c r="N1282" s="3" t="s">
        <v>12735</v>
      </c>
      <c r="Q1282" s="3" t="s">
        <v>11109</v>
      </c>
      <c r="U1282" s="3" t="s">
        <v>12913</v>
      </c>
      <c r="V1282" s="3" t="s">
        <v>12913</v>
      </c>
    </row>
    <row r="1283" spans="1:22" x14ac:dyDescent="0.2">
      <c r="A1283" s="295" t="s">
        <v>12163</v>
      </c>
      <c r="B1283" s="296">
        <v>44742</v>
      </c>
      <c r="C1283" s="140" t="str">
        <f>VLOOKUP(G1283,TCR!$E$2:$K$332,2,0)</f>
        <v>PPVV</v>
      </c>
      <c r="D1283" s="140" t="str">
        <f>VLOOKUP(G1283,TCR!$E$2:$K$332,3,0)</f>
        <v>Partite Varie</v>
      </c>
      <c r="E1283" s="140" t="str">
        <f>VLOOKUP(G1283,TCR!$E$2:$K$332,4,0)</f>
        <v>PVSP</v>
      </c>
      <c r="F1283" s="140" t="str">
        <f>VLOOKUP(G1283,TCR!$E$2:$K$332,5,0)</f>
        <v>Recupero spese sollecito e spese legali</v>
      </c>
      <c r="G1283" s="180" t="s">
        <v>37</v>
      </c>
      <c r="H1283" s="140" t="str">
        <f>VLOOKUP(G1283,TCR!$E$2:$K$332,7,0)</f>
        <v>spese sollecito</v>
      </c>
      <c r="I1283" s="137" t="str">
        <f t="shared" si="61"/>
        <v>XE#PV_SANZIONI#ADAC#A#XE</v>
      </c>
      <c r="J1283" s="137" t="str">
        <f t="shared" ref="J1283:J1287" si="64">IF(SUBSTITUTE(K1283,"_VAT","") = K1283,"N","S")</f>
        <v>N</v>
      </c>
      <c r="K1283" s="3" t="s">
        <v>13947</v>
      </c>
      <c r="L1283" s="3" t="s">
        <v>13948</v>
      </c>
      <c r="N1283" s="3" t="s">
        <v>12735</v>
      </c>
      <c r="Q1283" s="3" t="s">
        <v>11109</v>
      </c>
      <c r="U1283" s="3" t="s">
        <v>12913</v>
      </c>
      <c r="V1283" s="3" t="s">
        <v>12913</v>
      </c>
    </row>
    <row r="1284" spans="1:22" x14ac:dyDescent="0.2">
      <c r="A1284" s="295" t="s">
        <v>12163</v>
      </c>
      <c r="B1284" s="296">
        <v>44742</v>
      </c>
      <c r="C1284" s="179" t="str">
        <f>VLOOKUP(G1284,TCR!$E$2:$K$332,2,0)</f>
        <v>VENDV</v>
      </c>
      <c r="D1284" s="179" t="str">
        <f>VLOOKUP(G1284,TCR!$E$2:$K$332,3,0)</f>
        <v>Ricavi variabili commodity al PCE - Energia Elettrica</v>
      </c>
      <c r="E1284" s="179" t="str">
        <f>VLOOKUP(G1284,TCR!$E$2:$K$332,4,0)</f>
        <v>MTPRV</v>
      </c>
      <c r="F1284" s="179" t="str">
        <f>VLOOKUP(G1284,TCR!$E$2:$K$332,5,0)</f>
        <v>Materia prima variabile</v>
      </c>
      <c r="G1284" s="179" t="s">
        <v>255</v>
      </c>
      <c r="H1284" s="179" t="str">
        <f>VLOOKUP(G1284,TCR!$E$2:$K$332,7,0)</f>
        <v>Materia prima</v>
      </c>
      <c r="I1284" s="137" t="str">
        <f t="shared" si="61"/>
        <v>XE#CAP#P_FIX_PUNBL#E#XE</v>
      </c>
      <c r="J1284" s="137" t="str">
        <f t="shared" si="64"/>
        <v>N</v>
      </c>
      <c r="K1284" s="3" t="s">
        <v>13949</v>
      </c>
      <c r="L1284" s="3" t="s">
        <v>13950</v>
      </c>
      <c r="N1284" s="3" t="s">
        <v>12711</v>
      </c>
      <c r="Q1284" s="3" t="s">
        <v>12743</v>
      </c>
      <c r="U1284" s="3" t="s">
        <v>12913</v>
      </c>
      <c r="V1284" s="3" t="s">
        <v>12913</v>
      </c>
    </row>
    <row r="1285" spans="1:22" x14ac:dyDescent="0.2">
      <c r="A1285" s="295" t="s">
        <v>12163</v>
      </c>
      <c r="B1285" s="296">
        <v>44742</v>
      </c>
      <c r="C1285" s="179" t="str">
        <f>VLOOKUP(G1285,TCR!$E$2:$K$332,2,0)</f>
        <v>VENDV</v>
      </c>
      <c r="D1285" s="179" t="str">
        <f>VLOOKUP(G1285,TCR!$E$2:$K$332,3,0)</f>
        <v>Ricavi variabili commodity al PCE - Energia Elettrica</v>
      </c>
      <c r="E1285" s="179" t="str">
        <f>VLOOKUP(G1285,TCR!$E$2:$K$332,4,0)</f>
        <v>MTPRV</v>
      </c>
      <c r="F1285" s="179" t="str">
        <f>VLOOKUP(G1285,TCR!$E$2:$K$332,5,0)</f>
        <v>Materia prima variabile</v>
      </c>
      <c r="G1285" s="179" t="s">
        <v>255</v>
      </c>
      <c r="H1285" s="179" t="str">
        <f>VLOOKUP(G1285,TCR!$E$2:$K$332,7,0)</f>
        <v>Materia prima</v>
      </c>
      <c r="I1285" s="137" t="str">
        <f t="shared" si="61"/>
        <v>XE#FLOOR#P_FIX_PUNBL#E#XE</v>
      </c>
      <c r="J1285" s="137" t="str">
        <f t="shared" si="64"/>
        <v>N</v>
      </c>
      <c r="K1285" s="3" t="s">
        <v>13951</v>
      </c>
      <c r="L1285" s="3" t="s">
        <v>13952</v>
      </c>
      <c r="N1285" s="3" t="s">
        <v>12711</v>
      </c>
      <c r="Q1285" s="3" t="s">
        <v>12743</v>
      </c>
      <c r="U1285" s="3" t="s">
        <v>12913</v>
      </c>
      <c r="V1285" s="3" t="s">
        <v>12913</v>
      </c>
    </row>
    <row r="1286" spans="1:22" x14ac:dyDescent="0.2">
      <c r="A1286" s="295" t="s">
        <v>12163</v>
      </c>
      <c r="B1286" s="296">
        <v>44742</v>
      </c>
      <c r="C1286" s="179" t="str">
        <f>VLOOKUP(G1286,TCR!$E$2:$K$332,2,0)</f>
        <v>VENDV</v>
      </c>
      <c r="D1286" s="179" t="str">
        <f>VLOOKUP(G1286,TCR!$E$2:$K$332,3,0)</f>
        <v>Ricavi variabili commodity al PCE - Energia Elettrica</v>
      </c>
      <c r="E1286" s="179" t="str">
        <f>VLOOKUP(G1286,TCR!$E$2:$K$332,4,0)</f>
        <v>MTPRV</v>
      </c>
      <c r="F1286" s="179" t="str">
        <f>VLOOKUP(G1286,TCR!$E$2:$K$332,5,0)</f>
        <v>Materia prima variabile</v>
      </c>
      <c r="G1286" s="179" t="s">
        <v>255</v>
      </c>
      <c r="H1286" s="179" t="str">
        <f>VLOOKUP(G1286,TCR!$E$2:$K$332,7,0)</f>
        <v>Materia prima</v>
      </c>
      <c r="I1286" s="137" t="str">
        <f t="shared" si="61"/>
        <v>XE#PERD_CAP#P_FIX_PUNBL#E#XE</v>
      </c>
      <c r="J1286" s="137" t="str">
        <f t="shared" si="64"/>
        <v>N</v>
      </c>
      <c r="K1286" s="3" t="s">
        <v>13953</v>
      </c>
      <c r="L1286" s="3" t="s">
        <v>13954</v>
      </c>
      <c r="N1286" s="3" t="s">
        <v>12711</v>
      </c>
      <c r="Q1286" s="3" t="s">
        <v>12743</v>
      </c>
      <c r="U1286" s="3" t="s">
        <v>12913</v>
      </c>
      <c r="V1286" s="3" t="s">
        <v>12913</v>
      </c>
    </row>
    <row r="1287" spans="1:22" x14ac:dyDescent="0.2">
      <c r="A1287" s="295" t="s">
        <v>12163</v>
      </c>
      <c r="B1287" s="296">
        <v>44742</v>
      </c>
      <c r="C1287" s="179" t="str">
        <f>VLOOKUP(G1287,TCR!$E$2:$K$332,2,0)</f>
        <v>VENDV</v>
      </c>
      <c r="D1287" s="179" t="str">
        <f>VLOOKUP(G1287,TCR!$E$2:$K$332,3,0)</f>
        <v>Ricavi variabili commodity al PCE - Energia Elettrica</v>
      </c>
      <c r="E1287" s="179" t="str">
        <f>VLOOKUP(G1287,TCR!$E$2:$K$332,4,0)</f>
        <v>MTPRV</v>
      </c>
      <c r="F1287" s="179" t="str">
        <f>VLOOKUP(G1287,TCR!$E$2:$K$332,5,0)</f>
        <v>Materia prima variabile</v>
      </c>
      <c r="G1287" s="179" t="s">
        <v>255</v>
      </c>
      <c r="H1287" s="179" t="str">
        <f>VLOOKUP(G1287,TCR!$E$2:$K$332,7,0)</f>
        <v>Materia prima</v>
      </c>
      <c r="I1287" s="137" t="str">
        <f t="shared" si="61"/>
        <v>XE#PERD_FLOOR#P_FIX_PUNBL#E#XE</v>
      </c>
      <c r="J1287" s="137" t="str">
        <f t="shared" si="64"/>
        <v>N</v>
      </c>
      <c r="K1287" s="3" t="s">
        <v>13955</v>
      </c>
      <c r="L1287" s="3" t="s">
        <v>13956</v>
      </c>
      <c r="N1287" s="3" t="s">
        <v>12711</v>
      </c>
      <c r="Q1287" s="3" t="s">
        <v>12743</v>
      </c>
      <c r="U1287" s="3" t="s">
        <v>12913</v>
      </c>
      <c r="V1287" s="3" t="s">
        <v>12913</v>
      </c>
    </row>
  </sheetData>
  <autoFilter ref="A1:W1287" xr:uid="{BA151F8D-6442-4423-8C8B-9DAAB9627092}"/>
  <conditionalFormatting sqref="I1288:I1048576">
    <cfRule type="duplicateValues" dxfId="11" priority="17"/>
  </conditionalFormatting>
  <conditionalFormatting sqref="I1288:I1048576">
    <cfRule type="duplicateValues" dxfId="10" priority="18"/>
    <cfRule type="duplicateValues" dxfId="9" priority="19"/>
    <cfRule type="duplicateValues" dxfId="8" priority="20"/>
  </conditionalFormatting>
  <conditionalFormatting sqref="I1:I1270">
    <cfRule type="duplicateValues" dxfId="7" priority="21"/>
    <cfRule type="duplicateValues" dxfId="6" priority="22"/>
    <cfRule type="duplicateValues" dxfId="5" priority="23"/>
  </conditionalFormatting>
  <conditionalFormatting sqref="I1:I1270">
    <cfRule type="duplicateValues" dxfId="4" priority="24"/>
  </conditionalFormatting>
  <conditionalFormatting sqref="I1271:I1287">
    <cfRule type="duplicateValues" dxfId="3" priority="146"/>
    <cfRule type="duplicateValues" dxfId="2" priority="147"/>
    <cfRule type="duplicateValues" dxfId="1" priority="148"/>
  </conditionalFormatting>
  <conditionalFormatting sqref="I1271:I1287">
    <cfRule type="duplicateValues" dxfId="0" priority="152"/>
  </conditionalFormatting>
  <dataValidations count="13">
    <dataValidation type="list" allowBlank="1" showInputMessage="1" showErrorMessage="1" sqref="G356 G221:G222 G106:G107 G225 G103:G104 G66 G62 G97:G100 G233:G236" xr:uid="{16F78E36-71C4-482F-92FE-5CCFF9F58A24}">
      <formula1>$J$3:$J$503</formula1>
    </dataValidation>
    <dataValidation type="list" allowBlank="1" showInputMessage="1" showErrorMessage="1" sqref="G429:G430 G135:G146 G399:G400 G380 G383 G366:G376 G447:G449 G407:G419 G432 G434 G437 G439 G459:G465 G468 G472:G481 G456 G358 G317 G132 G202 G128 G152:G153 G566 G33 G237 G15 G9:G10 G123:G126 G364 G660 G663 G667 G695:G696 G712 G715 G737:G738" xr:uid="{D6DB5A9B-3A79-4232-8135-C747C01377D6}">
      <formula1>$J$1:$J$503</formula1>
    </dataValidation>
    <dataValidation type="list" allowBlank="1" showInputMessage="1" showErrorMessage="1" sqref="G435" xr:uid="{5C380648-606C-4BE5-A2D4-121B66F9E200}">
      <formula1>$I$3:$I$503</formula1>
    </dataValidation>
    <dataValidation type="list" allowBlank="1" showInputMessage="1" showErrorMessage="1" sqref="G499 G362 G365 G387 G402:G406 G424 G441 G443:G446 G454:G455 G457 G485:G489 G397:G398 G359" xr:uid="{A5EB07F2-4D7C-4D8B-812B-2932FD5F8A46}">
      <formula1>$J$2:$J$503</formula1>
    </dataValidation>
    <dataValidation type="list" allowBlank="1" showInputMessage="1" showErrorMessage="1" sqref="G340:G344 G318:G330 G337 G333:G335 G352:G355 G494 G655 G690:G691 G707" xr:uid="{4EA4CE20-2637-4D78-A794-BDBDE1F2C385}">
      <formula1>$H$3:$H$91</formula1>
    </dataValidation>
    <dataValidation type="list" allowBlank="1" showInputMessage="1" showErrorMessage="1" sqref="G121:G122 G736 G203 G133 G129:G130 G81:G87 G3:G5 G313 G278 G244:G245 G273:G275 G271 G127 G169:G174 G109:G111 G176:G201 G67:G69 G65 G283 G309 G17:G30 G36:G47 G147:G151 G89:G95 G113:G114 G164:G167 G210:G219 G154:G162 G59:G61 G658:G659 G664:G665 G656 G662 G669 G683 G685:G687 G701:G702 G710:G711 G714 G716:G720 G704 G708 G726 G742" xr:uid="{1C07C0CC-501D-4451-97EC-5F153EDD7D3A}">
      <formula1>#REF!</formula1>
    </dataValidation>
    <dataValidation type="list" allowBlank="1" showInputMessage="1" showErrorMessage="1" sqref="G389:G390 G392:G394 G440 G442 G452 G492:G493 G496:G497 G500 G657 G725" xr:uid="{B73AFB82-9E53-45B9-BE8B-AC2745A0449A}">
      <formula1>$H$2:$H$109</formula1>
    </dataValidation>
    <dataValidation type="list" allowBlank="1" showInputMessage="1" showErrorMessage="1" sqref="G731 G740" xr:uid="{BB555C53-64E4-49D6-8F7D-7F4D6C66EE7E}">
      <formula1>$G$3:$G$97</formula1>
    </dataValidation>
    <dataValidation type="list" allowBlank="1" showInputMessage="1" showErrorMessage="1" sqref="G647 G650:G651" xr:uid="{06F3CC32-09EA-472F-9CAE-04C922DB6120}">
      <formula1>$J$1:$J$1020</formula1>
    </dataValidation>
    <dataValidation type="list" allowBlank="1" showInputMessage="1" showErrorMessage="1" sqref="G629:G632 G639:G641" xr:uid="{541930DD-C790-41EB-8E3D-47BD6F184400}">
      <formula1>$J$2:$J$1019</formula1>
    </dataValidation>
    <dataValidation type="list" allowBlank="1" showInputMessage="1" showErrorMessage="1" sqref="G168 G565 G1281:G1282" xr:uid="{D45FA21D-3839-4ACA-BA89-BF1AF944F0E9}">
      <formula1>$J$1:$J$1018</formula1>
    </dataValidation>
    <dataValidation type="list" allowBlank="1" showInputMessage="1" showErrorMessage="1" sqref="G700" xr:uid="{3D3DB8CE-8878-4B16-A36B-37224A46D6B4}">
      <formula1>$J$1:$J$1024</formula1>
    </dataValidation>
    <dataValidation type="list" allowBlank="1" showInputMessage="1" showErrorMessage="1" sqref="G13 G729:G730 G668" xr:uid="{33127E99-896F-433E-8168-D7C5C8204479}">
      <formula1>$J$1:$J$1042</formula1>
    </dataValidation>
  </dataValidation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34"/>
  <sheetViews>
    <sheetView topLeftCell="C4" workbookViewId="0">
      <selection activeCell="E34" sqref="E34"/>
    </sheetView>
  </sheetViews>
  <sheetFormatPr defaultRowHeight="12.75" x14ac:dyDescent="0.2"/>
  <cols>
    <col min="1" max="1" width="9.28515625" bestFit="1" customWidth="1"/>
    <col min="2" max="2" width="57.42578125" bestFit="1" customWidth="1"/>
    <col min="3" max="3" width="13.42578125" customWidth="1"/>
    <col min="4" max="4" width="23.7109375" customWidth="1"/>
  </cols>
  <sheetData>
    <row r="1" spans="1:5" ht="24" x14ac:dyDescent="0.2">
      <c r="A1" s="14" t="s">
        <v>62</v>
      </c>
      <c r="B1" s="14" t="s">
        <v>5</v>
      </c>
      <c r="C1" s="90" t="s">
        <v>9523</v>
      </c>
      <c r="D1" s="90" t="s">
        <v>9524</v>
      </c>
      <c r="E1" s="90" t="s">
        <v>11332</v>
      </c>
    </row>
    <row r="2" spans="1:5" x14ac:dyDescent="0.2">
      <c r="A2" s="32" t="s">
        <v>81</v>
      </c>
      <c r="B2" s="32" t="s">
        <v>82</v>
      </c>
      <c r="C2" s="91" t="s">
        <v>86</v>
      </c>
      <c r="D2" s="91" t="s">
        <v>86</v>
      </c>
      <c r="E2" s="91" t="s">
        <v>86</v>
      </c>
    </row>
    <row r="3" spans="1:5" x14ac:dyDescent="0.2">
      <c r="A3" s="75" t="s">
        <v>9726</v>
      </c>
      <c r="B3" s="75" t="s">
        <v>9727</v>
      </c>
      <c r="C3" s="83" t="s">
        <v>87</v>
      </c>
      <c r="D3" s="83" t="s">
        <v>87</v>
      </c>
      <c r="E3" s="83" t="s">
        <v>87</v>
      </c>
    </row>
    <row r="4" spans="1:5" x14ac:dyDescent="0.2">
      <c r="A4" s="84" t="s">
        <v>11130</v>
      </c>
      <c r="B4" s="84" t="s">
        <v>11124</v>
      </c>
      <c r="C4" s="85" t="s">
        <v>11109</v>
      </c>
      <c r="D4" s="85" t="s">
        <v>87</v>
      </c>
      <c r="E4" s="85" t="s">
        <v>87</v>
      </c>
    </row>
    <row r="5" spans="1:5" x14ac:dyDescent="0.2">
      <c r="A5" s="75" t="s">
        <v>9728</v>
      </c>
      <c r="B5" s="75" t="s">
        <v>9729</v>
      </c>
      <c r="C5" s="83" t="s">
        <v>87</v>
      </c>
      <c r="D5" s="83" t="s">
        <v>87</v>
      </c>
      <c r="E5" s="83" t="s">
        <v>87</v>
      </c>
    </row>
    <row r="6" spans="1:5" x14ac:dyDescent="0.2">
      <c r="A6" s="84" t="s">
        <v>9730</v>
      </c>
      <c r="B6" s="84" t="s">
        <v>9731</v>
      </c>
      <c r="C6" s="85" t="s">
        <v>87</v>
      </c>
      <c r="D6" s="85" t="s">
        <v>87</v>
      </c>
      <c r="E6" s="85" t="s">
        <v>87</v>
      </c>
    </row>
    <row r="7" spans="1:5" x14ac:dyDescent="0.2">
      <c r="A7" s="84" t="s">
        <v>9732</v>
      </c>
      <c r="B7" s="84" t="s">
        <v>9733</v>
      </c>
      <c r="C7" s="85" t="s">
        <v>87</v>
      </c>
      <c r="D7" s="85" t="s">
        <v>87</v>
      </c>
      <c r="E7" s="85" t="s">
        <v>87</v>
      </c>
    </row>
    <row r="8" spans="1:5" x14ac:dyDescent="0.2">
      <c r="A8" s="84" t="s">
        <v>11131</v>
      </c>
      <c r="B8" s="84" t="s">
        <v>11125</v>
      </c>
      <c r="C8" s="85" t="s">
        <v>11109</v>
      </c>
      <c r="D8" s="85" t="s">
        <v>87</v>
      </c>
      <c r="E8" s="85" t="s">
        <v>87</v>
      </c>
    </row>
    <row r="9" spans="1:5" x14ac:dyDescent="0.2">
      <c r="A9" s="140" t="s">
        <v>45</v>
      </c>
      <c r="B9" s="140" t="s">
        <v>24</v>
      </c>
      <c r="C9" s="62" t="s">
        <v>87</v>
      </c>
      <c r="D9" s="62" t="s">
        <v>87</v>
      </c>
      <c r="E9" s="62" t="s">
        <v>86</v>
      </c>
    </row>
    <row r="10" spans="1:5" x14ac:dyDescent="0.2">
      <c r="A10" s="121" t="s">
        <v>10821</v>
      </c>
      <c r="B10" s="121" t="s">
        <v>10820</v>
      </c>
      <c r="C10" s="123" t="s">
        <v>87</v>
      </c>
      <c r="D10" s="123" t="s">
        <v>86</v>
      </c>
      <c r="E10" s="123" t="s">
        <v>86</v>
      </c>
    </row>
    <row r="11" spans="1:5" x14ac:dyDescent="0.2">
      <c r="A11" s="71" t="s">
        <v>47</v>
      </c>
      <c r="B11" s="71" t="s">
        <v>16</v>
      </c>
      <c r="C11" s="72" t="s">
        <v>87</v>
      </c>
      <c r="D11" s="72" t="s">
        <v>86</v>
      </c>
      <c r="E11" s="72" t="s">
        <v>86</v>
      </c>
    </row>
    <row r="12" spans="1:5" x14ac:dyDescent="0.2">
      <c r="A12" s="71" t="s">
        <v>9708</v>
      </c>
      <c r="B12" s="71" t="s">
        <v>835</v>
      </c>
      <c r="C12" s="72" t="s">
        <v>87</v>
      </c>
      <c r="D12" s="72" t="s">
        <v>86</v>
      </c>
      <c r="E12" s="72" t="s">
        <v>87</v>
      </c>
    </row>
    <row r="13" spans="1:5" x14ac:dyDescent="0.2">
      <c r="A13" s="141" t="s">
        <v>11132</v>
      </c>
      <c r="B13" s="141" t="s">
        <v>11139</v>
      </c>
      <c r="C13" s="78" t="s">
        <v>11109</v>
      </c>
      <c r="D13" s="78" t="s">
        <v>87</v>
      </c>
      <c r="E13" s="78" t="s">
        <v>87</v>
      </c>
    </row>
    <row r="14" spans="1:5" x14ac:dyDescent="0.2">
      <c r="A14" s="112" t="s">
        <v>11133</v>
      </c>
      <c r="B14" s="141" t="s">
        <v>11140</v>
      </c>
      <c r="C14" s="78" t="s">
        <v>11109</v>
      </c>
      <c r="D14" s="78" t="s">
        <v>87</v>
      </c>
      <c r="E14" s="78" t="s">
        <v>87</v>
      </c>
    </row>
    <row r="15" spans="1:5" x14ac:dyDescent="0.2">
      <c r="A15" s="112" t="s">
        <v>9734</v>
      </c>
      <c r="B15" s="141" t="s">
        <v>9735</v>
      </c>
      <c r="C15" s="78" t="s">
        <v>87</v>
      </c>
      <c r="D15" s="78" t="s">
        <v>87</v>
      </c>
      <c r="E15" s="78" t="s">
        <v>87</v>
      </c>
    </row>
    <row r="16" spans="1:5" x14ac:dyDescent="0.2">
      <c r="A16" s="141" t="s">
        <v>9736</v>
      </c>
      <c r="B16" s="141" t="s">
        <v>9737</v>
      </c>
      <c r="C16" s="78" t="s">
        <v>87</v>
      </c>
      <c r="D16" s="78" t="s">
        <v>87</v>
      </c>
      <c r="E16" s="78" t="s">
        <v>87</v>
      </c>
    </row>
    <row r="17" spans="1:5" x14ac:dyDescent="0.2">
      <c r="A17" s="141" t="s">
        <v>9738</v>
      </c>
      <c r="B17" s="141" t="s">
        <v>9764</v>
      </c>
      <c r="C17" s="78" t="s">
        <v>87</v>
      </c>
      <c r="D17" s="78" t="s">
        <v>87</v>
      </c>
      <c r="E17" s="78" t="s">
        <v>87</v>
      </c>
    </row>
    <row r="18" spans="1:5" x14ac:dyDescent="0.2">
      <c r="A18" s="141" t="s">
        <v>9739</v>
      </c>
      <c r="B18" s="141" t="s">
        <v>9763</v>
      </c>
      <c r="C18" s="78" t="s">
        <v>87</v>
      </c>
      <c r="D18" s="78" t="s">
        <v>87</v>
      </c>
      <c r="E18" s="78" t="s">
        <v>87</v>
      </c>
    </row>
    <row r="19" spans="1:5" x14ac:dyDescent="0.2">
      <c r="A19" s="113" t="s">
        <v>91</v>
      </c>
      <c r="B19" s="113" t="s">
        <v>91</v>
      </c>
      <c r="C19" s="66" t="s">
        <v>86</v>
      </c>
      <c r="D19" s="66" t="s">
        <v>92</v>
      </c>
      <c r="E19" s="66" t="s">
        <v>86</v>
      </c>
    </row>
    <row r="20" spans="1:5" x14ac:dyDescent="0.2">
      <c r="A20" s="71" t="s">
        <v>9758</v>
      </c>
      <c r="B20" s="71" t="s">
        <v>9703</v>
      </c>
      <c r="C20" s="72" t="s">
        <v>87</v>
      </c>
      <c r="D20" s="72" t="s">
        <v>86</v>
      </c>
      <c r="E20" s="72" t="s">
        <v>87</v>
      </c>
    </row>
    <row r="21" spans="1:5" x14ac:dyDescent="0.2">
      <c r="A21" s="71" t="s">
        <v>9722</v>
      </c>
      <c r="B21" s="71" t="s">
        <v>9693</v>
      </c>
      <c r="C21" s="72" t="s">
        <v>87</v>
      </c>
      <c r="D21" s="72" t="s">
        <v>86</v>
      </c>
      <c r="E21" s="72" t="s">
        <v>86</v>
      </c>
    </row>
    <row r="22" spans="1:5" x14ac:dyDescent="0.2">
      <c r="A22" s="151" t="s">
        <v>83</v>
      </c>
      <c r="B22" s="25" t="s">
        <v>120</v>
      </c>
      <c r="C22" s="67" t="s">
        <v>87</v>
      </c>
      <c r="D22" s="67" t="s">
        <v>87</v>
      </c>
      <c r="E22" s="67" t="s">
        <v>86</v>
      </c>
    </row>
    <row r="23" spans="1:5" x14ac:dyDescent="0.2">
      <c r="A23" s="151" t="s">
        <v>94</v>
      </c>
      <c r="B23" s="25" t="s">
        <v>128</v>
      </c>
      <c r="C23" s="67" t="s">
        <v>87</v>
      </c>
      <c r="D23" s="67" t="s">
        <v>87</v>
      </c>
      <c r="E23" s="67" t="s">
        <v>86</v>
      </c>
    </row>
    <row r="24" spans="1:5" x14ac:dyDescent="0.2">
      <c r="A24" s="151" t="s">
        <v>236</v>
      </c>
      <c r="B24" s="25" t="s">
        <v>235</v>
      </c>
      <c r="C24" s="67" t="s">
        <v>87</v>
      </c>
      <c r="D24" s="67" t="s">
        <v>87</v>
      </c>
      <c r="E24" s="67" t="s">
        <v>86</v>
      </c>
    </row>
    <row r="25" spans="1:5" x14ac:dyDescent="0.2">
      <c r="A25" s="102" t="s">
        <v>11379</v>
      </c>
      <c r="B25" s="102" t="s">
        <v>11380</v>
      </c>
      <c r="C25" s="105" t="s">
        <v>87</v>
      </c>
      <c r="D25" s="105" t="s">
        <v>86</v>
      </c>
      <c r="E25" s="105" t="s">
        <v>87</v>
      </c>
    </row>
    <row r="26" spans="1:5" x14ac:dyDescent="0.2">
      <c r="A26" s="150" t="s">
        <v>9697</v>
      </c>
      <c r="B26" s="102" t="s">
        <v>9698</v>
      </c>
      <c r="C26" s="105" t="s">
        <v>87</v>
      </c>
      <c r="D26" s="105" t="s">
        <v>86</v>
      </c>
      <c r="E26" s="105" t="s">
        <v>86</v>
      </c>
    </row>
    <row r="27" spans="1:5" x14ac:dyDescent="0.2">
      <c r="A27" s="102" t="s">
        <v>9701</v>
      </c>
      <c r="B27" s="102" t="s">
        <v>9702</v>
      </c>
      <c r="C27" s="105" t="s">
        <v>87</v>
      </c>
      <c r="D27" s="105" t="s">
        <v>86</v>
      </c>
      <c r="E27" s="105" t="s">
        <v>86</v>
      </c>
    </row>
    <row r="28" spans="1:5" x14ac:dyDescent="0.2">
      <c r="A28" s="121" t="s">
        <v>11381</v>
      </c>
      <c r="B28" s="121" t="s">
        <v>11382</v>
      </c>
      <c r="C28" s="126" t="s">
        <v>87</v>
      </c>
      <c r="D28" s="126" t="s">
        <v>86</v>
      </c>
      <c r="E28" s="126" t="s">
        <v>86</v>
      </c>
    </row>
    <row r="29" spans="1:5" x14ac:dyDescent="0.2">
      <c r="A29" s="27" t="s">
        <v>11964</v>
      </c>
      <c r="B29" s="141" t="s">
        <v>9764</v>
      </c>
      <c r="C29" s="155" t="s">
        <v>11109</v>
      </c>
      <c r="D29" s="155" t="s">
        <v>87</v>
      </c>
      <c r="E29" s="155" t="s">
        <v>87</v>
      </c>
    </row>
    <row r="30" spans="1:5" x14ac:dyDescent="0.2">
      <c r="A30" s="27" t="s">
        <v>11965</v>
      </c>
      <c r="B30" s="141" t="s">
        <v>9763</v>
      </c>
      <c r="C30" s="155" t="s">
        <v>11109</v>
      </c>
      <c r="D30" s="155" t="s">
        <v>87</v>
      </c>
      <c r="E30" s="155" t="s">
        <v>87</v>
      </c>
    </row>
    <row r="31" spans="1:5" x14ac:dyDescent="0.2">
      <c r="A31" s="112" t="s">
        <v>12315</v>
      </c>
      <c r="B31" s="141" t="s">
        <v>12316</v>
      </c>
      <c r="C31" s="155" t="s">
        <v>11109</v>
      </c>
      <c r="D31" s="155" t="s">
        <v>86</v>
      </c>
      <c r="E31" s="155" t="s">
        <v>87</v>
      </c>
    </row>
    <row r="32" spans="1:5" x14ac:dyDescent="0.2">
      <c r="A32" s="121" t="s">
        <v>334</v>
      </c>
      <c r="B32" s="121" t="s">
        <v>10820</v>
      </c>
      <c r="C32" s="123" t="s">
        <v>87</v>
      </c>
      <c r="D32" s="123" t="s">
        <v>86</v>
      </c>
      <c r="E32" s="123" t="s">
        <v>86</v>
      </c>
    </row>
    <row r="33" spans="1:5" x14ac:dyDescent="0.2">
      <c r="A33" s="121" t="s">
        <v>13068</v>
      </c>
      <c r="B33" s="121" t="s">
        <v>10820</v>
      </c>
      <c r="C33" s="123" t="s">
        <v>87</v>
      </c>
      <c r="D33" s="123" t="s">
        <v>86</v>
      </c>
      <c r="E33" s="123" t="s">
        <v>86</v>
      </c>
    </row>
    <row r="34" spans="1:5" x14ac:dyDescent="0.2">
      <c r="A34" s="195" t="s">
        <v>13073</v>
      </c>
      <c r="B34" s="195" t="s">
        <v>13074</v>
      </c>
      <c r="C34" s="195" t="s">
        <v>87</v>
      </c>
      <c r="D34" s="195" t="s">
        <v>86</v>
      </c>
      <c r="E34" s="195" t="s">
        <v>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04"/>
  <sheetViews>
    <sheetView topLeftCell="A61" workbookViewId="0">
      <selection activeCell="C88" sqref="C88"/>
    </sheetView>
  </sheetViews>
  <sheetFormatPr defaultRowHeight="12.75" x14ac:dyDescent="0.2"/>
  <cols>
    <col min="1" max="1" width="23.7109375" customWidth="1"/>
    <col min="2" max="2" width="35.5703125" customWidth="1"/>
    <col min="3" max="3" width="32.28515625" customWidth="1"/>
  </cols>
  <sheetData>
    <row r="1" spans="1:3" x14ac:dyDescent="0.2">
      <c r="A1" s="136" t="s">
        <v>43</v>
      </c>
      <c r="B1" t="s">
        <v>11294</v>
      </c>
    </row>
    <row r="2" spans="1:3" x14ac:dyDescent="0.2">
      <c r="A2" s="136" t="s">
        <v>62</v>
      </c>
      <c r="B2" t="s">
        <v>11294</v>
      </c>
    </row>
    <row r="5" spans="1:3" x14ac:dyDescent="0.2">
      <c r="A5" s="136" t="s">
        <v>5929</v>
      </c>
      <c r="B5" s="136" t="s">
        <v>11275</v>
      </c>
      <c r="C5" s="136" t="s">
        <v>11293</v>
      </c>
    </row>
    <row r="6" spans="1:3" x14ac:dyDescent="0.2">
      <c r="A6">
        <v>701017</v>
      </c>
      <c r="B6" t="s">
        <v>1263</v>
      </c>
      <c r="C6" t="s">
        <v>364</v>
      </c>
    </row>
    <row r="7" spans="1:3" x14ac:dyDescent="0.2">
      <c r="C7" t="s">
        <v>365</v>
      </c>
    </row>
    <row r="8" spans="1:3" x14ac:dyDescent="0.2">
      <c r="A8">
        <v>702015</v>
      </c>
      <c r="B8" t="s">
        <v>11278</v>
      </c>
      <c r="C8" t="s">
        <v>268</v>
      </c>
    </row>
    <row r="9" spans="1:3" x14ac:dyDescent="0.2">
      <c r="A9">
        <v>702157</v>
      </c>
      <c r="B9" t="s">
        <v>11281</v>
      </c>
      <c r="C9" t="s">
        <v>107</v>
      </c>
    </row>
    <row r="10" spans="1:3" x14ac:dyDescent="0.2">
      <c r="C10" t="s">
        <v>18</v>
      </c>
    </row>
    <row r="11" spans="1:3" x14ac:dyDescent="0.2">
      <c r="C11" t="s">
        <v>19</v>
      </c>
    </row>
    <row r="12" spans="1:3" x14ac:dyDescent="0.2">
      <c r="C12" t="s">
        <v>21</v>
      </c>
    </row>
    <row r="13" spans="1:3" x14ac:dyDescent="0.2">
      <c r="C13" t="s">
        <v>329</v>
      </c>
    </row>
    <row r="14" spans="1:3" x14ac:dyDescent="0.2">
      <c r="C14" t="s">
        <v>9724</v>
      </c>
    </row>
    <row r="15" spans="1:3" x14ac:dyDescent="0.2">
      <c r="A15">
        <v>709001</v>
      </c>
      <c r="B15" t="s">
        <v>11279</v>
      </c>
      <c r="C15" t="s">
        <v>318</v>
      </c>
    </row>
    <row r="16" spans="1:3" x14ac:dyDescent="0.2">
      <c r="A16">
        <v>709002</v>
      </c>
      <c r="B16" t="s">
        <v>11280</v>
      </c>
      <c r="C16" t="s">
        <v>214</v>
      </c>
    </row>
    <row r="17" spans="1:3" x14ac:dyDescent="0.2">
      <c r="C17" t="s">
        <v>8</v>
      </c>
    </row>
    <row r="18" spans="1:3" x14ac:dyDescent="0.2">
      <c r="C18" t="s">
        <v>331</v>
      </c>
    </row>
    <row r="19" spans="1:3" x14ac:dyDescent="0.2">
      <c r="C19" t="s">
        <v>10560</v>
      </c>
    </row>
    <row r="20" spans="1:3" x14ac:dyDescent="0.2">
      <c r="C20" t="s">
        <v>193</v>
      </c>
    </row>
    <row r="21" spans="1:3" x14ac:dyDescent="0.2">
      <c r="C21" t="s">
        <v>100</v>
      </c>
    </row>
    <row r="22" spans="1:3" x14ac:dyDescent="0.2">
      <c r="C22" t="s">
        <v>101</v>
      </c>
    </row>
    <row r="23" spans="1:3" x14ac:dyDescent="0.2">
      <c r="A23">
        <v>709003</v>
      </c>
      <c r="B23" t="s">
        <v>11286</v>
      </c>
      <c r="C23" t="s">
        <v>191</v>
      </c>
    </row>
    <row r="24" spans="1:3" x14ac:dyDescent="0.2">
      <c r="A24">
        <v>709004</v>
      </c>
      <c r="B24" t="s">
        <v>11287</v>
      </c>
      <c r="C24" t="s">
        <v>190</v>
      </c>
    </row>
    <row r="25" spans="1:3" x14ac:dyDescent="0.2">
      <c r="A25">
        <v>709005</v>
      </c>
      <c r="B25" t="s">
        <v>11282</v>
      </c>
      <c r="C25" t="s">
        <v>177</v>
      </c>
    </row>
    <row r="26" spans="1:3" x14ac:dyDescent="0.2">
      <c r="C26" t="s">
        <v>306</v>
      </c>
    </row>
    <row r="27" spans="1:3" x14ac:dyDescent="0.2">
      <c r="C27" t="s">
        <v>9520</v>
      </c>
    </row>
    <row r="28" spans="1:3" x14ac:dyDescent="0.2">
      <c r="C28" t="s">
        <v>311</v>
      </c>
    </row>
    <row r="29" spans="1:3" x14ac:dyDescent="0.2">
      <c r="C29" t="s">
        <v>171</v>
      </c>
    </row>
    <row r="30" spans="1:3" x14ac:dyDescent="0.2">
      <c r="A30">
        <v>709006</v>
      </c>
      <c r="B30" t="s">
        <v>11283</v>
      </c>
      <c r="C30" t="s">
        <v>178</v>
      </c>
    </row>
    <row r="31" spans="1:3" x14ac:dyDescent="0.2">
      <c r="C31" t="s">
        <v>295</v>
      </c>
    </row>
    <row r="32" spans="1:3" x14ac:dyDescent="0.2">
      <c r="C32" t="s">
        <v>291</v>
      </c>
    </row>
    <row r="33" spans="1:3" x14ac:dyDescent="0.2">
      <c r="C33" t="s">
        <v>303</v>
      </c>
    </row>
    <row r="34" spans="1:3" x14ac:dyDescent="0.2">
      <c r="C34" t="s">
        <v>287</v>
      </c>
    </row>
    <row r="35" spans="1:3" x14ac:dyDescent="0.2">
      <c r="C35" t="s">
        <v>297</v>
      </c>
    </row>
    <row r="36" spans="1:3" x14ac:dyDescent="0.2">
      <c r="C36" t="s">
        <v>285</v>
      </c>
    </row>
    <row r="37" spans="1:3" x14ac:dyDescent="0.2">
      <c r="C37" t="s">
        <v>300</v>
      </c>
    </row>
    <row r="38" spans="1:3" x14ac:dyDescent="0.2">
      <c r="C38" t="s">
        <v>172</v>
      </c>
    </row>
    <row r="39" spans="1:3" x14ac:dyDescent="0.2">
      <c r="C39" t="s">
        <v>112</v>
      </c>
    </row>
    <row r="40" spans="1:3" x14ac:dyDescent="0.2">
      <c r="C40" t="s">
        <v>278</v>
      </c>
    </row>
    <row r="41" spans="1:3" x14ac:dyDescent="0.2">
      <c r="C41" t="s">
        <v>186</v>
      </c>
    </row>
    <row r="42" spans="1:3" x14ac:dyDescent="0.2">
      <c r="A42">
        <v>709007</v>
      </c>
      <c r="B42" t="s">
        <v>11284</v>
      </c>
      <c r="C42" t="s">
        <v>141</v>
      </c>
    </row>
    <row r="43" spans="1:3" x14ac:dyDescent="0.2">
      <c r="C43" t="s">
        <v>143</v>
      </c>
    </row>
    <row r="44" spans="1:3" x14ac:dyDescent="0.2">
      <c r="C44" t="s">
        <v>158</v>
      </c>
    </row>
    <row r="45" spans="1:3" x14ac:dyDescent="0.2">
      <c r="C45" t="s">
        <v>270</v>
      </c>
    </row>
    <row r="46" spans="1:3" x14ac:dyDescent="0.2">
      <c r="C46" t="s">
        <v>317</v>
      </c>
    </row>
    <row r="47" spans="1:3" x14ac:dyDescent="0.2">
      <c r="C47" t="s">
        <v>325</v>
      </c>
    </row>
    <row r="48" spans="1:3" x14ac:dyDescent="0.2">
      <c r="C48" t="s">
        <v>102</v>
      </c>
    </row>
    <row r="49" spans="1:3" x14ac:dyDescent="0.2">
      <c r="C49" t="s">
        <v>386</v>
      </c>
    </row>
    <row r="50" spans="1:3" x14ac:dyDescent="0.2">
      <c r="C50" t="s">
        <v>387</v>
      </c>
    </row>
    <row r="51" spans="1:3" x14ac:dyDescent="0.2">
      <c r="C51" t="s">
        <v>161</v>
      </c>
    </row>
    <row r="52" spans="1:3" x14ac:dyDescent="0.2">
      <c r="C52" t="s">
        <v>163</v>
      </c>
    </row>
    <row r="53" spans="1:3" x14ac:dyDescent="0.2">
      <c r="C53" t="s">
        <v>165</v>
      </c>
    </row>
    <row r="54" spans="1:3" x14ac:dyDescent="0.2">
      <c r="C54" t="s">
        <v>160</v>
      </c>
    </row>
    <row r="55" spans="1:3" x14ac:dyDescent="0.2">
      <c r="A55">
        <v>709008</v>
      </c>
      <c r="B55" t="s">
        <v>11285</v>
      </c>
      <c r="C55" t="s">
        <v>148</v>
      </c>
    </row>
    <row r="56" spans="1:3" x14ac:dyDescent="0.2">
      <c r="C56" t="s">
        <v>149</v>
      </c>
    </row>
    <row r="57" spans="1:3" x14ac:dyDescent="0.2">
      <c r="C57" t="s">
        <v>152</v>
      </c>
    </row>
    <row r="58" spans="1:3" x14ac:dyDescent="0.2">
      <c r="C58" t="s">
        <v>150</v>
      </c>
    </row>
    <row r="59" spans="1:3" x14ac:dyDescent="0.2">
      <c r="C59" t="s">
        <v>98</v>
      </c>
    </row>
    <row r="60" spans="1:3" x14ac:dyDescent="0.2">
      <c r="C60" t="s">
        <v>104</v>
      </c>
    </row>
    <row r="61" spans="1:3" x14ac:dyDescent="0.2">
      <c r="C61" t="s">
        <v>99</v>
      </c>
    </row>
    <row r="62" spans="1:3" x14ac:dyDescent="0.2">
      <c r="C62" t="s">
        <v>316</v>
      </c>
    </row>
    <row r="63" spans="1:3" x14ac:dyDescent="0.2">
      <c r="C63" t="s">
        <v>93</v>
      </c>
    </row>
    <row r="64" spans="1:3" x14ac:dyDescent="0.2">
      <c r="C64" t="s">
        <v>67</v>
      </c>
    </row>
    <row r="65" spans="1:3" x14ac:dyDescent="0.2">
      <c r="C65" t="s">
        <v>164</v>
      </c>
    </row>
    <row r="66" spans="1:3" x14ac:dyDescent="0.2">
      <c r="C66" t="s">
        <v>276</v>
      </c>
    </row>
    <row r="67" spans="1:3" x14ac:dyDescent="0.2">
      <c r="C67" t="s">
        <v>95</v>
      </c>
    </row>
    <row r="68" spans="1:3" x14ac:dyDescent="0.2">
      <c r="C68" t="s">
        <v>96</v>
      </c>
    </row>
    <row r="69" spans="1:3" x14ac:dyDescent="0.2">
      <c r="C69" t="s">
        <v>97</v>
      </c>
    </row>
    <row r="70" spans="1:3" x14ac:dyDescent="0.2">
      <c r="C70" t="s">
        <v>273</v>
      </c>
    </row>
    <row r="71" spans="1:3" x14ac:dyDescent="0.2">
      <c r="A71">
        <v>709097</v>
      </c>
      <c r="B71" t="s">
        <v>11277</v>
      </c>
      <c r="C71" t="s">
        <v>5931</v>
      </c>
    </row>
    <row r="72" spans="1:3" x14ac:dyDescent="0.2">
      <c r="A72">
        <v>709098</v>
      </c>
      <c r="B72" t="s">
        <v>11288</v>
      </c>
      <c r="C72" t="s">
        <v>10831</v>
      </c>
    </row>
    <row r="73" spans="1:3" x14ac:dyDescent="0.2">
      <c r="C73" t="s">
        <v>10827</v>
      </c>
    </row>
    <row r="74" spans="1:3" x14ac:dyDescent="0.2">
      <c r="C74" t="s">
        <v>9527</v>
      </c>
    </row>
    <row r="75" spans="1:3" x14ac:dyDescent="0.2">
      <c r="A75">
        <v>709099</v>
      </c>
      <c r="B75" t="s">
        <v>11289</v>
      </c>
      <c r="C75" t="s">
        <v>15</v>
      </c>
    </row>
    <row r="76" spans="1:3" x14ac:dyDescent="0.2">
      <c r="C76" t="s">
        <v>10945</v>
      </c>
    </row>
    <row r="77" spans="1:3" x14ac:dyDescent="0.2">
      <c r="C77" t="s">
        <v>10825</v>
      </c>
    </row>
    <row r="78" spans="1:3" x14ac:dyDescent="0.2">
      <c r="C78" t="s">
        <v>10833</v>
      </c>
    </row>
    <row r="79" spans="1:3" x14ac:dyDescent="0.2">
      <c r="C79" t="s">
        <v>10829</v>
      </c>
    </row>
    <row r="80" spans="1:3" x14ac:dyDescent="0.2">
      <c r="A80" t="s">
        <v>11291</v>
      </c>
      <c r="B80" t="s">
        <v>11290</v>
      </c>
      <c r="C80" t="s">
        <v>55</v>
      </c>
    </row>
    <row r="81" spans="3:3" x14ac:dyDescent="0.2">
      <c r="C81" t="s">
        <v>118</v>
      </c>
    </row>
    <row r="82" spans="3:3" x14ac:dyDescent="0.2">
      <c r="C82" t="s">
        <v>31</v>
      </c>
    </row>
    <row r="83" spans="3:3" x14ac:dyDescent="0.2">
      <c r="C83" t="s">
        <v>9702</v>
      </c>
    </row>
    <row r="84" spans="3:3" x14ac:dyDescent="0.2">
      <c r="C84" t="s">
        <v>9698</v>
      </c>
    </row>
    <row r="85" spans="3:3" x14ac:dyDescent="0.2">
      <c r="C85" t="s">
        <v>9695</v>
      </c>
    </row>
    <row r="86" spans="3:3" x14ac:dyDescent="0.2">
      <c r="C86" t="s">
        <v>375</v>
      </c>
    </row>
    <row r="87" spans="3:3" x14ac:dyDescent="0.2">
      <c r="C87" t="s">
        <v>9719</v>
      </c>
    </row>
    <row r="88" spans="3:3" x14ac:dyDescent="0.2">
      <c r="C88" t="s">
        <v>9718</v>
      </c>
    </row>
    <row r="89" spans="3:3" x14ac:dyDescent="0.2">
      <c r="C89" t="s">
        <v>267</v>
      </c>
    </row>
    <row r="90" spans="3:3" x14ac:dyDescent="0.2">
      <c r="C90" t="s">
        <v>372</v>
      </c>
    </row>
    <row r="91" spans="3:3" x14ac:dyDescent="0.2">
      <c r="C91" t="s">
        <v>9705</v>
      </c>
    </row>
    <row r="92" spans="3:3" x14ac:dyDescent="0.2">
      <c r="C92" t="s">
        <v>40</v>
      </c>
    </row>
    <row r="93" spans="3:3" x14ac:dyDescent="0.2">
      <c r="C93" t="s">
        <v>113</v>
      </c>
    </row>
    <row r="94" spans="3:3" x14ac:dyDescent="0.2">
      <c r="C94" t="s">
        <v>313</v>
      </c>
    </row>
    <row r="95" spans="3:3" x14ac:dyDescent="0.2">
      <c r="C95" t="s">
        <v>396</v>
      </c>
    </row>
    <row r="96" spans="3:3" x14ac:dyDescent="0.2">
      <c r="C96" t="s">
        <v>82</v>
      </c>
    </row>
    <row r="97" spans="1:3" x14ac:dyDescent="0.2">
      <c r="C97" t="s">
        <v>9693</v>
      </c>
    </row>
    <row r="98" spans="1:3" x14ac:dyDescent="0.2">
      <c r="C98" t="s">
        <v>22</v>
      </c>
    </row>
    <row r="99" spans="1:3" x14ac:dyDescent="0.2">
      <c r="C99" t="s">
        <v>9699</v>
      </c>
    </row>
    <row r="100" spans="1:3" x14ac:dyDescent="0.2">
      <c r="C100" t="s">
        <v>10835</v>
      </c>
    </row>
    <row r="101" spans="1:3" x14ac:dyDescent="0.2">
      <c r="C101" t="s">
        <v>59</v>
      </c>
    </row>
    <row r="102" spans="1:3" x14ac:dyDescent="0.2">
      <c r="C102" t="s">
        <v>23</v>
      </c>
    </row>
    <row r="103" spans="1:3" x14ac:dyDescent="0.2">
      <c r="C103" t="s">
        <v>9712</v>
      </c>
    </row>
    <row r="104" spans="1:3" x14ac:dyDescent="0.2">
      <c r="A104" t="s">
        <v>11292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7</vt:i4>
      </vt:variant>
    </vt:vector>
  </HeadingPairs>
  <TitlesOfParts>
    <vt:vector size="7" baseType="lpstr">
      <vt:lpstr>NOTE</vt:lpstr>
      <vt:lpstr>TCR</vt:lpstr>
      <vt:lpstr>NETA</vt:lpstr>
      <vt:lpstr>SAP-SD</vt:lpstr>
      <vt:lpstr>XE</vt:lpstr>
      <vt:lpstr>FlagLv1</vt:lpstr>
      <vt:lpstr>Pivot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Matteo Serra</cp:lastModifiedBy>
  <dcterms:created xsi:type="dcterms:W3CDTF">2016-03-11T16:04:48Z</dcterms:created>
  <dcterms:modified xsi:type="dcterms:W3CDTF">2022-06-30T08:50:32Z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2c39e300-1590-4aaa-a2bb-28e7a984fad3</vt:lpwstr>
  </property>
</Properties>
</file>